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showInkAnnotation="0" codeName="ThisWorkbook" autoCompressPictures="0"/>
  <mc:AlternateContent xmlns:mc="http://schemas.openxmlformats.org/markup-compatibility/2006">
    <mc:Choice Requires="x15">
      <x15ac:absPath xmlns:x15ac="http://schemas.microsoft.com/office/spreadsheetml/2010/11/ac" url="/Users/berend/Dropbox (Quintel)/Quintel/Projects/201701_Provincie Drenthe/Data/"/>
    </mc:Choice>
  </mc:AlternateContent>
  <bookViews>
    <workbookView xWindow="38400" yWindow="460" windowWidth="28800" windowHeight="22440" firstSheet="2" activeTab="9"/>
  </bookViews>
  <sheets>
    <sheet name="Inleiding" sheetId="18" r:id="rId1"/>
    <sheet name="Dashboard" sheetId="17" r:id="rId2"/>
    <sheet name="Huishoudens" sheetId="13" r:id="rId3"/>
    <sheet name="Gebied" sheetId="27" r:id="rId4"/>
    <sheet name="Gebouwen" sheetId="14" r:id="rId5"/>
    <sheet name="Transport" sheetId="12" r:id="rId6"/>
    <sheet name="Industrie" sheetId="15" r:id="rId7"/>
    <sheet name="Landbouw" sheetId="16" r:id="rId8"/>
    <sheet name="WKK" sheetId="31" r:id="rId9"/>
    <sheet name="Hernieuwbare_energie" sheetId="2" r:id="rId10"/>
    <sheet name="Energie" sheetId="29" state="hidden" r:id="rId11"/>
    <sheet name="ETM_waardes_2050" sheetId="23" r:id="rId12"/>
    <sheet name="ETM_inputs" sheetId="24" r:id="rId13"/>
    <sheet name="Efficiencies" sheetId="9" r:id="rId14"/>
    <sheet name="Central_producers" sheetId="11" r:id="rId15"/>
    <sheet name="Energiebalans" sheetId="28" r:id="rId16"/>
    <sheet name="Sheet1" sheetId="30" r:id="rId17"/>
  </sheets>
  <externalReferences>
    <externalReference r:id="rId18"/>
    <externalReference r:id="rId19"/>
    <externalReference r:id="rId20"/>
  </externalReferences>
  <definedNames>
    <definedName name="Final_demand_residences" localSheetId="8">'[1]Fuel aggregation'!$L$11</definedName>
    <definedName name="Final_demand_residences">'[1]Final demand per energy carrier'!$L$11</definedName>
    <definedName name="Final_demand_space_heating" localSheetId="12">Gebouwen!#REF!</definedName>
    <definedName name="Final_demand_space_heating" localSheetId="11">Gebouwen!#REF!</definedName>
    <definedName name="Final_demand_space_heating" localSheetId="3">[2]Gebouwen!#REF!</definedName>
    <definedName name="Final_demand_space_heating" localSheetId="8">[3]Gebouwen!#REF!</definedName>
    <definedName name="Final_demand_space_heating">Gebouwen!#REF!</definedName>
    <definedName name="nonenergetisch">Industrie!$F$29</definedName>
    <definedName name="schaalfactor">WKK!$G$48</definedName>
    <definedName name="totalnonenergetisch">Industrie!$I$183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8" i="15" l="1"/>
  <c r="G48" i="15"/>
  <c r="G101" i="15"/>
  <c r="H101" i="15"/>
  <c r="F41" i="15"/>
  <c r="G41" i="15"/>
  <c r="G94" i="15"/>
  <c r="H94" i="15"/>
  <c r="F42" i="15"/>
  <c r="G42" i="15"/>
  <c r="G95" i="15"/>
  <c r="H95" i="15"/>
  <c r="F43" i="15"/>
  <c r="G43" i="15"/>
  <c r="G96" i="15"/>
  <c r="H96" i="15"/>
  <c r="F44" i="15"/>
  <c r="G44" i="15"/>
  <c r="G97" i="15"/>
  <c r="H97" i="15"/>
  <c r="F45" i="15"/>
  <c r="G45" i="15"/>
  <c r="G98" i="15"/>
  <c r="H98" i="15"/>
  <c r="F46" i="15"/>
  <c r="G46" i="15"/>
  <c r="G99" i="15"/>
  <c r="H99" i="15"/>
  <c r="E47" i="15"/>
  <c r="D47" i="15"/>
  <c r="F47" i="15"/>
  <c r="G47" i="15"/>
  <c r="G100" i="15"/>
  <c r="H100" i="15"/>
  <c r="F49" i="15"/>
  <c r="G49" i="15"/>
  <c r="G102" i="15"/>
  <c r="H102" i="15"/>
  <c r="F50" i="15"/>
  <c r="G50" i="15"/>
  <c r="G103" i="15"/>
  <c r="H103" i="15"/>
  <c r="F51" i="15"/>
  <c r="G51" i="15"/>
  <c r="G104" i="15"/>
  <c r="H104" i="15"/>
  <c r="F17" i="15"/>
  <c r="J101" i="15"/>
  <c r="M101" i="15"/>
  <c r="H253" i="15"/>
  <c r="G83" i="15"/>
  <c r="H83" i="15"/>
  <c r="G76" i="15"/>
  <c r="H76" i="15"/>
  <c r="G77" i="15"/>
  <c r="H77" i="15"/>
  <c r="G78" i="15"/>
  <c r="H78" i="15"/>
  <c r="G79" i="15"/>
  <c r="H79" i="15"/>
  <c r="G80" i="15"/>
  <c r="H80" i="15"/>
  <c r="G81" i="15"/>
  <c r="H81" i="15"/>
  <c r="G82" i="15"/>
  <c r="H82" i="15"/>
  <c r="G84" i="15"/>
  <c r="H84" i="15"/>
  <c r="G85" i="15"/>
  <c r="H85" i="15"/>
  <c r="G86" i="15"/>
  <c r="H86" i="15"/>
  <c r="F15" i="15"/>
  <c r="J83" i="15"/>
  <c r="M83" i="15"/>
  <c r="H254" i="15"/>
  <c r="G65" i="15"/>
  <c r="H65" i="15"/>
  <c r="G58" i="15"/>
  <c r="H58" i="15"/>
  <c r="G59" i="15"/>
  <c r="H59" i="15"/>
  <c r="G60" i="15"/>
  <c r="H60" i="15"/>
  <c r="G61" i="15"/>
  <c r="H61" i="15"/>
  <c r="G62" i="15"/>
  <c r="H62" i="15"/>
  <c r="G63" i="15"/>
  <c r="H63" i="15"/>
  <c r="G64" i="15"/>
  <c r="H64" i="15"/>
  <c r="G66" i="15"/>
  <c r="H66" i="15"/>
  <c r="G67" i="15"/>
  <c r="H67" i="15"/>
  <c r="G68" i="15"/>
  <c r="H68" i="15"/>
  <c r="F13" i="15"/>
  <c r="J65" i="15"/>
  <c r="M65" i="15"/>
  <c r="H255" i="15"/>
  <c r="G155" i="15"/>
  <c r="H155" i="15"/>
  <c r="G148" i="15"/>
  <c r="H148" i="15"/>
  <c r="G149" i="15"/>
  <c r="H149" i="15"/>
  <c r="G150" i="15"/>
  <c r="H150" i="15"/>
  <c r="G151" i="15"/>
  <c r="H151" i="15"/>
  <c r="G152" i="15"/>
  <c r="H152" i="15"/>
  <c r="G153" i="15"/>
  <c r="H153" i="15"/>
  <c r="G154" i="15"/>
  <c r="H154" i="15"/>
  <c r="G156" i="15"/>
  <c r="H156" i="15"/>
  <c r="G157" i="15"/>
  <c r="H157" i="15"/>
  <c r="G158" i="15"/>
  <c r="H158" i="15"/>
  <c r="F25" i="15"/>
  <c r="J155" i="15"/>
  <c r="M155" i="15"/>
  <c r="H256" i="15"/>
  <c r="G135" i="15"/>
  <c r="H135" i="15"/>
  <c r="G128" i="15"/>
  <c r="H128" i="15"/>
  <c r="G129" i="15"/>
  <c r="H129" i="15"/>
  <c r="G130" i="15"/>
  <c r="H130" i="15"/>
  <c r="G131" i="15"/>
  <c r="H131" i="15"/>
  <c r="G132" i="15"/>
  <c r="H132" i="15"/>
  <c r="G133" i="15"/>
  <c r="H133" i="15"/>
  <c r="G134" i="15"/>
  <c r="H134" i="15"/>
  <c r="G136" i="15"/>
  <c r="H136" i="15"/>
  <c r="G137" i="15"/>
  <c r="H137" i="15"/>
  <c r="G138" i="15"/>
  <c r="H138" i="15"/>
  <c r="F21" i="15"/>
  <c r="J135" i="15"/>
  <c r="M135" i="15"/>
  <c r="H257" i="15"/>
  <c r="G175" i="15"/>
  <c r="H175" i="15"/>
  <c r="G168" i="15"/>
  <c r="H168" i="15"/>
  <c r="G169" i="15"/>
  <c r="H169" i="15"/>
  <c r="G170" i="15"/>
  <c r="H170" i="15"/>
  <c r="G171" i="15"/>
  <c r="H171" i="15"/>
  <c r="G172" i="15"/>
  <c r="H172" i="15"/>
  <c r="G173" i="15"/>
  <c r="H173" i="15"/>
  <c r="G174" i="15"/>
  <c r="H174" i="15"/>
  <c r="G176" i="15"/>
  <c r="H176" i="15"/>
  <c r="G177" i="15"/>
  <c r="H177" i="15"/>
  <c r="G178" i="15"/>
  <c r="H178" i="15"/>
  <c r="F27" i="15"/>
  <c r="J175" i="15"/>
  <c r="M175" i="15"/>
  <c r="H258" i="15"/>
  <c r="G118" i="15"/>
  <c r="H118" i="15"/>
  <c r="G111" i="15"/>
  <c r="H111" i="15"/>
  <c r="G112" i="15"/>
  <c r="H112" i="15"/>
  <c r="G113" i="15"/>
  <c r="H113" i="15"/>
  <c r="G114" i="15"/>
  <c r="H114" i="15"/>
  <c r="G115" i="15"/>
  <c r="H115" i="15"/>
  <c r="G116" i="15"/>
  <c r="H116" i="15"/>
  <c r="G117" i="15"/>
  <c r="H117" i="15"/>
  <c r="G119" i="15"/>
  <c r="H119" i="15"/>
  <c r="G120" i="15"/>
  <c r="H120" i="15"/>
  <c r="G121" i="15"/>
  <c r="H121" i="15"/>
  <c r="F19" i="15"/>
  <c r="J118" i="15"/>
  <c r="M118" i="15"/>
  <c r="H259" i="15"/>
  <c r="E98" i="23"/>
  <c r="J104" i="15"/>
  <c r="M104" i="15"/>
  <c r="H269" i="15"/>
  <c r="J86" i="15"/>
  <c r="M86" i="15"/>
  <c r="H270" i="15"/>
  <c r="J68" i="15"/>
  <c r="M68" i="15"/>
  <c r="H271" i="15"/>
  <c r="J158" i="15"/>
  <c r="M158" i="15"/>
  <c r="H272" i="15"/>
  <c r="J121" i="15"/>
  <c r="M121" i="15"/>
  <c r="H273" i="15"/>
  <c r="J138" i="15"/>
  <c r="M138" i="15"/>
  <c r="H274" i="15"/>
  <c r="H275" i="15"/>
  <c r="E92" i="23"/>
  <c r="F38" i="31"/>
  <c r="F30" i="31"/>
  <c r="E30" i="31"/>
  <c r="D30" i="31"/>
  <c r="E36" i="23"/>
  <c r="G36" i="23"/>
  <c r="E37" i="23"/>
  <c r="G37" i="23"/>
  <c r="E21" i="2"/>
  <c r="E24" i="2"/>
  <c r="E28" i="2"/>
  <c r="E33" i="2"/>
  <c r="E22" i="2"/>
  <c r="E253" i="15"/>
  <c r="E254" i="15"/>
  <c r="E255" i="15"/>
  <c r="E256" i="15"/>
  <c r="E259" i="15"/>
  <c r="E257" i="15"/>
  <c r="E258" i="15"/>
  <c r="E260" i="15"/>
  <c r="G253" i="15"/>
  <c r="G254" i="15"/>
  <c r="G255" i="15"/>
  <c r="G256" i="15"/>
  <c r="G257" i="15"/>
  <c r="G258" i="15"/>
  <c r="G260" i="15"/>
  <c r="H260" i="15"/>
  <c r="E25" i="27"/>
  <c r="H276" i="15"/>
  <c r="G274" i="15"/>
  <c r="G272" i="15"/>
  <c r="G271" i="15"/>
  <c r="G270" i="15"/>
  <c r="G269" i="15"/>
  <c r="E269" i="15"/>
  <c r="E270" i="15"/>
  <c r="E271" i="15"/>
  <c r="E272" i="15"/>
  <c r="E273" i="15"/>
  <c r="E274" i="15"/>
  <c r="E275" i="15"/>
  <c r="E276" i="15"/>
  <c r="G275" i="15"/>
  <c r="G276" i="15"/>
  <c r="I58" i="15"/>
  <c r="I59" i="15"/>
  <c r="I60" i="15"/>
  <c r="I61" i="15"/>
  <c r="I62" i="15"/>
  <c r="I63" i="15"/>
  <c r="I64" i="15"/>
  <c r="I65" i="15"/>
  <c r="I66" i="15"/>
  <c r="I67" i="15"/>
  <c r="I68" i="15"/>
  <c r="I76" i="15"/>
  <c r="I77" i="15"/>
  <c r="I78" i="15"/>
  <c r="I79" i="15"/>
  <c r="I80" i="15"/>
  <c r="I81" i="15"/>
  <c r="I82" i="15"/>
  <c r="I83" i="15"/>
  <c r="I84" i="15"/>
  <c r="I85" i="15"/>
  <c r="I86" i="15"/>
  <c r="I94" i="15"/>
  <c r="I95" i="15"/>
  <c r="I96" i="15"/>
  <c r="I97" i="15"/>
  <c r="I98" i="15"/>
  <c r="I99" i="15"/>
  <c r="I100" i="15"/>
  <c r="I101" i="15"/>
  <c r="I102" i="15"/>
  <c r="I103" i="15"/>
  <c r="I104" i="15"/>
  <c r="I111" i="15"/>
  <c r="I112" i="15"/>
  <c r="I113" i="15"/>
  <c r="I114" i="15"/>
  <c r="I115" i="15"/>
  <c r="I116" i="15"/>
  <c r="I117" i="15"/>
  <c r="I118" i="15"/>
  <c r="I119" i="15"/>
  <c r="I120" i="15"/>
  <c r="I121" i="15"/>
  <c r="I128" i="15"/>
  <c r="I129" i="15"/>
  <c r="I130" i="15"/>
  <c r="I131" i="15"/>
  <c r="I132" i="15"/>
  <c r="I133" i="15"/>
  <c r="I134" i="15"/>
  <c r="I135" i="15"/>
  <c r="I136" i="15"/>
  <c r="I137" i="15"/>
  <c r="I138" i="15"/>
  <c r="I148" i="15"/>
  <c r="I149" i="15"/>
  <c r="I150" i="15"/>
  <c r="I151" i="15"/>
  <c r="I152" i="15"/>
  <c r="I153" i="15"/>
  <c r="I154" i="15"/>
  <c r="I155" i="15"/>
  <c r="I156" i="15"/>
  <c r="I157" i="15"/>
  <c r="I158" i="15"/>
  <c r="I168" i="15"/>
  <c r="I169" i="15"/>
  <c r="I170" i="15"/>
  <c r="I171" i="15"/>
  <c r="I172" i="15"/>
  <c r="I173" i="15"/>
  <c r="I174" i="15"/>
  <c r="I175" i="15"/>
  <c r="I176" i="15"/>
  <c r="I177" i="15"/>
  <c r="I178" i="15"/>
  <c r="I183" i="15"/>
  <c r="K58" i="15"/>
  <c r="K61" i="15"/>
  <c r="K62" i="15"/>
  <c r="K63" i="15"/>
  <c r="K66" i="15"/>
  <c r="K68" i="15"/>
  <c r="K67" i="15"/>
  <c r="K64" i="15"/>
  <c r="E203" i="15"/>
  <c r="E246" i="15"/>
  <c r="E81" i="23"/>
  <c r="K94" i="15"/>
  <c r="K98" i="15"/>
  <c r="K99" i="15"/>
  <c r="K101" i="15"/>
  <c r="K102" i="15"/>
  <c r="K103" i="15"/>
  <c r="K104" i="15"/>
  <c r="E201" i="15"/>
  <c r="E86" i="23"/>
  <c r="K76" i="15"/>
  <c r="K78" i="15"/>
  <c r="K79" i="15"/>
  <c r="K80" i="15"/>
  <c r="K81" i="15"/>
  <c r="K84" i="15"/>
  <c r="K83" i="15"/>
  <c r="K85" i="15"/>
  <c r="K86" i="15"/>
  <c r="E202" i="15"/>
  <c r="K82" i="15"/>
  <c r="E245" i="15"/>
  <c r="E83" i="23"/>
  <c r="J95" i="15"/>
  <c r="M95" i="15"/>
  <c r="J96" i="15"/>
  <c r="M96" i="15"/>
  <c r="H211" i="15"/>
  <c r="J77" i="15"/>
  <c r="M77" i="15"/>
  <c r="J78" i="15"/>
  <c r="M78" i="15"/>
  <c r="H212" i="15"/>
  <c r="J59" i="15"/>
  <c r="M59" i="15"/>
  <c r="J60" i="15"/>
  <c r="M60" i="15"/>
  <c r="H213" i="15"/>
  <c r="J149" i="15"/>
  <c r="M149" i="15"/>
  <c r="J150" i="15"/>
  <c r="M150" i="15"/>
  <c r="H214" i="15"/>
  <c r="J129" i="15"/>
  <c r="M129" i="15"/>
  <c r="J130" i="15"/>
  <c r="M130" i="15"/>
  <c r="H216" i="15"/>
  <c r="J169" i="15"/>
  <c r="M169" i="15"/>
  <c r="J170" i="15"/>
  <c r="M170" i="15"/>
  <c r="H217" i="15"/>
  <c r="H218" i="15"/>
  <c r="E77" i="23"/>
  <c r="J112" i="15"/>
  <c r="M112" i="15"/>
  <c r="J113" i="15"/>
  <c r="M113" i="15"/>
  <c r="J114" i="15"/>
  <c r="M114" i="15"/>
  <c r="J115" i="15"/>
  <c r="M115" i="15"/>
  <c r="J116" i="15"/>
  <c r="M116" i="15"/>
  <c r="J117" i="15"/>
  <c r="M117" i="15"/>
  <c r="J119" i="15"/>
  <c r="M119" i="15"/>
  <c r="J120" i="15"/>
  <c r="M120" i="15"/>
  <c r="J111" i="15"/>
  <c r="M111" i="15"/>
  <c r="E25" i="2"/>
  <c r="E29" i="2"/>
  <c r="E251" i="23"/>
  <c r="G251" i="23"/>
  <c r="E250" i="23"/>
  <c r="G250" i="23"/>
  <c r="H251" i="23"/>
  <c r="H250" i="23"/>
  <c r="E16" i="14"/>
  <c r="G36" i="14"/>
  <c r="F36" i="14"/>
  <c r="E36" i="14"/>
  <c r="E51" i="14"/>
  <c r="E59" i="14"/>
  <c r="E64" i="14"/>
  <c r="G64" i="14"/>
  <c r="H68" i="14"/>
  <c r="E38" i="23"/>
  <c r="H38" i="23"/>
  <c r="E39" i="23"/>
  <c r="H39" i="23"/>
  <c r="H65" i="14"/>
  <c r="E41" i="23"/>
  <c r="H41" i="23"/>
  <c r="H67" i="14"/>
  <c r="E42" i="23"/>
  <c r="H42" i="23"/>
  <c r="H64" i="14"/>
  <c r="E40" i="23"/>
  <c r="H40" i="23"/>
  <c r="K30" i="31"/>
  <c r="J30" i="31"/>
  <c r="F34" i="15"/>
  <c r="N49" i="12"/>
  <c r="N47" i="12"/>
  <c r="N51" i="12"/>
  <c r="N52" i="12"/>
  <c r="N53" i="12"/>
  <c r="O49" i="12"/>
  <c r="E59" i="12"/>
  <c r="O47" i="12"/>
  <c r="E57" i="12"/>
  <c r="O51" i="12"/>
  <c r="E50" i="12"/>
  <c r="E48" i="12"/>
  <c r="E46" i="12"/>
  <c r="E45" i="12"/>
  <c r="E247" i="23"/>
  <c r="E229" i="23"/>
  <c r="E228" i="23"/>
  <c r="E226" i="23"/>
  <c r="E225" i="23"/>
  <c r="E33" i="23"/>
  <c r="H33" i="23"/>
  <c r="F45" i="24"/>
  <c r="E34" i="23"/>
  <c r="H34" i="23"/>
  <c r="F46" i="24"/>
  <c r="E35" i="23"/>
  <c r="H35" i="23"/>
  <c r="F47" i="24"/>
  <c r="H36" i="23"/>
  <c r="F48" i="24"/>
  <c r="H37" i="23"/>
  <c r="F49" i="24"/>
  <c r="F50" i="24"/>
  <c r="F51" i="24"/>
  <c r="F52" i="24"/>
  <c r="F53" i="24"/>
  <c r="F54" i="24"/>
  <c r="E33" i="16"/>
  <c r="E35" i="16"/>
  <c r="G47" i="16"/>
  <c r="G42" i="16"/>
  <c r="G43" i="16"/>
  <c r="G44" i="16"/>
  <c r="E36" i="16"/>
  <c r="E45" i="16"/>
  <c r="G45" i="16"/>
  <c r="E28" i="16"/>
  <c r="E27" i="16"/>
  <c r="E30" i="16"/>
  <c r="E46" i="16"/>
  <c r="G46" i="16"/>
  <c r="G48" i="16"/>
  <c r="G50" i="16"/>
  <c r="H47" i="16"/>
  <c r="E114" i="23"/>
  <c r="H46" i="16"/>
  <c r="E112" i="23"/>
  <c r="H42" i="16"/>
  <c r="E116" i="23"/>
  <c r="H43" i="16"/>
  <c r="E115" i="23"/>
  <c r="H48" i="16"/>
  <c r="E113" i="23"/>
  <c r="I48" i="16"/>
  <c r="I46" i="16"/>
  <c r="I47" i="16"/>
  <c r="H44" i="16"/>
  <c r="H45" i="16"/>
  <c r="E47" i="23"/>
  <c r="H47" i="23"/>
  <c r="F59" i="24"/>
  <c r="G226" i="23"/>
  <c r="D238" i="24"/>
  <c r="G227" i="23"/>
  <c r="D239" i="24"/>
  <c r="G228" i="23"/>
  <c r="D240" i="24"/>
  <c r="G229" i="23"/>
  <c r="D241" i="24"/>
  <c r="G230" i="23"/>
  <c r="D242" i="24"/>
  <c r="G231" i="23"/>
  <c r="D243" i="24"/>
  <c r="G232" i="23"/>
  <c r="D244" i="24"/>
  <c r="G233" i="23"/>
  <c r="D245" i="24"/>
  <c r="G234" i="23"/>
  <c r="D246" i="24"/>
  <c r="G235" i="23"/>
  <c r="D247" i="24"/>
  <c r="G236" i="23"/>
  <c r="D248" i="24"/>
  <c r="G237" i="23"/>
  <c r="D249" i="24"/>
  <c r="G238" i="23"/>
  <c r="D250" i="24"/>
  <c r="G239" i="23"/>
  <c r="D251" i="24"/>
  <c r="G240" i="23"/>
  <c r="D252" i="24"/>
  <c r="G241" i="23"/>
  <c r="D253" i="24"/>
  <c r="G242" i="23"/>
  <c r="D254" i="24"/>
  <c r="G243" i="23"/>
  <c r="D255" i="24"/>
  <c r="G244" i="23"/>
  <c r="D256" i="24"/>
  <c r="E245" i="23"/>
  <c r="G245" i="23"/>
  <c r="D257" i="24"/>
  <c r="G246" i="23"/>
  <c r="D258" i="24"/>
  <c r="G247" i="23"/>
  <c r="D259" i="24"/>
  <c r="G248" i="23"/>
  <c r="D260" i="24"/>
  <c r="G249" i="23"/>
  <c r="D261" i="24"/>
  <c r="D262" i="24"/>
  <c r="D263" i="24"/>
  <c r="G225" i="23"/>
  <c r="D237" i="24"/>
  <c r="E111" i="23"/>
  <c r="G45" i="12"/>
  <c r="G46" i="12"/>
  <c r="G48" i="12"/>
  <c r="G50" i="12"/>
  <c r="N48" i="12"/>
  <c r="E47" i="12"/>
  <c r="G47" i="12"/>
  <c r="H45" i="12"/>
  <c r="E204" i="23"/>
  <c r="H46" i="12"/>
  <c r="E205" i="23"/>
  <c r="H47" i="12"/>
  <c r="E206" i="23"/>
  <c r="H48" i="12"/>
  <c r="E207" i="23"/>
  <c r="H49" i="12"/>
  <c r="E208" i="23"/>
  <c r="H50" i="12"/>
  <c r="E209" i="23"/>
  <c r="E210" i="23"/>
  <c r="F66" i="12"/>
  <c r="E211" i="23"/>
  <c r="E212" i="23"/>
  <c r="F68" i="12"/>
  <c r="E213" i="23"/>
  <c r="E214" i="23"/>
  <c r="E215" i="23"/>
  <c r="E216" i="23"/>
  <c r="E17" i="12"/>
  <c r="F17" i="12"/>
  <c r="H17" i="12"/>
  <c r="E58" i="12"/>
  <c r="F18" i="12"/>
  <c r="H18" i="12"/>
  <c r="I17" i="12"/>
  <c r="E217" i="23"/>
  <c r="I18" i="12"/>
  <c r="E218" i="23"/>
  <c r="G57" i="12"/>
  <c r="G59" i="12"/>
  <c r="N46" i="12"/>
  <c r="E56" i="12"/>
  <c r="G56" i="12"/>
  <c r="G58" i="12"/>
  <c r="H56" i="12"/>
  <c r="E219" i="23"/>
  <c r="H57" i="12"/>
  <c r="E220" i="23"/>
  <c r="H58" i="12"/>
  <c r="E221" i="23"/>
  <c r="H59" i="12"/>
  <c r="E222" i="23"/>
  <c r="G26" i="14"/>
  <c r="H25" i="14"/>
  <c r="E117" i="23"/>
  <c r="H26" i="14"/>
  <c r="E118" i="23"/>
  <c r="H27" i="14"/>
  <c r="E119" i="23"/>
  <c r="H28" i="14"/>
  <c r="E120" i="23"/>
  <c r="E121" i="23"/>
  <c r="E122" i="23"/>
  <c r="E123" i="23"/>
  <c r="H29" i="14"/>
  <c r="E124" i="23"/>
  <c r="E125" i="23"/>
  <c r="E126" i="23"/>
  <c r="E127" i="23"/>
  <c r="E17" i="14"/>
  <c r="E35" i="14"/>
  <c r="F35" i="14"/>
  <c r="G35" i="14"/>
  <c r="G30" i="14"/>
  <c r="G38" i="14"/>
  <c r="E18" i="14"/>
  <c r="E26" i="14"/>
  <c r="E41" i="14"/>
  <c r="G41" i="14"/>
  <c r="F42" i="14"/>
  <c r="E42" i="14"/>
  <c r="G42" i="14"/>
  <c r="G43" i="14"/>
  <c r="H35" i="14"/>
  <c r="E128" i="23"/>
  <c r="H36" i="14"/>
  <c r="E129" i="23"/>
  <c r="H37" i="14"/>
  <c r="E130" i="23"/>
  <c r="H38" i="14"/>
  <c r="E131" i="23"/>
  <c r="H39" i="14"/>
  <c r="E132" i="23"/>
  <c r="H40" i="14"/>
  <c r="E133" i="23"/>
  <c r="H41" i="14"/>
  <c r="E134" i="23"/>
  <c r="H42" i="14"/>
  <c r="E135" i="23"/>
  <c r="H43" i="14"/>
  <c r="E136" i="23"/>
  <c r="G90" i="13"/>
  <c r="G91" i="13"/>
  <c r="G92" i="13"/>
  <c r="G93" i="13"/>
  <c r="H89" i="13"/>
  <c r="E137" i="23"/>
  <c r="H90" i="13"/>
  <c r="E138" i="23"/>
  <c r="H91" i="13"/>
  <c r="E139" i="23"/>
  <c r="H92" i="13"/>
  <c r="E140" i="23"/>
  <c r="G66" i="13"/>
  <c r="G64" i="13"/>
  <c r="G65" i="13"/>
  <c r="G67" i="13"/>
  <c r="G68" i="13"/>
  <c r="H66" i="13"/>
  <c r="E141" i="23"/>
  <c r="H67" i="13"/>
  <c r="E142" i="23"/>
  <c r="H64" i="13"/>
  <c r="E143" i="23"/>
  <c r="H65" i="13"/>
  <c r="E144" i="23"/>
  <c r="H68" i="13"/>
  <c r="E145" i="23"/>
  <c r="G57" i="13"/>
  <c r="G58" i="13"/>
  <c r="G59" i="13"/>
  <c r="H57" i="13"/>
  <c r="E146" i="23"/>
  <c r="H58" i="13"/>
  <c r="E147" i="23"/>
  <c r="H59" i="13"/>
  <c r="E148" i="23"/>
  <c r="E149" i="23"/>
  <c r="G71" i="13"/>
  <c r="G72" i="13"/>
  <c r="G73" i="13"/>
  <c r="H71" i="13"/>
  <c r="E150" i="23"/>
  <c r="H72" i="13"/>
  <c r="E151" i="23"/>
  <c r="H73" i="13"/>
  <c r="E152" i="23"/>
  <c r="G26" i="13"/>
  <c r="G27" i="13"/>
  <c r="G28" i="13"/>
  <c r="G29" i="13"/>
  <c r="G30" i="13"/>
  <c r="G31" i="13"/>
  <c r="G32" i="13"/>
  <c r="G34" i="13"/>
  <c r="G35" i="13"/>
  <c r="G36" i="13"/>
  <c r="H26" i="13"/>
  <c r="E153" i="23"/>
  <c r="H27" i="13"/>
  <c r="E154" i="23"/>
  <c r="H28" i="13"/>
  <c r="E155" i="23"/>
  <c r="H29" i="13"/>
  <c r="E156" i="23"/>
  <c r="H30" i="13"/>
  <c r="E157" i="23"/>
  <c r="H31" i="13"/>
  <c r="E158" i="23"/>
  <c r="H32" i="13"/>
  <c r="E159" i="23"/>
  <c r="H33" i="13"/>
  <c r="E160" i="23"/>
  <c r="H34" i="13"/>
  <c r="E161" i="23"/>
  <c r="H35" i="13"/>
  <c r="E162" i="23"/>
  <c r="H36" i="13"/>
  <c r="E163" i="23"/>
  <c r="G42" i="13"/>
  <c r="G43" i="13"/>
  <c r="G44" i="13"/>
  <c r="G45" i="13"/>
  <c r="G46" i="13"/>
  <c r="G47" i="13"/>
  <c r="G48" i="13"/>
  <c r="G50" i="13"/>
  <c r="G51" i="13"/>
  <c r="G52" i="13"/>
  <c r="G54" i="13"/>
  <c r="H42" i="13"/>
  <c r="E164" i="23"/>
  <c r="H43" i="13"/>
  <c r="E165" i="23"/>
  <c r="H44" i="13"/>
  <c r="E166" i="23"/>
  <c r="H45" i="13"/>
  <c r="E167" i="23"/>
  <c r="H46" i="13"/>
  <c r="E168" i="23"/>
  <c r="H47" i="13"/>
  <c r="E169" i="23"/>
  <c r="H48" i="13"/>
  <c r="E170" i="23"/>
  <c r="E171" i="23"/>
  <c r="H50" i="13"/>
  <c r="E172" i="23"/>
  <c r="H51" i="13"/>
  <c r="E173" i="23"/>
  <c r="H52" i="13"/>
  <c r="E174" i="23"/>
  <c r="H53" i="13"/>
  <c r="E175" i="23"/>
  <c r="H54" i="13"/>
  <c r="E176" i="23"/>
  <c r="G213" i="15"/>
  <c r="E182" i="23"/>
  <c r="G212" i="15"/>
  <c r="E183" i="23"/>
  <c r="G211" i="15"/>
  <c r="E184" i="23"/>
  <c r="G214" i="15"/>
  <c r="E185" i="23"/>
  <c r="G216" i="15"/>
  <c r="E186" i="23"/>
  <c r="E192" i="23"/>
  <c r="E193" i="23"/>
  <c r="E194" i="23"/>
  <c r="E195" i="23"/>
  <c r="E196" i="23"/>
  <c r="E197" i="23"/>
  <c r="E198" i="23"/>
  <c r="E199" i="23"/>
  <c r="E200" i="23"/>
  <c r="E201" i="23"/>
  <c r="E202" i="23"/>
  <c r="E203" i="23"/>
  <c r="G112" i="23"/>
  <c r="D124" i="24"/>
  <c r="G113" i="23"/>
  <c r="D125" i="24"/>
  <c r="G114" i="23"/>
  <c r="D126" i="24"/>
  <c r="G115" i="23"/>
  <c r="D127" i="24"/>
  <c r="G116" i="23"/>
  <c r="D128" i="24"/>
  <c r="G117" i="23"/>
  <c r="D129" i="24"/>
  <c r="G118" i="23"/>
  <c r="D130" i="24"/>
  <c r="G119" i="23"/>
  <c r="D131" i="24"/>
  <c r="G120" i="23"/>
  <c r="D132" i="24"/>
  <c r="G121" i="23"/>
  <c r="D133" i="24"/>
  <c r="G122" i="23"/>
  <c r="D134" i="24"/>
  <c r="G123" i="23"/>
  <c r="D135" i="24"/>
  <c r="G124" i="23"/>
  <c r="D136" i="24"/>
  <c r="G125" i="23"/>
  <c r="D137" i="24"/>
  <c r="G126" i="23"/>
  <c r="D138" i="24"/>
  <c r="G127" i="23"/>
  <c r="D139" i="24"/>
  <c r="G128" i="23"/>
  <c r="D140" i="24"/>
  <c r="G129" i="23"/>
  <c r="D141" i="24"/>
  <c r="G130" i="23"/>
  <c r="D142" i="24"/>
  <c r="G131" i="23"/>
  <c r="D143" i="24"/>
  <c r="G132" i="23"/>
  <c r="D144" i="24"/>
  <c r="G133" i="23"/>
  <c r="D145" i="24"/>
  <c r="G134" i="23"/>
  <c r="D146" i="24"/>
  <c r="G135" i="23"/>
  <c r="D147" i="24"/>
  <c r="G136" i="23"/>
  <c r="D148" i="24"/>
  <c r="G137" i="23"/>
  <c r="D149" i="24"/>
  <c r="G138" i="23"/>
  <c r="D150" i="24"/>
  <c r="G139" i="23"/>
  <c r="D151" i="24"/>
  <c r="G140" i="23"/>
  <c r="D152" i="24"/>
  <c r="G141" i="23"/>
  <c r="D153" i="24"/>
  <c r="G142" i="23"/>
  <c r="D154" i="24"/>
  <c r="G143" i="23"/>
  <c r="D155" i="24"/>
  <c r="G144" i="23"/>
  <c r="D156" i="24"/>
  <c r="G145" i="23"/>
  <c r="D157" i="24"/>
  <c r="G146" i="23"/>
  <c r="D158" i="24"/>
  <c r="G147" i="23"/>
  <c r="D159" i="24"/>
  <c r="G148" i="23"/>
  <c r="D160" i="24"/>
  <c r="G149" i="23"/>
  <c r="D161" i="24"/>
  <c r="G150" i="23"/>
  <c r="D162" i="24"/>
  <c r="G151" i="23"/>
  <c r="D163" i="24"/>
  <c r="G152" i="23"/>
  <c r="D164" i="24"/>
  <c r="G153" i="23"/>
  <c r="D165" i="24"/>
  <c r="G154" i="23"/>
  <c r="D166" i="24"/>
  <c r="G155" i="23"/>
  <c r="D167" i="24"/>
  <c r="G156" i="23"/>
  <c r="D168" i="24"/>
  <c r="G157" i="23"/>
  <c r="D169" i="24"/>
  <c r="G158" i="23"/>
  <c r="D170" i="24"/>
  <c r="G159" i="23"/>
  <c r="D171" i="24"/>
  <c r="G160" i="23"/>
  <c r="D172" i="24"/>
  <c r="G161" i="23"/>
  <c r="D173" i="24"/>
  <c r="G162" i="23"/>
  <c r="D174" i="24"/>
  <c r="G163" i="23"/>
  <c r="D175" i="24"/>
  <c r="G164" i="23"/>
  <c r="D176" i="24"/>
  <c r="G165" i="23"/>
  <c r="D177" i="24"/>
  <c r="G166" i="23"/>
  <c r="D178" i="24"/>
  <c r="G167" i="23"/>
  <c r="D179" i="24"/>
  <c r="G168" i="23"/>
  <c r="D180" i="24"/>
  <c r="G169" i="23"/>
  <c r="D181" i="24"/>
  <c r="G170" i="23"/>
  <c r="D182" i="24"/>
  <c r="G171" i="23"/>
  <c r="D183" i="24"/>
  <c r="G172" i="23"/>
  <c r="D184" i="24"/>
  <c r="G173" i="23"/>
  <c r="D185" i="24"/>
  <c r="G174" i="23"/>
  <c r="D186" i="24"/>
  <c r="G175" i="23"/>
  <c r="D187" i="24"/>
  <c r="G176" i="23"/>
  <c r="D188" i="24"/>
  <c r="G177" i="23"/>
  <c r="D189" i="24"/>
  <c r="G178" i="23"/>
  <c r="D190" i="24"/>
  <c r="G179" i="23"/>
  <c r="D191" i="24"/>
  <c r="G180" i="23"/>
  <c r="D192" i="24"/>
  <c r="G181" i="23"/>
  <c r="D193" i="24"/>
  <c r="G182" i="23"/>
  <c r="D194" i="24"/>
  <c r="G183" i="23"/>
  <c r="D195" i="24"/>
  <c r="G184" i="23"/>
  <c r="D196" i="24"/>
  <c r="G185" i="23"/>
  <c r="D197" i="24"/>
  <c r="G186" i="23"/>
  <c r="D198" i="24"/>
  <c r="G187" i="23"/>
  <c r="D199" i="24"/>
  <c r="G188" i="23"/>
  <c r="D200" i="24"/>
  <c r="G189" i="23"/>
  <c r="D201" i="24"/>
  <c r="G190" i="23"/>
  <c r="D202" i="24"/>
  <c r="G191" i="23"/>
  <c r="D203" i="24"/>
  <c r="G192" i="23"/>
  <c r="D204" i="24"/>
  <c r="G193" i="23"/>
  <c r="D205" i="24"/>
  <c r="G194" i="23"/>
  <c r="D206" i="24"/>
  <c r="G195" i="23"/>
  <c r="D207" i="24"/>
  <c r="G196" i="23"/>
  <c r="D208" i="24"/>
  <c r="G197" i="23"/>
  <c r="D209" i="24"/>
  <c r="G198" i="23"/>
  <c r="D210" i="24"/>
  <c r="G199" i="23"/>
  <c r="D211" i="24"/>
  <c r="G200" i="23"/>
  <c r="D212" i="24"/>
  <c r="G201" i="23"/>
  <c r="D213" i="24"/>
  <c r="G202" i="23"/>
  <c r="D214" i="24"/>
  <c r="G203" i="23"/>
  <c r="D215" i="24"/>
  <c r="G204" i="23"/>
  <c r="D216" i="24"/>
  <c r="G205" i="23"/>
  <c r="D217" i="24"/>
  <c r="G206" i="23"/>
  <c r="D218" i="24"/>
  <c r="G207" i="23"/>
  <c r="D219" i="24"/>
  <c r="G208" i="23"/>
  <c r="D220" i="24"/>
  <c r="G209" i="23"/>
  <c r="D221" i="24"/>
  <c r="G210" i="23"/>
  <c r="D222" i="24"/>
  <c r="G211" i="23"/>
  <c r="D223" i="24"/>
  <c r="G212" i="23"/>
  <c r="D224" i="24"/>
  <c r="G213" i="23"/>
  <c r="D225" i="24"/>
  <c r="G214" i="23"/>
  <c r="D226" i="24"/>
  <c r="G215" i="23"/>
  <c r="D227" i="24"/>
  <c r="G216" i="23"/>
  <c r="D228" i="24"/>
  <c r="G217" i="23"/>
  <c r="D229" i="24"/>
  <c r="G218" i="23"/>
  <c r="D230" i="24"/>
  <c r="G219" i="23"/>
  <c r="D231" i="24"/>
  <c r="G220" i="23"/>
  <c r="D232" i="24"/>
  <c r="G221" i="23"/>
  <c r="D233" i="24"/>
  <c r="G222" i="23"/>
  <c r="D234" i="24"/>
  <c r="G223" i="23"/>
  <c r="D235" i="24"/>
  <c r="G111" i="23"/>
  <c r="D123"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37"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123" i="24"/>
  <c r="E16" i="23"/>
  <c r="G16" i="23"/>
  <c r="D27" i="24"/>
  <c r="E27" i="24"/>
  <c r="E14" i="23"/>
  <c r="G14" i="23"/>
  <c r="D25" i="24"/>
  <c r="E25" i="24"/>
  <c r="G47" i="23"/>
  <c r="D59" i="24"/>
  <c r="G69" i="14"/>
  <c r="E48" i="23"/>
  <c r="G48" i="23"/>
  <c r="D60" i="24"/>
  <c r="C48" i="14"/>
  <c r="C49" i="14"/>
  <c r="C51" i="14"/>
  <c r="E48" i="14"/>
  <c r="G48" i="14"/>
  <c r="E49" i="14"/>
  <c r="G49" i="14"/>
  <c r="G51" i="14"/>
  <c r="E49" i="23"/>
  <c r="G49" i="23"/>
  <c r="D61" i="24"/>
  <c r="G50" i="23"/>
  <c r="D62" i="24"/>
  <c r="G44" i="14"/>
  <c r="E51" i="23"/>
  <c r="G51" i="23"/>
  <c r="D63" i="24"/>
  <c r="C56" i="14"/>
  <c r="C57" i="14"/>
  <c r="C58" i="14"/>
  <c r="C59" i="14"/>
  <c r="E56" i="14"/>
  <c r="G56" i="14"/>
  <c r="E57" i="14"/>
  <c r="G57" i="14"/>
  <c r="E58" i="14"/>
  <c r="G58" i="14"/>
  <c r="G59" i="14"/>
  <c r="G61" i="14"/>
  <c r="E52" i="23"/>
  <c r="G52" i="23"/>
  <c r="D64" i="24"/>
  <c r="G69" i="13"/>
  <c r="E53" i="23"/>
  <c r="G53" i="23"/>
  <c r="D65" i="24"/>
  <c r="D66" i="24"/>
  <c r="D67" i="24"/>
  <c r="D68" i="24"/>
  <c r="D69" i="24"/>
  <c r="D70" i="24"/>
  <c r="D71" i="24"/>
  <c r="D72" i="24"/>
  <c r="D73" i="24"/>
  <c r="L40" i="13"/>
  <c r="F18" i="13"/>
  <c r="M40" i="13"/>
  <c r="L39" i="13"/>
  <c r="F17" i="13"/>
  <c r="M39" i="13"/>
  <c r="G40" i="13"/>
  <c r="G62" i="13"/>
  <c r="G60" i="13"/>
  <c r="E62" i="23"/>
  <c r="G62" i="23"/>
  <c r="D74" i="24"/>
  <c r="G39" i="13"/>
  <c r="G61" i="13"/>
  <c r="E63" i="23"/>
  <c r="G63" i="23"/>
  <c r="D75" i="24"/>
  <c r="G55" i="13"/>
  <c r="E64" i="23"/>
  <c r="G64" i="23"/>
  <c r="D76" i="24"/>
  <c r="G74" i="13"/>
  <c r="E65" i="23"/>
  <c r="G65" i="23"/>
  <c r="D77" i="24"/>
  <c r="G38" i="13"/>
  <c r="E66" i="23"/>
  <c r="G66" i="23"/>
  <c r="D78" i="24"/>
  <c r="E67" i="23"/>
  <c r="G67" i="23"/>
  <c r="D79" i="24"/>
  <c r="J100" i="15"/>
  <c r="M100" i="15"/>
  <c r="H233" i="15"/>
  <c r="J82" i="15"/>
  <c r="M82" i="15"/>
  <c r="H234" i="15"/>
  <c r="J64" i="15"/>
  <c r="M64" i="15"/>
  <c r="H235" i="15"/>
  <c r="J154" i="15"/>
  <c r="M154" i="15"/>
  <c r="H236" i="15"/>
  <c r="H237" i="15"/>
  <c r="J134" i="15"/>
  <c r="M134" i="15"/>
  <c r="H238" i="15"/>
  <c r="J174" i="15"/>
  <c r="M174" i="15"/>
  <c r="H239" i="15"/>
  <c r="H240" i="15"/>
  <c r="E68" i="23"/>
  <c r="G68" i="23"/>
  <c r="D80" i="24"/>
  <c r="G69" i="23"/>
  <c r="D81" i="24"/>
  <c r="G70" i="23"/>
  <c r="D82" i="24"/>
  <c r="G71" i="23"/>
  <c r="D83" i="24"/>
  <c r="G72" i="23"/>
  <c r="D84" i="24"/>
  <c r="K59" i="15"/>
  <c r="K60" i="15"/>
  <c r="E224" i="15"/>
  <c r="E73" i="23"/>
  <c r="G73" i="23"/>
  <c r="D85" i="24"/>
  <c r="K77" i="15"/>
  <c r="E223" i="15"/>
  <c r="E74" i="23"/>
  <c r="G74" i="23"/>
  <c r="D86" i="24"/>
  <c r="E75" i="23"/>
  <c r="G75" i="23"/>
  <c r="D87" i="24"/>
  <c r="K95" i="15"/>
  <c r="K96" i="15"/>
  <c r="E222" i="15"/>
  <c r="E76" i="23"/>
  <c r="G76" i="23"/>
  <c r="D88" i="24"/>
  <c r="G77" i="23"/>
  <c r="D89" i="24"/>
  <c r="E78" i="23"/>
  <c r="G78" i="23"/>
  <c r="D90" i="24"/>
  <c r="G79" i="23"/>
  <c r="D91" i="24"/>
  <c r="J58" i="15"/>
  <c r="M58" i="15"/>
  <c r="J61" i="15"/>
  <c r="M61" i="15"/>
  <c r="J62" i="15"/>
  <c r="M62" i="15"/>
  <c r="J63" i="15"/>
  <c r="M63" i="15"/>
  <c r="J66" i="15"/>
  <c r="M66" i="15"/>
  <c r="J67" i="15"/>
  <c r="M67" i="15"/>
  <c r="H192" i="15"/>
  <c r="E80" i="23"/>
  <c r="G80" i="23"/>
  <c r="D92" i="24"/>
  <c r="G81" i="23"/>
  <c r="D93" i="24"/>
  <c r="J76" i="15"/>
  <c r="M76" i="15"/>
  <c r="J79" i="15"/>
  <c r="M79" i="15"/>
  <c r="J80" i="15"/>
  <c r="M80" i="15"/>
  <c r="J81" i="15"/>
  <c r="M81" i="15"/>
  <c r="J84" i="15"/>
  <c r="M84" i="15"/>
  <c r="J85" i="15"/>
  <c r="M85" i="15"/>
  <c r="H191" i="15"/>
  <c r="E82" i="23"/>
  <c r="G82" i="23"/>
  <c r="D94" i="24"/>
  <c r="G83" i="23"/>
  <c r="D95" i="24"/>
  <c r="H196" i="15"/>
  <c r="E84" i="23"/>
  <c r="G84" i="23"/>
  <c r="D96" i="24"/>
  <c r="J94" i="15"/>
  <c r="M94" i="15"/>
  <c r="J97" i="15"/>
  <c r="M97" i="15"/>
  <c r="J98" i="15"/>
  <c r="M98" i="15"/>
  <c r="J102" i="15"/>
  <c r="M102" i="15"/>
  <c r="J99" i="15"/>
  <c r="M99" i="15"/>
  <c r="J103" i="15"/>
  <c r="M103" i="15"/>
  <c r="H190" i="15"/>
  <c r="E85" i="23"/>
  <c r="G85" i="23"/>
  <c r="D97" i="24"/>
  <c r="G86" i="23"/>
  <c r="D98" i="24"/>
  <c r="J128" i="15"/>
  <c r="M128" i="15"/>
  <c r="J131" i="15"/>
  <c r="M131" i="15"/>
  <c r="J132" i="15"/>
  <c r="M132" i="15"/>
  <c r="J133" i="15"/>
  <c r="M133" i="15"/>
  <c r="J136" i="15"/>
  <c r="M136" i="15"/>
  <c r="J137" i="15"/>
  <c r="M137" i="15"/>
  <c r="H194" i="15"/>
  <c r="E87" i="23"/>
  <c r="G87" i="23"/>
  <c r="D99" i="24"/>
  <c r="J148" i="15"/>
  <c r="M148" i="15"/>
  <c r="J151" i="15"/>
  <c r="M151" i="15"/>
  <c r="J152" i="15"/>
  <c r="M152" i="15"/>
  <c r="J153" i="15"/>
  <c r="M153" i="15"/>
  <c r="J156" i="15"/>
  <c r="M156" i="15"/>
  <c r="J157" i="15"/>
  <c r="M157" i="15"/>
  <c r="H193" i="15"/>
  <c r="E88" i="23"/>
  <c r="G88" i="23"/>
  <c r="D100" i="24"/>
  <c r="G89" i="23"/>
  <c r="D101" i="24"/>
  <c r="G90" i="23"/>
  <c r="D102" i="24"/>
  <c r="G91" i="23"/>
  <c r="D103" i="24"/>
  <c r="G92" i="23"/>
  <c r="D104" i="24"/>
  <c r="G93" i="23"/>
  <c r="D105" i="24"/>
  <c r="G94" i="23"/>
  <c r="D106" i="24"/>
  <c r="G95" i="23"/>
  <c r="D107" i="24"/>
  <c r="G96" i="23"/>
  <c r="D108" i="24"/>
  <c r="G97" i="23"/>
  <c r="D109" i="24"/>
  <c r="G98" i="23"/>
  <c r="D110" i="24"/>
  <c r="G99" i="23"/>
  <c r="D111" i="24"/>
  <c r="G100" i="23"/>
  <c r="D112" i="24"/>
  <c r="G101" i="23"/>
  <c r="D113" i="24"/>
  <c r="G102" i="23"/>
  <c r="D114" i="24"/>
  <c r="G51" i="12"/>
  <c r="E103" i="23"/>
  <c r="G103" i="23"/>
  <c r="D115" i="24"/>
  <c r="D33" i="12"/>
  <c r="E33" i="12"/>
  <c r="G33" i="12"/>
  <c r="E104" i="23"/>
  <c r="G104" i="23"/>
  <c r="D116" i="24"/>
  <c r="F26" i="12"/>
  <c r="H26" i="12"/>
  <c r="H27" i="12"/>
  <c r="H28" i="12"/>
  <c r="E105" i="23"/>
  <c r="G105" i="23"/>
  <c r="D117" i="24"/>
  <c r="H19" i="12"/>
  <c r="E106" i="23"/>
  <c r="G106" i="23"/>
  <c r="D118" i="24"/>
  <c r="G60" i="12"/>
  <c r="E107" i="23"/>
  <c r="G107" i="23"/>
  <c r="D119" i="24"/>
  <c r="H48" i="23"/>
  <c r="F60" i="24"/>
  <c r="H49" i="23"/>
  <c r="F61" i="24"/>
  <c r="F62" i="24"/>
  <c r="H51" i="23"/>
  <c r="F63" i="24"/>
  <c r="H52" i="23"/>
  <c r="F64" i="24"/>
  <c r="H53" i="23"/>
  <c r="F65" i="24"/>
  <c r="E54" i="23"/>
  <c r="H54" i="23"/>
  <c r="F66" i="24"/>
  <c r="E55" i="23"/>
  <c r="H55" i="23"/>
  <c r="F67" i="24"/>
  <c r="E56" i="23"/>
  <c r="H56" i="23"/>
  <c r="F68" i="24"/>
  <c r="E57" i="23"/>
  <c r="H57" i="23"/>
  <c r="F69" i="24"/>
  <c r="E58" i="23"/>
  <c r="H58" i="23"/>
  <c r="F70" i="24"/>
  <c r="E59" i="23"/>
  <c r="H59" i="23"/>
  <c r="F71" i="24"/>
  <c r="E60" i="23"/>
  <c r="H60" i="23"/>
  <c r="F72" i="24"/>
  <c r="E61" i="23"/>
  <c r="H61" i="23"/>
  <c r="F73" i="24"/>
  <c r="H62" i="23"/>
  <c r="F74" i="24"/>
  <c r="H63" i="23"/>
  <c r="F75" i="24"/>
  <c r="H64" i="23"/>
  <c r="F76" i="24"/>
  <c r="H65" i="23"/>
  <c r="F77" i="24"/>
  <c r="H66" i="23"/>
  <c r="F78" i="24"/>
  <c r="H67" i="23"/>
  <c r="F79" i="24"/>
  <c r="H68" i="23"/>
  <c r="F80" i="24"/>
  <c r="H69" i="23"/>
  <c r="F81" i="24"/>
  <c r="H70" i="23"/>
  <c r="F82" i="24"/>
  <c r="F83" i="24"/>
  <c r="H72" i="23"/>
  <c r="F84" i="24"/>
  <c r="H73" i="23"/>
  <c r="F85" i="24"/>
  <c r="H74" i="23"/>
  <c r="F86" i="24"/>
  <c r="H75" i="23"/>
  <c r="F87" i="24"/>
  <c r="H76" i="23"/>
  <c r="F88" i="24"/>
  <c r="H77" i="23"/>
  <c r="F89" i="24"/>
  <c r="H78" i="23"/>
  <c r="F90" i="24"/>
  <c r="H79" i="23"/>
  <c r="F91" i="24"/>
  <c r="H80" i="23"/>
  <c r="F92" i="24"/>
  <c r="H81" i="23"/>
  <c r="F93" i="24"/>
  <c r="H82" i="23"/>
  <c r="F94" i="24"/>
  <c r="H83" i="23"/>
  <c r="F95" i="24"/>
  <c r="H84" i="23"/>
  <c r="F96" i="24"/>
  <c r="H85" i="23"/>
  <c r="F97" i="24"/>
  <c r="H86" i="23"/>
  <c r="F98" i="24"/>
  <c r="H87" i="23"/>
  <c r="F99" i="24"/>
  <c r="H88" i="23"/>
  <c r="F100" i="24"/>
  <c r="H89" i="23"/>
  <c r="F101" i="24"/>
  <c r="F102" i="24"/>
  <c r="F103" i="24"/>
  <c r="H92" i="23"/>
  <c r="F104" i="24"/>
  <c r="H93" i="23"/>
  <c r="F105" i="24"/>
  <c r="F106" i="24"/>
  <c r="H95" i="23"/>
  <c r="F107" i="24"/>
  <c r="H96" i="23"/>
  <c r="F108" i="24"/>
  <c r="F109" i="24"/>
  <c r="H98" i="23"/>
  <c r="F110" i="24"/>
  <c r="F111" i="24"/>
  <c r="F112" i="24"/>
  <c r="F113" i="24"/>
  <c r="H102" i="23"/>
  <c r="F114" i="24"/>
  <c r="H103" i="23"/>
  <c r="F115" i="24"/>
  <c r="H104" i="23"/>
  <c r="F116" i="24"/>
  <c r="H105" i="23"/>
  <c r="F117" i="24"/>
  <c r="H106" i="23"/>
  <c r="F118" i="24"/>
  <c r="H107" i="23"/>
  <c r="F119" i="24"/>
  <c r="H111" i="23"/>
  <c r="F123" i="24"/>
  <c r="H112" i="23"/>
  <c r="F124" i="24"/>
  <c r="H113" i="23"/>
  <c r="F125" i="24"/>
  <c r="H114" i="23"/>
  <c r="F126" i="24"/>
  <c r="H115" i="23"/>
  <c r="F127" i="24"/>
  <c r="H116" i="23"/>
  <c r="F128" i="24"/>
  <c r="H117" i="23"/>
  <c r="F129" i="24"/>
  <c r="H118" i="23"/>
  <c r="F130" i="24"/>
  <c r="H119" i="23"/>
  <c r="F131" i="24"/>
  <c r="H120" i="23"/>
  <c r="F132" i="24"/>
  <c r="H121" i="23"/>
  <c r="F133" i="24"/>
  <c r="H122" i="23"/>
  <c r="F134" i="24"/>
  <c r="H123" i="23"/>
  <c r="F135" i="24"/>
  <c r="H124" i="23"/>
  <c r="F136" i="24"/>
  <c r="H125" i="23"/>
  <c r="F137" i="24"/>
  <c r="H126" i="23"/>
  <c r="F138" i="24"/>
  <c r="H127" i="23"/>
  <c r="F139" i="24"/>
  <c r="H128" i="23"/>
  <c r="F140" i="24"/>
  <c r="H129" i="23"/>
  <c r="F141" i="24"/>
  <c r="H130" i="23"/>
  <c r="F142" i="24"/>
  <c r="H131" i="23"/>
  <c r="F143" i="24"/>
  <c r="H132" i="23"/>
  <c r="F144" i="24"/>
  <c r="H133" i="23"/>
  <c r="F145" i="24"/>
  <c r="H134" i="23"/>
  <c r="F146" i="24"/>
  <c r="H135" i="23"/>
  <c r="F147" i="24"/>
  <c r="H136" i="23"/>
  <c r="F148" i="24"/>
  <c r="H137" i="23"/>
  <c r="F149" i="24"/>
  <c r="H138" i="23"/>
  <c r="F150" i="24"/>
  <c r="H139" i="23"/>
  <c r="F151" i="24"/>
  <c r="H140" i="23"/>
  <c r="F152" i="24"/>
  <c r="H141" i="23"/>
  <c r="F153" i="24"/>
  <c r="H142" i="23"/>
  <c r="F154" i="24"/>
  <c r="H143" i="23"/>
  <c r="F155" i="24"/>
  <c r="H144" i="23"/>
  <c r="F156" i="24"/>
  <c r="H145" i="23"/>
  <c r="F157" i="24"/>
  <c r="H146" i="23"/>
  <c r="F158" i="24"/>
  <c r="H147" i="23"/>
  <c r="F159" i="24"/>
  <c r="H148" i="23"/>
  <c r="F160" i="24"/>
  <c r="H149" i="23"/>
  <c r="F161" i="24"/>
  <c r="H150" i="23"/>
  <c r="F162" i="24"/>
  <c r="H151" i="23"/>
  <c r="F163" i="24"/>
  <c r="H152" i="23"/>
  <c r="F164" i="24"/>
  <c r="H153" i="23"/>
  <c r="F165" i="24"/>
  <c r="H154" i="23"/>
  <c r="F166" i="24"/>
  <c r="H155" i="23"/>
  <c r="F167" i="24"/>
  <c r="H156" i="23"/>
  <c r="F168" i="24"/>
  <c r="H157" i="23"/>
  <c r="F169" i="24"/>
  <c r="H158" i="23"/>
  <c r="F170" i="24"/>
  <c r="H159" i="23"/>
  <c r="F171" i="24"/>
  <c r="H160" i="23"/>
  <c r="F172" i="24"/>
  <c r="H161" i="23"/>
  <c r="F173" i="24"/>
  <c r="H162" i="23"/>
  <c r="F174" i="24"/>
  <c r="H163" i="23"/>
  <c r="F175" i="24"/>
  <c r="H164" i="23"/>
  <c r="F176" i="24"/>
  <c r="H165" i="23"/>
  <c r="F177" i="24"/>
  <c r="H166" i="23"/>
  <c r="F178" i="24"/>
  <c r="H167" i="23"/>
  <c r="F179" i="24"/>
  <c r="H168" i="23"/>
  <c r="F180" i="24"/>
  <c r="H169" i="23"/>
  <c r="F181" i="24"/>
  <c r="H170" i="23"/>
  <c r="F182" i="24"/>
  <c r="H171" i="23"/>
  <c r="F183" i="24"/>
  <c r="H172" i="23"/>
  <c r="F184" i="24"/>
  <c r="H173" i="23"/>
  <c r="F185" i="24"/>
  <c r="H174" i="23"/>
  <c r="F186" i="24"/>
  <c r="H175" i="23"/>
  <c r="F187" i="24"/>
  <c r="H176" i="23"/>
  <c r="F188" i="24"/>
  <c r="H177" i="23"/>
  <c r="F189" i="24"/>
  <c r="H178" i="23"/>
  <c r="F190" i="24"/>
  <c r="H179" i="23"/>
  <c r="F191" i="24"/>
  <c r="H180" i="23"/>
  <c r="F192" i="24"/>
  <c r="H181" i="23"/>
  <c r="F193" i="24"/>
  <c r="H182" i="23"/>
  <c r="F194" i="24"/>
  <c r="H183" i="23"/>
  <c r="F195" i="24"/>
  <c r="H184" i="23"/>
  <c r="F196" i="24"/>
  <c r="H185" i="23"/>
  <c r="F197" i="24"/>
  <c r="H186" i="23"/>
  <c r="F198" i="24"/>
  <c r="H187" i="23"/>
  <c r="F199" i="24"/>
  <c r="H188" i="23"/>
  <c r="F200" i="24"/>
  <c r="H189" i="23"/>
  <c r="F201" i="24"/>
  <c r="H190" i="23"/>
  <c r="F202" i="24"/>
  <c r="H191" i="23"/>
  <c r="F203" i="24"/>
  <c r="H192" i="23"/>
  <c r="F204" i="24"/>
  <c r="H193" i="23"/>
  <c r="F205" i="24"/>
  <c r="H194" i="23"/>
  <c r="F206" i="24"/>
  <c r="H195" i="23"/>
  <c r="F207" i="24"/>
  <c r="H196" i="23"/>
  <c r="F208" i="24"/>
  <c r="H197" i="23"/>
  <c r="F209" i="24"/>
  <c r="H198" i="23"/>
  <c r="F210" i="24"/>
  <c r="H199" i="23"/>
  <c r="F211" i="24"/>
  <c r="H200" i="23"/>
  <c r="F212" i="24"/>
  <c r="H201" i="23"/>
  <c r="F213" i="24"/>
  <c r="H202" i="23"/>
  <c r="F214" i="24"/>
  <c r="H203" i="23"/>
  <c r="F215" i="24"/>
  <c r="H204" i="23"/>
  <c r="F216" i="24"/>
  <c r="H205" i="23"/>
  <c r="F217" i="24"/>
  <c r="H206" i="23"/>
  <c r="F218" i="24"/>
  <c r="H207" i="23"/>
  <c r="F219" i="24"/>
  <c r="H208" i="23"/>
  <c r="F220" i="24"/>
  <c r="H209" i="23"/>
  <c r="F221" i="24"/>
  <c r="H210" i="23"/>
  <c r="F222" i="24"/>
  <c r="H211" i="23"/>
  <c r="F223" i="24"/>
  <c r="H212" i="23"/>
  <c r="F224" i="24"/>
  <c r="H213" i="23"/>
  <c r="F225" i="24"/>
  <c r="H214" i="23"/>
  <c r="F226" i="24"/>
  <c r="H215" i="23"/>
  <c r="F227" i="24"/>
  <c r="H216" i="23"/>
  <c r="F228" i="24"/>
  <c r="H217" i="23"/>
  <c r="F229" i="24"/>
  <c r="H218" i="23"/>
  <c r="F230" i="24"/>
  <c r="H219" i="23"/>
  <c r="F231" i="24"/>
  <c r="H220" i="23"/>
  <c r="F232" i="24"/>
  <c r="H221" i="23"/>
  <c r="F233" i="24"/>
  <c r="H222" i="23"/>
  <c r="F234" i="24"/>
  <c r="H223" i="23"/>
  <c r="F235" i="24"/>
  <c r="F236" i="24"/>
  <c r="H225" i="23"/>
  <c r="F237" i="24"/>
  <c r="H226" i="23"/>
  <c r="F238" i="24"/>
  <c r="H227" i="23"/>
  <c r="F239" i="24"/>
  <c r="H228" i="23"/>
  <c r="F240" i="24"/>
  <c r="H229" i="23"/>
  <c r="F241" i="24"/>
  <c r="H230" i="23"/>
  <c r="F242" i="24"/>
  <c r="H231" i="23"/>
  <c r="F243" i="24"/>
  <c r="H232" i="23"/>
  <c r="F244" i="24"/>
  <c r="H233" i="23"/>
  <c r="F245" i="24"/>
  <c r="H234" i="23"/>
  <c r="F246" i="24"/>
  <c r="H235" i="23"/>
  <c r="F247" i="24"/>
  <c r="H236" i="23"/>
  <c r="F248" i="24"/>
  <c r="H237" i="23"/>
  <c r="F249" i="24"/>
  <c r="H238" i="23"/>
  <c r="F250" i="24"/>
  <c r="H239" i="23"/>
  <c r="F251" i="24"/>
  <c r="H240" i="23"/>
  <c r="F252" i="24"/>
  <c r="H241" i="23"/>
  <c r="F253" i="24"/>
  <c r="H242" i="23"/>
  <c r="F254" i="24"/>
  <c r="H243" i="23"/>
  <c r="F255" i="24"/>
  <c r="H244" i="23"/>
  <c r="F256" i="24"/>
  <c r="H245" i="23"/>
  <c r="F257" i="24"/>
  <c r="H246" i="23"/>
  <c r="F258" i="24"/>
  <c r="H247" i="23"/>
  <c r="F259" i="24"/>
  <c r="H248" i="23"/>
  <c r="F260" i="24"/>
  <c r="H249" i="23"/>
  <c r="F261" i="24"/>
  <c r="F262" i="24"/>
  <c r="F263" i="24"/>
  <c r="F264" i="24"/>
  <c r="F265" i="24"/>
  <c r="F266" i="24"/>
  <c r="F267" i="24"/>
  <c r="F268" i="24"/>
  <c r="F269" i="24"/>
  <c r="F270" i="24"/>
  <c r="F271" i="24"/>
  <c r="F272" i="24"/>
  <c r="F273" i="24"/>
  <c r="F274" i="24"/>
  <c r="F275" i="24"/>
  <c r="F276" i="24"/>
  <c r="F277" i="24"/>
  <c r="F278" i="24"/>
  <c r="F279" i="24"/>
  <c r="F280" i="24"/>
  <c r="F281" i="24"/>
  <c r="F282" i="24"/>
  <c r="F283" i="24"/>
  <c r="F284" i="24"/>
  <c r="F285" i="24"/>
  <c r="F286" i="24"/>
  <c r="F287" i="24"/>
  <c r="F288" i="24"/>
  <c r="F289" i="24"/>
  <c r="F290" i="24"/>
  <c r="F291" i="24"/>
  <c r="F292" i="24"/>
  <c r="F293" i="24"/>
  <c r="F294" i="24"/>
  <c r="F295" i="24"/>
  <c r="G215" i="15"/>
  <c r="H71" i="23"/>
  <c r="H90" i="23"/>
  <c r="H91" i="23"/>
  <c r="H94" i="23"/>
  <c r="H97" i="23"/>
  <c r="H99" i="23"/>
  <c r="H100" i="23"/>
  <c r="H101" i="23"/>
  <c r="H50" i="23"/>
  <c r="E84" i="13"/>
  <c r="E32" i="16"/>
  <c r="E34" i="16"/>
  <c r="E46" i="23"/>
  <c r="H46" i="23"/>
  <c r="F58" i="24"/>
  <c r="E15" i="23"/>
  <c r="H15" i="23"/>
  <c r="H16" i="23"/>
  <c r="E26" i="23"/>
  <c r="E17" i="23"/>
  <c r="H17" i="23"/>
  <c r="E25" i="23"/>
  <c r="E18" i="23"/>
  <c r="H18" i="23"/>
  <c r="E19" i="23"/>
  <c r="H19" i="23"/>
  <c r="E20" i="23"/>
  <c r="H20" i="23"/>
  <c r="E21" i="23"/>
  <c r="H21" i="23"/>
  <c r="H22" i="23"/>
  <c r="E23" i="23"/>
  <c r="H23" i="23"/>
  <c r="E24" i="23"/>
  <c r="H24" i="23"/>
  <c r="H25" i="23"/>
  <c r="H26" i="23"/>
  <c r="E27" i="23"/>
  <c r="H27" i="23"/>
  <c r="E28" i="23"/>
  <c r="H28" i="23"/>
  <c r="E29" i="23"/>
  <c r="H29" i="23"/>
  <c r="E30" i="23"/>
  <c r="H30" i="23"/>
  <c r="E31" i="23"/>
  <c r="H31" i="23"/>
  <c r="E32" i="23"/>
  <c r="H32" i="23"/>
  <c r="H43" i="23"/>
  <c r="H14" i="23"/>
  <c r="E21" i="27"/>
  <c r="G22" i="23"/>
  <c r="G23" i="23"/>
  <c r="G35" i="23"/>
  <c r="G31" i="23"/>
  <c r="G32" i="23"/>
  <c r="F16" i="14"/>
  <c r="J168" i="15"/>
  <c r="M168" i="15"/>
  <c r="J171" i="15"/>
  <c r="M171" i="15"/>
  <c r="J172" i="15"/>
  <c r="M172" i="15"/>
  <c r="J173" i="15"/>
  <c r="M173" i="15"/>
  <c r="J176" i="15"/>
  <c r="M176" i="15"/>
  <c r="J177" i="15"/>
  <c r="M177" i="15"/>
  <c r="H195" i="15"/>
  <c r="G191" i="15"/>
  <c r="G190" i="15"/>
  <c r="G193" i="15"/>
  <c r="G194" i="15"/>
  <c r="G32" i="29"/>
  <c r="G23" i="29"/>
  <c r="H32" i="29"/>
  <c r="I32" i="29"/>
  <c r="G36" i="29"/>
  <c r="G27" i="29"/>
  <c r="H36" i="29"/>
  <c r="I36" i="29"/>
  <c r="G33" i="29"/>
  <c r="G24" i="29"/>
  <c r="H33" i="29"/>
  <c r="I33" i="29"/>
  <c r="G34" i="29"/>
  <c r="G25" i="29"/>
  <c r="H34" i="29"/>
  <c r="I34" i="29"/>
  <c r="G35" i="29"/>
  <c r="G26" i="29"/>
  <c r="H35" i="29"/>
  <c r="I35" i="29"/>
  <c r="G15" i="23"/>
  <c r="D26" i="24"/>
  <c r="G17" i="23"/>
  <c r="D28" i="24"/>
  <c r="G18" i="23"/>
  <c r="D29" i="24"/>
  <c r="G192" i="15"/>
  <c r="G195" i="15"/>
  <c r="G197" i="15"/>
  <c r="K100" i="15"/>
  <c r="E244" i="15"/>
  <c r="J178" i="15"/>
  <c r="M178" i="15"/>
  <c r="G217" i="15"/>
  <c r="G218" i="15"/>
  <c r="K178" i="15"/>
  <c r="K177" i="15"/>
  <c r="K176" i="15"/>
  <c r="K175" i="15"/>
  <c r="K174" i="15"/>
  <c r="K173" i="15"/>
  <c r="K172" i="15"/>
  <c r="K171" i="15"/>
  <c r="K170" i="15"/>
  <c r="K169" i="15"/>
  <c r="K168" i="15"/>
  <c r="K158" i="15"/>
  <c r="K157" i="15"/>
  <c r="K156" i="15"/>
  <c r="K155" i="15"/>
  <c r="K154" i="15"/>
  <c r="K153" i="15"/>
  <c r="K152" i="15"/>
  <c r="K151" i="15"/>
  <c r="K150" i="15"/>
  <c r="K149" i="15"/>
  <c r="K148" i="15"/>
  <c r="K138" i="15"/>
  <c r="K137" i="15"/>
  <c r="K136" i="15"/>
  <c r="K135" i="15"/>
  <c r="K134" i="15"/>
  <c r="K133" i="15"/>
  <c r="K132" i="15"/>
  <c r="K131" i="15"/>
  <c r="K130" i="15"/>
  <c r="K129" i="15"/>
  <c r="K128" i="15"/>
  <c r="K121" i="15"/>
  <c r="K120" i="15"/>
  <c r="K119" i="15"/>
  <c r="K118" i="15"/>
  <c r="K117" i="15"/>
  <c r="K116" i="15"/>
  <c r="K115" i="15"/>
  <c r="K114" i="15"/>
  <c r="K113" i="15"/>
  <c r="K112" i="15"/>
  <c r="K111" i="15"/>
  <c r="K97" i="15"/>
  <c r="K65" i="15"/>
  <c r="F85" i="29"/>
  <c r="H85" i="29"/>
  <c r="F76" i="29"/>
  <c r="H76" i="29"/>
  <c r="I85" i="29"/>
  <c r="J85" i="29"/>
  <c r="F84" i="29"/>
  <c r="H84" i="29"/>
  <c r="F75" i="29"/>
  <c r="H75" i="29"/>
  <c r="I84" i="29"/>
  <c r="J84" i="29"/>
  <c r="F83" i="29"/>
  <c r="H83" i="29"/>
  <c r="F74" i="29"/>
  <c r="H74" i="29"/>
  <c r="I83" i="29"/>
  <c r="J83" i="29"/>
  <c r="F82" i="29"/>
  <c r="H82" i="29"/>
  <c r="F73" i="29"/>
  <c r="H73" i="29"/>
  <c r="I82" i="29"/>
  <c r="J82" i="29"/>
  <c r="F81" i="29"/>
  <c r="H81" i="29"/>
  <c r="F72" i="29"/>
  <c r="H72" i="29"/>
  <c r="I81" i="29"/>
  <c r="J81" i="29"/>
  <c r="D77" i="29"/>
  <c r="G68" i="29"/>
  <c r="F64" i="29"/>
  <c r="H64" i="29"/>
  <c r="F55" i="29"/>
  <c r="H55" i="29"/>
  <c r="I64" i="29"/>
  <c r="J64" i="29"/>
  <c r="F63" i="29"/>
  <c r="H63" i="29"/>
  <c r="F54" i="29"/>
  <c r="H54" i="29"/>
  <c r="I63" i="29"/>
  <c r="J63" i="29"/>
  <c r="F62" i="29"/>
  <c r="H62" i="29"/>
  <c r="F53" i="29"/>
  <c r="H53" i="29"/>
  <c r="I62" i="29"/>
  <c r="J62" i="29"/>
  <c r="F61" i="29"/>
  <c r="H61" i="29"/>
  <c r="F52" i="29"/>
  <c r="H52" i="29"/>
  <c r="I61" i="29"/>
  <c r="J61" i="29"/>
  <c r="F60" i="29"/>
  <c r="H60" i="29"/>
  <c r="F51" i="29"/>
  <c r="H51" i="29"/>
  <c r="I60" i="29"/>
  <c r="J60" i="29"/>
  <c r="G47" i="29"/>
  <c r="H197" i="15"/>
  <c r="E192" i="15"/>
  <c r="E191" i="15"/>
  <c r="E190" i="15"/>
  <c r="E196" i="15"/>
  <c r="E194" i="15"/>
  <c r="E193" i="15"/>
  <c r="E195" i="15"/>
  <c r="E197" i="15"/>
  <c r="E213" i="15"/>
  <c r="E212" i="15"/>
  <c r="E211" i="15"/>
  <c r="E215" i="15"/>
  <c r="E216" i="15"/>
  <c r="E214" i="15"/>
  <c r="E217" i="15"/>
  <c r="E218" i="15"/>
  <c r="G233" i="15"/>
  <c r="G234" i="15"/>
  <c r="G235" i="15"/>
  <c r="G236" i="15"/>
  <c r="G237" i="15"/>
  <c r="G238" i="15"/>
  <c r="G239" i="15"/>
  <c r="G240" i="15"/>
  <c r="E235" i="15"/>
  <c r="E234" i="15"/>
  <c r="E233" i="15"/>
  <c r="E237" i="15"/>
  <c r="E238" i="15"/>
  <c r="E236" i="15"/>
  <c r="E239" i="15"/>
  <c r="E240" i="15"/>
  <c r="G46" i="23"/>
  <c r="D58" i="24"/>
  <c r="F18" i="14"/>
  <c r="F17" i="14"/>
  <c r="H66" i="14"/>
  <c r="H69" i="14"/>
  <c r="E67" i="12"/>
  <c r="E68" i="12"/>
  <c r="E66" i="12"/>
  <c r="E65" i="12"/>
  <c r="F11" i="15"/>
  <c r="G13" i="15"/>
  <c r="G15" i="15"/>
  <c r="G17" i="15"/>
  <c r="G19" i="15"/>
  <c r="G21" i="15"/>
  <c r="G25" i="15"/>
  <c r="G27" i="15"/>
  <c r="G11" i="15"/>
  <c r="G34" i="12"/>
  <c r="F34" i="12"/>
  <c r="E35" i="12"/>
  <c r="E42" i="16"/>
  <c r="E51" i="16"/>
  <c r="E47" i="16"/>
  <c r="E37" i="16"/>
  <c r="E16" i="2"/>
  <c r="E21" i="13"/>
  <c r="F26" i="14"/>
  <c r="E19" i="14"/>
  <c r="E15" i="2"/>
  <c r="E22" i="13"/>
  <c r="E20" i="13"/>
  <c r="E19" i="13"/>
  <c r="G25" i="23"/>
  <c r="D36" i="24"/>
  <c r="G26" i="23"/>
  <c r="E51" i="12"/>
  <c r="E23" i="9"/>
  <c r="F95" i="17"/>
  <c r="F94" i="17"/>
  <c r="F93" i="17"/>
  <c r="F92" i="17"/>
  <c r="F91" i="17"/>
  <c r="F90" i="17"/>
  <c r="F89" i="17"/>
  <c r="F88" i="17"/>
  <c r="F14" i="17"/>
  <c r="E38" i="14"/>
  <c r="G16" i="14"/>
  <c r="E69" i="14"/>
  <c r="G18" i="14"/>
  <c r="E44" i="14"/>
  <c r="E30" i="14"/>
  <c r="H183" i="17"/>
  <c r="F183" i="17"/>
  <c r="H50" i="16"/>
  <c r="E50" i="16"/>
  <c r="I45" i="16"/>
  <c r="I44" i="16"/>
  <c r="I43" i="16"/>
  <c r="I42" i="16"/>
  <c r="F278" i="17"/>
  <c r="F277" i="17"/>
  <c r="F276" i="17"/>
  <c r="F275" i="17"/>
  <c r="F274" i="17"/>
  <c r="F165" i="17"/>
  <c r="F189" i="17"/>
  <c r="F188" i="17"/>
  <c r="F184" i="17"/>
  <c r="F182" i="17"/>
  <c r="F178" i="17"/>
  <c r="F177" i="17"/>
  <c r="F176" i="17"/>
  <c r="F175" i="17"/>
  <c r="F174" i="17"/>
  <c r="F170" i="17"/>
  <c r="F169" i="17"/>
  <c r="F168" i="17"/>
  <c r="F167" i="17"/>
  <c r="F166" i="17"/>
  <c r="F157" i="17"/>
  <c r="F156" i="17"/>
  <c r="F154" i="17"/>
  <c r="F153" i="17"/>
  <c r="F152" i="17"/>
  <c r="F151" i="17"/>
  <c r="F150" i="17"/>
  <c r="F147" i="17"/>
  <c r="F114" i="17"/>
  <c r="F113" i="17"/>
  <c r="F112" i="17"/>
  <c r="F111" i="17"/>
  <c r="F110" i="17"/>
  <c r="F142" i="17"/>
  <c r="F137" i="17"/>
  <c r="F136" i="17"/>
  <c r="F135" i="17"/>
  <c r="F131" i="17"/>
  <c r="F130" i="17"/>
  <c r="F129" i="17"/>
  <c r="F125" i="17"/>
  <c r="F124" i="17"/>
  <c r="F123" i="17"/>
  <c r="F122" i="17"/>
  <c r="F121" i="17"/>
  <c r="F117" i="17"/>
  <c r="F116" i="17"/>
  <c r="F115" i="17"/>
  <c r="F109" i="17"/>
  <c r="F102" i="17"/>
  <c r="F101" i="17"/>
  <c r="G21" i="23"/>
  <c r="F17" i="17"/>
  <c r="G28" i="23"/>
  <c r="F18" i="17"/>
  <c r="G29" i="23"/>
  <c r="F19" i="17"/>
  <c r="G19" i="23"/>
  <c r="F16" i="17"/>
  <c r="F15" i="17"/>
  <c r="F47" i="17"/>
  <c r="F46" i="17"/>
  <c r="F45" i="17"/>
  <c r="F44" i="17"/>
  <c r="F43" i="17"/>
  <c r="F42" i="17"/>
  <c r="F41" i="17"/>
  <c r="F40" i="17"/>
  <c r="F39" i="17"/>
  <c r="F38" i="17"/>
  <c r="E38" i="13"/>
  <c r="F26" i="17"/>
  <c r="F36" i="17"/>
  <c r="F84" i="17"/>
  <c r="F83" i="17"/>
  <c r="F82" i="17"/>
  <c r="F81" i="17"/>
  <c r="F80" i="17"/>
  <c r="F76" i="17"/>
  <c r="F75" i="17"/>
  <c r="F74" i="17"/>
  <c r="F70" i="17"/>
  <c r="F69" i="17"/>
  <c r="F68" i="17"/>
  <c r="F64" i="17"/>
  <c r="F63" i="17"/>
  <c r="F62" i="17"/>
  <c r="F61" i="17"/>
  <c r="F60" i="17"/>
  <c r="F59" i="17"/>
  <c r="F58" i="17"/>
  <c r="F57" i="17"/>
  <c r="F56" i="17"/>
  <c r="F55" i="17"/>
  <c r="F54" i="17"/>
  <c r="F53" i="17"/>
  <c r="F52" i="17"/>
  <c r="F31" i="17"/>
  <c r="E69" i="13"/>
  <c r="F30" i="17"/>
  <c r="E74" i="13"/>
  <c r="F29" i="17"/>
  <c r="E60" i="13"/>
  <c r="F28" i="17"/>
  <c r="E55" i="13"/>
  <c r="F27" i="17"/>
  <c r="F23" i="17"/>
  <c r="D49" i="24"/>
  <c r="D50" i="24"/>
  <c r="D51" i="24"/>
  <c r="D52" i="24"/>
  <c r="D53" i="24"/>
  <c r="D30" i="24"/>
  <c r="G20" i="23"/>
  <c r="D31" i="24"/>
  <c r="D32" i="24"/>
  <c r="D33" i="24"/>
  <c r="D34" i="24"/>
  <c r="D37" i="24"/>
  <c r="G27" i="23"/>
  <c r="D38" i="24"/>
  <c r="D39" i="24"/>
  <c r="D40" i="24"/>
  <c r="G30" i="23"/>
  <c r="D41" i="24"/>
  <c r="D42" i="24"/>
  <c r="D43" i="24"/>
  <c r="G33" i="23"/>
  <c r="D44" i="24"/>
  <c r="G34" i="23"/>
  <c r="D45" i="24"/>
  <c r="D46" i="24"/>
  <c r="D47" i="24"/>
  <c r="D48" i="24"/>
  <c r="D54" i="24"/>
  <c r="L223" i="23"/>
  <c r="L222" i="23"/>
  <c r="L221" i="23"/>
  <c r="L220" i="23"/>
  <c r="L219" i="23"/>
  <c r="L218" i="23"/>
  <c r="L217" i="23"/>
  <c r="L216" i="23"/>
  <c r="L215" i="23"/>
  <c r="L214" i="23"/>
  <c r="L213" i="23"/>
  <c r="L212" i="23"/>
  <c r="L211" i="23"/>
  <c r="L210" i="23"/>
  <c r="L209" i="23"/>
  <c r="L208" i="23"/>
  <c r="L207" i="23"/>
  <c r="L206" i="23"/>
  <c r="L205" i="23"/>
  <c r="L204" i="23"/>
  <c r="L202" i="23"/>
  <c r="L201" i="23"/>
  <c r="L191" i="23"/>
  <c r="L190" i="23"/>
  <c r="L189" i="23"/>
  <c r="L188" i="23"/>
  <c r="L187" i="23"/>
  <c r="L185" i="23"/>
  <c r="L184" i="23"/>
  <c r="L183" i="23"/>
  <c r="L182" i="23"/>
  <c r="L181" i="23"/>
  <c r="L200" i="23"/>
  <c r="L179" i="23"/>
  <c r="L178" i="23"/>
  <c r="L177" i="23"/>
  <c r="L176" i="23"/>
  <c r="L175" i="23"/>
  <c r="L174" i="23"/>
  <c r="L173" i="23"/>
  <c r="L172" i="23"/>
  <c r="L171" i="23"/>
  <c r="L170" i="23"/>
  <c r="L169" i="23"/>
  <c r="L168" i="23"/>
  <c r="L167" i="23"/>
  <c r="L166" i="23"/>
  <c r="L165" i="23"/>
  <c r="L164" i="23"/>
  <c r="L163" i="23"/>
  <c r="L162" i="23"/>
  <c r="L161" i="23"/>
  <c r="L160" i="23"/>
  <c r="L159" i="23"/>
  <c r="L158" i="23"/>
  <c r="L157" i="23"/>
  <c r="L156" i="23"/>
  <c r="L155" i="23"/>
  <c r="L154" i="23"/>
  <c r="L153" i="23"/>
  <c r="L152" i="23"/>
  <c r="L151" i="23"/>
  <c r="L150" i="23"/>
  <c r="L149" i="23"/>
  <c r="L148" i="23"/>
  <c r="L147" i="23"/>
  <c r="L146" i="23"/>
  <c r="L145" i="23"/>
  <c r="L144" i="23"/>
  <c r="L143" i="23"/>
  <c r="L142" i="23"/>
  <c r="L141" i="23"/>
  <c r="L140" i="23"/>
  <c r="L139" i="23"/>
  <c r="L138" i="23"/>
  <c r="L137" i="23"/>
  <c r="L136" i="23"/>
  <c r="L135" i="23"/>
  <c r="L134" i="23"/>
  <c r="L133" i="23"/>
  <c r="L132" i="23"/>
  <c r="L131" i="23"/>
  <c r="L130" i="23"/>
  <c r="L129" i="23"/>
  <c r="L128" i="23"/>
  <c r="L127" i="23"/>
  <c r="L126" i="23"/>
  <c r="L125" i="23"/>
  <c r="L124" i="23"/>
  <c r="L123" i="23"/>
  <c r="L122" i="23"/>
  <c r="L121" i="23"/>
  <c r="L120" i="23"/>
  <c r="L119" i="23"/>
  <c r="L118" i="23"/>
  <c r="L117" i="23"/>
  <c r="L116" i="23"/>
  <c r="L115" i="23"/>
  <c r="L114" i="23"/>
  <c r="L113" i="23"/>
  <c r="L112" i="23"/>
  <c r="L111" i="23"/>
  <c r="G94" i="13"/>
  <c r="E94" i="13"/>
  <c r="E26" i="12"/>
  <c r="E28" i="12"/>
  <c r="F28" i="12"/>
  <c r="F267" i="17"/>
  <c r="F266" i="17"/>
  <c r="F262" i="17"/>
  <c r="F258" i="17"/>
  <c r="F259" i="17"/>
  <c r="F260" i="17"/>
  <c r="F261" i="17"/>
  <c r="F257" i="17"/>
  <c r="F247" i="17"/>
  <c r="F248" i="17"/>
  <c r="F249" i="17"/>
  <c r="F250" i="17"/>
  <c r="F251" i="17"/>
  <c r="F252" i="17"/>
  <c r="F253" i="17"/>
  <c r="F239" i="17"/>
  <c r="F242" i="17"/>
  <c r="F243" i="17"/>
  <c r="F244" i="17"/>
  <c r="F245" i="17"/>
  <c r="F198" i="17"/>
  <c r="F199" i="17"/>
  <c r="F200" i="17"/>
  <c r="F201" i="17"/>
  <c r="F202" i="17"/>
  <c r="F203" i="17"/>
  <c r="F204" i="17"/>
  <c r="F205" i="17"/>
  <c r="F206" i="17"/>
  <c r="F207" i="17"/>
  <c r="F209" i="17"/>
  <c r="F210" i="17"/>
  <c r="F211" i="17"/>
  <c r="F212" i="17"/>
  <c r="F213" i="17"/>
  <c r="F214" i="17"/>
  <c r="F192" i="17"/>
  <c r="F235" i="17"/>
  <c r="F236" i="17"/>
  <c r="F234" i="17"/>
  <c r="F227" i="17"/>
  <c r="F226" i="17"/>
  <c r="F228" i="17"/>
  <c r="F229" i="17"/>
  <c r="F230" i="17"/>
  <c r="F195" i="17"/>
  <c r="F196" i="17"/>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I19" i="12"/>
  <c r="F19" i="12"/>
  <c r="E22" i="9"/>
  <c r="E60" i="12"/>
  <c r="H60" i="12"/>
  <c r="H51" i="12"/>
  <c r="F103" i="17"/>
  <c r="F104" i="17"/>
  <c r="F98" i="17"/>
  <c r="F141" i="17"/>
  <c r="G24" i="23"/>
  <c r="F13" i="17"/>
  <c r="D35" i="24"/>
  <c r="F218" i="17"/>
  <c r="F219" i="17"/>
  <c r="F220" i="17"/>
  <c r="F221" i="17"/>
  <c r="F222" i="17"/>
  <c r="F208" i="17"/>
</calcChain>
</file>

<file path=xl/sharedStrings.xml><?xml version="1.0" encoding="utf-8"?>
<sst xmlns="http://schemas.openxmlformats.org/spreadsheetml/2006/main" count="3878" uniqueCount="1090">
  <si>
    <t/>
  </si>
  <si>
    <t>households_number_of_inhabitants_both</t>
  </si>
  <si>
    <t>areable_land</t>
  </si>
  <si>
    <t>coast_line</t>
  </si>
  <si>
    <t>land_available_for_solar</t>
  </si>
  <si>
    <t>number_of_inhabitants_present</t>
  </si>
  <si>
    <t>onshore_suitable_for_wind</t>
  </si>
  <si>
    <t>agriculture_useful_demand_electricity_both</t>
  </si>
  <si>
    <t>transport_useful_demand_car_kms_both</t>
  </si>
  <si>
    <t>transport_useful_demand_planes_both</t>
  </si>
  <si>
    <t>transport_useful_demand_trains_both</t>
  </si>
  <si>
    <t>transport_useful_demand_truck_kms_both</t>
  </si>
  <si>
    <t>buildings_solar_pv_solar_radiation_market_penetration_both</t>
  </si>
  <si>
    <t>households_solar_pv_solar_radiation_market_penetration_both</t>
  </si>
  <si>
    <t>buildings_useful_demand_for_space_heating_both</t>
  </si>
  <si>
    <t>Totaal elektriciteitsgebruik woningen [TJ]</t>
  </si>
  <si>
    <t>Totaal gasgebruik gas woningen (temperatuurgecorrigeerd) [TJ]</t>
  </si>
  <si>
    <t>TJ/kWh</t>
  </si>
  <si>
    <t>households_water_heater_combined_network_gas_share_present</t>
  </si>
  <si>
    <t>TJ</t>
  </si>
  <si>
    <t>%</t>
  </si>
  <si>
    <t>transport_car_using_diesel_mix_share_present</t>
  </si>
  <si>
    <t>transport_car_using_gasoline_mix_share_present</t>
  </si>
  <si>
    <t>transport_car_using_hydrogen_share_present</t>
  </si>
  <si>
    <t>transport_car_using_electricity_share_present</t>
  </si>
  <si>
    <t>transport_car_using_compressed_natural_gas_share_present</t>
  </si>
  <si>
    <t>transport_car_using_lpg_share_present</t>
  </si>
  <si>
    <t>transport_truck_using_compressed_natural_gas_share_present</t>
  </si>
  <si>
    <t>transport_truck_using_diesel_mix_share_present</t>
  </si>
  <si>
    <t>transport_truck_using_electricity_share_present</t>
  </si>
  <si>
    <t>transport_truck_using_gasoline_mix_share_present</t>
  </si>
  <si>
    <t>transport_truck_using_lng_mix_share_present</t>
  </si>
  <si>
    <t>transport_useful_demand_ship_kms_both</t>
  </si>
  <si>
    <t>agriculture_useful_demand_useable_heat_both</t>
  </si>
  <si>
    <t>Eindjaar</t>
  </si>
  <si>
    <t>Startjaar</t>
  </si>
  <si>
    <t>AREA data</t>
  </si>
  <si>
    <t>UD data</t>
  </si>
  <si>
    <t>Shares</t>
  </si>
  <si>
    <t>Data [TJ]</t>
  </si>
  <si>
    <t>ETM (scaled, unedited) [TJ]</t>
  </si>
  <si>
    <t>Correction</t>
  </si>
  <si>
    <t>agriculture_burner_crude_oil_share_present</t>
  </si>
  <si>
    <t>agri_heat_present</t>
  </si>
  <si>
    <t>agriculture_burner_network_gas_share_present</t>
  </si>
  <si>
    <t>agriculture_burner_wood_pellets_share_present</t>
  </si>
  <si>
    <t>agriculture_final_demand_steam_hot_water_share_present</t>
  </si>
  <si>
    <t>agriculture_geothermal_share_present</t>
  </si>
  <si>
    <t>agriculture_heatpump_water_water_ts_electricity_share_present</t>
  </si>
  <si>
    <t>-</t>
  </si>
  <si>
    <t>bio_ethanol_from_beet_sugar_share</t>
  </si>
  <si>
    <t>bio_ethanol_from_cane_sugar_share</t>
  </si>
  <si>
    <t>biodiesel_from_palm_oil_share</t>
  </si>
  <si>
    <t>biodiesel_from_waste_fats_share</t>
  </si>
  <si>
    <t>buildings_chp_engine_biogas_share_present</t>
  </si>
  <si>
    <t>district_heating_buildings_present</t>
  </si>
  <si>
    <t>buildings_collective_chp_network_gas_share_present</t>
  </si>
  <si>
    <t>buildings_collective_chp_wood_pellets_share_present</t>
  </si>
  <si>
    <t>buildings_collective_geothermal_share_present</t>
  </si>
  <si>
    <t>buildings_cooling_airconditioning_share_present</t>
  </si>
  <si>
    <t>cooling_buildings_present</t>
  </si>
  <si>
    <t>buildings_cooling_collective_heatpump_water_water_ts_electricity_share_present</t>
  </si>
  <si>
    <t>buildings_cooling_heatpump_air_water_network_gas_share_present</t>
  </si>
  <si>
    <t>buildings_heat_network_connection_steam_hot_water_share_present</t>
  </si>
  <si>
    <t>buildings_insulation_level</t>
  </si>
  <si>
    <t>buildings_roof_surface_available_for_pv</t>
  </si>
  <si>
    <t>buildings_space_heater_coal_share_present</t>
  </si>
  <si>
    <t>heating_buildings_present</t>
  </si>
  <si>
    <t>buildings_space_heater_collective_heatpump_water_water_ts_electricity_share_present</t>
  </si>
  <si>
    <t>buildings_space_heater_crude_oil_share_present</t>
  </si>
  <si>
    <t>buildings_space_heater_district_heating_steam_hot_water_share_present</t>
  </si>
  <si>
    <t>buildings_space_heater_electricity_share_present</t>
  </si>
  <si>
    <t>buildings_space_heater_heatpump_air_water_network_gas_share_present</t>
  </si>
  <si>
    <t>buildings_space_heater_network_gas_share_present</t>
  </si>
  <si>
    <t>buildings_space_heater_solar_thermal_share_present</t>
  </si>
  <si>
    <t>buildings_space_heater_wood_pellets_share_present</t>
  </si>
  <si>
    <t>buildings_useful_demand_electricity_both</t>
  </si>
  <si>
    <t>co2_emission_1990</t>
  </si>
  <si>
    <t>coal_from_australia_share</t>
  </si>
  <si>
    <t>coal_from_east_asia_share</t>
  </si>
  <si>
    <t>coal_from_eastern_europe_share</t>
  </si>
  <si>
    <t>coal_from_north_america_share</t>
  </si>
  <si>
    <t>coal_from_russia_share</t>
  </si>
  <si>
    <t>coal_from_south_africa_share</t>
  </si>
  <si>
    <t>coal_from_south_america_share</t>
  </si>
  <si>
    <t>coal_from_western_europe_share</t>
  </si>
  <si>
    <t>costs_biomass</t>
  </si>
  <si>
    <t>costs_co2</t>
  </si>
  <si>
    <t>costs_co2_free_allocation</t>
  </si>
  <si>
    <t>costs_coal</t>
  </si>
  <si>
    <t>costs_gas</t>
  </si>
  <si>
    <t>costs_oil</t>
  </si>
  <si>
    <t>costs_uranium</t>
  </si>
  <si>
    <t>employment_economic_multiplier</t>
  </si>
  <si>
    <t>employment_fraction_production</t>
  </si>
  <si>
    <t>employment_local_fraction</t>
  </si>
  <si>
    <t>gas_from_algeria_share</t>
  </si>
  <si>
    <t>gas_from_nederlands_share</t>
  </si>
  <si>
    <t>gas_from_norway_share</t>
  </si>
  <si>
    <t>gas_from_russia_share</t>
  </si>
  <si>
    <t>households_collective_chp_biogas_share_present</t>
  </si>
  <si>
    <t>district_heating_households_present</t>
  </si>
  <si>
    <t>households_collective_chp_network_gas_share_present</t>
  </si>
  <si>
    <t>households_collective_chp_wood_pellets_share_present</t>
  </si>
  <si>
    <t>households_collective_geothermal_share_present</t>
  </si>
  <si>
    <t>cooking</t>
  </si>
  <si>
    <t>households_cooling_airconditioning_electricity_share_present</t>
  </si>
  <si>
    <t>cooling_households_present</t>
  </si>
  <si>
    <t>households_cooling_heatpump_air_water_electricity_share_present</t>
  </si>
  <si>
    <t>households_cooling_heatpump_ground_water_electricity_share_present</t>
  </si>
  <si>
    <t>households_heat_network_connection_steam_hot_water_share_present</t>
  </si>
  <si>
    <t>households_insulation_level_new_houses</t>
  </si>
  <si>
    <t>households_insulation_level_old_houses</t>
  </si>
  <si>
    <t>households_number_of_new_houses</t>
  </si>
  <si>
    <t>households_number_of_old_houses</t>
  </si>
  <si>
    <t>households_space_heater_coal_share_present</t>
  </si>
  <si>
    <t>heating_households_present</t>
  </si>
  <si>
    <t>households_space_heater_combined_network_gas_share_present</t>
  </si>
  <si>
    <t>households_space_heater_crude_oil_share_present</t>
  </si>
  <si>
    <t>households_space_heater_district_heating_steam_hot_water_share_present</t>
  </si>
  <si>
    <t>households_space_heater_electricity_share_present</t>
  </si>
  <si>
    <t>households_space_heater_heatpump_air_water_electricity_share_present</t>
  </si>
  <si>
    <t>households_space_heater_heatpump_ground_water_electricity_share_present</t>
  </si>
  <si>
    <t>households_space_heater_hybrid_heatpump_air_water_electricity_share_present</t>
  </si>
  <si>
    <t>households_space_heater_micro_chp_network_gas_share_present</t>
  </si>
  <si>
    <t>households_space_heater_network_gas_share_present</t>
  </si>
  <si>
    <t>households_space_heater_wood_pellets_share_present</t>
  </si>
  <si>
    <t>households_water_heater_coal_share_present</t>
  </si>
  <si>
    <t>hot_water_households_present</t>
  </si>
  <si>
    <t>households_water_heater_crude_oil_share_present</t>
  </si>
  <si>
    <t>households_water_heater_district_heating_steam_hot_water_share_present</t>
  </si>
  <si>
    <t>households_water_heater_fuel_cell_chp_network_gas_share_present</t>
  </si>
  <si>
    <t>households_water_heater_heatpump_air_water_electricity_share_present</t>
  </si>
  <si>
    <t>households_water_heater_heatpump_ground_water_electricity_share_present</t>
  </si>
  <si>
    <t>households_water_heater_hybrid_heatpump_air_water_electricity_share_present</t>
  </si>
  <si>
    <t>households_water_heater_micro_chp_network_gas_share_present</t>
  </si>
  <si>
    <t>households_water_heater_network_gas_share_present</t>
  </si>
  <si>
    <t>households_water_heater_resistive_electricity_share_present</t>
  </si>
  <si>
    <t>households_water_heater_solar_thermal_share_present</t>
  </si>
  <si>
    <t>households_water_heater_wood_pellets_share_present</t>
  </si>
  <si>
    <t>investment_costs_batteries</t>
  </si>
  <si>
    <t>investment_costs_co2_ccs</t>
  </si>
  <si>
    <t>investment_costs_combustion_biomass_plants</t>
  </si>
  <si>
    <t>investment_costs_combustion_coal_plant</t>
  </si>
  <si>
    <t>investment_costs_combustion_gas_plant</t>
  </si>
  <si>
    <t>investment_costs_combustion_oil_plant</t>
  </si>
  <si>
    <t>investment_costs_combustion_waste_incinerator</t>
  </si>
  <si>
    <t>investment_costs_earth_geothermal_electricity</t>
  </si>
  <si>
    <t>investment_costs_electric_boilers</t>
  </si>
  <si>
    <t>investment_costs_electric_cars</t>
  </si>
  <si>
    <t>investment_costs_electric_heat_pumps</t>
  </si>
  <si>
    <t>investment_costs_fuel_cell</t>
  </si>
  <si>
    <t>investment_costs_gas_heat_pumps</t>
  </si>
  <si>
    <t>investment_costs_micro_chp</t>
  </si>
  <si>
    <t>investment_costs_nuclear_nuclear_plant</t>
  </si>
  <si>
    <t>investment_costs_power_to_gas</t>
  </si>
  <si>
    <t>investment_costs_solar_concentrated_solar_power</t>
  </si>
  <si>
    <t>investment_costs_solar_solar_panels</t>
  </si>
  <si>
    <t>investment_costs_water_mountains</t>
  </si>
  <si>
    <t>investment_costs_water_river</t>
  </si>
  <si>
    <t>investment_costs_wind_offshore</t>
  </si>
  <si>
    <t>investment_costs_wind_onshore</t>
  </si>
  <si>
    <t>lng_from_algeria_share</t>
  </si>
  <si>
    <t>lng_from_norway_share</t>
  </si>
  <si>
    <t>lng_from_qatar_share</t>
  </si>
  <si>
    <t>lng_from_trinidad_share</t>
  </si>
  <si>
    <t>number_of_agriculture_chp_engine_biogas_present</t>
  </si>
  <si>
    <t>number_of_agriculture_chp_engine_network_gas_present</t>
  </si>
  <si>
    <t>number_of_agriculture_chp_supercritical_wood_pellets_present</t>
  </si>
  <si>
    <t>number_of_buildings_present</t>
  </si>
  <si>
    <t>number_of_energy_power_solar_pv_solar_radiation_present</t>
  </si>
  <si>
    <t>number_of_new_residences</t>
  </si>
  <si>
    <t>number_of_old_residences</t>
  </si>
  <si>
    <t>offshore_suitable_for_wind</t>
  </si>
  <si>
    <t>om_costs_co2_ccs</t>
  </si>
  <si>
    <t>om_costs_combustion_biomass_plant</t>
  </si>
  <si>
    <t>om_costs_combustion_coal_plant</t>
  </si>
  <si>
    <t>om_costs_combustion_gas_plant</t>
  </si>
  <si>
    <t>om_costs_combustion_oil_plant</t>
  </si>
  <si>
    <t>om_costs_combustion_waste_incinerator</t>
  </si>
  <si>
    <t>om_costs_earth_geothermal_electricity</t>
  </si>
  <si>
    <t>om_costs_nuclear_nuclear_plant</t>
  </si>
  <si>
    <t>om_costs_water_mountains</t>
  </si>
  <si>
    <t>om_costs_water_river</t>
  </si>
  <si>
    <t>om_costs_wind_offshore</t>
  </si>
  <si>
    <t>om_costs_wind_onshore</t>
  </si>
  <si>
    <t>residences_roof_surface_available_for_pv</t>
  </si>
  <si>
    <t>settings_enable_merit_order</t>
  </si>
  <si>
    <t>uranium_from_australia_share</t>
  </si>
  <si>
    <t>uranium_from_canada_share</t>
  </si>
  <si>
    <t>uranium_from_kazachstan_share</t>
  </si>
  <si>
    <t>Number</t>
  </si>
  <si>
    <t>Costs</t>
  </si>
  <si>
    <t>FCE</t>
  </si>
  <si>
    <t>buildings_useful_demand_cooling_both</t>
  </si>
  <si>
    <t>buildings_useful_demand_light_both</t>
  </si>
  <si>
    <t>households_useful_demand_hot_water_both</t>
  </si>
  <si>
    <t>households_useful_demand_lighting_both</t>
  </si>
  <si>
    <t>Agriculture</t>
  </si>
  <si>
    <t>Buildings</t>
  </si>
  <si>
    <t>Households</t>
  </si>
  <si>
    <t>Industry</t>
  </si>
  <si>
    <t>Transport</t>
  </si>
  <si>
    <t>Value</t>
  </si>
  <si>
    <t>Comment</t>
  </si>
  <si>
    <t>Share_group</t>
  </si>
  <si>
    <t>Efficiency</t>
  </si>
  <si>
    <t>--- !ruby/hash:ActiveSupport::HashWithIndifferentAccess</t>
  </si>
  <si>
    <t>This page contains all efficiencies, used for the conversion of FD to UD</t>
  </si>
  <si>
    <t>buildings_chp_engine_biogas</t>
  </si>
  <si>
    <t>buildings_collective_chp_network_gas</t>
  </si>
  <si>
    <t>buildings_collective_chp_wood_pellets</t>
  </si>
  <si>
    <t>buildings_collective_geothermal</t>
  </si>
  <si>
    <t>buildings_cooling_airconditioning_electricity</t>
  </si>
  <si>
    <t>buildings_cooling_collective_heatpump_water_water_ts_electricity</t>
  </si>
  <si>
    <t>buildings_cooling_heatpump_air_water_network_gas</t>
  </si>
  <si>
    <t>COP</t>
  </si>
  <si>
    <t>buildings_heat_network_connection_steam_hot_water</t>
  </si>
  <si>
    <t>buildings_lighting_efficient_fluorescent_electricity</t>
  </si>
  <si>
    <t>buildings_lighting_led_electricity</t>
  </si>
  <si>
    <t>buildings_lighting_standard_fluorescent_electricity</t>
  </si>
  <si>
    <t>buildings_space_heater_coal</t>
  </si>
  <si>
    <t>buildings_space_heater_collective_heatpump_water_water_ts_electricity</t>
  </si>
  <si>
    <t>buildings_space_heater_crude_oil</t>
  </si>
  <si>
    <t>buildings_space_heater_district_heating_steam_hot_water</t>
  </si>
  <si>
    <t>buildings_space_heater_electricity</t>
  </si>
  <si>
    <t>buildings_space_heater_heatpump_air_water_network_gas</t>
  </si>
  <si>
    <t>buildings_space_heater_network_gas</t>
  </si>
  <si>
    <t>buildings_space_heater_solar_thermal</t>
  </si>
  <si>
    <t>buildings_space_heater_wood_pellets</t>
  </si>
  <si>
    <t>households_collective_chp_biogas</t>
  </si>
  <si>
    <t>households_collective_chp_biogas_dumped_heat</t>
  </si>
  <si>
    <t>households_collective_chp_network_gas</t>
  </si>
  <si>
    <t>households_collective_chp_wood_pellets</t>
  </si>
  <si>
    <t>households_collective_geothermal</t>
  </si>
  <si>
    <t>households_cooker_halogen_electricity</t>
  </si>
  <si>
    <t>households_cooker_induction_electricity</t>
  </si>
  <si>
    <t>households_cooker_network_gas</t>
  </si>
  <si>
    <t>households_cooker_resistive_electricity</t>
  </si>
  <si>
    <t>households_cooker_wood_pellets</t>
  </si>
  <si>
    <t>households_cooling_airconditioning_electricity</t>
  </si>
  <si>
    <t>households_cooling_heatpump_air_water_electricity</t>
  </si>
  <si>
    <t>households_cooling_heatpump_ground_water_electricity</t>
  </si>
  <si>
    <t>households_heat_network_connection_steam_hot_water</t>
  </si>
  <si>
    <t>households_lighting_efficient_fluorescent_electricity</t>
  </si>
  <si>
    <t>households_lighting_incandescent_electricity</t>
  </si>
  <si>
    <t>households_lighting_led_electricity</t>
  </si>
  <si>
    <t>households_space_heater_coal</t>
  </si>
  <si>
    <t>households_space_heater_combined_network_gas</t>
  </si>
  <si>
    <t>households_space_heater_crude_oil</t>
  </si>
  <si>
    <t>households_space_heater_district_heating_steam_hot_water</t>
  </si>
  <si>
    <t>households_space_heater_electricity</t>
  </si>
  <si>
    <t>households_space_heater_heatpump_air_water_electricity</t>
  </si>
  <si>
    <t>households_space_heater_heatpump_ground_water_electricity</t>
  </si>
  <si>
    <t>households_space_heater_hybrid_heatpump_air_water_electricity</t>
  </si>
  <si>
    <t>households_space_heater_micro_chp_network_gas</t>
  </si>
  <si>
    <t>households_space_heater_network_gas</t>
  </si>
  <si>
    <t>households_space_heater_wood_pellets</t>
  </si>
  <si>
    <t>households_water_heater_coal</t>
  </si>
  <si>
    <t>households_water_heater_combined_network_gas</t>
  </si>
  <si>
    <t>households_water_heater_crude_oil</t>
  </si>
  <si>
    <t>households_water_heater_district_heating_steam_hot_water</t>
  </si>
  <si>
    <t>households_water_heater_fuel_cell_chp_network_gas</t>
  </si>
  <si>
    <t>households_water_heater_heatpump_air_water_electricity</t>
  </si>
  <si>
    <t>households_water_heater_heatpump_ground_water_electricity</t>
  </si>
  <si>
    <t>households_water_heater_hybrid_heatpump_air_water_electricity</t>
  </si>
  <si>
    <t>households_water_heater_micro_chp_network_gas</t>
  </si>
  <si>
    <t>households_water_heater_network_gas</t>
  </si>
  <si>
    <t>households_water_heater_resistive_electricity</t>
  </si>
  <si>
    <t>households_water_heater_solar_thermal</t>
  </si>
  <si>
    <t>households_water_heater_wood_pellets</t>
  </si>
  <si>
    <t>transport_car_using_compressed_natural_gas</t>
  </si>
  <si>
    <t>transport_car_using_diesel_mix</t>
  </si>
  <si>
    <t>transport_car_using_electricity</t>
  </si>
  <si>
    <t>transport_car_using_gasoline_mix</t>
  </si>
  <si>
    <t>transport_car_using_hydrogen</t>
  </si>
  <si>
    <t>transport_car_using_lpg</t>
  </si>
  <si>
    <t>transport_plane_using_kerosene</t>
  </si>
  <si>
    <t>transport_ship_using_diesel_mix</t>
  </si>
  <si>
    <t>transport_ship_using_lng_mix</t>
  </si>
  <si>
    <t>transport_train_using_coal</t>
  </si>
  <si>
    <t>transport_train_using_diesel</t>
  </si>
  <si>
    <t>transport_train_using_electricity</t>
  </si>
  <si>
    <t>transport_truck_using_compressed_natural_gas</t>
  </si>
  <si>
    <t>transport_truck_using_diesel_mix</t>
  </si>
  <si>
    <t>transport_truck_using_electricity</t>
  </si>
  <si>
    <t>transport_truck_using_gasoline_mix</t>
  </si>
  <si>
    <t>transport_truck_using_lng_mix</t>
  </si>
  <si>
    <t>transport_plane_using_gasoline</t>
  </si>
  <si>
    <t>transport_plane_using_bio_ethanol</t>
  </si>
  <si>
    <t>_share</t>
  </si>
  <si>
    <t>_share_present</t>
  </si>
  <si>
    <t>industry_burner_coal</t>
  </si>
  <si>
    <t>industry_burner_crude_oil</t>
  </si>
  <si>
    <t>industry_burner_network_gas</t>
  </si>
  <si>
    <t>industry_burner_wood_pellets</t>
  </si>
  <si>
    <t>industry_chemicals_burner_coal</t>
  </si>
  <si>
    <t>industry_chemicals_burner_crude_oil</t>
  </si>
  <si>
    <t>industry_chemicals_burner_network_gas</t>
  </si>
  <si>
    <t>industry_chemicals_burner_wood_pellets</t>
  </si>
  <si>
    <t>agriculture_burner_crude_oil</t>
  </si>
  <si>
    <t>agriculture_burner_network_gas</t>
  </si>
  <si>
    <t>agriculture_burner_wood_pellets</t>
  </si>
  <si>
    <t>agriculture_final_demand_steam_hot_water</t>
  </si>
  <si>
    <t>agriculture_geothermal</t>
  </si>
  <si>
    <t>agriculture_heatpump_water_water_ts_electricity</t>
  </si>
  <si>
    <t>heat</t>
  </si>
  <si>
    <t>_present</t>
  </si>
  <si>
    <t>_both</t>
  </si>
  <si>
    <t>AREA</t>
  </si>
  <si>
    <t>SHARES</t>
  </si>
  <si>
    <t>Efficiencies</t>
  </si>
  <si>
    <t>households_lighting_efficient_fluorescent_electricity_share_present</t>
  </si>
  <si>
    <t>households_lighting_incandescent_electricity_share_present</t>
  </si>
  <si>
    <t>households_lighting_led_electricity_share_present</t>
  </si>
  <si>
    <t>household_light_present</t>
  </si>
  <si>
    <t>lighting_buildings_present</t>
  </si>
  <si>
    <t>buildings_lighting_efficient_fluorescent_electricity_share_present</t>
  </si>
  <si>
    <t>buildings_lighting_led_electricity_share_present</t>
  </si>
  <si>
    <t>buildings_lighting_standard_fluorescent_electricity_share_present</t>
  </si>
  <si>
    <t>industry_chp_combined_cycle_gas_power_fuelmix</t>
  </si>
  <si>
    <t>industry_chp_engine_gas_power_fuelmix</t>
  </si>
  <si>
    <t>industry_chp_turbine_gas_power_fuelmix</t>
  </si>
  <si>
    <t>industry_chp_ultra_supercritical_coal</t>
  </si>
  <si>
    <t>Output_capacity</t>
  </si>
  <si>
    <t>Input_capacity</t>
  </si>
  <si>
    <t>energy_power_combined_cycle_ccs_coal</t>
  </si>
  <si>
    <t>energy_power_combined_cycle_ccs_network_gas</t>
  </si>
  <si>
    <t>energy_power_combined_cycle_coal</t>
  </si>
  <si>
    <t>energy_power_combined_cycle_network_gas</t>
  </si>
  <si>
    <t>energy_power_engine_diesel</t>
  </si>
  <si>
    <t>energy_power_engine_network_gas</t>
  </si>
  <si>
    <t>energy_power_geothermal</t>
  </si>
  <si>
    <t>energy_power_hydro_river</t>
  </si>
  <si>
    <t>energy_power_nuclear_gen2_uranium_oxide</t>
  </si>
  <si>
    <t>energy_power_nuclear_gen3_uranium_oxide</t>
  </si>
  <si>
    <t>energy_power_solar_csp_solar_radiation</t>
  </si>
  <si>
    <t>energy_power_solar_pv_solar_radiation</t>
  </si>
  <si>
    <t>energy_power_supercritical_coal</t>
  </si>
  <si>
    <t>energy_power_supercritical_waste_mix</t>
  </si>
  <si>
    <t>energy_power_turbine_network_gas</t>
  </si>
  <si>
    <t>energy_power_ultra_supercritical_ccs_coal</t>
  </si>
  <si>
    <t>energy_power_ultra_supercritical_coal</t>
  </si>
  <si>
    <t>energy_power_ultra_supercritical_cofiring_coal</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</si>
  <si>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</si>
  <si>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</si>
  <si>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</si>
  <si>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</si>
  <si>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</si>
  <si>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</si>
  <si>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</si>
  <si>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households_solar_pv_solar_radiation</t>
  </si>
  <si>
    <t>Treinen</t>
  </si>
  <si>
    <t>Elektriciteit</t>
  </si>
  <si>
    <t>Diesel</t>
  </si>
  <si>
    <t>UD</t>
  </si>
  <si>
    <t>UD share</t>
  </si>
  <si>
    <t>transport_train_using_electricity_share_present</t>
  </si>
  <si>
    <t>transport_train_using_diesel_share_present</t>
  </si>
  <si>
    <t>transport_train_using_coal_share_present</t>
  </si>
  <si>
    <t>transport_ship_using_diesel_mix_share_present</t>
  </si>
  <si>
    <t>transport_ship_using_lng_mix_share_present</t>
  </si>
  <si>
    <t>Kolen</t>
  </si>
  <si>
    <t>Binnenvaart</t>
  </si>
  <si>
    <t>Vliegtuigen</t>
  </si>
  <si>
    <t>Personenauto's</t>
  </si>
  <si>
    <t>CNG</t>
  </si>
  <si>
    <t>Totaal</t>
  </si>
  <si>
    <t>Benzine</t>
  </si>
  <si>
    <t>LPG</t>
  </si>
  <si>
    <t>Mobiele werktuigen</t>
  </si>
  <si>
    <t>Aantallen</t>
  </si>
  <si>
    <t>diesel</t>
  </si>
  <si>
    <t>LNG</t>
  </si>
  <si>
    <t>Elektrisch</t>
  </si>
  <si>
    <t>benzine</t>
  </si>
  <si>
    <t>Waterstof</t>
  </si>
  <si>
    <t>Warmtelevering woningen temperatuurgecc (schatting) [TJ]</t>
  </si>
  <si>
    <t>Houtkachels woningen hern. Warmte [TJ]</t>
  </si>
  <si>
    <t>Warmte</t>
  </si>
  <si>
    <t>FD</t>
  </si>
  <si>
    <t>Electric heat pump ground</t>
  </si>
  <si>
    <t>Electric heat pump air</t>
  </si>
  <si>
    <t>Conventional electric airconditioning</t>
  </si>
  <si>
    <t>Computers / Media</t>
  </si>
  <si>
    <t>households_useful_demand_cooking_per_person_both</t>
  </si>
  <si>
    <t>FD [TJ]</t>
  </si>
  <si>
    <t>Biomassa ketel</t>
  </si>
  <si>
    <t>Warmtenetten</t>
  </si>
  <si>
    <t>UD [TJ]</t>
  </si>
  <si>
    <t>WKK gas</t>
  </si>
  <si>
    <t>Airconditioning</t>
  </si>
  <si>
    <t>Gas</t>
  </si>
  <si>
    <t>TL</t>
  </si>
  <si>
    <t>LED</t>
  </si>
  <si>
    <t>WKK biomassa</t>
  </si>
  <si>
    <t>WKK biogas</t>
  </si>
  <si>
    <t>WKK analyse</t>
  </si>
  <si>
    <t>Ruwe olie</t>
  </si>
  <si>
    <t>buildings_useful_demand_appliances_both</t>
  </si>
  <si>
    <t>industry_steel_production_both</t>
  </si>
  <si>
    <t>industry_aluminium_production_both</t>
  </si>
  <si>
    <t>Biobrandstoffen</t>
  </si>
  <si>
    <t>biodiesel</t>
  </si>
  <si>
    <t>bioethanol</t>
  </si>
  <si>
    <t>transport_road_mixer_diesel_biodiesel_share_present</t>
  </si>
  <si>
    <t>transport_road_mixer_diesel_diesel_share_present</t>
  </si>
  <si>
    <t>transport_road_mixer_gasoline_ethanol_share_present</t>
  </si>
  <si>
    <t>transport_road_mixer_gasoline_gasoline_share_present</t>
  </si>
  <si>
    <t>Wind</t>
  </si>
  <si>
    <t>industry_other_metals_production_both</t>
  </si>
  <si>
    <t>households_cooker_halogen_electricity_share_present</t>
  </si>
  <si>
    <t>households_cooker_induction_electricity_share_present</t>
  </si>
  <si>
    <t>households_cooker_network_gas_share_present</t>
  </si>
  <si>
    <t>households_cooker_resistive_electricity_share_present</t>
  </si>
  <si>
    <t>households_cooker_wood_pellets_share_present</t>
  </si>
  <si>
    <t>WKK</t>
  </si>
  <si>
    <t>#</t>
  </si>
  <si>
    <t>km2</t>
  </si>
  <si>
    <t>number_of_energy_power_hydro_river_present</t>
  </si>
  <si>
    <t>number_of_energy_power_wind_turbine_coastal_present</t>
  </si>
  <si>
    <t>number_of_energy_power_wind_turbine_inland_present</t>
  </si>
  <si>
    <t>number_of_energy_power_wind_turbine_offshore_present</t>
  </si>
  <si>
    <t>number_of_energy_chp_supercritical_waste_mix_present</t>
  </si>
  <si>
    <t>number_of_energy_chp_combined_cycle_network_gas_present</t>
  </si>
  <si>
    <t>number_of_energy_chp_ultra_supercritical_cofiring_coal_present</t>
  </si>
  <si>
    <t>number_of_energy_chp_ultra_supercritical_coal_present</t>
  </si>
  <si>
    <t>number_of_energy_heater_for_heat_network_network_gas_present</t>
  </si>
  <si>
    <t>number_of_energy_heater_for_heat_network_wood_pellets_present</t>
  </si>
  <si>
    <t>number_of_energy_heater_for_heat_network_waste_mix_present</t>
  </si>
  <si>
    <t>number_of_energy_power_combined_cycle_coal_present</t>
  </si>
  <si>
    <t>number_of_energy_power_combined_cycle_network_gas_present</t>
  </si>
  <si>
    <t>number_of_energy_power_nuclear_gen2_uranium_oxide_present</t>
  </si>
  <si>
    <t>number_of_energy_power_supercritical_coal_present</t>
  </si>
  <si>
    <t>number_of_energy_power_ultra_supercritical_coal_present</t>
  </si>
  <si>
    <t>number_of_energy_power_ultra_supercritical_cofiring_coal_present</t>
  </si>
  <si>
    <t>number_of_energy_power_ultra_supercritical_network_gas_present</t>
  </si>
  <si>
    <t>number_of_industry_chp_combined_cycle_gas_power_fuelmix_present</t>
  </si>
  <si>
    <t>number_of_industry_chp_engine_gas_power_fuelmix_present</t>
  </si>
  <si>
    <t>number_of_industry_chp_turbine_gas_power_fuelmix_present</t>
  </si>
  <si>
    <t>Biogas WKK</t>
  </si>
  <si>
    <t>Gas WKK</t>
  </si>
  <si>
    <t>Gasturbine WKK</t>
  </si>
  <si>
    <t>Hoeveel elektriciteit naar el. Warmtepom WKO</t>
  </si>
  <si>
    <t>Hoeveel elektriciteit naar geothermisch</t>
  </si>
  <si>
    <t>olie ketel</t>
  </si>
  <si>
    <t>gas ketel</t>
  </si>
  <si>
    <t>WKKs</t>
  </si>
  <si>
    <t>Gasmotor WKK</t>
  </si>
  <si>
    <t>Data</t>
  </si>
  <si>
    <t>Huishoudens</t>
  </si>
  <si>
    <t>Dashboard</t>
  </si>
  <si>
    <t>Sector</t>
  </si>
  <si>
    <t>Final demand</t>
  </si>
  <si>
    <t>Percentage van nuttige warmte in ruimteverwarming geleverd door</t>
  </si>
  <si>
    <t>Ruimteverwarming</t>
  </si>
  <si>
    <t>Warm water</t>
  </si>
  <si>
    <t>Koeling</t>
  </si>
  <si>
    <t>Verlichting</t>
  </si>
  <si>
    <t>Koken</t>
  </si>
  <si>
    <t>Apparatuur</t>
  </si>
  <si>
    <t>Percentage van nuttige warmte voor warm water geleverd door</t>
  </si>
  <si>
    <t>Percentage van nuttige energie voor koeling geleverd door</t>
  </si>
  <si>
    <t>Percentage van licht (nuttige energie) geleverd door</t>
  </si>
  <si>
    <t>Percentage van nuttige warmte voor koken geleverd door</t>
  </si>
  <si>
    <t>Percentage van finale elektriciteitsvraag voor apparaten</t>
  </si>
  <si>
    <t>Basisjaar</t>
  </si>
  <si>
    <t>Eenheid</t>
  </si>
  <si>
    <t>Waarde</t>
  </si>
  <si>
    <t>Biodiesel</t>
  </si>
  <si>
    <t>Bio ethanol</t>
  </si>
  <si>
    <t>Kerosine</t>
  </si>
  <si>
    <t>Bio LNG</t>
  </si>
  <si>
    <t>Geen waterstof gebruik</t>
  </si>
  <si>
    <t>Biokerosine</t>
  </si>
  <si>
    <t>Finale energievraag transport</t>
  </si>
  <si>
    <t>Bedrijfsvervoer</t>
  </si>
  <si>
    <t>Nuttig aandeel bedrijfskms</t>
  </si>
  <si>
    <t>Nuttig aandeel treinkms</t>
  </si>
  <si>
    <t>Schepen</t>
  </si>
  <si>
    <t>Nuttig aandeel schipkms</t>
  </si>
  <si>
    <t>Diesel (dual fuel)</t>
  </si>
  <si>
    <t>Finale energievraag voor woningen</t>
  </si>
  <si>
    <t>Gebouwen</t>
  </si>
  <si>
    <t>Finale energievraag voor gebouwen</t>
  </si>
  <si>
    <t>Warmtepomp WKO</t>
  </si>
  <si>
    <t>Olieketel</t>
  </si>
  <si>
    <t>Warmtenet</t>
  </si>
  <si>
    <t>Gasketel</t>
  </si>
  <si>
    <t>Lucht water gas warmptepomp</t>
  </si>
  <si>
    <t>Zonthermische panelen</t>
  </si>
  <si>
    <t>Biomassaketel</t>
  </si>
  <si>
    <t>Efficiënte TL</t>
  </si>
  <si>
    <t>Standaard TL</t>
  </si>
  <si>
    <t>Finale energievraag voor apparaten</t>
  </si>
  <si>
    <t>Aardgas</t>
  </si>
  <si>
    <t>Olie</t>
  </si>
  <si>
    <t>Finale energievraag voor</t>
  </si>
  <si>
    <t>Industrie</t>
  </si>
  <si>
    <t>Metaal</t>
  </si>
  <si>
    <t>Chemie</t>
  </si>
  <si>
    <t>Overig</t>
  </si>
  <si>
    <t>Warmte (overig)</t>
  </si>
  <si>
    <t>Nuttig aandeel warmte</t>
  </si>
  <si>
    <t>Gas (energetisch)</t>
  </si>
  <si>
    <t>Gas (niet energetisch)</t>
  </si>
  <si>
    <t>Olie (energetisch)</t>
  </si>
  <si>
    <t>Olie (niet energetisch)</t>
  </si>
  <si>
    <t>Houtpellets</t>
  </si>
  <si>
    <t>Kolen (energetisch)</t>
  </si>
  <si>
    <t>Kolen (niet energetisch)</t>
  </si>
  <si>
    <t>Aantal</t>
  </si>
  <si>
    <t>Landbouw</t>
  </si>
  <si>
    <t>Finale energievraag industrie</t>
  </si>
  <si>
    <t>El. Warmtepomp WKO</t>
  </si>
  <si>
    <t>Geothermie</t>
  </si>
  <si>
    <t>Werktuigen</t>
  </si>
  <si>
    <t>Gas ketel</t>
  </si>
  <si>
    <t>Gebied</t>
  </si>
  <si>
    <t>Algemeen</t>
  </si>
  <si>
    <t>Opmerkingen</t>
  </si>
  <si>
    <t>Aantal inwoners</t>
  </si>
  <si>
    <t>Aantal huishoudens</t>
  </si>
  <si>
    <t>Aantal personenauto's</t>
  </si>
  <si>
    <t xml:space="preserve">Landbouwareaal </t>
  </si>
  <si>
    <t>Land geschikt voor windmolens</t>
  </si>
  <si>
    <t>CO2-uitstoot 1990</t>
  </si>
  <si>
    <t>Land geschikt voor zonnepanelen</t>
  </si>
  <si>
    <t>MT</t>
  </si>
  <si>
    <t>Hernieuwbare energie</t>
  </si>
  <si>
    <t>Zie voor de capaciteiten etc. de resp. sheets</t>
  </si>
  <si>
    <t>AVR</t>
  </si>
  <si>
    <t>Windmolens</t>
  </si>
  <si>
    <t>Zonnepanelen gebouwen</t>
  </si>
  <si>
    <t>Zonnepanelen huishoudens</t>
  </si>
  <si>
    <t>Zonnepanelen weides</t>
  </si>
  <si>
    <t xml:space="preserve"> ondergebracht in de sector waar ze toegepast worden</t>
  </si>
  <si>
    <t>Sommige  vormen van hernieuwbare energie zijn reeds</t>
  </si>
  <si>
    <t>fractie van potentieel</t>
  </si>
  <si>
    <t>Waterkracht</t>
  </si>
  <si>
    <t>Apparaten</t>
  </si>
  <si>
    <t>Percentage van nuttige warmte voor warmtenet geleverd door</t>
  </si>
  <si>
    <t>biogas WKK</t>
  </si>
  <si>
    <t>houtpellets WKK</t>
  </si>
  <si>
    <t>gas WKK</t>
  </si>
  <si>
    <t>Stadsverwarming</t>
  </si>
  <si>
    <t>Gebouwde omgeving</t>
  </si>
  <si>
    <t>Energieverbruik</t>
  </si>
  <si>
    <t>Totaal elektriciteit</t>
  </si>
  <si>
    <t>Totaal voor verwarming</t>
  </si>
  <si>
    <t>agriculture_chp_engine_biogas</t>
  </si>
  <si>
    <t>agriculture_chp_engine_network_gas</t>
  </si>
  <si>
    <t>agriculture_chp_supercritical_wood_pellets</t>
  </si>
  <si>
    <t>buildings_solar_pv_solar_radiation</t>
  </si>
  <si>
    <t>energy_chp_combined_cycle_network_gas</t>
  </si>
  <si>
    <t>energy_chp_supercritical_waste_mix</t>
  </si>
  <si>
    <t>energy_chp_ultra_supercritical_coal</t>
  </si>
  <si>
    <t>energy_chp_ultra_supercritical_cofiring_coal</t>
  </si>
  <si>
    <t>energy_chp_ultra_supercritical_lignite</t>
  </si>
  <si>
    <t>energy_production_biodiesel_both</t>
  </si>
  <si>
    <t>Kolenketel</t>
  </si>
  <si>
    <t>Houtpellets ketel</t>
  </si>
  <si>
    <t>Elektrische apparatuur</t>
  </si>
  <si>
    <t>HR combiketel</t>
  </si>
  <si>
    <t>Bodemwarmtepomp</t>
  </si>
  <si>
    <t>Micro-WKK</t>
  </si>
  <si>
    <t>Thermische zonnecollectoren</t>
  </si>
  <si>
    <t>Luchtwarmtepomp</t>
  </si>
  <si>
    <t>Houtpelletkachel</t>
  </si>
  <si>
    <t>Elektrische  kachel/ bijstook</t>
  </si>
  <si>
    <t>Hybride warmtepomp</t>
  </si>
  <si>
    <t>Brandstofcel</t>
  </si>
  <si>
    <t>Gloeilampen</t>
  </si>
  <si>
    <t>Spaarlampen</t>
  </si>
  <si>
    <t>LED lampen</t>
  </si>
  <si>
    <t>Halogeen</t>
  </si>
  <si>
    <t>Biomassa</t>
  </si>
  <si>
    <t>Inductie</t>
  </si>
  <si>
    <t>Vaatwassers</t>
  </si>
  <si>
    <t>Koelkasten/vriezers</t>
  </si>
  <si>
    <t>Wasmachines</t>
  </si>
  <si>
    <t>Drogers</t>
  </si>
  <si>
    <t>TV</t>
  </si>
  <si>
    <t>Computers/media</t>
  </si>
  <si>
    <t>Stofzuigers</t>
  </si>
  <si>
    <t>Noot</t>
  </si>
  <si>
    <t>Warmte (chemie)</t>
  </si>
  <si>
    <t>geschaalde ETM waarde</t>
  </si>
  <si>
    <t>Warmtepomp (gas)</t>
  </si>
  <si>
    <t>Zonnethermie</t>
  </si>
  <si>
    <t>Houtpelletketel</t>
  </si>
  <si>
    <t>Zon PV</t>
  </si>
  <si>
    <t>Resthout</t>
  </si>
  <si>
    <t>Bedraagt de fractie van het potentieel voor huishoudens</t>
  </si>
  <si>
    <t>Rivier</t>
  </si>
  <si>
    <t>Afval</t>
  </si>
  <si>
    <t>Inleiding</t>
  </si>
  <si>
    <t>Structuur</t>
  </si>
  <si>
    <t>In het ETM wordt dit onderscheid gemaakt om bijvoorbeeld over de verandering in het aantal passagierskms (UD) te kunnen spreken,  waaruit dan een energiegebruik (FD) volgt</t>
  </si>
  <si>
    <t>HR ketel</t>
  </si>
  <si>
    <t>Elektrische kachel/bijstook</t>
  </si>
  <si>
    <t>Lucht warmtepomp</t>
  </si>
  <si>
    <t>Bodem warmtepomp</t>
  </si>
  <si>
    <t>Micro WKK</t>
  </si>
  <si>
    <t>Zonnecollector</t>
  </si>
  <si>
    <t>Hout</t>
  </si>
  <si>
    <t>Totale energievraag</t>
  </si>
  <si>
    <t>Elektriciteitsgebruik</t>
  </si>
  <si>
    <t>Gasgebruik</t>
  </si>
  <si>
    <t xml:space="preserve">Hieronder worden de nuttige gebruiken, technology shares en application shares voor huishoudens bepaald. </t>
  </si>
  <si>
    <t xml:space="preserve">Hieronder worden de nuttige gebruiken, technology shares en application shares voor gebouwen bepaald. </t>
  </si>
  <si>
    <t>Efficiency [km/MJ]</t>
  </si>
  <si>
    <t>FD share</t>
  </si>
  <si>
    <t xml:space="preserve">Hieronder worden de nuttige gebruiken, technology shares en application shares voor transport bepaald. </t>
  </si>
  <si>
    <t xml:space="preserve">Hieronder worden de nuttige gebruiken, technology shares en application shares voor industrie bepaald. </t>
  </si>
  <si>
    <t xml:space="preserve">Hieronder worden de nuttige gebruiken, technology shares en application shares voor landbouw bepaald. </t>
  </si>
  <si>
    <t xml:space="preserve">Waar data ontbrak en aanvullende data (nog) niet gevonden is, zijn geschaalde waardes van de Nederlandse dataset gebruikt. </t>
  </si>
  <si>
    <t>Energiedragers</t>
  </si>
  <si>
    <t>Niet-energetische olie</t>
  </si>
  <si>
    <t>Niet-energetische kolen</t>
  </si>
  <si>
    <t>WKK (vervolg)</t>
  </si>
  <si>
    <t>UD share [%]</t>
  </si>
  <si>
    <t>Technologie</t>
  </si>
  <si>
    <t>Energiedrager</t>
  </si>
  <si>
    <t>Echte vraag [TJ]</t>
  </si>
  <si>
    <t>Niet-energetisch gas</t>
  </si>
  <si>
    <t>Hieronder staat de structuur van dit excel bestand, met de sheets weergegeven als nodes.</t>
  </si>
  <si>
    <t>Berekeningen en bewerkingen</t>
  </si>
  <si>
    <t>Legenda</t>
  </si>
  <si>
    <t>Useful demand, oftwel nuttige vraag van een bepaalde grootheid</t>
  </si>
  <si>
    <t>Final demand,  oftewel finale vraag van een bepaalde energiedrager</t>
  </si>
  <si>
    <t>Technology share</t>
  </si>
  <si>
    <t>Application share</t>
  </si>
  <si>
    <t>staat voor de efficiëntie, vaak zonder eenheid gespecificeerd</t>
  </si>
  <si>
    <t>Afkortingen en terminologie</t>
  </si>
  <si>
    <t>Geschaalde ETM waarde</t>
  </si>
  <si>
    <t>Resultaten voor het ETM (voor Quintel)</t>
  </si>
  <si>
    <t>Nuttig aandeel personenkms</t>
  </si>
  <si>
    <t>En die voor gebouwen</t>
  </si>
  <si>
    <t>ETM waardes</t>
  </si>
  <si>
    <t>Deze pagina is voor Quintel en heeft als doel de in de voorgaande sheets bepaalde waardes te verzamelen en de input voor het ETM voor te bereiden.</t>
  </si>
  <si>
    <t xml:space="preserve">: </t>
  </si>
  <si>
    <t>Deze pagina is voor Quintel en heeft als doel de in de voorgaande sheets bepaalde waardes te formatteren tot ETM input. Groene cellen zijn reeds in het ETM verwerkt.</t>
  </si>
  <si>
    <t>ETM inputs</t>
  </si>
  <si>
    <t>Central_producers</t>
  </si>
  <si>
    <t>een technology share is het aandeel dat een bepaalde technologie in een bepaalde toepassing heeft, bijv. Het aandeel Warmte geleverd door een HR ketel voor ruimteverwarming</t>
  </si>
  <si>
    <t>een application share is het aandeel dat een bepaalde toepassing van een energiedrager heeft binnen een bepaalde sector, bijv. Het gasgebruik voor ruimteverwarming binnen het totale energiegebruik in huishoudens</t>
  </si>
  <si>
    <t>Geel gearceerde cellen zijn expliciete aannames.</t>
  </si>
  <si>
    <t>Deze pagina (voor Quintel) bevat efficiënties van technologieën in het ETM.</t>
  </si>
  <si>
    <t>Deze pagina (voor Quintel) bevat eigenschappen van de centrales in het ETM.</t>
  </si>
  <si>
    <t>Energie</t>
  </si>
  <si>
    <t>Centrale</t>
  </si>
  <si>
    <t>Voor de opwek van fossiele elektriciteit zijn geschaalde waardes van de Nederlandse dataset gebruikt. Deze waardes zijn direct af te zien aan de stand van de schuifjes.</t>
  </si>
  <si>
    <t>energy_extraction_natural_gas_both</t>
  </si>
  <si>
    <t>energy_extraction_crude_oil_both</t>
  </si>
  <si>
    <t>energy_production_bio_ethanol_both</t>
  </si>
  <si>
    <t>buildings_appliances_coal_share_both</t>
  </si>
  <si>
    <t>buildings_appliances_crude_oil_share_both</t>
  </si>
  <si>
    <t>buildings_appliances_wood_pellets_share_both</t>
  </si>
  <si>
    <t>buildings_appliances_network_gas_share_both</t>
  </si>
  <si>
    <t>buildings_appliances_electricity_share_both</t>
  </si>
  <si>
    <t>Gasverbruik per huishouden type flat [m3]</t>
  </si>
  <si>
    <t>TJ/m3 gas</t>
  </si>
  <si>
    <t>Hier alleen ter informatie</t>
  </si>
  <si>
    <t>Aantal zonneweides</t>
  </si>
  <si>
    <t>Aantal windmolens</t>
  </si>
  <si>
    <t>Aantal units</t>
  </si>
  <si>
    <t>Energetische beschikbaarheid</t>
  </si>
  <si>
    <t>number_of_</t>
  </si>
  <si>
    <t>Data from other tab</t>
  </si>
  <si>
    <t>Data to other tab</t>
  </si>
  <si>
    <t>Scenario specific input</t>
  </si>
  <si>
    <t>Hier komt het gasverbruik dat niet voor andere toepassingen wordt gebruikt terecht</t>
  </si>
  <si>
    <t>For check</t>
  </si>
  <si>
    <t>Input as well as data to other tab</t>
  </si>
  <si>
    <t>Inwoners</t>
  </si>
  <si>
    <t>Dakpotentieel zon PV bedrijven</t>
  </si>
  <si>
    <t>Dakpotentieel zon PV huishoudens</t>
  </si>
  <si>
    <t>Houtpalletkachel</t>
  </si>
  <si>
    <t>In deze sheets worden de energiebruiken uit brononderzoek gesplitst naar toepassing en technologie. Het basisjaar is 2013, hoewel enkele bronnen waarschijnlijk data opleveren voor 2015</t>
  </si>
  <si>
    <t>Huishoudens alle types [#]</t>
  </si>
  <si>
    <t>Elektriciteitsgebruik per huishouden [kWh]</t>
  </si>
  <si>
    <t>Deze waarde er hard ingezet</t>
  </si>
  <si>
    <t>Opgewekte PV stroom op daken HH</t>
  </si>
  <si>
    <t>TJ/jr</t>
  </si>
  <si>
    <t>Opwekbare hoeveelheid PV stroom op daken HH</t>
  </si>
  <si>
    <t>Aantal (geschaald vanuit NL)</t>
  </si>
  <si>
    <t>Vermogen (MWe)</t>
  </si>
  <si>
    <t>Opgesteld vermogen (MWe)</t>
  </si>
  <si>
    <t>Nieuw opgesteld vermogen (Mwe)</t>
  </si>
  <si>
    <t>Nieuw aantal</t>
  </si>
  <si>
    <t># huishoudens NL</t>
  </si>
  <si>
    <t>Schaalfactor</t>
  </si>
  <si>
    <t>Bron</t>
  </si>
  <si>
    <t>2023 SER gegevens gebruikt!</t>
  </si>
  <si>
    <t>Schaling voor blanco (SER 2023 basis)</t>
  </si>
  <si>
    <t>households_useful_demand_old_houses_heat_per_person_both</t>
  </si>
  <si>
    <t>households_useful_demand_new_houses_heat_per_person_both</t>
  </si>
  <si>
    <t>Huishoudens oud</t>
  </si>
  <si>
    <t>Huishoudens nieuw</t>
  </si>
  <si>
    <t>Share of useful heating old houses</t>
  </si>
  <si>
    <t>Share of useful heating new houses</t>
  </si>
  <si>
    <t>Share of useful cooling old houses</t>
  </si>
  <si>
    <t>Share of useful cooling new houses</t>
  </si>
  <si>
    <t>households_useful_demand_for_cooling_old_houses_both</t>
  </si>
  <si>
    <t>households_useful_demand_for_cooling_new_houses_both</t>
  </si>
  <si>
    <t>number_of_cars_both</t>
  </si>
  <si>
    <t>Deze pagina bevat data over de eigenschappen van Drenthe als gebied</t>
  </si>
  <si>
    <t>Drenthe</t>
  </si>
  <si>
    <t xml:space="preserve">Hieronder staan de finale gebruiken, technology shares en application shares voor Drenthe, zoals die het ETM ingaan. </t>
  </si>
  <si>
    <t>Drenthe - 2050</t>
  </si>
  <si>
    <t xml:space="preserve"> </t>
  </si>
  <si>
    <t xml:space="preserve">Verbruikssaldo [TJ] </t>
  </si>
  <si>
    <t xml:space="preserve">Kolen </t>
  </si>
  <si>
    <t xml:space="preserve">Olie </t>
  </si>
  <si>
    <t xml:space="preserve">Aardgas </t>
  </si>
  <si>
    <t xml:space="preserve">Elektriciteit </t>
  </si>
  <si>
    <t xml:space="preserve">Warmte </t>
  </si>
  <si>
    <t xml:space="preserve">Biogas </t>
  </si>
  <si>
    <t xml:space="preserve">Biomassa </t>
  </si>
  <si>
    <t xml:space="preserve">Overig </t>
  </si>
  <si>
    <t xml:space="preserve">WKK [TJ] </t>
  </si>
  <si>
    <t xml:space="preserve">Inzet </t>
  </si>
  <si>
    <t xml:space="preserve">Warmteproductie </t>
  </si>
  <si>
    <t xml:space="preserve">Elektriciteitsproductie </t>
  </si>
  <si>
    <t xml:space="preserve">Winning (hernieuwbaar) [TJ] </t>
  </si>
  <si>
    <t xml:space="preserve">Zon </t>
  </si>
  <si>
    <t xml:space="preserve">Wind </t>
  </si>
  <si>
    <t xml:space="preserve">Water </t>
  </si>
  <si>
    <t xml:space="preserve">Aardwarmte </t>
  </si>
  <si>
    <t xml:space="preserve">Nuttige warmtevraag [TJ] </t>
  </si>
  <si>
    <t xml:space="preserve">Non-energetisch [TJ] </t>
  </si>
  <si>
    <t xml:space="preserve">CO2-emissie energie [kton] </t>
  </si>
  <si>
    <t>Diensten</t>
  </si>
  <si>
    <t>Verkeer</t>
  </si>
  <si>
    <t>Raffinaderijen</t>
  </si>
  <si>
    <t>Afval en reststoffen</t>
  </si>
  <si>
    <t>Elektr. Bedrijven</t>
  </si>
  <si>
    <t>Winningsbedrijven</t>
  </si>
  <si>
    <t>Totaal Drenthe</t>
  </si>
  <si>
    <t>Winning</t>
  </si>
  <si>
    <t xml:space="preserve">Import </t>
  </si>
  <si>
    <t>Export</t>
  </si>
  <si>
    <t>Totaal verbruik</t>
  </si>
  <si>
    <t xml:space="preserve">Finaal elektriciteitsverbruik [TJ] </t>
  </si>
  <si>
    <t>http://statline.cbs.nl/Statweb/publication/?DM=SLNL&amp;PA=70072NED&amp;D1=0,81&amp;D2=7&amp;D3=18-20&amp;VW=T</t>
  </si>
  <si>
    <t>Totaal energie voorziening</t>
  </si>
  <si>
    <t>Finale energievraag landbouw</t>
  </si>
  <si>
    <t>DATASET</t>
  </si>
  <si>
    <t>GEBIEDSINDELING</t>
  </si>
  <si>
    <t>CODE_GEBIED</t>
  </si>
  <si>
    <t>GEBIED</t>
  </si>
  <si>
    <t>DOELGROEP</t>
  </si>
  <si>
    <t>SUBDOELGROEP</t>
  </si>
  <si>
    <t>COMPARTIMENT</t>
  </si>
  <si>
    <t>STOFCODE</t>
  </si>
  <si>
    <t>STOF</t>
  </si>
  <si>
    <t>EENHEID</t>
  </si>
  <si>
    <t>ER Reeks 1990-2014 Definitief</t>
  </si>
  <si>
    <t>Provincie</t>
  </si>
  <si>
    <t>Lucht</t>
  </si>
  <si>
    <t>Koolstofdioxide</t>
  </si>
  <si>
    <t>kg</t>
  </si>
  <si>
    <t>Verkeer en vervoer</t>
  </si>
  <si>
    <t>Geen geothermie in Drenthe</t>
  </si>
  <si>
    <t>Warmte naar gebouwen</t>
  </si>
  <si>
    <t>Voor source analyse, zie 6_residences_source_analysis_Drenthev2</t>
  </si>
  <si>
    <t>Kolengebruik</t>
  </si>
  <si>
    <t>We gaan ervan uit dat alle kolen voor verwarming gebruikt wordt</t>
  </si>
  <si>
    <t>Geen biomassaverbruik in de dienstensector</t>
  </si>
  <si>
    <t>UD shares uit nationale waarden</t>
  </si>
  <si>
    <t>Uit: Biomassa in Drenthe Rapport Debets aug 2012</t>
  </si>
  <si>
    <t>Hieronder staat de opwek van hernieuwbare energie overeenkomstig met de energiebalans, die omgerekend wordt naar het aantal units van een technologie.</t>
  </si>
  <si>
    <t>ETM vaste waarde</t>
  </si>
  <si>
    <t>Opbrengst Drenthe (kWh/Wp)</t>
  </si>
  <si>
    <t>ECN</t>
  </si>
  <si>
    <t>Vermogen zon PV (Wp per m2)</t>
  </si>
  <si>
    <t># (geinstalleerd vermogen 11.85 MW, omgerekend met 3MW turbines van het ETM)</t>
  </si>
  <si>
    <t>Assumption; Geen central IT services</t>
  </si>
  <si>
    <t>Uit nationale data 2013</t>
  </si>
  <si>
    <t>Electriciteitsverbruik van WKO oversteigt nationale share van heating al, op 0 gezet</t>
  </si>
  <si>
    <t xml:space="preserve">Uit de energiebalans: </t>
  </si>
  <si>
    <t>WKK (TJ)</t>
  </si>
  <si>
    <t>Inzet</t>
  </si>
  <si>
    <t xml:space="preserve">Geproduceerde warmte </t>
  </si>
  <si>
    <t>Geproduceerde elektrciteit</t>
  </si>
  <si>
    <t>Percentage voor</t>
  </si>
  <si>
    <t>FD nationaal (PJ)</t>
  </si>
  <si>
    <t>FD Drenthe (TJ)</t>
  </si>
  <si>
    <t>Niet energetisch</t>
  </si>
  <si>
    <t>Niet energetisch Drenthe</t>
  </si>
  <si>
    <t>Biogas (assumptie: alle biogas in de WKK)</t>
  </si>
  <si>
    <t>Aardgas (assumptie: alle biogas in de WKK)</t>
  </si>
  <si>
    <t>Opties voor optimalisatie: spelen met shares, of bouwnijverheid eruit/erin)</t>
  </si>
  <si>
    <t>Uit energiebalans</t>
  </si>
  <si>
    <t>Inzet gas WKK</t>
  </si>
  <si>
    <t>Gas door naar ketel</t>
  </si>
  <si>
    <t>Geleverde elektriciteit</t>
  </si>
  <si>
    <t>Geleverde warmte</t>
  </si>
  <si>
    <t>http://statline.cbs.nl/Statweb/publication/?DM=SLNL&amp;PA=37105&amp;D1=17&amp;D2=3&amp;D3=l&amp;VW=T</t>
  </si>
  <si>
    <t>Finaal gebruik elektriciteit</t>
  </si>
  <si>
    <t xml:space="preserve">Finaal gebruik warmte </t>
  </si>
  <si>
    <t>Finaal gebruik olie</t>
  </si>
  <si>
    <t>Overige apparatuur (licht, koeling, etc)</t>
  </si>
  <si>
    <t>Opwekbare hoeveelheid PV stroom op daken gebouwen, landbouw en industrie</t>
  </si>
  <si>
    <t>Opgewekte PV stroom op daken bedrijven: diensten, landbouw en industrie</t>
  </si>
  <si>
    <t>Finaal gebruik biomassa</t>
  </si>
  <si>
    <t>Geproduceerde elektriciteit</t>
  </si>
  <si>
    <t>Inzet biogas WKK (Assumption: alle biogas in de WKK)</t>
  </si>
  <si>
    <t>Geen binnenvaart in Drenthe</t>
  </si>
  <si>
    <t>Geen binnenvaart Drenthe</t>
  </si>
  <si>
    <t>UD [km*1000]</t>
  </si>
  <si>
    <t>Geen kolentreinen</t>
  </si>
  <si>
    <t>92% personenvervoer, 8% goederen (Bron: Hoe druk is het nu werkelijk op het Nederlandse spoor? (CBS, 2009)</t>
  </si>
  <si>
    <t>Emissieregistratie: 1068019 kg CO2 uitgestoten</t>
  </si>
  <si>
    <t>Emission (kg CO2)</t>
  </si>
  <si>
    <t>UD [km]</t>
  </si>
  <si>
    <t>Uitstoot nationaal (kg CO2)</t>
  </si>
  <si>
    <t>Uitstoot Drenthe (kg CO2)</t>
  </si>
  <si>
    <t>FD nationaal (TJ)</t>
  </si>
  <si>
    <t>Limburg</t>
  </si>
  <si>
    <t>Luchtvaart</t>
  </si>
  <si>
    <t>Flevoland</t>
  </si>
  <si>
    <t>Friesland</t>
  </si>
  <si>
    <t>Zeeland</t>
  </si>
  <si>
    <t>Gelderland</t>
  </si>
  <si>
    <t>Zuid-Holland</t>
  </si>
  <si>
    <t>Noord-Holland</t>
  </si>
  <si>
    <t>Noord-Brabant</t>
  </si>
  <si>
    <t>Uit emissieregistratie</t>
  </si>
  <si>
    <t>Volgens IPCC</t>
  </si>
  <si>
    <t>Volgens emissies</t>
  </si>
  <si>
    <t>Overijssel</t>
  </si>
  <si>
    <t>Utrecht</t>
  </si>
  <si>
    <t>Groningen</t>
  </si>
  <si>
    <t>(All)</t>
  </si>
  <si>
    <t>Row Labels</t>
  </si>
  <si>
    <t>Sum of 2013</t>
  </si>
  <si>
    <t>Bouwmaterialenindustrie</t>
  </si>
  <si>
    <t>Chemische Industrie basisproducten</t>
  </si>
  <si>
    <t>Chemische Industrie overig</t>
  </si>
  <si>
    <t>Grafische industrie</t>
  </si>
  <si>
    <t>Houtbewerkende industrie</t>
  </si>
  <si>
    <t>Industrie overig</t>
  </si>
  <si>
    <t>Papier(waren)</t>
  </si>
  <si>
    <t>Rubber- en kunstofverw. Industrie</t>
  </si>
  <si>
    <t>Textiel- en tapijtindustrie</t>
  </si>
  <si>
    <t>Voedings- en genotmiddelenindustrie</t>
  </si>
  <si>
    <t>Correctie na WKK</t>
  </si>
  <si>
    <t>Uit model</t>
  </si>
  <si>
    <t>Deel voor Drenthe</t>
  </si>
  <si>
    <t>Finaal energieverbruik</t>
  </si>
  <si>
    <t>Totaal kool en koolproducten</t>
  </si>
  <si>
    <t>06 Winning van aardolie en aardgas</t>
  </si>
  <si>
    <t>2013</t>
  </si>
  <si>
    <t>PJ</t>
  </si>
  <si>
    <t>08 Delfstoffenwinning (geen olie en gas)</t>
  </si>
  <si>
    <t>C Industrie</t>
  </si>
  <si>
    <t>10-12 Voedings-, genotmiddelenindustrie</t>
  </si>
  <si>
    <t>13 Textielindustrie</t>
  </si>
  <si>
    <t>17 Papierindustrie</t>
  </si>
  <si>
    <t>18 Grafische industrie</t>
  </si>
  <si>
    <t>19 Aardolie-industrie</t>
  </si>
  <si>
    <t>20 Chemische industrie</t>
  </si>
  <si>
    <t>201 Basischemie</t>
  </si>
  <si>
    <t>202 Landbouwchemicaliënindustrie</t>
  </si>
  <si>
    <t>.</t>
  </si>
  <si>
    <t>205 Overige chemische productenindustrie</t>
  </si>
  <si>
    <t>22 Rubber- en kunststofproductindustrie</t>
  </si>
  <si>
    <t>23 Bouwmaterialenindustrie</t>
  </si>
  <si>
    <t>24-30, 33 Metalektro</t>
  </si>
  <si>
    <t>24 Basismetaalindustrie</t>
  </si>
  <si>
    <t>32 Overige industrie</t>
  </si>
  <si>
    <t>Industrie onbekend</t>
  </si>
  <si>
    <t>Totaal aardoliegrondstoffen en producten</t>
  </si>
  <si>
    <t>Totaal hernieuwbare energie</t>
  </si>
  <si>
    <t>Afval en andere energiebronnen</t>
  </si>
  <si>
    <t>Niet-energetisch gebruik</t>
  </si>
  <si>
    <t>Overig (afval)</t>
  </si>
  <si>
    <t>Hier 0 ingevoerd voor niet-energetisch oliegebruik,  geen petrochemische industrie in Drenthe</t>
  </si>
  <si>
    <t>Verhogingsfactor</t>
  </si>
  <si>
    <t>Verhoogde deel Drenthe</t>
  </si>
  <si>
    <t>Klimaatmonitor</t>
  </si>
  <si>
    <t>Carrier</t>
  </si>
  <si>
    <t>Technology</t>
  </si>
  <si>
    <t>Electricity</t>
  </si>
  <si>
    <t>Cars</t>
  </si>
  <si>
    <t>Trucks</t>
  </si>
  <si>
    <t>Gasoline (blended with bio-ethanol)</t>
  </si>
  <si>
    <t>Diesel (blended with bio-diesel)</t>
  </si>
  <si>
    <t>Compressed network gas</t>
  </si>
  <si>
    <t>From ETM NL 2013:</t>
  </si>
  <si>
    <t xml:space="preserve">Bedrijfsvoertuigen </t>
  </si>
  <si>
    <t>ETM en IPCC rekenen alleen domestic km's mee, emissieregistratie  en ECN rekent alle in NL uitgestoten CO2</t>
  </si>
  <si>
    <t>FD liters</t>
  </si>
  <si>
    <t>Totale demand (from klimaatmonitor)</t>
  </si>
  <si>
    <t>From klimaatmonitor</t>
  </si>
  <si>
    <t>Percentage of final demand</t>
  </si>
  <si>
    <t>Percentage of national total</t>
  </si>
  <si>
    <t>MJ/l (ETM)</t>
  </si>
  <si>
    <t>Diesel (incl bijmeng)</t>
  </si>
  <si>
    <t>Benzine (inclusief bijmeng)</t>
  </si>
  <si>
    <t xml:space="preserve">Bijmeng (from national transport analysis): </t>
  </si>
  <si>
    <t>Check 25-01</t>
  </si>
  <si>
    <t>Drenthe gebiedsgegevens</t>
  </si>
  <si>
    <t>CBS</t>
  </si>
  <si>
    <t>Landbouwareaal (km2)</t>
  </si>
  <si>
    <t>Daken beschikbaar voor zon PV woningen (km2)</t>
  </si>
  <si>
    <t>Daken beschikbaar voor zon PV gebouwen (km2)</t>
  </si>
  <si>
    <t>Inwoners (#)</t>
  </si>
  <si>
    <t>Woningen (#)</t>
  </si>
  <si>
    <t>Personenauto's (#)</t>
  </si>
  <si>
    <t>Gebouwen (#)</t>
  </si>
  <si>
    <t>CO2 emissie 1990 (Mton)</t>
  </si>
  <si>
    <t>Productie biodiesel (TJ)</t>
  </si>
  <si>
    <t>Productie ethanol (TJ)</t>
  </si>
  <si>
    <t>Gaswinning (TJ)</t>
  </si>
  <si>
    <t>Oliewinning (TJ)</t>
  </si>
  <si>
    <t>https://www.provincie.drenthe.nl/feitenencijfers/cijfers/klimaat-energie/co2-emissie/</t>
  </si>
  <si>
    <t>Energiebalans</t>
  </si>
  <si>
    <t>32 848</t>
  </si>
  <si>
    <t>Kustlijn</t>
  </si>
  <si>
    <t>Concentratiegebied wind land (km2)</t>
  </si>
  <si>
    <t>Concentratiegebied wind zee (km2)</t>
  </si>
  <si>
    <t>ETM waarde</t>
  </si>
  <si>
    <t>Isolatiegraad woningen &lt;1992 (m2K/W)</t>
  </si>
  <si>
    <t>Isolatiegraad woningen &gt;1992  (m2K/W)</t>
  </si>
  <si>
    <t>Isolatiegraad gebouwen  (m2K/W)</t>
  </si>
  <si>
    <t>industry_useful_demand_for_chemical_other_coal_non_energetic_both</t>
  </si>
  <si>
    <t>industry_useful_demand_for_chemical_other_crude_oil_non_energetic_both</t>
  </si>
  <si>
    <t>industry_useful_demand_for_chemical_other_electricity_both</t>
  </si>
  <si>
    <t>industry_useful_demand_for_chemical_other_network_gas_non_energetic_both</t>
  </si>
  <si>
    <t>industry_useful_demand_for_chemical_other_useable_heat_both</t>
  </si>
  <si>
    <t>industry_useful_demand_for_chemical_other_wood_pellets_non_energetic_both</t>
  </si>
  <si>
    <t>industry_useful_demand_for_other_aggregated_industry_nl_coal_both</t>
  </si>
  <si>
    <t>industry_useful_demand_for_other_aggregated_industry_nl_coal_non_energetic_both</t>
  </si>
  <si>
    <t>industry_useful_demand_for_other_aggregated_industry_nl_crude_oil_both</t>
  </si>
  <si>
    <t>industry_useful_demand_for_other_aggregated_industry_nl_crude_oil_non_energetic_both</t>
  </si>
  <si>
    <t>industry_useful_demand_for_other_aggregated_industry_nl_electricity_both</t>
  </si>
  <si>
    <t>industry_useful_demand_for_other_aggregated_industry_nl_network_gas_both</t>
  </si>
  <si>
    <t>industry_useful_demand_for_other_aggregated_industry_nl_network_gas_non_energetic_both</t>
  </si>
  <si>
    <t>industry_useful_demand_for_other_aggregated_industry_nl_useable_heat_both</t>
  </si>
  <si>
    <t>industry_useful_demand_for_other_aggregated_industry_nl_wood_pellets_both</t>
  </si>
  <si>
    <t>industry_useful_demand_for_other_aggregated_industry_nl_wood_pellets_non_energetic_both</t>
  </si>
  <si>
    <t>industry_useful_demand_for_other_ict_both</t>
  </si>
  <si>
    <t>industry_final_demand_for_other_food_steam_hot_water_share_present</t>
  </si>
  <si>
    <t>industry_final_demand_for_other_paper_steam_hot_water_share_present</t>
  </si>
  <si>
    <t>industry_other_food_burner_coal_share_present</t>
  </si>
  <si>
    <t>industry_other_food_burner_crude_oil_share_present</t>
  </si>
  <si>
    <t>industry_other_food_burner_network_gas_share_present</t>
  </si>
  <si>
    <t>industry_other_food_burner_wood_pellets_share_present</t>
  </si>
  <si>
    <t>industry_other_food_heater_electricity_share_present</t>
  </si>
  <si>
    <t>industry_other_paper_burner_coal_share_present</t>
  </si>
  <si>
    <t>industry_other_paper_burner_crude_oil_share_present</t>
  </si>
  <si>
    <t>industry_other_paper_burner_network_gas_share_present</t>
  </si>
  <si>
    <t>industry_other_paper_burner_wood_pellets_share_present</t>
  </si>
  <si>
    <t>industry_other_paper_heater_electricity_share_present</t>
  </si>
  <si>
    <t>NL current UD  for heat in old</t>
  </si>
  <si>
    <t>NL current UD  for heat in new houses</t>
  </si>
  <si>
    <t>UD Drenthe</t>
  </si>
  <si>
    <t>Hard ingezet, geen binnenvaart</t>
  </si>
  <si>
    <r>
      <rPr>
        <i/>
        <sz val="10"/>
        <rFont val="Arial"/>
      </rPr>
      <t>Italicized</t>
    </r>
    <r>
      <rPr>
        <sz val="10"/>
        <rFont val="Arial"/>
      </rPr>
      <t xml:space="preserve"> values are useful demand values</t>
    </r>
  </si>
  <si>
    <t>Number of</t>
  </si>
  <si>
    <t>Overige industrie aggregate</t>
  </si>
  <si>
    <t>Chemische industrie aggregate</t>
  </si>
  <si>
    <t>Metaalindustrie aggregate</t>
  </si>
  <si>
    <t>Total</t>
  </si>
  <si>
    <t>hard ingezet op deze pagina</t>
  </si>
  <si>
    <t>Krijgen we eventueel nog van Thea</t>
  </si>
  <si>
    <t>industry_useful_demand_for_other_ict_electricity. (alleen maar elektriciteit)</t>
  </si>
  <si>
    <t>other_useful_demand_crude_oil_non_energetic (alleen maar olie)</t>
  </si>
  <si>
    <t>Hieronder wordt het vermogen van centrale WKKs opgeteld bij het vermogen van elektriciteitscentrales. Dit wordt gedaan omdat de door WKKs geproduceerde elektriciteit wel in Gelderland aankomt, maar de geproduceerde warmte niet.</t>
  </si>
  <si>
    <t># huishoudens detailgebied Paddepole N</t>
  </si>
  <si>
    <t>Aantal (NL)</t>
  </si>
  <si>
    <t>Schaling voor IABR (SER 2023 basis)</t>
  </si>
  <si>
    <t>Aantal (IABR)</t>
  </si>
  <si>
    <t>Aantal (geschaald vanuit IABR)</t>
  </si>
  <si>
    <t xml:space="preserve">Auto's en trucks van totaal elek afgehaald. </t>
  </si>
  <si>
    <t>Correctie FD via balans</t>
  </si>
  <si>
    <t>Correctie niet energetisch via balans</t>
  </si>
  <si>
    <t>Total non energetic:</t>
  </si>
  <si>
    <t>industry_useful_demand_for_chemical_aggregated_industry_both</t>
  </si>
  <si>
    <t>industry_useful_demand_for_chemical_fertilizers_both</t>
  </si>
  <si>
    <t>industry_useful_demand_for_chemical_refineries_both</t>
  </si>
  <si>
    <t>industry_useful_demand_for_other_aggregated_industry_other_both</t>
  </si>
  <si>
    <t>industry_useful_demand_for_other_construction_both</t>
  </si>
  <si>
    <t>industry_useful_demand_for_other_food_both</t>
  </si>
  <si>
    <t>industry_useful_demand_for_other_machinery_both</t>
  </si>
  <si>
    <t>industry_useful_demand_for_other_minerals_both</t>
  </si>
  <si>
    <t>industry_useful_demand_for_other_mining_both</t>
  </si>
  <si>
    <t>industry_useful_demand_for_other_non_specified_both</t>
  </si>
  <si>
    <t>industry_useful_demand_for_other_paper_both</t>
  </si>
  <si>
    <t>industry_useful_demand_for_other_textile_both</t>
  </si>
  <si>
    <t>industry_useful_demand_for_other_transport_equipment_both</t>
  </si>
  <si>
    <t>industry_useful_demand_for_other_wood_products_both</t>
  </si>
  <si>
    <t>industry_chemicals_fertilizers_burner_coal_share_present</t>
  </si>
  <si>
    <t>industry_chemicals_fertilizers_burner_crude_oil_share_present</t>
  </si>
  <si>
    <t>industry_chemicals_fertilizers_burner_network_gas_share_present</t>
  </si>
  <si>
    <t>industry_chemicals_fertilizers_burner_wood_pellets_share_present</t>
  </si>
  <si>
    <t>industry_chemicals_other_burner_coal_share_present</t>
  </si>
  <si>
    <t>industry_chemicals_other_burner_crude_oil_share_present</t>
  </si>
  <si>
    <t>industry_chemicals_other_burner_network_gas_share_present</t>
  </si>
  <si>
    <t>industry_chemicals_other_burner_wood_pellets_share_present</t>
  </si>
  <si>
    <t>industry_chemicals_refineries_burner_coal_share_present</t>
  </si>
  <si>
    <t>industry_chemicals_refineries_burner_crude_oil_share_present</t>
  </si>
  <si>
    <t>industry_chemicals_refineries_burner_network_gas_share_present</t>
  </si>
  <si>
    <t>industry_chemicals_refineries_burner_wood_pellets_share_present</t>
  </si>
  <si>
    <t>industry_final_demand_for_chemical_fertilizers_steam_hot_water_share_present</t>
  </si>
  <si>
    <t>industry_final_demand_for_chemical_other_steam_hot_water_share_present</t>
  </si>
  <si>
    <t>industry_final_demand_for_chemical_refineries_steam_hot_water_share_present</t>
  </si>
  <si>
    <t>Fertilizers</t>
  </si>
  <si>
    <t>Chem other</t>
  </si>
  <si>
    <t>Chem refinery</t>
  </si>
  <si>
    <t>Food</t>
  </si>
  <si>
    <t>Paper</t>
  </si>
  <si>
    <t xml:space="preserve">Let op: Dit is de gebruikte warmte </t>
  </si>
  <si>
    <t xml:space="preserve">Paper </t>
  </si>
  <si>
    <t xml:space="preserve">Non energetisch van papier en voedsel zit in overige industrie </t>
  </si>
  <si>
    <t>UD share (zonder elek)</t>
  </si>
  <si>
    <t>How to use: </t>
  </si>
  <si>
    <t>- Go to ETModel (preferably in beta)</t>
  </si>
  <si>
    <t>- start a new scenario for the country in which you want to set your local dataset</t>
  </si>
  <si>
    <t>- Click Setting-&gt; scale this scenario. Indicate the amount of residences in your local dataset, and whether you would like to include agriculture, industry and/or an energy sector. </t>
  </si>
  <si>
    <t>- Save your scenario with name that you can find in the database. </t>
  </si>
  <si>
    <t>- Open ETEngine Beta in MySQL</t>
  </si>
  <si>
    <t>- CLICK FILE-&gt; EXPORT-&gt; SQL AND SAVE THE DATABASE ON YOUR DESKTOP AS A BACKUP</t>
  </si>
  <si>
    <t>- Open your scaled scenario</t>
  </si>
  <si>
    <t>- Copy the inputstatements below into the scenario in the user_values field of your scenario, including the ruby/hash line</t>
  </si>
  <si>
    <t>- Remove the brackets and press ok. </t>
  </si>
  <si>
    <t>- When you go to your saved scenario in ETModel, you should see you own scenario, per the inputs written below. </t>
  </si>
  <si>
    <t>- Go to your local ETSource in your terminal</t>
  </si>
  <si>
    <t>- Go to ETSource-&gt;datasets-&gt; your area and open the area.derived.ad file. </t>
  </si>
  <si>
    <t>- Go to the bottom of the file, and paste all the statements below. </t>
  </si>
  <si>
    <t>Opmerking: willen dit wel allemaal als input??</t>
  </si>
  <si>
    <t>- Type ‘rake scale FULL_DATASET=mothercountryname DERIVED_DATASET=whateveryouwanttocallit NUMBER_OF_RESIDENCES=amountofresidencesinyourlocalarea’. The local data for your area will now be created. </t>
  </si>
  <si>
    <t>- Go to your terminal and type "rspec etsource", this checks to see if you have made any mistakes</t>
  </si>
  <si>
    <t>- If there are mistake, type spec/validate_document_spec.rb to find the mistake</t>
  </si>
  <si>
    <t>- If all is wel, you can access your local scenario by running ETModel on your own machine, and choosing the appropriate area.</t>
  </si>
  <si>
    <t xml:space="preserve"> = </t>
  </si>
  <si>
    <t>- init.</t>
  </si>
  <si>
    <t>Concentratiegebied zon (km2)</t>
  </si>
  <si>
    <t xml:space="preserve">Dit wordt landelijk aan elkaar gelijk gesteld, maar is dit wel zo in Drenthe?? </t>
  </si>
  <si>
    <t>Nationaal zelfde als landbouw, klopt dit??</t>
  </si>
  <si>
    <t>energy_production_woody_biomass_both</t>
  </si>
  <si>
    <t>80 mln liter door Sunoil in Emmen</t>
  </si>
  <si>
    <t>#Useful demand</t>
  </si>
  <si>
    <t>LET HEEL GOED OP!!!</t>
  </si>
  <si>
    <t>Statements voor UD industry zijn niet</t>
  </si>
  <si>
    <t>Percentage per year, maar gewoon</t>
  </si>
  <si>
    <t>percentage</t>
  </si>
  <si>
    <t>Hieronder wordt het vermogen van centrale WKKs opgeteld bij het vermogen van elektriciteitscentrales. Dit wordt gedaan omdat de door WKKs geproduceerde elektriciteit wel in Drenthe aankomt, maar de geproduceerde warmte niet.</t>
  </si>
  <si>
    <t xml:space="preserve">Hiervoor moeten we weten hoe Drenthe wil rekenen, is geimporteerde stroom CO2 vrij, of is de uitstoot naar de nationale mix??? </t>
  </si>
  <si>
    <t>Correctie voor motion detection:</t>
  </si>
  <si>
    <t>ETM gaat uit van een besparing van 5,3% voor dayligth control en 3,9% voor motion detection</t>
  </si>
  <si>
    <t>Value for old style</t>
  </si>
  <si>
    <t>Value for new style</t>
  </si>
  <si>
    <t>Dit geldt ook voor de nieuwe stijl</t>
  </si>
  <si>
    <t>other_useful_demand_non_energetic_both</t>
  </si>
  <si>
    <t>households_useful_demand_electric_appliances_clothes_dryer</t>
  </si>
  <si>
    <t>households_useful_demand_electric_appliances_computer_media</t>
  </si>
  <si>
    <t>households_useful_demand_electric_appliances_dishwasher</t>
  </si>
  <si>
    <t>households_useful_demand_electric_appliances_fridge_freezer</t>
  </si>
  <si>
    <t>households_useful_demand_electric_appliances_other</t>
  </si>
  <si>
    <t>households_useful_demand_electric_appliances_television</t>
  </si>
  <si>
    <t>households_useful_demand_electric_appliances_vacuum_cleaner</t>
  </si>
  <si>
    <t>households_useful_demand_electric_appliances_washing_machine</t>
  </si>
  <si>
    <t>transport_cars</t>
  </si>
  <si>
    <t>transport_road_mixer</t>
  </si>
  <si>
    <t>Houtkachel</t>
  </si>
  <si>
    <t>Hier passen we de transport shares aan, dit vanwege beperkingen in de nieuwe stijl local datasets</t>
  </si>
  <si>
    <t>Full load hours</t>
  </si>
  <si>
    <t>Eff warmte</t>
  </si>
  <si>
    <t>Eff elek</t>
  </si>
  <si>
    <t>Aantal in Drenthe</t>
  </si>
  <si>
    <t>Vermogen per WKK (MW)</t>
  </si>
  <si>
    <t>In de verbruikssector is de geproduceerde warmte leidend, in de energiesector de geproduceerde elektriciteit</t>
  </si>
  <si>
    <t xml:space="preserve">BIO: </t>
  </si>
  <si>
    <t xml:space="preserve">Deel natural: </t>
  </si>
  <si>
    <t xml:space="preserve">Deel bio: </t>
  </si>
  <si>
    <t>1542/1008</t>
  </si>
  <si>
    <t>natural/bio</t>
  </si>
  <si>
    <t>FD correctie ECN</t>
  </si>
  <si>
    <t>Totaal olieproducten</t>
  </si>
  <si>
    <t>Totaal energiebalans</t>
  </si>
  <si>
    <t>Let op! Hier zijn waarden van 2015 gebruikt, op verzoek van provincie</t>
  </si>
  <si>
    <t>Opgewekte stroom in 2015:</t>
  </si>
  <si>
    <t xml:space="preserve">UD </t>
  </si>
  <si>
    <t>MJ/jaar</t>
  </si>
  <si>
    <t xml:space="preserve">Energiebalans- op 0 gezet </t>
  </si>
  <si>
    <t>Provincie nieuwe cijfers (28 feb)</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</si>
</sst>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0000"/>
    <numFmt numFmtId="166" formatCode="0.000000"/>
    <numFmt numFmtId="167" formatCode="0.00000"/>
    <numFmt numFmtId="168" formatCode="0.0000"/>
    <numFmt numFmtId="169" formatCode="0.000"/>
    <numFmt numFmtId="170" formatCode="#,##0.00000"/>
    <numFmt numFmtId="171" formatCode="0.0000000000"/>
    <numFmt numFmtId="172" formatCode="0.000000000000"/>
    <numFmt numFmtId="173" formatCode="0.0000%"/>
  </numFmts>
  <fonts count="52"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b/>
      <sz val="10"/>
      <name val="Arial"/>
    </font>
    <font>
      <sz val="12"/>
      <color rgb="FF3F3F76"/>
      <name val="Calibri"/>
      <family val="2"/>
      <scheme val="minor"/>
    </font>
    <font>
      <sz val="10"/>
      <name val="Arial"/>
    </font>
    <font>
      <u/>
      <sz val="10"/>
      <color theme="10"/>
      <name val="Arial"/>
    </font>
    <font>
      <u/>
      <sz val="10"/>
      <color theme="11"/>
      <name val="Arial"/>
    </font>
    <font>
      <sz val="10"/>
      <color theme="1"/>
      <name val="Arial"/>
    </font>
    <font>
      <i/>
      <sz val="10"/>
      <name val="Arial"/>
    </font>
    <font>
      <sz val="12"/>
      <color rgb="FF006100"/>
      <name val="Calibri"/>
      <family val="2"/>
      <scheme val="minor"/>
    </font>
    <font>
      <b/>
      <sz val="12"/>
      <color theme="1"/>
      <name val="Calibri"/>
      <family val="2"/>
      <scheme val="minor"/>
    </font>
    <font>
      <sz val="12"/>
      <name val="Calibri"/>
      <scheme val="minor"/>
    </font>
    <font>
      <sz val="12"/>
      <color indexed="8"/>
      <name val="Calibri"/>
      <family val="2"/>
    </font>
    <font>
      <sz val="11"/>
      <name val="Calibri"/>
    </font>
    <font>
      <b/>
      <sz val="16"/>
      <color theme="3"/>
      <name val="Calibri"/>
      <scheme val="minor"/>
    </font>
    <font>
      <b/>
      <sz val="12"/>
      <color theme="3"/>
      <name val="Calibri"/>
      <scheme val="minor"/>
    </font>
    <font>
      <b/>
      <sz val="12"/>
      <color rgb="FF000000"/>
      <name val="Calibri"/>
      <family val="2"/>
      <scheme val="minor"/>
    </font>
    <font>
      <u/>
      <sz val="12"/>
      <color rgb="FF000000"/>
      <name val="Calibri"/>
      <scheme val="minor"/>
    </font>
    <font>
      <u/>
      <sz val="12"/>
      <color theme="1"/>
      <name val="Calibri"/>
      <scheme val="minor"/>
    </font>
    <font>
      <b/>
      <sz val="12"/>
      <name val="Calibri"/>
      <family val="2"/>
      <scheme val="minor"/>
    </font>
    <font>
      <i/>
      <sz val="12"/>
      <color theme="1"/>
      <name val="Calibri"/>
      <scheme val="minor"/>
    </font>
    <font>
      <sz val="12"/>
      <color rgb="FF000000"/>
      <name val="Calibri"/>
      <family val="2"/>
      <scheme val="minor"/>
    </font>
    <font>
      <sz val="12"/>
      <color rgb="FF3F3F76"/>
      <name val="Calibri"/>
      <family val="2"/>
    </font>
    <font>
      <sz val="11"/>
      <name val="Arial"/>
    </font>
    <font>
      <b/>
      <sz val="14"/>
      <color theme="3"/>
      <name val="Calibri"/>
    </font>
    <font>
      <b/>
      <sz val="11"/>
      <color theme="3"/>
      <name val="Calibri"/>
    </font>
    <font>
      <b/>
      <sz val="11"/>
      <color theme="1"/>
      <name val="Calibri"/>
    </font>
    <font>
      <sz val="11"/>
      <color rgb="FF3F3F76"/>
      <name val="Calibri"/>
    </font>
    <font>
      <sz val="11"/>
      <color theme="1"/>
      <name val="Calibri"/>
    </font>
    <font>
      <b/>
      <sz val="11"/>
      <name val="Calibri"/>
    </font>
    <font>
      <sz val="11"/>
      <color rgb="FF0088CC"/>
      <name val="Calibri"/>
    </font>
    <font>
      <u/>
      <sz val="11"/>
      <color theme="10"/>
      <name val="Calibri"/>
    </font>
    <font>
      <sz val="11"/>
      <color indexed="8"/>
      <name val="Calibri"/>
    </font>
    <font>
      <sz val="11"/>
      <color theme="1"/>
      <name val="Calibri"/>
      <scheme val="minor"/>
    </font>
    <font>
      <sz val="11"/>
      <color indexed="206"/>
      <name val="Arial"/>
    </font>
    <font>
      <b/>
      <sz val="10"/>
      <color theme="1"/>
      <name val="Arial"/>
    </font>
    <font>
      <sz val="9"/>
      <color theme="1"/>
      <name val="Arial"/>
    </font>
    <font>
      <sz val="10"/>
      <color indexed="23"/>
      <name val="Arial"/>
    </font>
    <font>
      <sz val="7"/>
      <name val="Calibri"/>
    </font>
    <font>
      <sz val="14"/>
      <name val="Calibri"/>
    </font>
    <font>
      <sz val="14"/>
      <name val="Arial"/>
    </font>
    <font>
      <sz val="14"/>
      <name val="Calibri,Bold"/>
    </font>
    <font>
      <b/>
      <sz val="14"/>
      <name val="Calibri,Bold"/>
    </font>
    <font>
      <sz val="10"/>
      <name val="Verdana"/>
    </font>
    <font>
      <b/>
      <sz val="10"/>
      <color theme="3"/>
      <name val="Arial"/>
    </font>
    <font>
      <sz val="10"/>
      <color rgb="FF3F3F76"/>
      <name val="Arial"/>
    </font>
    <font>
      <sz val="11"/>
      <color theme="1"/>
      <name val="Arial"/>
    </font>
    <font>
      <i/>
      <sz val="10"/>
      <color rgb="FF3F3F76"/>
      <name val="Arial"/>
    </font>
    <font>
      <b/>
      <i/>
      <sz val="10"/>
      <name val="Arial"/>
    </font>
    <font>
      <sz val="12"/>
      <name val="Calibri"/>
    </font>
  </fonts>
  <fills count="33">
    <fill>
      <patternFill patternType="none"/>
    </fill>
    <fill>
      <patternFill patternType="gray125"/>
    </fill>
    <fill>
      <patternFill patternType="solid">
        <fgColor indexed="22"/>
        <bgColor indexed="64"/>
      </patternFill>
    </fill>
    <fill>
      <patternFill patternType="solid">
        <fgColor rgb="FFFFCC99"/>
      </patternFill>
    </fill>
    <fill>
      <patternFill patternType="solid">
        <fgColor theme="0"/>
        <bgColor indexed="64"/>
      </patternFill>
    </fill>
    <fill>
      <patternFill patternType="solid">
        <fgColor rgb="FFC6EFCE"/>
      </patternFill>
    </fill>
    <fill>
      <patternFill patternType="solid">
        <fgColor rgb="FFFFFFFF"/>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rgb="FFDCE6F1"/>
        <bgColor rgb="FF000000"/>
      </patternFill>
    </fill>
    <fill>
      <patternFill patternType="solid">
        <fgColor theme="4" tint="0.39997558519241921"/>
        <bgColor indexed="64"/>
      </patternFill>
    </fill>
    <fill>
      <patternFill patternType="solid">
        <fgColor theme="5" tint="0.59999389629810485"/>
        <bgColor indexed="64"/>
      </patternFill>
    </fill>
    <fill>
      <patternFill patternType="solid">
        <fgColor indexed="65"/>
        <bgColor indexed="64"/>
      </patternFill>
    </fill>
    <fill>
      <patternFill patternType="solid">
        <fgColor theme="4" tint="0.79998168889431442"/>
        <bgColor rgb="FF000000"/>
      </patternFill>
    </fill>
    <fill>
      <patternFill patternType="solid">
        <fgColor auto="1"/>
        <bgColor rgb="FF000000"/>
      </patternFill>
    </fill>
    <fill>
      <patternFill patternType="solid">
        <fgColor indexed="65"/>
        <bgColor rgb="FF000000"/>
      </patternFill>
    </fill>
    <fill>
      <patternFill patternType="solid">
        <fgColor theme="0" tint="-0.14999847407452621"/>
        <bgColor indexed="64"/>
      </patternFill>
    </fill>
    <fill>
      <patternFill patternType="solid">
        <fgColor rgb="FFDA9694"/>
        <bgColor rgb="FF000000"/>
      </patternFill>
    </fill>
    <fill>
      <patternFill patternType="solid">
        <fgColor theme="4" tint="0.59999389629810485"/>
        <bgColor indexed="64"/>
      </patternFill>
    </fill>
    <fill>
      <patternFill patternType="solid">
        <fgColor rgb="FFFFCC99"/>
        <bgColor rgb="FF000000"/>
      </patternFill>
    </fill>
    <fill>
      <patternFill patternType="solid">
        <fgColor theme="5" tint="0.59999389629810485"/>
        <bgColor indexed="65"/>
      </patternFill>
    </fill>
    <fill>
      <patternFill patternType="lightUp">
        <fgColor theme="9"/>
        <bgColor theme="5" tint="0.59996337778862885"/>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bgColor rgb="FF000000"/>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FFF00"/>
        <bgColor rgb="FF000000"/>
      </patternFill>
    </fill>
  </fills>
  <borders count="53">
    <border>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theme="0"/>
      </left>
      <right/>
      <top/>
      <bottom/>
      <diagonal/>
    </border>
    <border>
      <left style="thin">
        <color theme="0"/>
      </left>
      <right style="medium">
        <color auto="1"/>
      </right>
      <top/>
      <bottom/>
      <diagonal/>
    </border>
    <border>
      <left style="medium">
        <color auto="1"/>
      </left>
      <right style="medium">
        <color auto="1"/>
      </right>
      <top style="medium">
        <color auto="1"/>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medium">
        <color auto="1"/>
      </bottom>
      <diagonal/>
    </border>
    <border>
      <left style="thin">
        <color theme="0"/>
      </left>
      <right/>
      <top/>
      <bottom style="medium">
        <color auto="1"/>
      </bottom>
      <diagonal/>
    </border>
    <border>
      <left/>
      <right style="thin">
        <color rgb="FF000000"/>
      </right>
      <top/>
      <bottom style="thin">
        <color auto="1"/>
      </bottom>
      <diagonal/>
    </border>
    <border>
      <left/>
      <right/>
      <top/>
      <bottom style="medium">
        <color indexed="8"/>
      </bottom>
      <diagonal/>
    </border>
    <border>
      <left style="medium">
        <color indexed="8"/>
      </left>
      <right/>
      <top style="medium">
        <color indexed="8"/>
      </top>
      <bottom/>
      <diagonal/>
    </border>
    <border>
      <left style="medium">
        <color indexed="8"/>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style="thin">
        <color rgb="FF7F7F7F"/>
      </bottom>
      <diagonal/>
    </border>
    <border>
      <left style="thin">
        <color rgb="FF7F7F7F"/>
      </left>
      <right style="thin">
        <color auto="1"/>
      </right>
      <top style="thin">
        <color rgb="FF7F7F7F"/>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auto="1"/>
      </right>
      <top style="thin">
        <color auto="1"/>
      </top>
      <bottom/>
      <diagonal/>
    </border>
    <border>
      <left style="thin">
        <color rgb="FF7F7F7F"/>
      </left>
      <right/>
      <top style="thin">
        <color auto="1"/>
      </top>
      <bottom style="thin">
        <color auto="1"/>
      </bottom>
      <diagonal/>
    </border>
    <border>
      <left style="thin">
        <color rgb="FF7F7F7F"/>
      </left>
      <right/>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5011">
    <xf numFmtId="0" fontId="0" fillId="0" borderId="0"/>
    <xf numFmtId="0" fontId="5" fillId="3" borderId="2"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11" fillId="5"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 fillId="20"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20"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70">
    <xf numFmtId="0" fontId="0" fillId="0" borderId="0" xfId="0"/>
    <xf numFmtId="0" fontId="0" fillId="4" borderId="0" xfId="0" applyFill="1"/>
    <xf numFmtId="0" fontId="0" fillId="0" borderId="0" xfId="0" applyFont="1"/>
    <xf numFmtId="2" fontId="0" fillId="0" borderId="0" xfId="0" applyNumberFormat="1"/>
    <xf numFmtId="0" fontId="0" fillId="0" borderId="0" xfId="0" applyFill="1"/>
    <xf numFmtId="0" fontId="0" fillId="0" borderId="3" xfId="0" applyBorder="1"/>
    <xf numFmtId="0" fontId="10" fillId="0" borderId="0" xfId="0" applyFont="1"/>
    <xf numFmtId="0" fontId="13" fillId="4" borderId="0" xfId="0" applyFont="1" applyFill="1" applyAlignment="1">
      <alignment horizontal="left"/>
    </xf>
    <xf numFmtId="2" fontId="13" fillId="4" borderId="0" xfId="0" applyNumberFormat="1" applyFont="1" applyFill="1"/>
    <xf numFmtId="0" fontId="13" fillId="4" borderId="0" xfId="0" applyFont="1" applyFill="1"/>
    <xf numFmtId="0" fontId="0" fillId="7" borderId="0" xfId="0" applyFill="1"/>
    <xf numFmtId="0" fontId="0" fillId="4" borderId="9" xfId="0" applyFill="1" applyBorder="1"/>
    <xf numFmtId="0" fontId="0" fillId="4" borderId="6" xfId="0" applyFont="1" applyFill="1" applyBorder="1"/>
    <xf numFmtId="0" fontId="4" fillId="2" borderId="0" xfId="0" applyFont="1" applyFill="1" applyBorder="1"/>
    <xf numFmtId="0" fontId="0" fillId="11" borderId="0" xfId="0" applyFill="1"/>
    <xf numFmtId="0" fontId="0" fillId="0" borderId="3" xfId="0" applyFill="1" applyBorder="1"/>
    <xf numFmtId="0" fontId="0" fillId="0" borderId="9" xfId="0" applyBorder="1"/>
    <xf numFmtId="0" fontId="0" fillId="4" borderId="19" xfId="0" applyFill="1" applyBorder="1"/>
    <xf numFmtId="0" fontId="0" fillId="0" borderId="19" xfId="0" applyBorder="1"/>
    <xf numFmtId="0" fontId="0" fillId="0" borderId="12" xfId="0" applyBorder="1"/>
    <xf numFmtId="0" fontId="16" fillId="4"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right"/>
    </xf>
    <xf numFmtId="0" fontId="17" fillId="4" borderId="0" xfId="0" applyFont="1" applyFill="1"/>
    <xf numFmtId="0" fontId="12" fillId="0" borderId="10" xfId="0" applyFont="1" applyBorder="1"/>
    <xf numFmtId="0" fontId="0" fillId="4" borderId="11" xfId="0" applyFont="1" applyFill="1" applyBorder="1"/>
    <xf numFmtId="0" fontId="0" fillId="4" borderId="11" xfId="0" applyFont="1" applyFill="1" applyBorder="1" applyAlignment="1">
      <alignment horizontal="center"/>
    </xf>
    <xf numFmtId="0" fontId="0" fillId="4" borderId="15" xfId="0" applyFont="1" applyFill="1" applyBorder="1" applyAlignment="1">
      <alignment horizontal="right"/>
    </xf>
    <xf numFmtId="0" fontId="0" fillId="4" borderId="0" xfId="0" applyFont="1" applyFill="1" applyBorder="1" applyAlignment="1">
      <alignment horizontal="right"/>
    </xf>
    <xf numFmtId="0" fontId="0" fillId="4" borderId="0" xfId="0" applyFont="1" applyFill="1" applyBorder="1" applyAlignment="1">
      <alignment horizontal="left" vertical="top" wrapText="1"/>
    </xf>
    <xf numFmtId="0" fontId="12" fillId="4" borderId="20" xfId="0" applyFont="1" applyFill="1" applyBorder="1"/>
    <xf numFmtId="0" fontId="0" fillId="4" borderId="21" xfId="0" applyFont="1" applyFill="1" applyBorder="1"/>
    <xf numFmtId="0" fontId="0" fillId="4" borderId="21" xfId="0" applyFont="1" applyFill="1" applyBorder="1" applyAlignment="1">
      <alignment horizontal="center"/>
    </xf>
    <xf numFmtId="0" fontId="0" fillId="4" borderId="21" xfId="0" applyFont="1" applyFill="1" applyBorder="1" applyAlignment="1">
      <alignment horizontal="right"/>
    </xf>
    <xf numFmtId="0" fontId="0" fillId="4" borderId="0" xfId="0" applyFont="1" applyFill="1" applyBorder="1"/>
    <xf numFmtId="0" fontId="0" fillId="4" borderId="0" xfId="0" applyFont="1" applyFill="1" applyBorder="1" applyAlignment="1">
      <alignment horizontal="center"/>
    </xf>
    <xf numFmtId="0" fontId="18" fillId="6" borderId="8" xfId="0" applyFont="1" applyFill="1" applyBorder="1"/>
    <xf numFmtId="0" fontId="18" fillId="0" borderId="7" xfId="0" applyFont="1" applyBorder="1"/>
    <xf numFmtId="0" fontId="12" fillId="4" borderId="0" xfId="0" applyFont="1" applyFill="1" applyBorder="1"/>
    <xf numFmtId="0" fontId="12" fillId="4" borderId="0" xfId="0" applyFont="1" applyFill="1" applyBorder="1" applyAlignment="1">
      <alignment horizontal="center"/>
    </xf>
    <xf numFmtId="0" fontId="12" fillId="4" borderId="0" xfId="0" applyFont="1" applyFill="1" applyBorder="1" applyAlignment="1">
      <alignment horizontal="right"/>
    </xf>
    <xf numFmtId="0" fontId="12" fillId="4" borderId="6" xfId="0" applyFont="1" applyFill="1" applyBorder="1"/>
    <xf numFmtId="0" fontId="0" fillId="0" borderId="0" xfId="0" applyFont="1" applyFill="1" applyBorder="1"/>
    <xf numFmtId="3" fontId="0" fillId="0" borderId="22" xfId="0" applyNumberFormat="1" applyFont="1" applyFill="1" applyBorder="1" applyAlignment="1">
      <alignment horizontal="center"/>
    </xf>
    <xf numFmtId="0" fontId="12" fillId="4" borderId="21" xfId="0" applyFont="1" applyFill="1" applyBorder="1"/>
    <xf numFmtId="0" fontId="18" fillId="6" borderId="7" xfId="0" applyFont="1" applyFill="1" applyBorder="1"/>
    <xf numFmtId="0" fontId="19" fillId="6" borderId="0" xfId="0" applyFont="1" applyFill="1" applyBorder="1" applyAlignment="1">
      <alignment vertical="top"/>
    </xf>
    <xf numFmtId="2" fontId="0" fillId="0" borderId="24" xfId="0" applyNumberFormat="1" applyFont="1" applyFill="1" applyBorder="1" applyAlignment="1">
      <alignment horizontal="right"/>
    </xf>
    <xf numFmtId="0" fontId="0" fillId="12" borderId="0" xfId="0" applyFill="1"/>
    <xf numFmtId="0" fontId="20" fillId="12" borderId="6" xfId="0" applyFont="1" applyFill="1" applyBorder="1"/>
    <xf numFmtId="0" fontId="20" fillId="12" borderId="0" xfId="0" applyFont="1" applyFill="1" applyBorder="1"/>
    <xf numFmtId="0" fontId="0" fillId="12" borderId="0" xfId="0" applyFont="1" applyFill="1" applyBorder="1"/>
    <xf numFmtId="0" fontId="0" fillId="12" borderId="0" xfId="0" applyFont="1" applyFill="1" applyAlignment="1">
      <alignment horizontal="right"/>
    </xf>
    <xf numFmtId="2" fontId="0" fillId="12" borderId="0" xfId="339" applyNumberFormat="1" applyFont="1" applyFill="1" applyBorder="1" applyAlignment="1">
      <alignment horizontal="right"/>
    </xf>
    <xf numFmtId="0" fontId="0" fillId="12" borderId="0" xfId="0" applyFont="1" applyFill="1" applyBorder="1" applyAlignment="1">
      <alignment horizontal="left"/>
    </xf>
    <xf numFmtId="0" fontId="0" fillId="12" borderId="0" xfId="0" applyFont="1" applyFill="1" applyBorder="1" applyAlignment="1">
      <alignment horizontal="left" indent="2"/>
    </xf>
    <xf numFmtId="0" fontId="0" fillId="12" borderId="0" xfId="0" applyFont="1" applyFill="1" applyBorder="1" applyAlignment="1">
      <alignment horizontal="right"/>
    </xf>
    <xf numFmtId="2" fontId="0" fillId="12" borderId="24" xfId="339" applyNumberFormat="1" applyFont="1" applyFill="1" applyBorder="1"/>
    <xf numFmtId="0" fontId="0" fillId="12" borderId="0" xfId="0" applyFont="1" applyFill="1" applyBorder="1" applyAlignment="1">
      <alignment horizontal="left" vertical="top" wrapText="1"/>
    </xf>
    <xf numFmtId="10" fontId="0" fillId="12" borderId="0" xfId="339" applyNumberFormat="1" applyFont="1" applyFill="1" applyBorder="1" applyAlignment="1">
      <alignment horizontal="right"/>
    </xf>
    <xf numFmtId="0" fontId="20" fillId="12" borderId="8" xfId="0" applyFont="1" applyFill="1" applyBorder="1"/>
    <xf numFmtId="0" fontId="20" fillId="12" borderId="7" xfId="0" applyFont="1" applyFill="1" applyBorder="1"/>
    <xf numFmtId="0" fontId="0" fillId="12" borderId="7" xfId="0" applyFont="1" applyFill="1" applyBorder="1"/>
    <xf numFmtId="0" fontId="0" fillId="12" borderId="25" xfId="0" applyFont="1" applyFill="1" applyBorder="1" applyAlignment="1">
      <alignment horizontal="center"/>
    </xf>
    <xf numFmtId="2" fontId="0" fillId="12" borderId="7" xfId="339" applyNumberFormat="1" applyFont="1" applyFill="1" applyBorder="1" applyAlignment="1">
      <alignment horizontal="right"/>
    </xf>
    <xf numFmtId="10" fontId="0" fillId="12" borderId="7" xfId="339" applyNumberFormat="1" applyFont="1" applyFill="1" applyBorder="1" applyAlignment="1">
      <alignment horizontal="right"/>
    </xf>
    <xf numFmtId="0" fontId="0" fillId="12" borderId="22" xfId="0" applyFont="1" applyFill="1" applyBorder="1" applyAlignment="1">
      <alignment horizontal="center"/>
    </xf>
    <xf numFmtId="2" fontId="0" fillId="12" borderId="24" xfId="339" applyNumberFormat="1" applyFont="1" applyFill="1" applyBorder="1" applyAlignment="1">
      <alignment horizontal="right"/>
    </xf>
    <xf numFmtId="2" fontId="0" fillId="12" borderId="7" xfId="0" applyNumberFormat="1" applyFont="1" applyFill="1" applyBorder="1" applyAlignment="1">
      <alignment horizontal="right"/>
    </xf>
    <xf numFmtId="0" fontId="0" fillId="12" borderId="7" xfId="0" applyFont="1" applyFill="1" applyBorder="1" applyAlignment="1">
      <alignment horizontal="right"/>
    </xf>
    <xf numFmtId="0" fontId="0" fillId="6" borderId="0" xfId="0" applyFill="1" applyAlignment="1">
      <alignment horizontal="right"/>
    </xf>
    <xf numFmtId="0" fontId="0" fillId="6" borderId="0" xfId="0" applyFill="1" applyAlignment="1">
      <alignment horizontal="left" vertical="top" wrapText="1"/>
    </xf>
    <xf numFmtId="2" fontId="0" fillId="12" borderId="0" xfId="0" applyNumberFormat="1" applyFont="1" applyFill="1" applyBorder="1" applyAlignment="1">
      <alignment horizontal="right"/>
    </xf>
    <xf numFmtId="0" fontId="0" fillId="12" borderId="9" xfId="0" applyFill="1" applyBorder="1"/>
    <xf numFmtId="0" fontId="18" fillId="13" borderId="20" xfId="0" applyFont="1" applyFill="1" applyBorder="1" applyAlignment="1">
      <alignment vertical="top"/>
    </xf>
    <xf numFmtId="0" fontId="20" fillId="13" borderId="21" xfId="0" applyFont="1" applyFill="1" applyBorder="1"/>
    <xf numFmtId="0" fontId="12" fillId="13" borderId="21" xfId="0" applyFont="1" applyFill="1" applyBorder="1"/>
    <xf numFmtId="0" fontId="12" fillId="13" borderId="21" xfId="0" applyFont="1" applyFill="1" applyBorder="1" applyAlignment="1">
      <alignment horizontal="center"/>
    </xf>
    <xf numFmtId="0" fontId="12" fillId="13" borderId="21" xfId="0" applyFont="1" applyFill="1" applyBorder="1" applyAlignment="1">
      <alignment horizontal="right"/>
    </xf>
    <xf numFmtId="0" fontId="0" fillId="13" borderId="6" xfId="0" applyFill="1" applyBorder="1"/>
    <xf numFmtId="0" fontId="0" fillId="13" borderId="0" xfId="0" applyFont="1" applyFill="1" applyBorder="1"/>
    <xf numFmtId="3" fontId="0" fillId="13" borderId="22" xfId="0" applyNumberFormat="1" applyFont="1" applyFill="1" applyBorder="1" applyAlignment="1">
      <alignment horizontal="center"/>
    </xf>
    <xf numFmtId="3" fontId="0" fillId="13" borderId="0" xfId="0" applyNumberFormat="1" applyFont="1" applyFill="1" applyBorder="1" applyAlignment="1">
      <alignment horizontal="right"/>
    </xf>
    <xf numFmtId="0" fontId="0" fillId="13" borderId="0" xfId="0" applyFill="1" applyBorder="1"/>
    <xf numFmtId="0" fontId="20" fillId="13" borderId="6" xfId="0" applyFont="1" applyFill="1" applyBorder="1"/>
    <xf numFmtId="0" fontId="20" fillId="13" borderId="0" xfId="0" applyFont="1" applyFill="1" applyBorder="1"/>
    <xf numFmtId="0" fontId="0" fillId="13" borderId="22" xfId="0" applyFont="1" applyFill="1" applyBorder="1" applyAlignment="1">
      <alignment horizontal="center"/>
    </xf>
    <xf numFmtId="9" fontId="3" fillId="13" borderId="0" xfId="339" applyFont="1" applyFill="1" applyBorder="1" applyAlignment="1">
      <alignment horizontal="right"/>
    </xf>
    <xf numFmtId="0" fontId="0" fillId="13" borderId="0" xfId="0" applyFont="1" applyFill="1" applyBorder="1" applyAlignment="1">
      <alignment horizontal="left"/>
    </xf>
    <xf numFmtId="0" fontId="0" fillId="13" borderId="0" xfId="0" applyFont="1" applyFill="1" applyBorder="1" applyAlignment="1">
      <alignment horizontal="left" indent="2"/>
    </xf>
    <xf numFmtId="3" fontId="0" fillId="13" borderId="23" xfId="0" applyNumberFormat="1" applyFont="1" applyFill="1" applyBorder="1" applyAlignment="1">
      <alignment horizontal="center"/>
    </xf>
    <xf numFmtId="2" fontId="0" fillId="13" borderId="24" xfId="0" applyNumberFormat="1" applyFont="1" applyFill="1" applyBorder="1" applyAlignment="1">
      <alignment horizontal="right"/>
    </xf>
    <xf numFmtId="0" fontId="0" fillId="13" borderId="0" xfId="0" applyFont="1" applyFill="1" applyAlignment="1">
      <alignment horizontal="right"/>
    </xf>
    <xf numFmtId="0" fontId="0" fillId="13" borderId="0" xfId="0" applyFont="1" applyFill="1" applyBorder="1" applyAlignment="1">
      <alignment horizontal="right"/>
    </xf>
    <xf numFmtId="0" fontId="0" fillId="13" borderId="0" xfId="0" applyFont="1" applyFill="1" applyBorder="1" applyAlignment="1">
      <alignment horizontal="left" vertical="top" wrapText="1"/>
    </xf>
    <xf numFmtId="2" fontId="13" fillId="13" borderId="0" xfId="339" applyNumberFormat="1" applyFont="1" applyFill="1" applyBorder="1" applyAlignment="1">
      <alignment horizontal="right"/>
    </xf>
    <xf numFmtId="164" fontId="21" fillId="13" borderId="0" xfId="339" applyNumberFormat="1" applyFont="1" applyFill="1" applyBorder="1" applyAlignment="1">
      <alignment horizontal="right"/>
    </xf>
    <xf numFmtId="0" fontId="20" fillId="13" borderId="8" xfId="0" applyFont="1" applyFill="1" applyBorder="1"/>
    <xf numFmtId="0" fontId="20" fillId="13" borderId="7" xfId="0" applyFont="1" applyFill="1" applyBorder="1"/>
    <xf numFmtId="0" fontId="0" fillId="13" borderId="7" xfId="0" applyFont="1" applyFill="1" applyBorder="1"/>
    <xf numFmtId="0" fontId="0" fillId="13" borderId="25" xfId="0" applyFont="1" applyFill="1" applyBorder="1" applyAlignment="1">
      <alignment horizontal="center"/>
    </xf>
    <xf numFmtId="2" fontId="0" fillId="13" borderId="7" xfId="0" applyNumberFormat="1" applyFont="1" applyFill="1" applyBorder="1" applyAlignment="1">
      <alignment horizontal="right"/>
    </xf>
    <xf numFmtId="0" fontId="0" fillId="13" borderId="7" xfId="0" applyFont="1" applyFill="1" applyBorder="1" applyAlignment="1">
      <alignment horizontal="right"/>
    </xf>
    <xf numFmtId="2" fontId="0" fillId="13" borderId="11" xfId="339" applyNumberFormat="1" applyFont="1" applyFill="1" applyBorder="1" applyAlignment="1">
      <alignment horizontal="right"/>
    </xf>
    <xf numFmtId="9" fontId="0" fillId="13" borderId="0" xfId="339" applyFont="1" applyFill="1" applyBorder="1" applyAlignment="1">
      <alignment horizontal="right"/>
    </xf>
    <xf numFmtId="2" fontId="0" fillId="13" borderId="0" xfId="339" applyNumberFormat="1" applyFont="1" applyFill="1" applyBorder="1" applyAlignment="1">
      <alignment horizontal="right"/>
    </xf>
    <xf numFmtId="2" fontId="0" fillId="13" borderId="24" xfId="339" applyNumberFormat="1" applyFont="1" applyFill="1" applyBorder="1"/>
    <xf numFmtId="10" fontId="0" fillId="13" borderId="0" xfId="339" applyNumberFormat="1" applyFont="1" applyFill="1" applyBorder="1"/>
    <xf numFmtId="2" fontId="0" fillId="13" borderId="0" xfId="339" applyNumberFormat="1" applyFont="1" applyFill="1" applyBorder="1"/>
    <xf numFmtId="2" fontId="22" fillId="13" borderId="7" xfId="339" applyNumberFormat="1" applyFont="1" applyFill="1" applyBorder="1" applyAlignment="1">
      <alignment horizontal="right"/>
    </xf>
    <xf numFmtId="10" fontId="22" fillId="13" borderId="7" xfId="339" applyNumberFormat="1" applyFont="1" applyFill="1" applyBorder="1" applyAlignment="1">
      <alignment horizontal="right"/>
    </xf>
    <xf numFmtId="2" fontId="22" fillId="13" borderId="0" xfId="339" applyNumberFormat="1" applyFont="1" applyFill="1" applyBorder="1" applyAlignment="1">
      <alignment horizontal="right"/>
    </xf>
    <xf numFmtId="10" fontId="22" fillId="13" borderId="0" xfId="339" applyNumberFormat="1" applyFont="1" applyFill="1" applyBorder="1" applyAlignment="1">
      <alignment horizontal="right"/>
    </xf>
    <xf numFmtId="2" fontId="0" fillId="13" borderId="7" xfId="339" applyNumberFormat="1" applyFont="1" applyFill="1" applyBorder="1" applyAlignment="1">
      <alignment horizontal="right"/>
    </xf>
    <xf numFmtId="10" fontId="0" fillId="13" borderId="7" xfId="339" applyNumberFormat="1" applyFont="1" applyFill="1" applyBorder="1" applyAlignment="1">
      <alignment horizontal="right"/>
    </xf>
    <xf numFmtId="0" fontId="20" fillId="8" borderId="6" xfId="0" applyFont="1" applyFill="1" applyBorder="1"/>
    <xf numFmtId="0" fontId="20" fillId="8" borderId="0" xfId="0" applyFont="1" applyFill="1" applyBorder="1"/>
    <xf numFmtId="0" fontId="23" fillId="8" borderId="0" xfId="0" applyFont="1" applyFill="1" applyBorder="1"/>
    <xf numFmtId="0" fontId="0" fillId="8" borderId="0" xfId="0" applyFont="1" applyFill="1" applyAlignment="1">
      <alignment horizontal="right"/>
    </xf>
    <xf numFmtId="2" fontId="0" fillId="8" borderId="0" xfId="339" applyNumberFormat="1" applyFont="1" applyFill="1" applyBorder="1" applyAlignment="1">
      <alignment horizontal="right"/>
    </xf>
    <xf numFmtId="0" fontId="0" fillId="8" borderId="0" xfId="0" applyFont="1" applyFill="1" applyAlignment="1">
      <alignment horizontal="left"/>
    </xf>
    <xf numFmtId="0" fontId="0" fillId="8" borderId="0" xfId="0" applyFont="1" applyFill="1" applyBorder="1" applyAlignment="1">
      <alignment horizontal="left" indent="2"/>
    </xf>
    <xf numFmtId="0" fontId="0" fillId="8" borderId="0" xfId="0" applyFont="1" applyFill="1" applyBorder="1" applyAlignment="1">
      <alignment horizontal="right"/>
    </xf>
    <xf numFmtId="0" fontId="0" fillId="8" borderId="0" xfId="0" applyFont="1" applyFill="1" applyBorder="1" applyAlignment="1">
      <alignment horizontal="left" vertical="top" wrapText="1"/>
    </xf>
    <xf numFmtId="10" fontId="0" fillId="8" borderId="0" xfId="339" applyNumberFormat="1" applyFont="1" applyFill="1" applyBorder="1" applyAlignment="1">
      <alignment horizontal="right"/>
    </xf>
    <xf numFmtId="0" fontId="20" fillId="8" borderId="8" xfId="0" applyFont="1" applyFill="1" applyBorder="1"/>
    <xf numFmtId="0" fontId="20" fillId="8" borderId="7" xfId="0" applyFont="1" applyFill="1" applyBorder="1"/>
    <xf numFmtId="0" fontId="0" fillId="8" borderId="7" xfId="0" applyFont="1" applyFill="1" applyBorder="1"/>
    <xf numFmtId="0" fontId="0" fillId="8" borderId="25" xfId="0" applyFont="1" applyFill="1" applyBorder="1" applyAlignment="1">
      <alignment horizontal="center"/>
    </xf>
    <xf numFmtId="2" fontId="0" fillId="8" borderId="7" xfId="339" applyNumberFormat="1" applyFont="1" applyFill="1" applyBorder="1" applyAlignment="1">
      <alignment horizontal="right"/>
    </xf>
    <xf numFmtId="10" fontId="0" fillId="8" borderId="7" xfId="339" applyNumberFormat="1" applyFont="1" applyFill="1" applyBorder="1" applyAlignment="1">
      <alignment horizontal="right"/>
    </xf>
    <xf numFmtId="0" fontId="0" fillId="8" borderId="0" xfId="0" applyFont="1" applyFill="1" applyBorder="1"/>
    <xf numFmtId="0" fontId="0" fillId="8" borderId="0" xfId="0" applyFont="1" applyFill="1" applyBorder="1" applyAlignment="1">
      <alignment horizontal="left"/>
    </xf>
    <xf numFmtId="0" fontId="0" fillId="8" borderId="22" xfId="0" applyFont="1" applyFill="1" applyBorder="1" applyAlignment="1">
      <alignment horizontal="center"/>
    </xf>
    <xf numFmtId="2" fontId="0" fillId="8" borderId="24" xfId="339" applyNumberFormat="1" applyFont="1" applyFill="1" applyBorder="1" applyAlignment="1">
      <alignment horizontal="right"/>
    </xf>
    <xf numFmtId="2" fontId="0" fillId="8" borderId="0" xfId="0" applyNumberFormat="1" applyFont="1" applyFill="1" applyBorder="1" applyAlignment="1">
      <alignment horizontal="right"/>
    </xf>
    <xf numFmtId="164" fontId="6" fillId="13" borderId="0" xfId="339" applyNumberFormat="1" applyFont="1" applyFill="1" applyBorder="1" applyAlignment="1">
      <alignment horizontal="right"/>
    </xf>
    <xf numFmtId="164" fontId="0" fillId="13" borderId="0" xfId="339" applyNumberFormat="1" applyFont="1" applyFill="1" applyBorder="1" applyAlignment="1">
      <alignment horizontal="right"/>
    </xf>
    <xf numFmtId="0" fontId="20" fillId="13" borderId="26" xfId="0" applyFont="1" applyFill="1" applyBorder="1"/>
    <xf numFmtId="0" fontId="20" fillId="13" borderId="11" xfId="0" applyFont="1" applyFill="1" applyBorder="1"/>
    <xf numFmtId="0" fontId="0" fillId="13" borderId="11" xfId="0" applyFont="1" applyFill="1" applyBorder="1"/>
    <xf numFmtId="10" fontId="0" fillId="13" borderId="11" xfId="339" applyNumberFormat="1" applyFont="1" applyFill="1" applyBorder="1" applyAlignment="1">
      <alignment horizontal="right"/>
    </xf>
    <xf numFmtId="0" fontId="0" fillId="13" borderId="0" xfId="0" applyFill="1" applyAlignment="1">
      <alignment horizontal="left"/>
    </xf>
    <xf numFmtId="10" fontId="0" fillId="13" borderId="0" xfId="339" applyNumberFormat="1" applyFont="1" applyFill="1" applyBorder="1" applyAlignment="1">
      <alignment horizontal="right"/>
    </xf>
    <xf numFmtId="0" fontId="0" fillId="13" borderId="0" xfId="0" applyFill="1" applyAlignment="1">
      <alignment horizontal="left" indent="2"/>
    </xf>
    <xf numFmtId="0" fontId="0" fillId="13" borderId="27" xfId="0" applyFont="1" applyFill="1" applyBorder="1" applyAlignment="1">
      <alignment horizontal="center"/>
    </xf>
    <xf numFmtId="9" fontId="0" fillId="13" borderId="11" xfId="339" applyFont="1" applyFill="1" applyBorder="1" applyAlignment="1">
      <alignment horizontal="right"/>
    </xf>
    <xf numFmtId="0" fontId="0" fillId="13" borderId="0" xfId="0" applyFill="1" applyAlignment="1">
      <alignment horizontal="right"/>
    </xf>
    <xf numFmtId="0" fontId="3" fillId="4" borderId="0" xfId="0" applyFont="1" applyFill="1" applyBorder="1"/>
    <xf numFmtId="0" fontId="18" fillId="12" borderId="20" xfId="0" applyFont="1" applyFill="1" applyBorder="1" applyAlignment="1">
      <alignment vertical="top"/>
    </xf>
    <xf numFmtId="0" fontId="20" fillId="12" borderId="21" xfId="0" applyFont="1" applyFill="1" applyBorder="1"/>
    <xf numFmtId="0" fontId="12" fillId="12" borderId="21" xfId="0" applyFont="1" applyFill="1" applyBorder="1"/>
    <xf numFmtId="0" fontId="12" fillId="12" borderId="21" xfId="0" applyFont="1" applyFill="1" applyBorder="1" applyAlignment="1">
      <alignment horizontal="center"/>
    </xf>
    <xf numFmtId="0" fontId="12" fillId="12" borderId="21" xfId="0" applyFont="1" applyFill="1" applyBorder="1" applyAlignment="1">
      <alignment horizontal="right"/>
    </xf>
    <xf numFmtId="0" fontId="0" fillId="12" borderId="6" xfId="0" applyFill="1" applyBorder="1"/>
    <xf numFmtId="3" fontId="0" fillId="12" borderId="22" xfId="0" applyNumberFormat="1" applyFont="1" applyFill="1" applyBorder="1" applyAlignment="1">
      <alignment horizontal="center"/>
    </xf>
    <xf numFmtId="3" fontId="0" fillId="12" borderId="0" xfId="0" applyNumberFormat="1" applyFont="1" applyFill="1" applyBorder="1" applyAlignment="1">
      <alignment horizontal="right"/>
    </xf>
    <xf numFmtId="0" fontId="0" fillId="12" borderId="0" xfId="0" applyFill="1" applyBorder="1"/>
    <xf numFmtId="9" fontId="3" fillId="12" borderId="0" xfId="339" applyFont="1" applyFill="1" applyBorder="1" applyAlignment="1">
      <alignment horizontal="right"/>
    </xf>
    <xf numFmtId="2" fontId="0" fillId="12" borderId="24" xfId="0" applyNumberFormat="1" applyFont="1" applyFill="1" applyBorder="1" applyAlignment="1">
      <alignment horizontal="right"/>
    </xf>
    <xf numFmtId="2" fontId="13" fillId="12" borderId="0" xfId="339" applyNumberFormat="1" applyFont="1" applyFill="1" applyBorder="1" applyAlignment="1">
      <alignment horizontal="right"/>
    </xf>
    <xf numFmtId="164" fontId="21" fillId="12" borderId="0" xfId="339" applyNumberFormat="1" applyFont="1" applyFill="1" applyBorder="1" applyAlignment="1">
      <alignment horizontal="right"/>
    </xf>
    <xf numFmtId="2" fontId="0" fillId="12" borderId="11" xfId="339" applyNumberFormat="1" applyFont="1" applyFill="1" applyBorder="1" applyAlignment="1">
      <alignment horizontal="right"/>
    </xf>
    <xf numFmtId="9" fontId="0" fillId="12" borderId="0" xfId="339" applyFont="1" applyFill="1" applyBorder="1" applyAlignment="1">
      <alignment horizontal="right"/>
    </xf>
    <xf numFmtId="10" fontId="0" fillId="12" borderId="0" xfId="339" applyNumberFormat="1" applyFont="1" applyFill="1" applyBorder="1"/>
    <xf numFmtId="0" fontId="0" fillId="12" borderId="0" xfId="0" applyFont="1" applyFill="1"/>
    <xf numFmtId="2" fontId="22" fillId="12" borderId="7" xfId="339" applyNumberFormat="1" applyFont="1" applyFill="1" applyBorder="1" applyAlignment="1">
      <alignment horizontal="right"/>
    </xf>
    <xf numFmtId="10" fontId="22" fillId="12" borderId="7" xfId="339" applyNumberFormat="1" applyFont="1" applyFill="1" applyBorder="1" applyAlignment="1">
      <alignment horizontal="right"/>
    </xf>
    <xf numFmtId="0" fontId="23" fillId="12" borderId="0" xfId="0" applyFont="1" applyFill="1" applyBorder="1"/>
    <xf numFmtId="0" fontId="0" fillId="12" borderId="0" xfId="0" applyFill="1" applyAlignment="1">
      <alignment horizontal="left"/>
    </xf>
    <xf numFmtId="0" fontId="18" fillId="14" borderId="20" xfId="0" applyFont="1" applyFill="1" applyBorder="1" applyAlignment="1">
      <alignment vertical="top"/>
    </xf>
    <xf numFmtId="0" fontId="20" fillId="14" borderId="21" xfId="0" applyFont="1" applyFill="1" applyBorder="1"/>
    <xf numFmtId="0" fontId="12" fillId="14" borderId="21" xfId="0" applyFont="1" applyFill="1" applyBorder="1"/>
    <xf numFmtId="0" fontId="12" fillId="14" borderId="21" xfId="0" applyFont="1" applyFill="1" applyBorder="1" applyAlignment="1">
      <alignment horizontal="center"/>
    </xf>
    <xf numFmtId="0" fontId="12" fillId="14" borderId="21" xfId="0" applyFont="1" applyFill="1" applyBorder="1" applyAlignment="1">
      <alignment horizontal="right"/>
    </xf>
    <xf numFmtId="0" fontId="0" fillId="14" borderId="6" xfId="0" applyFill="1" applyBorder="1"/>
    <xf numFmtId="0" fontId="0" fillId="14" borderId="0" xfId="0" applyFont="1" applyFill="1" applyBorder="1"/>
    <xf numFmtId="3" fontId="0" fillId="14" borderId="22" xfId="0" applyNumberFormat="1" applyFont="1" applyFill="1" applyBorder="1" applyAlignment="1">
      <alignment horizontal="center"/>
    </xf>
    <xf numFmtId="3" fontId="0" fillId="14" borderId="0" xfId="0" applyNumberFormat="1" applyFont="1" applyFill="1" applyBorder="1" applyAlignment="1">
      <alignment horizontal="right"/>
    </xf>
    <xf numFmtId="0" fontId="0" fillId="14" borderId="0" xfId="0" applyFill="1" applyBorder="1"/>
    <xf numFmtId="0" fontId="20" fillId="14" borderId="6" xfId="0" applyFont="1" applyFill="1" applyBorder="1"/>
    <xf numFmtId="0" fontId="20" fillId="14" borderId="0" xfId="0" applyFont="1" applyFill="1" applyBorder="1"/>
    <xf numFmtId="0" fontId="0" fillId="14" borderId="22" xfId="0" applyFont="1" applyFill="1" applyBorder="1" applyAlignment="1">
      <alignment horizontal="center"/>
    </xf>
    <xf numFmtId="9" fontId="3" fillId="14" borderId="0" xfId="339" applyFont="1" applyFill="1" applyBorder="1" applyAlignment="1">
      <alignment horizontal="right"/>
    </xf>
    <xf numFmtId="0" fontId="0" fillId="14" borderId="0" xfId="0" applyFont="1" applyFill="1" applyBorder="1" applyAlignment="1">
      <alignment horizontal="left"/>
    </xf>
    <xf numFmtId="2" fontId="0" fillId="14" borderId="24" xfId="0" applyNumberFormat="1" applyFont="1" applyFill="1" applyBorder="1" applyAlignment="1">
      <alignment horizontal="right"/>
    </xf>
    <xf numFmtId="0" fontId="0" fillId="14" borderId="0" xfId="0" applyFont="1" applyFill="1" applyAlignment="1">
      <alignment horizontal="right"/>
    </xf>
    <xf numFmtId="0" fontId="0" fillId="14" borderId="0" xfId="0" applyFont="1" applyFill="1" applyBorder="1" applyAlignment="1">
      <alignment horizontal="left" indent="2"/>
    </xf>
    <xf numFmtId="0" fontId="0" fillId="14" borderId="0" xfId="0" applyFont="1" applyFill="1" applyBorder="1" applyAlignment="1">
      <alignment horizontal="right"/>
    </xf>
    <xf numFmtId="164" fontId="6" fillId="14" borderId="0" xfId="339" applyNumberFormat="1" applyFont="1" applyFill="1" applyBorder="1" applyAlignment="1">
      <alignment horizontal="right"/>
    </xf>
    <xf numFmtId="164" fontId="0" fillId="14" borderId="0" xfId="339" applyNumberFormat="1" applyFont="1" applyFill="1" applyBorder="1" applyAlignment="1">
      <alignment horizontal="right"/>
    </xf>
    <xf numFmtId="0" fontId="20" fillId="14" borderId="8" xfId="0" applyFont="1" applyFill="1" applyBorder="1"/>
    <xf numFmtId="0" fontId="20" fillId="14" borderId="7" xfId="0" applyFont="1" applyFill="1" applyBorder="1"/>
    <xf numFmtId="0" fontId="0" fillId="14" borderId="7" xfId="0" applyFont="1" applyFill="1" applyBorder="1"/>
    <xf numFmtId="0" fontId="0" fillId="14" borderId="25" xfId="0" applyFont="1" applyFill="1" applyBorder="1" applyAlignment="1">
      <alignment horizontal="center"/>
    </xf>
    <xf numFmtId="2" fontId="0" fillId="14" borderId="7" xfId="0" applyNumberFormat="1" applyFont="1" applyFill="1" applyBorder="1" applyAlignment="1">
      <alignment horizontal="right"/>
    </xf>
    <xf numFmtId="0" fontId="0" fillId="14" borderId="7" xfId="0" applyFont="1" applyFill="1" applyBorder="1" applyAlignment="1">
      <alignment horizontal="right"/>
    </xf>
    <xf numFmtId="2" fontId="0" fillId="14" borderId="11" xfId="339" applyNumberFormat="1" applyFont="1" applyFill="1" applyBorder="1" applyAlignment="1">
      <alignment horizontal="right"/>
    </xf>
    <xf numFmtId="9" fontId="0" fillId="14" borderId="0" xfId="339" applyFont="1" applyFill="1" applyBorder="1" applyAlignment="1">
      <alignment horizontal="right"/>
    </xf>
    <xf numFmtId="2" fontId="0" fillId="14" borderId="0" xfId="339" applyNumberFormat="1" applyFont="1" applyFill="1" applyBorder="1" applyAlignment="1">
      <alignment horizontal="right"/>
    </xf>
    <xf numFmtId="2" fontId="0" fillId="14" borderId="24" xfId="339" applyNumberFormat="1" applyFont="1" applyFill="1" applyBorder="1"/>
    <xf numFmtId="10" fontId="0" fillId="14" borderId="0" xfId="339" applyNumberFormat="1" applyFont="1" applyFill="1" applyBorder="1"/>
    <xf numFmtId="0" fontId="0" fillId="14" borderId="0" xfId="0" applyFont="1" applyFill="1" applyBorder="1" applyAlignment="1">
      <alignment horizontal="left" vertical="top" wrapText="1"/>
    </xf>
    <xf numFmtId="0" fontId="20" fillId="14" borderId="26" xfId="0" applyFont="1" applyFill="1" applyBorder="1"/>
    <xf numFmtId="0" fontId="20" fillId="14" borderId="11" xfId="0" applyFont="1" applyFill="1" applyBorder="1"/>
    <xf numFmtId="0" fontId="0" fillId="14" borderId="11" xfId="0" applyFont="1" applyFill="1" applyBorder="1"/>
    <xf numFmtId="10" fontId="0" fillId="14" borderId="11" xfId="339" applyNumberFormat="1" applyFont="1" applyFill="1" applyBorder="1" applyAlignment="1">
      <alignment horizontal="right"/>
    </xf>
    <xf numFmtId="10" fontId="0" fillId="14" borderId="0" xfId="339" applyNumberFormat="1" applyFont="1" applyFill="1" applyBorder="1" applyAlignment="1">
      <alignment horizontal="right"/>
    </xf>
    <xf numFmtId="2" fontId="0" fillId="14" borderId="7" xfId="339" applyNumberFormat="1" applyFont="1" applyFill="1" applyBorder="1" applyAlignment="1">
      <alignment horizontal="right"/>
    </xf>
    <xf numFmtId="10" fontId="0" fillId="14" borderId="7" xfId="339" applyNumberFormat="1" applyFont="1" applyFill="1" applyBorder="1" applyAlignment="1">
      <alignment horizontal="right"/>
    </xf>
    <xf numFmtId="0" fontId="3" fillId="4" borderId="0" xfId="0" applyFont="1" applyFill="1" applyBorder="1" applyAlignment="1">
      <alignment horizontal="center"/>
    </xf>
    <xf numFmtId="0" fontId="9" fillId="12" borderId="21" xfId="0" applyFont="1" applyFill="1" applyBorder="1" applyAlignment="1">
      <alignment horizontal="right"/>
    </xf>
    <xf numFmtId="0" fontId="0" fillId="15" borderId="0" xfId="0" applyFill="1" applyAlignment="1">
      <alignment horizontal="right"/>
    </xf>
    <xf numFmtId="0" fontId="0" fillId="12" borderId="0" xfId="0" applyFont="1" applyFill="1" applyBorder="1" applyAlignment="1">
      <alignment horizontal="center"/>
    </xf>
    <xf numFmtId="0" fontId="0" fillId="12" borderId="0" xfId="0" applyFont="1" applyFill="1" applyBorder="1" applyAlignment="1">
      <alignment horizontal="center" vertical="top" wrapText="1"/>
    </xf>
    <xf numFmtId="0" fontId="0" fillId="12" borderId="0" xfId="0" applyFont="1" applyFill="1" applyAlignment="1">
      <alignment horizontal="center"/>
    </xf>
    <xf numFmtId="0" fontId="0" fillId="13" borderId="0" xfId="0" applyFont="1" applyFill="1" applyAlignment="1">
      <alignment horizontal="center"/>
    </xf>
    <xf numFmtId="0" fontId="0" fillId="13" borderId="0" xfId="0" applyFont="1" applyFill="1" applyBorder="1" applyAlignment="1">
      <alignment horizontal="center"/>
    </xf>
    <xf numFmtId="0" fontId="0" fillId="13" borderId="0" xfId="0" applyFont="1" applyFill="1" applyBorder="1" applyAlignment="1">
      <alignment horizontal="center" vertical="top" wrapText="1"/>
    </xf>
    <xf numFmtId="0" fontId="0" fillId="8" borderId="0" xfId="0" applyFont="1" applyFill="1" applyAlignment="1">
      <alignment horizontal="center"/>
    </xf>
    <xf numFmtId="0" fontId="0" fillId="13" borderId="11" xfId="0" applyFont="1" applyFill="1" applyBorder="1" applyAlignment="1">
      <alignment horizontal="center"/>
    </xf>
    <xf numFmtId="0" fontId="0" fillId="14" borderId="0" xfId="0" applyFont="1" applyFill="1" applyAlignment="1">
      <alignment horizontal="center"/>
    </xf>
    <xf numFmtId="0" fontId="0" fillId="14" borderId="0" xfId="0" applyFont="1" applyFill="1" applyBorder="1" applyAlignment="1">
      <alignment horizontal="center"/>
    </xf>
    <xf numFmtId="0" fontId="0" fillId="14" borderId="11" xfId="0" applyFont="1" applyFill="1" applyBorder="1" applyAlignment="1">
      <alignment horizontal="center"/>
    </xf>
    <xf numFmtId="0" fontId="0" fillId="9" borderId="0" xfId="0" applyFill="1" applyAlignment="1">
      <alignment horizontal="center"/>
    </xf>
    <xf numFmtId="0" fontId="0" fillId="15" borderId="0" xfId="0" applyFill="1" applyAlignment="1">
      <alignment horizontal="center"/>
    </xf>
    <xf numFmtId="2" fontId="0" fillId="12" borderId="0" xfId="339" applyNumberFormat="1" applyFont="1" applyFill="1" applyBorder="1"/>
    <xf numFmtId="0" fontId="0" fillId="4" borderId="2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applyAlignment="1">
      <alignment horizontal="left" vertical="top" wrapText="1"/>
    </xf>
    <xf numFmtId="0" fontId="0" fillId="4" borderId="30" xfId="0" applyFont="1" applyFill="1" applyBorder="1" applyAlignment="1">
      <alignment horizontal="right"/>
    </xf>
    <xf numFmtId="0" fontId="0" fillId="8" borderId="29" xfId="0" applyFont="1" applyFill="1" applyBorder="1" applyAlignment="1">
      <alignment horizontal="right"/>
    </xf>
    <xf numFmtId="0" fontId="0" fillId="8" borderId="9" xfId="0" applyFont="1" applyFill="1" applyBorder="1" applyAlignment="1">
      <alignment horizontal="right"/>
    </xf>
    <xf numFmtId="0" fontId="0" fillId="8" borderId="30" xfId="0" applyFont="1" applyFill="1" applyBorder="1" applyAlignment="1">
      <alignment horizontal="right"/>
    </xf>
    <xf numFmtId="0" fontId="0" fillId="8" borderId="31" xfId="0" applyFont="1" applyFill="1" applyBorder="1" applyAlignment="1">
      <alignment horizontal="right"/>
    </xf>
    <xf numFmtId="0" fontId="0" fillId="8" borderId="32" xfId="0" applyFont="1" applyFill="1" applyBorder="1" applyAlignment="1">
      <alignment horizontal="right"/>
    </xf>
    <xf numFmtId="0" fontId="0" fillId="8" borderId="11" xfId="0" applyFont="1" applyFill="1" applyBorder="1" applyAlignment="1">
      <alignment horizontal="right"/>
    </xf>
    <xf numFmtId="0" fontId="0" fillId="4" borderId="31" xfId="0" applyFont="1" applyFill="1" applyBorder="1" applyAlignment="1">
      <alignment horizontal="right"/>
    </xf>
    <xf numFmtId="0" fontId="0" fillId="4" borderId="32" xfId="0" applyFont="1" applyFill="1" applyBorder="1" applyAlignment="1">
      <alignment horizontal="right"/>
    </xf>
    <xf numFmtId="0" fontId="0" fillId="8" borderId="29" xfId="0" applyFont="1" applyFill="1" applyBorder="1" applyAlignment="1">
      <alignment horizontal="left" vertical="top" wrapText="1"/>
    </xf>
    <xf numFmtId="0" fontId="0" fillId="8" borderId="9" xfId="0" applyFont="1" applyFill="1" applyBorder="1" applyAlignment="1">
      <alignment horizontal="left" vertical="top" wrapText="1"/>
    </xf>
    <xf numFmtId="0" fontId="0" fillId="8" borderId="9" xfId="0" applyFill="1" applyBorder="1" applyAlignment="1">
      <alignment horizontal="right"/>
    </xf>
    <xf numFmtId="0" fontId="0" fillId="8" borderId="31" xfId="0" applyFill="1" applyBorder="1" applyAlignment="1">
      <alignment horizontal="right"/>
    </xf>
    <xf numFmtId="0" fontId="0" fillId="8" borderId="32" xfId="0" applyFill="1" applyBorder="1" applyAlignment="1">
      <alignment horizontal="right"/>
    </xf>
    <xf numFmtId="0" fontId="0" fillId="8" borderId="30" xfId="0" applyFill="1" applyBorder="1" applyAlignment="1">
      <alignment horizontal="right"/>
    </xf>
    <xf numFmtId="0" fontId="20" fillId="12" borderId="33" xfId="0" applyFont="1" applyFill="1" applyBorder="1"/>
    <xf numFmtId="0" fontId="20" fillId="12" borderId="19" xfId="0" applyFont="1" applyFill="1" applyBorder="1"/>
    <xf numFmtId="0" fontId="0" fillId="12" borderId="19" xfId="0" applyFont="1" applyFill="1" applyBorder="1"/>
    <xf numFmtId="0" fontId="0" fillId="12" borderId="34" xfId="0" applyFont="1" applyFill="1" applyBorder="1" applyAlignment="1">
      <alignment horizontal="center"/>
    </xf>
    <xf numFmtId="2" fontId="22" fillId="12" borderId="19" xfId="339" applyNumberFormat="1" applyFont="1" applyFill="1" applyBorder="1" applyAlignment="1">
      <alignment horizontal="right"/>
    </xf>
    <xf numFmtId="10" fontId="22" fillId="12" borderId="19" xfId="339" applyNumberFormat="1" applyFont="1" applyFill="1" applyBorder="1" applyAlignment="1">
      <alignment horizontal="right"/>
    </xf>
    <xf numFmtId="0" fontId="0" fillId="6" borderId="0" xfId="0" applyFill="1"/>
    <xf numFmtId="0" fontId="0" fillId="12" borderId="19" xfId="0" applyFill="1" applyBorder="1"/>
    <xf numFmtId="0" fontId="0" fillId="4" borderId="19" xfId="0" applyFont="1" applyFill="1" applyBorder="1" applyAlignment="1">
      <alignment horizontal="left" vertical="top" wrapText="1"/>
    </xf>
    <xf numFmtId="0" fontId="0" fillId="4" borderId="19" xfId="0" applyFont="1" applyFill="1" applyBorder="1" applyAlignment="1">
      <alignment horizontal="right"/>
    </xf>
    <xf numFmtId="0" fontId="0" fillId="4" borderId="0" xfId="0" applyFill="1" applyBorder="1"/>
    <xf numFmtId="0" fontId="4" fillId="12" borderId="0" xfId="0" applyFont="1" applyFill="1" applyBorder="1"/>
    <xf numFmtId="0" fontId="4" fillId="12" borderId="0" xfId="0" applyFont="1" applyFill="1"/>
    <xf numFmtId="0" fontId="0" fillId="15" borderId="0" xfId="0" applyFill="1"/>
    <xf numFmtId="0" fontId="0" fillId="12" borderId="36" xfId="0" applyFill="1" applyBorder="1"/>
    <xf numFmtId="0" fontId="0" fillId="12" borderId="37" xfId="0" applyFill="1" applyBorder="1"/>
    <xf numFmtId="0" fontId="0" fillId="12" borderId="38" xfId="0" applyFill="1" applyBorder="1"/>
    <xf numFmtId="2" fontId="0" fillId="0" borderId="3" xfId="0" applyNumberFormat="1" applyBorder="1"/>
    <xf numFmtId="0" fontId="0" fillId="12" borderId="3" xfId="0" applyFill="1" applyBorder="1"/>
    <xf numFmtId="2" fontId="0" fillId="12" borderId="0" xfId="0" applyNumberFormat="1" applyFill="1"/>
    <xf numFmtId="2" fontId="0" fillId="0" borderId="0" xfId="0" applyNumberFormat="1" applyBorder="1"/>
    <xf numFmtId="164" fontId="0" fillId="12" borderId="0" xfId="0" applyNumberFormat="1" applyFont="1" applyFill="1"/>
    <xf numFmtId="2" fontId="0" fillId="0" borderId="11" xfId="0" applyNumberFormat="1" applyBorder="1"/>
    <xf numFmtId="0" fontId="0" fillId="12" borderId="20" xfId="0" applyFill="1" applyBorder="1"/>
    <xf numFmtId="0" fontId="4" fillId="12" borderId="6" xfId="0" applyFont="1" applyFill="1" applyBorder="1"/>
    <xf numFmtId="2" fontId="0" fillId="12" borderId="0" xfId="0" applyNumberFormat="1" applyFill="1" applyBorder="1"/>
    <xf numFmtId="0" fontId="0" fillId="12" borderId="0" xfId="0" applyFill="1" applyBorder="1" applyAlignment="1">
      <alignment horizontal="center"/>
    </xf>
    <xf numFmtId="2" fontId="4" fillId="16" borderId="0" xfId="0" applyNumberFormat="1" applyFont="1" applyFill="1"/>
    <xf numFmtId="0" fontId="4" fillId="16" borderId="0" xfId="0" applyFont="1" applyFill="1"/>
    <xf numFmtId="164" fontId="4" fillId="16" borderId="0" xfId="0" applyNumberFormat="1" applyFont="1" applyFill="1"/>
    <xf numFmtId="2" fontId="0" fillId="12" borderId="15" xfId="0" applyNumberFormat="1" applyFill="1" applyBorder="1"/>
    <xf numFmtId="2" fontId="0" fillId="12" borderId="16" xfId="0" applyNumberFormat="1" applyFill="1" applyBorder="1"/>
    <xf numFmtId="2" fontId="0" fillId="12" borderId="13" xfId="0" applyNumberFormat="1" applyFill="1" applyBorder="1"/>
    <xf numFmtId="2" fontId="0" fillId="12" borderId="3" xfId="0" applyNumberFormat="1" applyFill="1" applyBorder="1"/>
    <xf numFmtId="0" fontId="4" fillId="15" borderId="0" xfId="0" applyFont="1" applyFill="1"/>
    <xf numFmtId="2" fontId="0" fillId="0" borderId="12" xfId="0" applyNumberFormat="1" applyBorder="1"/>
    <xf numFmtId="2" fontId="0" fillId="17" borderId="15" xfId="0" applyNumberFormat="1" applyFill="1" applyBorder="1"/>
    <xf numFmtId="2" fontId="0" fillId="15" borderId="0" xfId="0" applyNumberFormat="1" applyFill="1"/>
    <xf numFmtId="2" fontId="0" fillId="12" borderId="7" xfId="0" applyNumberFormat="1" applyFill="1" applyBorder="1"/>
    <xf numFmtId="0" fontId="0" fillId="18" borderId="0" xfId="0" applyFill="1"/>
    <xf numFmtId="2" fontId="0" fillId="13" borderId="0" xfId="0" applyNumberFormat="1" applyFont="1" applyFill="1" applyBorder="1" applyAlignment="1">
      <alignment horizontal="right"/>
    </xf>
    <xf numFmtId="0" fontId="0" fillId="12" borderId="6" xfId="0" applyFont="1" applyFill="1" applyBorder="1"/>
    <xf numFmtId="0" fontId="10" fillId="12" borderId="0" xfId="0" applyFont="1" applyFill="1"/>
    <xf numFmtId="3" fontId="0" fillId="12" borderId="0" xfId="0" applyNumberFormat="1" applyFill="1"/>
    <xf numFmtId="0" fontId="0" fillId="12" borderId="20" xfId="0" applyFont="1" applyFill="1" applyBorder="1"/>
    <xf numFmtId="0" fontId="24" fillId="19" borderId="2" xfId="0" applyFont="1" applyFill="1" applyBorder="1"/>
    <xf numFmtId="0" fontId="24" fillId="19" borderId="39" xfId="0" applyFont="1" applyFill="1" applyBorder="1"/>
    <xf numFmtId="0" fontId="12" fillId="12" borderId="10" xfId="0" applyFont="1" applyFill="1" applyBorder="1"/>
    <xf numFmtId="0" fontId="12" fillId="12" borderId="11" xfId="0" applyFont="1" applyFill="1" applyBorder="1"/>
    <xf numFmtId="0" fontId="0" fillId="12" borderId="11" xfId="0" applyFont="1" applyFill="1" applyBorder="1"/>
    <xf numFmtId="2" fontId="0" fillId="12" borderId="0" xfId="0" applyNumberFormat="1" applyFont="1" applyFill="1"/>
    <xf numFmtId="0" fontId="0" fillId="15" borderId="0" xfId="0" applyFont="1" applyFill="1"/>
    <xf numFmtId="0" fontId="25" fillId="4" borderId="3" xfId="0" applyFont="1" applyFill="1" applyBorder="1"/>
    <xf numFmtId="2" fontId="25" fillId="12" borderId="3" xfId="0" applyNumberFormat="1" applyFont="1" applyFill="1" applyBorder="1"/>
    <xf numFmtId="9" fontId="2" fillId="13" borderId="0" xfId="339" applyFont="1" applyFill="1" applyBorder="1" applyAlignment="1">
      <alignment horizontal="right"/>
    </xf>
    <xf numFmtId="2" fontId="5" fillId="3" borderId="2" xfId="1" applyNumberFormat="1" applyAlignment="1">
      <alignment horizontal="right"/>
    </xf>
    <xf numFmtId="9" fontId="2" fillId="12" borderId="0" xfId="339" applyFont="1" applyFill="1" applyBorder="1" applyAlignment="1">
      <alignment horizontal="right"/>
    </xf>
    <xf numFmtId="2" fontId="5" fillId="3" borderId="2" xfId="1" applyNumberFormat="1"/>
    <xf numFmtId="0" fontId="26" fillId="4" borderId="0" xfId="0" applyFont="1" applyFill="1"/>
    <xf numFmtId="0" fontId="15" fillId="4" borderId="0" xfId="0" applyFont="1" applyFill="1"/>
    <xf numFmtId="0" fontId="27" fillId="4" borderId="0" xfId="0" applyFont="1" applyFill="1"/>
    <xf numFmtId="0" fontId="15" fillId="4" borderId="0" xfId="0" applyFont="1" applyFill="1" applyAlignment="1">
      <alignment horizontal="center"/>
    </xf>
    <xf numFmtId="0" fontId="15" fillId="4" borderId="0" xfId="0" applyFont="1" applyFill="1" applyAlignment="1">
      <alignment horizontal="right"/>
    </xf>
    <xf numFmtId="0" fontId="15" fillId="4" borderId="19" xfId="0" applyFont="1" applyFill="1" applyBorder="1"/>
    <xf numFmtId="0" fontId="15" fillId="0" borderId="19" xfId="0" applyFont="1" applyBorder="1"/>
    <xf numFmtId="0" fontId="15" fillId="0" borderId="0" xfId="0" applyFont="1"/>
    <xf numFmtId="0" fontId="15" fillId="4" borderId="0" xfId="0" applyFont="1" applyFill="1" applyBorder="1" applyAlignment="1">
      <alignment horizontal="left" vertical="top" wrapText="1"/>
    </xf>
    <xf numFmtId="0" fontId="28" fillId="0" borderId="10" xfId="0" applyFont="1" applyBorder="1"/>
    <xf numFmtId="0" fontId="15" fillId="4" borderId="11" xfId="0" applyFont="1" applyFill="1" applyBorder="1"/>
    <xf numFmtId="0" fontId="15" fillId="4" borderId="11" xfId="0" applyFont="1" applyFill="1" applyBorder="1" applyAlignment="1">
      <alignment horizontal="center"/>
    </xf>
    <xf numFmtId="0" fontId="15" fillId="4" borderId="15" xfId="0" applyFont="1" applyFill="1" applyBorder="1" applyAlignment="1">
      <alignment horizontal="right"/>
    </xf>
    <xf numFmtId="0" fontId="15" fillId="4" borderId="0" xfId="0" applyFont="1" applyFill="1" applyBorder="1" applyAlignment="1">
      <alignment horizontal="right"/>
    </xf>
    <xf numFmtId="0" fontId="29" fillId="3" borderId="2" xfId="1" applyFont="1"/>
    <xf numFmtId="164" fontId="15" fillId="10" borderId="0" xfId="0" applyNumberFormat="1" applyFont="1" applyFill="1" applyBorder="1"/>
    <xf numFmtId="0" fontId="30" fillId="20" borderId="0" xfId="4999" applyFont="1"/>
    <xf numFmtId="0" fontId="15" fillId="21" borderId="0" xfId="0" applyFont="1" applyFill="1"/>
    <xf numFmtId="0" fontId="15" fillId="4" borderId="9" xfId="0" applyFont="1" applyFill="1" applyBorder="1"/>
    <xf numFmtId="0" fontId="15" fillId="12" borderId="0" xfId="0" applyFont="1" applyFill="1"/>
    <xf numFmtId="0" fontId="15" fillId="0" borderId="9" xfId="0" applyFont="1" applyBorder="1"/>
    <xf numFmtId="0" fontId="31" fillId="12" borderId="0" xfId="0" applyFont="1" applyFill="1"/>
    <xf numFmtId="0" fontId="31" fillId="16" borderId="0" xfId="0" applyFont="1" applyFill="1"/>
    <xf numFmtId="0" fontId="15" fillId="0" borderId="10" xfId="0" applyFont="1" applyBorder="1"/>
    <xf numFmtId="164" fontId="15" fillId="12" borderId="0" xfId="0" applyNumberFormat="1" applyFont="1" applyFill="1"/>
    <xf numFmtId="0" fontId="15" fillId="0" borderId="14" xfId="0" applyFont="1" applyBorder="1"/>
    <xf numFmtId="164" fontId="29" fillId="3" borderId="2" xfId="1" applyNumberFormat="1" applyFont="1"/>
    <xf numFmtId="164" fontId="31" fillId="16" borderId="0" xfId="0" applyNumberFormat="1" applyFont="1" applyFill="1"/>
    <xf numFmtId="164" fontId="15" fillId="0" borderId="11" xfId="0" applyNumberFormat="1" applyFont="1" applyBorder="1"/>
    <xf numFmtId="0" fontId="15" fillId="0" borderId="11" xfId="0" applyFont="1" applyBorder="1"/>
    <xf numFmtId="2" fontId="30" fillId="20" borderId="3" xfId="4999" applyNumberFormat="1" applyFont="1" applyBorder="1"/>
    <xf numFmtId="0" fontId="15" fillId="0" borderId="12" xfId="0" applyFont="1" applyBorder="1"/>
    <xf numFmtId="164" fontId="15" fillId="0" borderId="0" xfId="0" applyNumberFormat="1" applyFont="1" applyBorder="1"/>
    <xf numFmtId="0" fontId="15" fillId="0" borderId="0" xfId="0" applyFont="1" applyBorder="1"/>
    <xf numFmtId="164" fontId="15" fillId="0" borderId="7" xfId="0" applyNumberFormat="1" applyFont="1" applyBorder="1"/>
    <xf numFmtId="0" fontId="15" fillId="0" borderId="7" xfId="0" applyFont="1" applyBorder="1"/>
    <xf numFmtId="0" fontId="15" fillId="0" borderId="17" xfId="0" applyFont="1" applyBorder="1"/>
    <xf numFmtId="164" fontId="15" fillId="0" borderId="18" xfId="0" applyNumberFormat="1" applyFont="1" applyBorder="1"/>
    <xf numFmtId="0" fontId="15" fillId="0" borderId="18" xfId="0" applyFont="1" applyBorder="1"/>
    <xf numFmtId="2" fontId="15" fillId="0" borderId="28" xfId="0" applyNumberFormat="1" applyFont="1" applyBorder="1"/>
    <xf numFmtId="2" fontId="15" fillId="12" borderId="0" xfId="0" applyNumberFormat="1" applyFont="1" applyFill="1"/>
    <xf numFmtId="2" fontId="31" fillId="16" borderId="0" xfId="0" applyNumberFormat="1" applyFont="1" applyFill="1"/>
    <xf numFmtId="0" fontId="32" fillId="12" borderId="0" xfId="0" applyFont="1" applyFill="1"/>
    <xf numFmtId="0" fontId="33" fillId="12" borderId="0" xfId="1776" applyFont="1" applyFill="1"/>
    <xf numFmtId="164" fontId="30" fillId="20" borderId="7" xfId="4999" applyNumberFormat="1" applyFont="1" applyBorder="1"/>
    <xf numFmtId="2" fontId="15" fillId="0" borderId="13" xfId="0" applyNumberFormat="1" applyFont="1" applyBorder="1"/>
    <xf numFmtId="0" fontId="15" fillId="12" borderId="0" xfId="0" applyFont="1" applyFill="1" applyBorder="1"/>
    <xf numFmtId="0" fontId="15" fillId="12" borderId="0" xfId="0" quotePrefix="1" applyFont="1" applyFill="1"/>
    <xf numFmtId="0" fontId="15" fillId="15" borderId="0" xfId="0" applyFont="1" applyFill="1"/>
    <xf numFmtId="164" fontId="15" fillId="0" borderId="15" xfId="0" applyNumberFormat="1" applyFont="1" applyBorder="1"/>
    <xf numFmtId="0" fontId="15" fillId="0" borderId="16" xfId="0" applyFont="1" applyBorder="1"/>
    <xf numFmtId="0" fontId="15" fillId="0" borderId="13" xfId="0" applyFont="1" applyBorder="1"/>
    <xf numFmtId="164" fontId="15" fillId="0" borderId="13" xfId="0" applyNumberFormat="1" applyFont="1" applyBorder="1"/>
    <xf numFmtId="0" fontId="15" fillId="6" borderId="9" xfId="0" applyFont="1" applyFill="1" applyBorder="1"/>
    <xf numFmtId="0" fontId="15" fillId="12" borderId="19" xfId="0" applyFont="1" applyFill="1" applyBorder="1"/>
    <xf numFmtId="0" fontId="15" fillId="12" borderId="9" xfId="0" applyFont="1" applyFill="1" applyBorder="1"/>
    <xf numFmtId="0" fontId="15" fillId="16" borderId="0" xfId="0" applyFont="1" applyFill="1"/>
    <xf numFmtId="0" fontId="31" fillId="0" borderId="7" xfId="0" applyFont="1" applyBorder="1"/>
    <xf numFmtId="0" fontId="15" fillId="16" borderId="10" xfId="0" applyFont="1" applyFill="1" applyBorder="1"/>
    <xf numFmtId="0" fontId="15" fillId="12" borderId="11" xfId="0" applyFont="1" applyFill="1" applyBorder="1"/>
    <xf numFmtId="0" fontId="15" fillId="12" borderId="15" xfId="0" applyFont="1" applyFill="1" applyBorder="1"/>
    <xf numFmtId="0" fontId="15" fillId="16" borderId="12" xfId="0" applyFont="1" applyFill="1" applyBorder="1"/>
    <xf numFmtId="0" fontId="15" fillId="21" borderId="0" xfId="0" applyFont="1" applyFill="1" applyBorder="1"/>
    <xf numFmtId="0" fontId="15" fillId="12" borderId="16" xfId="0" applyFont="1" applyFill="1" applyBorder="1"/>
    <xf numFmtId="0" fontId="29" fillId="3" borderId="41" xfId="1" applyFont="1" applyBorder="1"/>
    <xf numFmtId="0" fontId="15" fillId="16" borderId="14" xfId="0" applyFont="1" applyFill="1" applyBorder="1"/>
    <xf numFmtId="0" fontId="29" fillId="3" borderId="42" xfId="1" applyFont="1" applyBorder="1"/>
    <xf numFmtId="0" fontId="15" fillId="12" borderId="7" xfId="0" applyFont="1" applyFill="1" applyBorder="1"/>
    <xf numFmtId="0" fontId="15" fillId="12" borderId="13" xfId="0" applyFont="1" applyFill="1" applyBorder="1"/>
    <xf numFmtId="0" fontId="15" fillId="4" borderId="0" xfId="0" applyFont="1" applyFill="1" applyBorder="1"/>
    <xf numFmtId="0" fontId="15" fillId="0" borderId="10" xfId="0" applyFont="1" applyFill="1" applyBorder="1"/>
    <xf numFmtId="164" fontId="29" fillId="3" borderId="43" xfId="1" applyNumberFormat="1" applyFont="1" applyBorder="1"/>
    <xf numFmtId="2" fontId="15" fillId="0" borderId="11" xfId="0" applyNumberFormat="1" applyFont="1" applyBorder="1"/>
    <xf numFmtId="0" fontId="15" fillId="0" borderId="12" xfId="0" applyFont="1" applyFill="1" applyBorder="1"/>
    <xf numFmtId="164" fontId="29" fillId="3" borderId="2" xfId="1" applyNumberFormat="1" applyFont="1" applyBorder="1"/>
    <xf numFmtId="2" fontId="15" fillId="0" borderId="0" xfId="0" applyNumberFormat="1" applyFont="1" applyBorder="1"/>
    <xf numFmtId="0" fontId="30" fillId="20" borderId="16" xfId="4999" applyFont="1" applyBorder="1"/>
    <xf numFmtId="0" fontId="15" fillId="0" borderId="14" xfId="0" applyFont="1" applyFill="1" applyBorder="1"/>
    <xf numFmtId="2" fontId="15" fillId="0" borderId="7" xfId="0" applyNumberFormat="1" applyFont="1" applyBorder="1"/>
    <xf numFmtId="0" fontId="30" fillId="20" borderId="7" xfId="4999" applyFont="1" applyBorder="1"/>
    <xf numFmtId="2" fontId="15" fillId="0" borderId="17" xfId="0" applyNumberFormat="1" applyFont="1" applyBorder="1"/>
    <xf numFmtId="2" fontId="15" fillId="0" borderId="10" xfId="0" applyNumberFormat="1" applyFont="1" applyBorder="1"/>
    <xf numFmtId="2" fontId="30" fillId="20" borderId="15" xfId="4999" applyNumberFormat="1" applyFont="1" applyBorder="1"/>
    <xf numFmtId="2" fontId="15" fillId="0" borderId="12" xfId="0" applyNumberFormat="1" applyFont="1" applyBorder="1"/>
    <xf numFmtId="2" fontId="30" fillId="20" borderId="16" xfId="4999" applyNumberFormat="1" applyFont="1" applyBorder="1"/>
    <xf numFmtId="2" fontId="15" fillId="0" borderId="14" xfId="0" applyNumberFormat="1" applyFont="1" applyBorder="1"/>
    <xf numFmtId="2" fontId="30" fillId="20" borderId="13" xfId="4999" applyNumberFormat="1" applyFont="1" applyBorder="1"/>
    <xf numFmtId="2" fontId="15" fillId="4" borderId="14" xfId="0" applyNumberFormat="1" applyFont="1" applyFill="1" applyBorder="1"/>
    <xf numFmtId="2" fontId="30" fillId="20" borderId="28" xfId="4999" applyNumberFormat="1" applyFont="1" applyBorder="1"/>
    <xf numFmtId="164" fontId="15" fillId="12" borderId="0" xfId="0" applyNumberFormat="1" applyFont="1" applyFill="1" applyBorder="1"/>
    <xf numFmtId="10" fontId="15" fillId="12" borderId="11" xfId="340" applyNumberFormat="1" applyFont="1" applyFill="1" applyBorder="1"/>
    <xf numFmtId="10" fontId="15" fillId="12" borderId="15" xfId="340" applyNumberFormat="1" applyFont="1" applyFill="1" applyBorder="1"/>
    <xf numFmtId="10" fontId="15" fillId="12" borderId="0" xfId="340" applyNumberFormat="1" applyFont="1" applyFill="1" applyBorder="1"/>
    <xf numFmtId="10" fontId="15" fillId="12" borderId="16" xfId="340" applyNumberFormat="1" applyFont="1" applyFill="1" applyBorder="1"/>
    <xf numFmtId="10" fontId="15" fillId="12" borderId="7" xfId="340" applyNumberFormat="1" applyFont="1" applyFill="1" applyBorder="1"/>
    <xf numFmtId="10" fontId="15" fillId="12" borderId="13" xfId="340" applyNumberFormat="1" applyFont="1" applyFill="1" applyBorder="1"/>
    <xf numFmtId="2" fontId="15" fillId="12" borderId="18" xfId="0" applyNumberFormat="1" applyFont="1" applyFill="1" applyBorder="1"/>
    <xf numFmtId="2" fontId="15" fillId="12" borderId="13" xfId="0" applyNumberFormat="1" applyFont="1" applyFill="1" applyBorder="1"/>
    <xf numFmtId="2" fontId="15" fillId="0" borderId="5" xfId="0" applyNumberFormat="1" applyFont="1" applyBorder="1"/>
    <xf numFmtId="0" fontId="28" fillId="12" borderId="10" xfId="0" applyFont="1" applyFill="1" applyBorder="1"/>
    <xf numFmtId="0" fontId="28" fillId="12" borderId="11" xfId="0" applyFont="1" applyFill="1" applyBorder="1"/>
    <xf numFmtId="1" fontId="15" fillId="0" borderId="7" xfId="0" applyNumberFormat="1" applyFont="1" applyBorder="1"/>
    <xf numFmtId="1" fontId="29" fillId="3" borderId="2" xfId="1" applyNumberFormat="1" applyFont="1"/>
    <xf numFmtId="1" fontId="15" fillId="12" borderId="0" xfId="0" applyNumberFormat="1" applyFont="1" applyFill="1"/>
    <xf numFmtId="164" fontId="31" fillId="16" borderId="7" xfId="0" applyNumberFormat="1" applyFont="1" applyFill="1" applyBorder="1"/>
    <xf numFmtId="2" fontId="31" fillId="16" borderId="7" xfId="0" applyNumberFormat="1" applyFont="1" applyFill="1" applyBorder="1"/>
    <xf numFmtId="0" fontId="31" fillId="16" borderId="7" xfId="0" applyFont="1" applyFill="1" applyBorder="1"/>
    <xf numFmtId="0" fontId="31" fillId="4" borderId="0" xfId="0" applyFont="1" applyFill="1"/>
    <xf numFmtId="2" fontId="15" fillId="0" borderId="3" xfId="0" applyNumberFormat="1" applyFont="1" applyBorder="1"/>
    <xf numFmtId="0" fontId="15" fillId="12" borderId="10" xfId="0" applyFont="1" applyFill="1" applyBorder="1"/>
    <xf numFmtId="0" fontId="15" fillId="12" borderId="12" xfId="0" applyFont="1" applyFill="1" applyBorder="1"/>
    <xf numFmtId="0" fontId="15" fillId="12" borderId="14" xfId="0" applyFont="1" applyFill="1" applyBorder="1"/>
    <xf numFmtId="164" fontId="15" fillId="0" borderId="16" xfId="0" applyNumberFormat="1" applyFont="1" applyBorder="1"/>
    <xf numFmtId="164" fontId="15" fillId="12" borderId="7" xfId="0" applyNumberFormat="1" applyFont="1" applyFill="1" applyBorder="1"/>
    <xf numFmtId="2" fontId="15" fillId="0" borderId="11" xfId="0" applyNumberFormat="1" applyFont="1" applyFill="1" applyBorder="1"/>
    <xf numFmtId="2" fontId="15" fillId="0" borderId="0" xfId="0" applyNumberFormat="1" applyFont="1" applyFill="1" applyBorder="1"/>
    <xf numFmtId="2" fontId="15" fillId="0" borderId="7" xfId="0" applyNumberFormat="1" applyFont="1" applyFill="1" applyBorder="1"/>
    <xf numFmtId="2" fontId="34" fillId="0" borderId="0" xfId="897" applyNumberFormat="1" applyFont="1" applyFill="1" applyBorder="1"/>
    <xf numFmtId="2" fontId="34" fillId="0" borderId="7" xfId="897" applyNumberFormat="1" applyFont="1" applyFill="1" applyBorder="1"/>
    <xf numFmtId="1" fontId="15" fillId="0" borderId="0" xfId="0" applyNumberFormat="1" applyFont="1" applyBorder="1"/>
    <xf numFmtId="164" fontId="35" fillId="20" borderId="7" xfId="4999" applyNumberFormat="1" applyFont="1" applyBorder="1"/>
    <xf numFmtId="2" fontId="35" fillId="20" borderId="15" xfId="4999" applyNumberFormat="1" applyFont="1" applyBorder="1"/>
    <xf numFmtId="2" fontId="35" fillId="20" borderId="16" xfId="4999" applyNumberFormat="1" applyFont="1" applyBorder="1"/>
    <xf numFmtId="2" fontId="35" fillId="20" borderId="13" xfId="4999" applyNumberFormat="1" applyFont="1" applyBorder="1"/>
    <xf numFmtId="0" fontId="30" fillId="20" borderId="0" xfId="4999" applyFont="1" applyBorder="1"/>
    <xf numFmtId="0" fontId="31" fillId="12" borderId="0" xfId="0" applyFont="1" applyFill="1" applyBorder="1"/>
    <xf numFmtId="1" fontId="31" fillId="16" borderId="7" xfId="0" applyNumberFormat="1" applyFont="1" applyFill="1" applyBorder="1"/>
    <xf numFmtId="0" fontId="15" fillId="6" borderId="0" xfId="0" applyFont="1" applyFill="1" applyBorder="1" applyAlignment="1">
      <alignment horizontal="left" vertical="top" wrapText="1"/>
    </xf>
    <xf numFmtId="164" fontId="15" fillId="4" borderId="0" xfId="0" applyNumberFormat="1" applyFont="1" applyFill="1"/>
    <xf numFmtId="2" fontId="15" fillId="4" borderId="0" xfId="0" applyNumberFormat="1" applyFont="1" applyFill="1"/>
    <xf numFmtId="164" fontId="15" fillId="4" borderId="0" xfId="0" applyNumberFormat="1" applyFont="1" applyFill="1" applyBorder="1"/>
    <xf numFmtId="164" fontId="15" fillId="0" borderId="0" xfId="0" applyNumberFormat="1" applyFont="1"/>
    <xf numFmtId="0" fontId="15" fillId="6" borderId="0" xfId="0" applyFont="1" applyFill="1"/>
    <xf numFmtId="0" fontId="15" fillId="4" borderId="19" xfId="0" applyFont="1" applyFill="1" applyBorder="1" applyAlignment="1">
      <alignment horizontal="left" vertical="top" wrapText="1"/>
    </xf>
    <xf numFmtId="0" fontId="15" fillId="4" borderId="19" xfId="0" applyFont="1" applyFill="1" applyBorder="1" applyAlignment="1">
      <alignment horizontal="right"/>
    </xf>
    <xf numFmtId="0" fontId="31" fillId="2" borderId="1" xfId="0" applyFont="1" applyFill="1" applyBorder="1"/>
    <xf numFmtId="0" fontId="30" fillId="0" borderId="1" xfId="0" applyFont="1" applyFill="1" applyBorder="1" applyAlignment="1">
      <alignment horizontal="left" indent="1"/>
    </xf>
    <xf numFmtId="169" fontId="30" fillId="20" borderId="7" xfId="4999" applyNumberFormat="1" applyFont="1" applyBorder="1"/>
    <xf numFmtId="2" fontId="30" fillId="20" borderId="5" xfId="4999" applyNumberFormat="1" applyFont="1" applyBorder="1"/>
    <xf numFmtId="169" fontId="29" fillId="3" borderId="2" xfId="1" applyNumberFormat="1" applyFont="1"/>
    <xf numFmtId="168" fontId="29" fillId="3" borderId="2" xfId="1" applyNumberFormat="1" applyFont="1"/>
    <xf numFmtId="168" fontId="29" fillId="0" borderId="0" xfId="1" applyNumberFormat="1" applyFont="1" applyFill="1" applyBorder="1"/>
    <xf numFmtId="2" fontId="29" fillId="3" borderId="43" xfId="1" applyNumberFormat="1" applyFont="1" applyBorder="1"/>
    <xf numFmtId="2" fontId="29" fillId="3" borderId="2" xfId="1" applyNumberFormat="1" applyFont="1" applyBorder="1"/>
    <xf numFmtId="169" fontId="29" fillId="3" borderId="43" xfId="1" applyNumberFormat="1" applyFont="1" applyBorder="1"/>
    <xf numFmtId="169" fontId="29" fillId="3" borderId="2" xfId="1" applyNumberFormat="1" applyFont="1" applyBorder="1"/>
    <xf numFmtId="168" fontId="35" fillId="20" borderId="7" xfId="4999" applyNumberFormat="1" applyFont="1" applyBorder="1"/>
    <xf numFmtId="167" fontId="15" fillId="0" borderId="7" xfId="0" applyNumberFormat="1" applyFont="1" applyBorder="1"/>
    <xf numFmtId="167" fontId="15" fillId="12" borderId="0" xfId="0" applyNumberFormat="1" applyFont="1" applyFill="1"/>
    <xf numFmtId="0" fontId="4" fillId="12" borderId="0" xfId="0" applyFont="1" applyFill="1" applyAlignment="1">
      <alignment horizontal="center"/>
    </xf>
    <xf numFmtId="0" fontId="25" fillId="0" borderId="3" xfId="0" applyFont="1" applyBorder="1"/>
    <xf numFmtId="2" fontId="25" fillId="0" borderId="3" xfId="0" applyNumberFormat="1" applyFont="1" applyBorder="1" applyAlignment="1"/>
    <xf numFmtId="2" fontId="36" fillId="0" borderId="3" xfId="0" applyNumberFormat="1" applyFont="1" applyBorder="1" applyAlignment="1"/>
    <xf numFmtId="0" fontId="25" fillId="4" borderId="3" xfId="0" applyFont="1" applyFill="1" applyBorder="1" applyAlignment="1">
      <alignment horizontal="left"/>
    </xf>
    <xf numFmtId="1" fontId="0" fillId="12" borderId="0" xfId="0" applyNumberFormat="1" applyFont="1" applyFill="1"/>
    <xf numFmtId="2" fontId="25" fillId="0" borderId="3" xfId="0" applyNumberFormat="1" applyFont="1" applyBorder="1"/>
    <xf numFmtId="2" fontId="36" fillId="0" borderId="3" xfId="0" applyNumberFormat="1" applyFont="1" applyBorder="1"/>
    <xf numFmtId="3" fontId="0" fillId="12" borderId="10" xfId="0" applyNumberFormat="1" applyFill="1" applyBorder="1"/>
    <xf numFmtId="0" fontId="0" fillId="12" borderId="11" xfId="0" applyFill="1" applyBorder="1"/>
    <xf numFmtId="0" fontId="0" fillId="12" borderId="15" xfId="0" applyFill="1" applyBorder="1"/>
    <xf numFmtId="3" fontId="0" fillId="12" borderId="14" xfId="0" applyNumberFormat="1" applyFill="1" applyBorder="1"/>
    <xf numFmtId="0" fontId="0" fillId="12" borderId="7" xfId="0" applyFill="1" applyBorder="1"/>
    <xf numFmtId="0" fontId="0" fillId="12" borderId="13" xfId="0" applyFill="1" applyBorder="1"/>
    <xf numFmtId="166" fontId="25" fillId="4" borderId="3" xfId="0" applyNumberFormat="1" applyFont="1" applyFill="1" applyBorder="1" applyAlignment="1"/>
    <xf numFmtId="0" fontId="12" fillId="0" borderId="11" xfId="0" applyFont="1" applyBorder="1"/>
    <xf numFmtId="168" fontId="30" fillId="20" borderId="16" xfId="4999" applyNumberFormat="1" applyFont="1" applyBorder="1"/>
    <xf numFmtId="168" fontId="30" fillId="20" borderId="15" xfId="4999" applyNumberFormat="1" applyFont="1" applyBorder="1"/>
    <xf numFmtId="168" fontId="30" fillId="20" borderId="13" xfId="4999" applyNumberFormat="1" applyFont="1" applyBorder="1"/>
    <xf numFmtId="169" fontId="15" fillId="0" borderId="11" xfId="0" applyNumberFormat="1" applyFont="1" applyBorder="1"/>
    <xf numFmtId="169" fontId="15" fillId="0" borderId="0" xfId="0" applyNumberFormat="1" applyFont="1" applyBorder="1"/>
    <xf numFmtId="169" fontId="15" fillId="0" borderId="7" xfId="0" applyNumberFormat="1" applyFont="1" applyBorder="1"/>
    <xf numFmtId="169" fontId="15" fillId="0" borderId="0" xfId="0" applyNumberFormat="1" applyFont="1"/>
    <xf numFmtId="169" fontId="15" fillId="4" borderId="0" xfId="0" applyNumberFormat="1" applyFont="1" applyFill="1"/>
    <xf numFmtId="168" fontId="15" fillId="0" borderId="11" xfId="0" applyNumberFormat="1" applyFont="1" applyBorder="1"/>
    <xf numFmtId="168" fontId="15" fillId="0" borderId="0" xfId="0" applyNumberFormat="1" applyFont="1" applyBorder="1"/>
    <xf numFmtId="168" fontId="15" fillId="0" borderId="7" xfId="0" applyNumberFormat="1" applyFont="1" applyBorder="1"/>
    <xf numFmtId="168" fontId="29" fillId="3" borderId="2" xfId="1" applyNumberFormat="1" applyFont="1" applyBorder="1"/>
    <xf numFmtId="2" fontId="29" fillId="3" borderId="44" xfId="1" applyNumberFormat="1" applyFont="1" applyBorder="1"/>
    <xf numFmtId="2" fontId="29" fillId="3" borderId="41" xfId="1" applyNumberFormat="1" applyFont="1" applyBorder="1"/>
    <xf numFmtId="4" fontId="5" fillId="3" borderId="2" xfId="1" applyNumberFormat="1" applyAlignment="1">
      <alignment vertical="top" wrapText="1"/>
    </xf>
    <xf numFmtId="168" fontId="30" fillId="20" borderId="7" xfId="4999" applyNumberFormat="1" applyFont="1" applyBorder="1"/>
    <xf numFmtId="0" fontId="40" fillId="0" borderId="0" xfId="0" applyFont="1"/>
    <xf numFmtId="0" fontId="42" fillId="0" borderId="0" xfId="0" applyFont="1"/>
    <xf numFmtId="0" fontId="42" fillId="23" borderId="0" xfId="0" applyFont="1" applyFill="1"/>
    <xf numFmtId="0" fontId="42" fillId="24" borderId="0" xfId="0" applyFont="1" applyFill="1"/>
    <xf numFmtId="169" fontId="15" fillId="4" borderId="0" xfId="0" applyNumberFormat="1" applyFont="1" applyFill="1" applyAlignment="1">
      <alignment horizontal="right"/>
    </xf>
    <xf numFmtId="169" fontId="15" fillId="4" borderId="15" xfId="0" applyNumberFormat="1" applyFont="1" applyFill="1" applyBorder="1" applyAlignment="1">
      <alignment horizontal="right"/>
    </xf>
    <xf numFmtId="169" fontId="15" fillId="4" borderId="0" xfId="0" applyNumberFormat="1" applyFont="1" applyFill="1" applyBorder="1" applyAlignment="1">
      <alignment horizontal="left" vertical="top" wrapText="1"/>
    </xf>
    <xf numFmtId="169" fontId="15" fillId="4" borderId="19" xfId="0" applyNumberFormat="1" applyFont="1" applyFill="1" applyBorder="1"/>
    <xf numFmtId="169" fontId="15" fillId="12" borderId="0" xfId="0" applyNumberFormat="1" applyFont="1" applyFill="1"/>
    <xf numFmtId="169" fontId="31" fillId="16" borderId="0" xfId="0" applyNumberFormat="1" applyFont="1" applyFill="1"/>
    <xf numFmtId="169" fontId="15" fillId="0" borderId="18" xfId="0" applyNumberFormat="1" applyFont="1" applyBorder="1"/>
    <xf numFmtId="169" fontId="15" fillId="0" borderId="4" xfId="0" applyNumberFormat="1" applyFont="1" applyBorder="1"/>
    <xf numFmtId="169" fontId="15" fillId="0" borderId="5" xfId="0" applyNumberFormat="1" applyFont="1" applyBorder="1"/>
    <xf numFmtId="169" fontId="30" fillId="20" borderId="5" xfId="4999" applyNumberFormat="1" applyFont="1" applyBorder="1"/>
    <xf numFmtId="169" fontId="30" fillId="20" borderId="3" xfId="4999" applyNumberFormat="1" applyFont="1" applyBorder="1"/>
    <xf numFmtId="169" fontId="15" fillId="0" borderId="12" xfId="0" applyNumberFormat="1" applyFont="1" applyBorder="1"/>
    <xf numFmtId="169" fontId="15" fillId="0" borderId="14" xfId="0" applyNumberFormat="1" applyFont="1" applyBorder="1"/>
    <xf numFmtId="164" fontId="15" fillId="25" borderId="11" xfId="0" applyNumberFormat="1" applyFont="1" applyFill="1" applyBorder="1"/>
    <xf numFmtId="169" fontId="15" fillId="25" borderId="0" xfId="0" applyNumberFormat="1" applyFont="1" applyFill="1" applyBorder="1"/>
    <xf numFmtId="169" fontId="29" fillId="0" borderId="2" xfId="1" applyNumberFormat="1" applyFont="1" applyFill="1"/>
    <xf numFmtId="164" fontId="15" fillId="0" borderId="7" xfId="0" applyNumberFormat="1" applyFont="1" applyFill="1" applyBorder="1"/>
    <xf numFmtId="2" fontId="29" fillId="26" borderId="2" xfId="1" applyNumberFormat="1" applyFont="1" applyFill="1"/>
    <xf numFmtId="0" fontId="14" fillId="22" borderId="0" xfId="897" applyFill="1"/>
    <xf numFmtId="168" fontId="29" fillId="0" borderId="2" xfId="1" applyNumberFormat="1" applyFont="1" applyFill="1"/>
    <xf numFmtId="0" fontId="0" fillId="4" borderId="0" xfId="0" applyFont="1" applyFill="1" applyAlignment="1">
      <alignment horizontal="left"/>
    </xf>
    <xf numFmtId="2" fontId="30" fillId="22" borderId="3" xfId="4999" applyNumberFormat="1" applyFont="1" applyFill="1" applyBorder="1"/>
    <xf numFmtId="0" fontId="41" fillId="0" borderId="0" xfId="0" applyFont="1"/>
    <xf numFmtId="2" fontId="0" fillId="4" borderId="0" xfId="0" applyNumberFormat="1" applyFill="1" applyBorder="1"/>
    <xf numFmtId="2" fontId="5" fillId="3" borderId="3" xfId="1" applyNumberFormat="1" applyBorder="1"/>
    <xf numFmtId="0" fontId="0" fillId="0" borderId="4" xfId="0" applyBorder="1"/>
    <xf numFmtId="0" fontId="0" fillId="0" borderId="5" xfId="0" applyBorder="1"/>
    <xf numFmtId="0" fontId="0" fillId="0" borderId="45" xfId="0" applyBorder="1"/>
    <xf numFmtId="1" fontId="0" fillId="4" borderId="0" xfId="0" applyNumberFormat="1" applyFill="1" applyBorder="1"/>
    <xf numFmtId="0" fontId="4" fillId="4" borderId="12" xfId="0" applyFont="1" applyFill="1" applyBorder="1"/>
    <xf numFmtId="0" fontId="0" fillId="22" borderId="28" xfId="0" applyFill="1" applyBorder="1"/>
    <xf numFmtId="0" fontId="0" fillId="22" borderId="3" xfId="0" applyFill="1" applyBorder="1"/>
    <xf numFmtId="0" fontId="0" fillId="16" borderId="0" xfId="0" applyFill="1"/>
    <xf numFmtId="0" fontId="0" fillId="12" borderId="0" xfId="0" applyFill="1" applyAlignment="1">
      <alignment wrapText="1"/>
    </xf>
    <xf numFmtId="2" fontId="0" fillId="22" borderId="3" xfId="0" applyNumberFormat="1" applyFill="1" applyBorder="1"/>
    <xf numFmtId="2" fontId="0" fillId="4" borderId="3" xfId="0" applyNumberFormat="1" applyFill="1" applyBorder="1"/>
    <xf numFmtId="0" fontId="15" fillId="12" borderId="3" xfId="0" applyFont="1" applyFill="1" applyBorder="1"/>
    <xf numFmtId="0" fontId="15" fillId="4" borderId="3" xfId="0" applyFont="1" applyFill="1" applyBorder="1"/>
    <xf numFmtId="0" fontId="15" fillId="12" borderId="5" xfId="0" applyFont="1" applyFill="1" applyBorder="1"/>
    <xf numFmtId="0" fontId="31" fillId="4" borderId="0" xfId="0" applyFont="1" applyFill="1" applyBorder="1"/>
    <xf numFmtId="164" fontId="29" fillId="4" borderId="0" xfId="1" applyNumberFormat="1" applyFont="1" applyFill="1" applyBorder="1"/>
    <xf numFmtId="0" fontId="15" fillId="22" borderId="3" xfId="0" applyFont="1" applyFill="1" applyBorder="1"/>
    <xf numFmtId="0" fontId="15" fillId="22" borderId="4" xfId="0" applyFont="1" applyFill="1" applyBorder="1"/>
    <xf numFmtId="0" fontId="15" fillId="0" borderId="0" xfId="0" applyFont="1" applyFill="1"/>
    <xf numFmtId="0" fontId="15" fillId="12" borderId="0" xfId="0" applyFont="1" applyFill="1" applyAlignment="1">
      <alignment wrapText="1"/>
    </xf>
    <xf numFmtId="1" fontId="15" fillId="22" borderId="7" xfId="0" applyNumberFormat="1" applyFont="1" applyFill="1" applyBorder="1"/>
    <xf numFmtId="0" fontId="15" fillId="0" borderId="0" xfId="0" applyFont="1" applyFill="1" applyBorder="1"/>
    <xf numFmtId="0" fontId="28" fillId="16" borderId="0" xfId="0" applyFont="1" applyFill="1"/>
    <xf numFmtId="2" fontId="28" fillId="16" borderId="0" xfId="0" applyNumberFormat="1" applyFont="1" applyFill="1"/>
    <xf numFmtId="0" fontId="30" fillId="4" borderId="0" xfId="4999" applyFont="1" applyFill="1" applyBorder="1"/>
    <xf numFmtId="164" fontId="28" fillId="16" borderId="0" xfId="0" applyNumberFormat="1" applyFont="1" applyFill="1" applyBorder="1"/>
    <xf numFmtId="164" fontId="15" fillId="12" borderId="3" xfId="0" applyNumberFormat="1" applyFont="1" applyFill="1" applyBorder="1"/>
    <xf numFmtId="2" fontId="15" fillId="12" borderId="3" xfId="0" applyNumberFormat="1" applyFont="1" applyFill="1" applyBorder="1"/>
    <xf numFmtId="0" fontId="0" fillId="4" borderId="3" xfId="0" applyFill="1" applyBorder="1"/>
    <xf numFmtId="0" fontId="9" fillId="4" borderId="0" xfId="0" applyFont="1" applyFill="1" applyBorder="1"/>
    <xf numFmtId="0" fontId="0" fillId="4" borderId="5" xfId="0" applyFill="1" applyBorder="1"/>
    <xf numFmtId="0" fontId="4" fillId="4" borderId="0" xfId="0" applyFont="1" applyFill="1" applyBorder="1"/>
    <xf numFmtId="2" fontId="5" fillId="3" borderId="46" xfId="1" applyNumberFormat="1" applyBorder="1"/>
    <xf numFmtId="0" fontId="4" fillId="22" borderId="3" xfId="0" applyFont="1" applyFill="1" applyBorder="1"/>
    <xf numFmtId="0" fontId="0" fillId="22" borderId="3" xfId="0" applyFont="1" applyFill="1" applyBorder="1"/>
    <xf numFmtId="164" fontId="31" fillId="16" borderId="3" xfId="0" applyNumberFormat="1" applyFont="1" applyFill="1" applyBorder="1"/>
    <xf numFmtId="164" fontId="29" fillId="3" borderId="47" xfId="1" applyNumberFormat="1" applyFont="1" applyBorder="1"/>
    <xf numFmtId="164" fontId="29" fillId="3" borderId="48" xfId="1" applyNumberFormat="1" applyFont="1" applyBorder="1"/>
    <xf numFmtId="0" fontId="15" fillId="0" borderId="3" xfId="0" applyFont="1" applyBorder="1"/>
    <xf numFmtId="0" fontId="31" fillId="16" borderId="3" xfId="0" applyFont="1" applyFill="1" applyBorder="1"/>
    <xf numFmtId="2" fontId="15" fillId="22" borderId="3" xfId="0" applyNumberFormat="1" applyFont="1" applyFill="1" applyBorder="1"/>
    <xf numFmtId="164" fontId="28" fillId="4" borderId="0" xfId="0" applyNumberFormat="1" applyFont="1" applyFill="1" applyBorder="1"/>
    <xf numFmtId="1" fontId="15" fillId="4" borderId="0" xfId="0" applyNumberFormat="1" applyFont="1" applyFill="1" applyBorder="1"/>
    <xf numFmtId="168" fontId="15" fillId="4" borderId="0" xfId="0" applyNumberFormat="1" applyFont="1" applyFill="1" applyBorder="1"/>
    <xf numFmtId="0" fontId="28" fillId="4" borderId="0" xfId="0" applyFont="1" applyFill="1" applyBorder="1"/>
    <xf numFmtId="2" fontId="28" fillId="16" borderId="3" xfId="0" applyNumberFormat="1" applyFont="1" applyFill="1" applyBorder="1"/>
    <xf numFmtId="0" fontId="15" fillId="4" borderId="12" xfId="0" applyFont="1" applyFill="1" applyBorder="1"/>
    <xf numFmtId="168" fontId="29" fillId="3" borderId="3" xfId="1" applyNumberFormat="1" applyFont="1" applyBorder="1"/>
    <xf numFmtId="167" fontId="35" fillId="20" borderId="17" xfId="4999" applyNumberFormat="1" applyFont="1" applyBorder="1"/>
    <xf numFmtId="0" fontId="31" fillId="4" borderId="12" xfId="0" applyFont="1" applyFill="1" applyBorder="1"/>
    <xf numFmtId="168" fontId="15" fillId="4" borderId="12" xfId="0" applyNumberFormat="1" applyFont="1" applyFill="1" applyBorder="1"/>
    <xf numFmtId="2" fontId="35" fillId="20" borderId="17" xfId="4999" applyNumberFormat="1" applyFont="1" applyBorder="1"/>
    <xf numFmtId="0" fontId="4" fillId="16" borderId="3" xfId="0" applyFont="1" applyFill="1" applyBorder="1"/>
    <xf numFmtId="0" fontId="0" fillId="16" borderId="3" xfId="0" applyFill="1" applyBorder="1"/>
    <xf numFmtId="0" fontId="0" fillId="28" borderId="3" xfId="0" applyFill="1" applyBorder="1"/>
    <xf numFmtId="0" fontId="39" fillId="4" borderId="0" xfId="0" applyFont="1" applyFill="1" applyBorder="1"/>
    <xf numFmtId="0" fontId="37" fillId="4" borderId="0" xfId="0" applyFont="1" applyFill="1" applyBorder="1"/>
    <xf numFmtId="0" fontId="38" fillId="4" borderId="0" xfId="0" applyFont="1" applyFill="1" applyBorder="1" applyAlignment="1">
      <alignment horizontal="left" indent="4"/>
    </xf>
    <xf numFmtId="0" fontId="9" fillId="4" borderId="0" xfId="0" applyFont="1" applyFill="1" applyBorder="1" applyAlignment="1">
      <alignment horizontal="left" indent="3"/>
    </xf>
    <xf numFmtId="0" fontId="45" fillId="22" borderId="0" xfId="0" applyFont="1" applyFill="1" applyAlignment="1">
      <alignment horizontal="right"/>
    </xf>
    <xf numFmtId="0" fontId="0" fillId="22" borderId="3" xfId="0" applyFill="1" applyBorder="1" applyAlignment="1">
      <alignment horizontal="right"/>
    </xf>
    <xf numFmtId="0" fontId="0" fillId="0" borderId="0" xfId="0" applyFill="1" applyBorder="1"/>
    <xf numFmtId="0" fontId="45" fillId="22" borderId="3" xfId="0" applyFont="1" applyFill="1" applyBorder="1" applyAlignment="1">
      <alignment horizontal="right"/>
    </xf>
    <xf numFmtId="2" fontId="30" fillId="4" borderId="3" xfId="4999" applyNumberFormat="1" applyFont="1" applyFill="1" applyBorder="1"/>
    <xf numFmtId="2" fontId="15" fillId="4" borderId="3" xfId="0" applyNumberFormat="1" applyFont="1" applyFill="1" applyBorder="1"/>
    <xf numFmtId="169" fontId="29" fillId="3" borderId="48" xfId="1" applyNumberFormat="1" applyFont="1" applyBorder="1"/>
    <xf numFmtId="169" fontId="29" fillId="3" borderId="49" xfId="1" applyNumberFormat="1" applyFont="1" applyBorder="1"/>
    <xf numFmtId="169" fontId="15" fillId="0" borderId="17" xfId="0" applyNumberFormat="1" applyFont="1" applyBorder="1"/>
    <xf numFmtId="164" fontId="15" fillId="0" borderId="3" xfId="0" applyNumberFormat="1" applyFont="1" applyBorder="1"/>
    <xf numFmtId="0" fontId="0" fillId="28" borderId="6" xfId="0" applyFont="1" applyFill="1" applyBorder="1"/>
    <xf numFmtId="164" fontId="15" fillId="0" borderId="10" xfId="0" applyNumberFormat="1" applyFont="1" applyFill="1" applyBorder="1"/>
    <xf numFmtId="0" fontId="14" fillId="0" borderId="11" xfId="897" applyFill="1" applyBorder="1"/>
    <xf numFmtId="164" fontId="15" fillId="0" borderId="11" xfId="0" applyNumberFormat="1" applyFont="1" applyFill="1" applyBorder="1"/>
    <xf numFmtId="164" fontId="30" fillId="0" borderId="11" xfId="4999" applyNumberFormat="1" applyFont="1" applyFill="1" applyBorder="1"/>
    <xf numFmtId="164" fontId="30" fillId="0" borderId="15" xfId="4999" applyNumberFormat="1" applyFont="1" applyFill="1" applyBorder="1"/>
    <xf numFmtId="164" fontId="30" fillId="0" borderId="0" xfId="4999" applyNumberFormat="1" applyFont="1" applyFill="1" applyBorder="1"/>
    <xf numFmtId="164" fontId="15" fillId="0" borderId="0" xfId="0" applyNumberFormat="1" applyFont="1" applyFill="1" applyBorder="1"/>
    <xf numFmtId="164" fontId="30" fillId="0" borderId="16" xfId="4999" applyNumberFormat="1" applyFont="1" applyFill="1" applyBorder="1"/>
    <xf numFmtId="164" fontId="15" fillId="0" borderId="16" xfId="0" applyNumberFormat="1" applyFont="1" applyFill="1" applyBorder="1"/>
    <xf numFmtId="164" fontId="15" fillId="0" borderId="13" xfId="0" applyNumberFormat="1" applyFont="1" applyFill="1" applyBorder="1"/>
    <xf numFmtId="164" fontId="15" fillId="0" borderId="3" xfId="0" applyNumberFormat="1" applyFont="1" applyFill="1" applyBorder="1"/>
    <xf numFmtId="164" fontId="29" fillId="3" borderId="40" xfId="1" applyNumberFormat="1" applyFont="1" applyBorder="1"/>
    <xf numFmtId="164" fontId="30" fillId="20" borderId="3" xfId="4999" applyNumberFormat="1" applyFont="1" applyBorder="1"/>
    <xf numFmtId="0" fontId="0" fillId="29" borderId="6" xfId="0" applyFont="1" applyFill="1" applyBorder="1"/>
    <xf numFmtId="0" fontId="4" fillId="28" borderId="6" xfId="0" applyFont="1" applyFill="1" applyBorder="1"/>
    <xf numFmtId="0" fontId="0" fillId="0" borderId="0" xfId="0" applyFont="1" applyFill="1"/>
    <xf numFmtId="0" fontId="0" fillId="0" borderId="3" xfId="0" applyFont="1" applyBorder="1"/>
    <xf numFmtId="170" fontId="0" fillId="4" borderId="0" xfId="0" applyNumberFormat="1" applyFont="1" applyFill="1"/>
    <xf numFmtId="0" fontId="0" fillId="4" borderId="0" xfId="0" applyFont="1" applyFill="1" applyAlignment="1"/>
    <xf numFmtId="0" fontId="0" fillId="22" borderId="0" xfId="0" applyFont="1" applyFill="1"/>
    <xf numFmtId="0" fontId="0" fillId="12" borderId="3" xfId="0" applyFont="1" applyFill="1" applyBorder="1"/>
    <xf numFmtId="0" fontId="46" fillId="4" borderId="0" xfId="0" applyFont="1" applyFill="1"/>
    <xf numFmtId="0" fontId="37" fillId="12" borderId="10" xfId="0" applyFont="1" applyFill="1" applyBorder="1"/>
    <xf numFmtId="0" fontId="37" fillId="12" borderId="11" xfId="0" applyFont="1" applyFill="1" applyBorder="1"/>
    <xf numFmtId="0" fontId="4" fillId="29" borderId="6" xfId="0" applyFont="1" applyFill="1" applyBorder="1"/>
    <xf numFmtId="2" fontId="0" fillId="16" borderId="0" xfId="0" applyNumberFormat="1" applyFill="1"/>
    <xf numFmtId="2" fontId="5" fillId="4" borderId="48" xfId="1" applyNumberFormat="1" applyFill="1" applyBorder="1"/>
    <xf numFmtId="2" fontId="0" fillId="0" borderId="17" xfId="0" applyNumberFormat="1" applyBorder="1"/>
    <xf numFmtId="2" fontId="0" fillId="12" borderId="17" xfId="0" applyNumberFormat="1" applyFill="1" applyBorder="1"/>
    <xf numFmtId="2" fontId="0" fillId="0" borderId="17" xfId="0" applyNumberFormat="1" applyFill="1" applyBorder="1"/>
    <xf numFmtId="2" fontId="0" fillId="12" borderId="12" xfId="0" applyNumberFormat="1" applyFill="1" applyBorder="1"/>
    <xf numFmtId="0" fontId="0" fillId="12" borderId="0" xfId="0" applyFill="1" applyAlignment="1">
      <alignment horizontal="right"/>
    </xf>
    <xf numFmtId="0" fontId="0" fillId="27" borderId="0" xfId="0" applyFill="1"/>
    <xf numFmtId="0" fontId="0" fillId="28" borderId="0" xfId="0" applyFont="1" applyFill="1"/>
    <xf numFmtId="168" fontId="0" fillId="4" borderId="0" xfId="0" applyNumberFormat="1" applyFont="1" applyFill="1" applyAlignment="1">
      <alignment horizontal="right"/>
    </xf>
    <xf numFmtId="168" fontId="0" fillId="4" borderId="11" xfId="0" applyNumberFormat="1" applyFont="1" applyFill="1" applyBorder="1" applyAlignment="1">
      <alignment horizontal="center"/>
    </xf>
    <xf numFmtId="168" fontId="0" fillId="4" borderId="0" xfId="0" applyNumberFormat="1" applyFont="1" applyFill="1" applyBorder="1" applyAlignment="1">
      <alignment horizontal="left" vertical="top" wrapText="1"/>
    </xf>
    <xf numFmtId="168" fontId="0" fillId="4" borderId="19" xfId="0" applyNumberFormat="1" applyFont="1" applyFill="1" applyBorder="1" applyAlignment="1">
      <alignment horizontal="left" vertical="top" wrapText="1"/>
    </xf>
    <xf numFmtId="168" fontId="0" fillId="0" borderId="0" xfId="0" applyNumberFormat="1" applyFont="1"/>
    <xf numFmtId="168" fontId="47" fillId="3" borderId="2" xfId="1" applyNumberFormat="1" applyFont="1"/>
    <xf numFmtId="168" fontId="0" fillId="12" borderId="0" xfId="0" applyNumberFormat="1" applyFont="1" applyFill="1"/>
    <xf numFmtId="168" fontId="0" fillId="0" borderId="0" xfId="0" applyNumberFormat="1" applyFont="1" applyFill="1"/>
    <xf numFmtId="168" fontId="0" fillId="0" borderId="0" xfId="70" applyNumberFormat="1" applyFont="1"/>
    <xf numFmtId="168" fontId="4" fillId="12" borderId="0" xfId="0" applyNumberFormat="1" applyFont="1" applyFill="1"/>
    <xf numFmtId="168" fontId="10" fillId="0" borderId="0" xfId="0" applyNumberFormat="1" applyFont="1" applyFill="1"/>
    <xf numFmtId="168" fontId="10" fillId="0" borderId="0" xfId="0" applyNumberFormat="1" applyFont="1"/>
    <xf numFmtId="168" fontId="10" fillId="12" borderId="0" xfId="0" applyNumberFormat="1" applyFont="1" applyFill="1"/>
    <xf numFmtId="168" fontId="0" fillId="4" borderId="0" xfId="0" applyNumberFormat="1" applyFont="1" applyFill="1" applyBorder="1" applyAlignment="1">
      <alignment horizontal="right"/>
    </xf>
    <xf numFmtId="168" fontId="0" fillId="4" borderId="15" xfId="0" applyNumberFormat="1" applyFont="1" applyFill="1" applyBorder="1" applyAlignment="1">
      <alignment horizontal="right"/>
    </xf>
    <xf numFmtId="168" fontId="0" fillId="0" borderId="3" xfId="0" applyNumberFormat="1" applyFont="1" applyBorder="1"/>
    <xf numFmtId="168" fontId="0" fillId="0" borderId="0" xfId="0" applyNumberFormat="1" applyFont="1" applyBorder="1"/>
    <xf numFmtId="168" fontId="4" fillId="12" borderId="3" xfId="0" applyNumberFormat="1" applyFont="1" applyFill="1" applyBorder="1"/>
    <xf numFmtId="168" fontId="0" fillId="12" borderId="0" xfId="0" applyNumberFormat="1" applyFont="1" applyFill="1" applyBorder="1"/>
    <xf numFmtId="0" fontId="48" fillId="0" borderId="0" xfId="0" applyFont="1"/>
    <xf numFmtId="171" fontId="25" fillId="0" borderId="3" xfId="0" applyNumberFormat="1" applyFont="1" applyBorder="1" applyAlignment="1"/>
    <xf numFmtId="2" fontId="25" fillId="4" borderId="3" xfId="0" applyNumberFormat="1" applyFont="1" applyFill="1" applyBorder="1" applyAlignment="1"/>
    <xf numFmtId="2" fontId="25" fillId="12" borderId="3" xfId="0" applyNumberFormat="1" applyFont="1" applyFill="1" applyBorder="1" applyAlignment="1"/>
    <xf numFmtId="171" fontId="25" fillId="12" borderId="3" xfId="0" applyNumberFormat="1" applyFont="1" applyFill="1" applyBorder="1" applyAlignment="1"/>
    <xf numFmtId="171" fontId="0" fillId="0" borderId="0" xfId="0" applyNumberFormat="1" applyFont="1"/>
    <xf numFmtId="172" fontId="0" fillId="0" borderId="0" xfId="0" applyNumberFormat="1"/>
    <xf numFmtId="171" fontId="0" fillId="12" borderId="0" xfId="0" applyNumberFormat="1" applyFont="1" applyFill="1"/>
    <xf numFmtId="171" fontId="4" fillId="16" borderId="0" xfId="0" applyNumberFormat="1" applyFont="1" applyFill="1"/>
    <xf numFmtId="165" fontId="25" fillId="0" borderId="3" xfId="0" applyNumberFormat="1" applyFont="1" applyBorder="1"/>
    <xf numFmtId="171" fontId="25" fillId="12" borderId="3" xfId="0" applyNumberFormat="1" applyFont="1" applyFill="1" applyBorder="1"/>
    <xf numFmtId="168" fontId="25" fillId="0" borderId="3" xfId="0" applyNumberFormat="1" applyFont="1" applyBorder="1" applyAlignment="1"/>
    <xf numFmtId="168" fontId="15" fillId="0" borderId="0" xfId="0" applyNumberFormat="1" applyFont="1" applyFill="1" applyBorder="1"/>
    <xf numFmtId="0" fontId="4" fillId="16" borderId="0" xfId="0" applyFont="1" applyFill="1" applyAlignment="1">
      <alignment wrapText="1"/>
    </xf>
    <xf numFmtId="0" fontId="0" fillId="0" borderId="3" xfId="0" applyFont="1" applyBorder="1" applyAlignment="1">
      <alignment vertical="top"/>
    </xf>
    <xf numFmtId="0" fontId="0" fillId="30" borderId="6" xfId="0" applyFont="1" applyFill="1" applyBorder="1"/>
    <xf numFmtId="0" fontId="0" fillId="30" borderId="0" xfId="0" applyFont="1" applyFill="1" applyBorder="1"/>
    <xf numFmtId="0" fontId="0" fillId="30" borderId="0" xfId="0" applyFont="1" applyFill="1"/>
    <xf numFmtId="168" fontId="10" fillId="30" borderId="0" xfId="0" applyNumberFormat="1" applyFont="1" applyFill="1"/>
    <xf numFmtId="168" fontId="0" fillId="4" borderId="0" xfId="0" applyNumberFormat="1" applyFont="1" applyFill="1"/>
    <xf numFmtId="0" fontId="0" fillId="30" borderId="0" xfId="0" applyFill="1"/>
    <xf numFmtId="0" fontId="0" fillId="30" borderId="0" xfId="0" applyFont="1" applyFill="1" applyAlignment="1"/>
    <xf numFmtId="0" fontId="48" fillId="30" borderId="0" xfId="0" applyFont="1" applyFill="1"/>
    <xf numFmtId="168" fontId="10" fillId="22" borderId="0" xfId="0" applyNumberFormat="1" applyFont="1" applyFill="1"/>
    <xf numFmtId="168" fontId="10" fillId="4" borderId="0" xfId="0" applyNumberFormat="1" applyFont="1" applyFill="1" applyAlignment="1">
      <alignment horizontal="center"/>
    </xf>
    <xf numFmtId="168" fontId="10" fillId="4" borderId="11" xfId="0" applyNumberFormat="1" applyFont="1" applyFill="1" applyBorder="1"/>
    <xf numFmtId="168" fontId="10" fillId="4" borderId="0" xfId="0" applyNumberFormat="1" applyFont="1" applyFill="1"/>
    <xf numFmtId="168" fontId="10" fillId="4" borderId="19" xfId="0" applyNumberFormat="1" applyFont="1" applyFill="1" applyBorder="1"/>
    <xf numFmtId="168" fontId="10" fillId="4" borderId="0" xfId="0" applyNumberFormat="1" applyFont="1" applyFill="1" applyBorder="1"/>
    <xf numFmtId="168" fontId="10" fillId="0" borderId="0" xfId="0" applyNumberFormat="1" applyFont="1" applyFill="1" applyBorder="1" applyAlignment="1"/>
    <xf numFmtId="168" fontId="50" fillId="12" borderId="0" xfId="0" applyNumberFormat="1" applyFont="1" applyFill="1"/>
    <xf numFmtId="168" fontId="49" fillId="0" borderId="0" xfId="1" applyNumberFormat="1" applyFont="1" applyFill="1" applyBorder="1"/>
    <xf numFmtId="168" fontId="10" fillId="22" borderId="2" xfId="0" applyNumberFormat="1" applyFont="1" applyFill="1" applyBorder="1"/>
    <xf numFmtId="2" fontId="4" fillId="4" borderId="0" xfId="0" applyNumberFormat="1" applyFont="1" applyFill="1" applyBorder="1"/>
    <xf numFmtId="168" fontId="0" fillId="0" borderId="45" xfId="0" applyNumberFormat="1" applyFont="1" applyBorder="1"/>
    <xf numFmtId="168" fontId="0" fillId="12" borderId="11" xfId="0" applyNumberFormat="1" applyFont="1" applyFill="1" applyBorder="1"/>
    <xf numFmtId="0" fontId="0" fillId="0" borderId="0" xfId="0" applyAlignment="1">
      <alignment wrapText="1"/>
    </xf>
    <xf numFmtId="0" fontId="0" fillId="4" borderId="6" xfId="0" applyFill="1" applyBorder="1"/>
    <xf numFmtId="0" fontId="0" fillId="4" borderId="50" xfId="0" applyFill="1" applyBorder="1"/>
    <xf numFmtId="0" fontId="0" fillId="4" borderId="51" xfId="0" applyFill="1" applyBorder="1"/>
    <xf numFmtId="0" fontId="0" fillId="4" borderId="52" xfId="0" applyFill="1" applyBorder="1"/>
    <xf numFmtId="0" fontId="5" fillId="4" borderId="0" xfId="1" applyFill="1" applyBorder="1"/>
    <xf numFmtId="0" fontId="47" fillId="4" borderId="0" xfId="1" applyFont="1" applyFill="1" applyBorder="1"/>
    <xf numFmtId="168" fontId="0" fillId="0" borderId="0" xfId="0" applyNumberFormat="1" applyFont="1" applyFill="1" applyBorder="1" applyAlignment="1"/>
    <xf numFmtId="168" fontId="47" fillId="0" borderId="0" xfId="1" applyNumberFormat="1" applyFont="1" applyFill="1" applyBorder="1" applyAlignment="1"/>
    <xf numFmtId="168" fontId="0" fillId="22" borderId="0" xfId="0" applyNumberFormat="1" applyFont="1" applyFill="1" applyBorder="1" applyAlignment="1"/>
    <xf numFmtId="168" fontId="0" fillId="22" borderId="0" xfId="0" applyNumberFormat="1" applyFont="1" applyFill="1"/>
    <xf numFmtId="168" fontId="0" fillId="0" borderId="0" xfId="0" applyNumberFormat="1" applyFont="1" applyFill="1" applyBorder="1"/>
    <xf numFmtId="168" fontId="0" fillId="29" borderId="0" xfId="0" applyNumberFormat="1" applyFont="1" applyFill="1"/>
    <xf numFmtId="0" fontId="0" fillId="4" borderId="51" xfId="0" applyFill="1" applyBorder="1" applyAlignment="1">
      <alignment wrapText="1"/>
    </xf>
    <xf numFmtId="0" fontId="0" fillId="4" borderId="52" xfId="0" applyFill="1" applyBorder="1" applyAlignment="1">
      <alignment wrapText="1"/>
    </xf>
    <xf numFmtId="0" fontId="51" fillId="4" borderId="50" xfId="0" applyFont="1" applyFill="1" applyBorder="1" applyAlignment="1">
      <alignment wrapText="1"/>
    </xf>
    <xf numFmtId="0" fontId="51" fillId="4" borderId="51" xfId="0" applyFont="1" applyFill="1" applyBorder="1" applyAlignment="1">
      <alignment wrapText="1"/>
    </xf>
    <xf numFmtId="0" fontId="0" fillId="12" borderId="0" xfId="0" quotePrefix="1" applyFill="1"/>
    <xf numFmtId="168" fontId="10" fillId="0" borderId="3" xfId="0" applyNumberFormat="1" applyFont="1" applyBorder="1"/>
    <xf numFmtId="168" fontId="0" fillId="0" borderId="0" xfId="0" applyNumberFormat="1" applyFont="1" applyFill="1" applyBorder="1" applyAlignment="1">
      <alignment horizontal="right"/>
    </xf>
    <xf numFmtId="168" fontId="0" fillId="0" borderId="3" xfId="0" applyNumberFormat="1" applyFont="1" applyFill="1" applyBorder="1" applyAlignment="1">
      <alignment horizontal="right"/>
    </xf>
    <xf numFmtId="0" fontId="9" fillId="28" borderId="0" xfId="0" applyFont="1" applyFill="1"/>
    <xf numFmtId="168" fontId="0" fillId="30" borderId="3" xfId="0" applyNumberFormat="1" applyFont="1" applyFill="1" applyBorder="1"/>
    <xf numFmtId="0" fontId="30" fillId="20" borderId="0" xfId="5007" applyFont="1"/>
    <xf numFmtId="0" fontId="15" fillId="31" borderId="0" xfId="0" applyFont="1" applyFill="1"/>
    <xf numFmtId="0" fontId="0" fillId="6" borderId="0" xfId="0" applyFont="1" applyFill="1" applyBorder="1" applyAlignment="1">
      <alignment horizontal="left" vertical="top" wrapText="1"/>
    </xf>
    <xf numFmtId="168" fontId="4" fillId="12" borderId="0" xfId="0" applyNumberFormat="1" applyFont="1" applyFill="1" applyBorder="1"/>
    <xf numFmtId="0" fontId="0" fillId="32" borderId="0" xfId="0" applyFill="1"/>
    <xf numFmtId="168" fontId="0" fillId="17" borderId="15" xfId="0" applyNumberFormat="1" applyFill="1" applyBorder="1"/>
    <xf numFmtId="0" fontId="42" fillId="0" borderId="0" xfId="0" applyFont="1"/>
    <xf numFmtId="2" fontId="36" fillId="4" borderId="3" xfId="0" applyNumberFormat="1" applyFont="1" applyFill="1" applyBorder="1" applyAlignment="1"/>
    <xf numFmtId="3" fontId="0" fillId="4" borderId="0" xfId="0" applyNumberFormat="1" applyFill="1" applyBorder="1"/>
    <xf numFmtId="0" fontId="0" fillId="27" borderId="0" xfId="0" applyFill="1" applyBorder="1"/>
    <xf numFmtId="0" fontId="25" fillId="4" borderId="0" xfId="0" applyFont="1" applyFill="1" applyBorder="1"/>
    <xf numFmtId="2" fontId="25" fillId="4" borderId="0" xfId="0" applyNumberFormat="1" applyFont="1" applyFill="1" applyBorder="1" applyAlignment="1"/>
    <xf numFmtId="166" fontId="25" fillId="4" borderId="0" xfId="0" applyNumberFormat="1" applyFont="1" applyFill="1" applyBorder="1" applyAlignment="1"/>
    <xf numFmtId="2" fontId="36" fillId="4" borderId="0" xfId="0" applyNumberFormat="1" applyFont="1" applyFill="1" applyBorder="1" applyAlignment="1"/>
    <xf numFmtId="0" fontId="25" fillId="4" borderId="0" xfId="0" applyFont="1" applyFill="1" applyBorder="1" applyAlignment="1">
      <alignment horizontal="left"/>
    </xf>
    <xf numFmtId="164" fontId="0" fillId="4" borderId="0" xfId="0" applyNumberFormat="1" applyFont="1" applyFill="1" applyBorder="1"/>
    <xf numFmtId="2" fontId="0" fillId="4" borderId="0" xfId="0" applyNumberFormat="1" applyFont="1" applyFill="1" applyBorder="1"/>
    <xf numFmtId="164" fontId="4" fillId="4" borderId="0" xfId="0" applyNumberFormat="1" applyFont="1" applyFill="1" applyBorder="1"/>
    <xf numFmtId="2" fontId="25" fillId="4" borderId="0" xfId="0" applyNumberFormat="1" applyFont="1" applyFill="1" applyBorder="1"/>
    <xf numFmtId="0" fontId="0" fillId="27" borderId="0" xfId="0" applyFont="1" applyFill="1" applyBorder="1"/>
    <xf numFmtId="164" fontId="0" fillId="4" borderId="3" xfId="0" applyNumberFormat="1" applyFont="1" applyFill="1" applyBorder="1"/>
    <xf numFmtId="2" fontId="4" fillId="4" borderId="3" xfId="0" applyNumberFormat="1" applyFont="1" applyFill="1" applyBorder="1"/>
    <xf numFmtId="164" fontId="4" fillId="4" borderId="3" xfId="0" applyNumberFormat="1" applyFont="1" applyFill="1" applyBorder="1"/>
    <xf numFmtId="0" fontId="42" fillId="10" borderId="0" xfId="0" applyFont="1" applyFill="1"/>
    <xf numFmtId="2" fontId="25" fillId="10" borderId="0" xfId="0" applyNumberFormat="1" applyFont="1" applyFill="1" applyBorder="1" applyAlignment="1"/>
    <xf numFmtId="0" fontId="0" fillId="10" borderId="3" xfId="0" applyFill="1" applyBorder="1"/>
    <xf numFmtId="2" fontId="0" fillId="22" borderId="3" xfId="0" applyNumberFormat="1" applyFont="1" applyFill="1" applyBorder="1"/>
    <xf numFmtId="0" fontId="0" fillId="7" borderId="3" xfId="0" applyFill="1" applyBorder="1"/>
    <xf numFmtId="2" fontId="0" fillId="22" borderId="17" xfId="0" applyNumberFormat="1" applyFont="1" applyFill="1" applyBorder="1"/>
    <xf numFmtId="164" fontId="0" fillId="4" borderId="28" xfId="0" applyNumberFormat="1" applyFont="1" applyFill="1" applyBorder="1"/>
    <xf numFmtId="0" fontId="4" fillId="4" borderId="28" xfId="0" applyFont="1" applyFill="1" applyBorder="1"/>
    <xf numFmtId="2" fontId="48" fillId="4" borderId="3" xfId="0" applyNumberFormat="1" applyFont="1" applyFill="1" applyBorder="1" applyAlignment="1"/>
    <xf numFmtId="2" fontId="48" fillId="4" borderId="3" xfId="0" applyNumberFormat="1" applyFont="1" applyFill="1" applyBorder="1"/>
    <xf numFmtId="1" fontId="9" fillId="4" borderId="3" xfId="0" applyNumberFormat="1" applyFont="1" applyFill="1" applyBorder="1"/>
    <xf numFmtId="168" fontId="0" fillId="22" borderId="0" xfId="0" applyNumberFormat="1" applyFont="1" applyFill="1" applyBorder="1"/>
    <xf numFmtId="0" fontId="0" fillId="22" borderId="0" xfId="0" applyFont="1" applyFill="1" applyBorder="1"/>
    <xf numFmtId="168" fontId="15" fillId="4" borderId="0" xfId="0" applyNumberFormat="1" applyFont="1" applyFill="1"/>
    <xf numFmtId="0" fontId="0" fillId="10" borderId="0" xfId="0" applyFill="1" applyBorder="1"/>
    <xf numFmtId="168" fontId="29" fillId="28" borderId="2" xfId="1" applyNumberFormat="1" applyFont="1" applyFill="1"/>
    <xf numFmtId="173" fontId="30" fillId="0" borderId="3" xfId="4999" applyNumberFormat="1" applyFont="1" applyFill="1" applyBorder="1"/>
    <xf numFmtId="0" fontId="0" fillId="4" borderId="14"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13" xfId="0" applyFont="1" applyFill="1" applyBorder="1" applyAlignment="1">
      <alignment horizontal="left" vertical="top" wrapText="1"/>
    </xf>
    <xf numFmtId="0" fontId="15" fillId="4" borderId="14"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13" xfId="0" applyFont="1" applyFill="1" applyBorder="1" applyAlignment="1">
      <alignment horizontal="left" vertical="top" wrapText="1"/>
    </xf>
    <xf numFmtId="0" fontId="0" fillId="6" borderId="14" xfId="0" applyFill="1" applyBorder="1" applyAlignment="1">
      <alignment horizontal="left" vertical="top" wrapText="1"/>
    </xf>
    <xf numFmtId="0" fontId="0" fillId="6" borderId="7" xfId="0" applyFill="1" applyBorder="1" applyAlignment="1">
      <alignment horizontal="left" vertical="top" wrapText="1"/>
    </xf>
    <xf numFmtId="0" fontId="0" fillId="6" borderId="35" xfId="0" applyFill="1" applyBorder="1" applyAlignment="1">
      <alignment horizontal="left" vertical="top" wrapText="1"/>
    </xf>
    <xf numFmtId="0" fontId="41" fillId="0" borderId="0" xfId="0" applyFont="1"/>
    <xf numFmtId="0" fontId="15" fillId="6" borderId="14" xfId="0" applyFont="1" applyFill="1" applyBorder="1" applyAlignment="1">
      <alignment horizontal="left" vertical="top" wrapText="1"/>
    </xf>
    <xf numFmtId="0" fontId="15" fillId="6" borderId="7" xfId="0" applyFont="1" applyFill="1" applyBorder="1" applyAlignment="1">
      <alignment horizontal="left" vertical="top" wrapText="1"/>
    </xf>
    <xf numFmtId="0" fontId="15" fillId="6" borderId="35" xfId="0" applyFont="1" applyFill="1" applyBorder="1" applyAlignment="1">
      <alignment horizontal="left" vertical="top" wrapText="1"/>
    </xf>
    <xf numFmtId="0" fontId="44" fillId="0" borderId="0" xfId="0" applyFont="1"/>
    <xf numFmtId="0" fontId="42" fillId="0" borderId="0" xfId="0" applyFont="1"/>
    <xf numFmtId="0" fontId="42" fillId="10" borderId="0" xfId="0" applyFont="1" applyFill="1"/>
    <xf numFmtId="0" fontId="41" fillId="10" borderId="0" xfId="0" applyFont="1" applyFill="1"/>
    <xf numFmtId="0" fontId="0" fillId="6" borderId="14"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35" xfId="0" applyFont="1" applyFill="1" applyBorder="1" applyAlignment="1">
      <alignment horizontal="left" vertical="top" wrapText="1"/>
    </xf>
    <xf numFmtId="0" fontId="41" fillId="0" borderId="0" xfId="0" applyFont="1" applyBorder="1"/>
    <xf numFmtId="0" fontId="41" fillId="0" borderId="7" xfId="0" applyFont="1" applyBorder="1"/>
    <xf numFmtId="0" fontId="44" fillId="0" borderId="0" xfId="0" applyFont="1" applyBorder="1"/>
    <xf numFmtId="0" fontId="44" fillId="0" borderId="7" xfId="0" applyFont="1" applyBorder="1"/>
    <xf numFmtId="0" fontId="41" fillId="23" borderId="0" xfId="0" applyFont="1" applyFill="1" applyBorder="1"/>
    <xf numFmtId="0" fontId="41" fillId="23" borderId="7" xfId="0" applyFont="1" applyFill="1" applyBorder="1"/>
    <xf numFmtId="0" fontId="41" fillId="24" borderId="0" xfId="0" applyFont="1" applyFill="1" applyBorder="1"/>
    <xf numFmtId="0" fontId="41" fillId="24" borderId="7" xfId="0" applyFont="1" applyFill="1" applyBorder="1"/>
    <xf numFmtId="0" fontId="41" fillId="24" borderId="0" xfId="0" applyFont="1" applyFill="1"/>
    <xf numFmtId="0" fontId="41" fillId="23" borderId="0" xfId="0" applyFont="1" applyFill="1"/>
    <xf numFmtId="0" fontId="41" fillId="28" borderId="0" xfId="0" applyFont="1" applyFill="1"/>
    <xf numFmtId="0" fontId="42" fillId="24" borderId="0" xfId="0" applyFont="1" applyFill="1"/>
    <xf numFmtId="0" fontId="42" fillId="23" borderId="0" xfId="0" applyFont="1" applyFill="1"/>
    <xf numFmtId="0" fontId="43" fillId="0" borderId="0" xfId="0" applyFont="1"/>
  </cellXfs>
  <cellStyles count="5011">
    <cellStyle name="40% - Accent2" xfId="4999" builtinId="35"/>
    <cellStyle name="40% - Accent2 2" xfId="500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8" builtinId="9" hidden="1"/>
    <cellStyle name="Followed Hyperlink" xfId="5009" builtinId="9" hidden="1"/>
    <cellStyle name="Followed Hyperlink" xfId="5010" builtinId="9" hidden="1"/>
    <cellStyle name="Good" xfId="340"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cellStyle name="Input" xfId="1" builtinId="20"/>
    <cellStyle name="Normal" xfId="0" builtinId="0"/>
    <cellStyle name="Normal 2_Sheet3" xfId="897"/>
    <cellStyle name="Percent" xfId="339" builtinId="5"/>
    <cellStyle name="Percent 2" xfId="7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3.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externalLink" Target="externalLinks/externalLink1.xml"/><Relationship Id="rId19" Type="http://schemas.openxmlformats.org/officeDocument/2006/relationships/externalLink" Target="externalLinks/externalLink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35</xdr:row>
      <xdr:rowOff>0</xdr:rowOff>
    </xdr:from>
    <xdr:to>
      <xdr:col>15</xdr:col>
      <xdr:colOff>571500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489200" y="6159500"/>
          <a:ext cx="11214100" cy="7239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3667968</xdr:colOff>
      <xdr:row>18</xdr:row>
      <xdr:rowOff>88900</xdr:rowOff>
    </xdr:from>
    <xdr:to>
      <xdr:col>16</xdr:col>
      <xdr:colOff>38100</xdr:colOff>
      <xdr:row>32</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923468" y="4051300"/>
          <a:ext cx="6580932" cy="2730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6</xdr:row>
      <xdr:rowOff>444500</xdr:rowOff>
    </xdr:from>
    <xdr:to>
      <xdr:col>15</xdr:col>
      <xdr:colOff>243632</xdr:colOff>
      <xdr:row>16</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811500" y="1612900"/>
          <a:ext cx="6580932" cy="2730500"/>
        </a:xfrm>
        <a:prstGeom prst="rect">
          <a:avLst/>
        </a:prstGeom>
      </xdr:spPr>
    </xdr:pic>
    <xdr:clientData/>
  </xdr:twoCellAnchor>
  <xdr:twoCellAnchor editAs="oneCell">
    <xdr:from>
      <xdr:col>7</xdr:col>
      <xdr:colOff>25400</xdr:colOff>
      <xdr:row>26</xdr:row>
      <xdr:rowOff>165100</xdr:rowOff>
    </xdr:from>
    <xdr:to>
      <xdr:col>12</xdr:col>
      <xdr:colOff>387808</xdr:colOff>
      <xdr:row>35</xdr:row>
      <xdr:rowOff>38100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5570200" y="5372100"/>
          <a:ext cx="4489908" cy="1803400"/>
        </a:xfrm>
        <a:prstGeom prst="rect">
          <a:avLst/>
        </a:prstGeom>
      </xdr:spPr>
    </xdr:pic>
    <xdr:clientData/>
  </xdr:twoCellAnchor>
  <xdr:twoCellAnchor editAs="oneCell">
    <xdr:from>
      <xdr:col>6</xdr:col>
      <xdr:colOff>642526</xdr:colOff>
      <xdr:row>41</xdr:row>
      <xdr:rowOff>152400</xdr:rowOff>
    </xdr:from>
    <xdr:to>
      <xdr:col>13</xdr:col>
      <xdr:colOff>736600</xdr:colOff>
      <xdr:row>59</xdr:row>
      <xdr:rowOff>63500</xdr:rowOff>
    </xdr:to>
    <xdr:pic>
      <xdr:nvPicPr>
        <xdr:cNvPr id="3" name="Picture 2"/>
        <xdr:cNvPicPr>
          <a:picLocks noChangeAspect="1"/>
        </xdr:cNvPicPr>
      </xdr:nvPicPr>
      <xdr:blipFill>
        <a:blip xmlns:r="http://schemas.openxmlformats.org/officeDocument/2006/relationships" r:embed="rId3"/>
        <a:stretch>
          <a:fillRect/>
        </a:stretch>
      </xdr:blipFill>
      <xdr:spPr>
        <a:xfrm>
          <a:off x="15361826" y="8280400"/>
          <a:ext cx="5872574" cy="2882900"/>
        </a:xfrm>
        <a:prstGeom prst="rect">
          <a:avLst/>
        </a:prstGeom>
      </xdr:spPr>
    </xdr:pic>
    <xdr:clientData/>
  </xdr:twoCellAnchor>
  <xdr:twoCellAnchor editAs="oneCell">
    <xdr:from>
      <xdr:col>6</xdr:col>
      <xdr:colOff>787400</xdr:colOff>
      <xdr:row>59</xdr:row>
      <xdr:rowOff>101600</xdr:rowOff>
    </xdr:from>
    <xdr:to>
      <xdr:col>14</xdr:col>
      <xdr:colOff>88900</xdr:colOff>
      <xdr:row>95</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15506700" y="12725400"/>
          <a:ext cx="5905500" cy="584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2476500</xdr:colOff>
      <xdr:row>0</xdr:row>
      <xdr:rowOff>50800</xdr:rowOff>
    </xdr:from>
    <xdr:to>
      <xdr:col>14</xdr:col>
      <xdr:colOff>292100</xdr:colOff>
      <xdr:row>33</xdr:row>
      <xdr:rowOff>50800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605000" y="50800"/>
          <a:ext cx="7239000" cy="665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635000</xdr:colOff>
      <xdr:row>0</xdr:row>
      <xdr:rowOff>254000</xdr:rowOff>
    </xdr:from>
    <xdr:to>
      <xdr:col>18</xdr:col>
      <xdr:colOff>1981200</xdr:colOff>
      <xdr:row>35</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294100" y="254000"/>
          <a:ext cx="5930900" cy="7518400"/>
        </a:xfrm>
        <a:prstGeom prst="rect">
          <a:avLst/>
        </a:prstGeom>
      </xdr:spPr>
    </xdr:pic>
    <xdr:clientData/>
  </xdr:twoCellAnchor>
  <xdr:twoCellAnchor editAs="oneCell">
    <xdr:from>
      <xdr:col>18</xdr:col>
      <xdr:colOff>203200</xdr:colOff>
      <xdr:row>66</xdr:row>
      <xdr:rowOff>101600</xdr:rowOff>
    </xdr:from>
    <xdr:to>
      <xdr:col>19</xdr:col>
      <xdr:colOff>2108200</xdr:colOff>
      <xdr:row>94</xdr:row>
      <xdr:rowOff>12700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58300" y="13614400"/>
          <a:ext cx="5435600" cy="5245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495300</xdr:colOff>
      <xdr:row>5</xdr:row>
      <xdr:rowOff>38100</xdr:rowOff>
    </xdr:from>
    <xdr:to>
      <xdr:col>16</xdr:col>
      <xdr:colOff>0</xdr:colOff>
      <xdr:row>20</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10000" y="1066800"/>
          <a:ext cx="7086600" cy="3251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50800</xdr:colOff>
      <xdr:row>45</xdr:row>
      <xdr:rowOff>38100</xdr:rowOff>
    </xdr:from>
    <xdr:to>
      <xdr:col>15</xdr:col>
      <xdr:colOff>533400</xdr:colOff>
      <xdr:row>72</xdr:row>
      <xdr:rowOff>63500</xdr:rowOff>
    </xdr:to>
    <xdr:pic>
      <xdr:nvPicPr>
        <xdr:cNvPr id="4" name="Picture 3"/>
        <xdr:cNvPicPr>
          <a:picLocks noChangeAspect="1"/>
        </xdr:cNvPicPr>
      </xdr:nvPicPr>
      <xdr:blipFill>
        <a:blip xmlns:r="http://schemas.openxmlformats.org/officeDocument/2006/relationships" r:embed="rId1"/>
        <a:stretch>
          <a:fillRect/>
        </a:stretch>
      </xdr:blipFill>
      <xdr:spPr>
        <a:xfrm>
          <a:off x="12712700" y="8432800"/>
          <a:ext cx="77343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analyse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Quintel/Projects/201606_ETMoses%20voor%20Groningen/Dataset%20template/20160524_GEA_dataset_analyse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set_ETM%20voor%20Drenthe%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Sources and assumptions"/>
      <sheetName val="Final demand per energy carrier"/>
      <sheetName val="Electricity"/>
      <sheetName val="Cooking"/>
      <sheetName val="Heatpumps"/>
      <sheetName val="Coolin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row r="11">
          <cell r="L11">
            <v>0</v>
          </cell>
        </row>
      </sheetData>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Dashboard"/>
      <sheetName val="Huishoudens"/>
      <sheetName val="Gebied"/>
      <sheetName val="Gebouwen"/>
      <sheetName val="Transport"/>
      <sheetName val="Industrie"/>
      <sheetName val="Landbouw"/>
      <sheetName val="Energie"/>
      <sheetName val="Hernieuwbare_energie"/>
      <sheetName val="ETM_waardes_2050"/>
      <sheetName val="ETM_inputs_2050"/>
      <sheetName val="Efficiencies"/>
      <sheetName val="Central_producers"/>
      <sheetName val="Energiebalans"/>
    </sheetNames>
    <sheetDataSet>
      <sheetData sheetId="0"/>
      <sheetData sheetId="1"/>
      <sheetData sheetId="2">
        <row r="16">
          <cell r="E16">
            <v>211902</v>
          </cell>
        </row>
      </sheetData>
      <sheetData sheetId="3"/>
      <sheetData sheetId="4"/>
      <sheetData sheetId="5"/>
      <sheetData sheetId="6"/>
      <sheetData sheetId="7"/>
      <sheetData sheetId="8"/>
      <sheetData sheetId="9"/>
      <sheetData sheetId="10"/>
      <sheetData sheetId="11"/>
      <sheetData sheetId="12"/>
      <sheetData sheetId="13">
        <row r="8">
          <cell r="D8" t="str">
            <v>Drenthe - 2050</v>
          </cell>
        </row>
      </sheetData>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1:BL167"/>
  <sheetViews>
    <sheetView zoomScale="125" workbookViewId="0">
      <selection activeCell="C2" sqref="C2"/>
    </sheetView>
  </sheetViews>
  <sheetFormatPr baseColWidth="10" defaultRowHeight="13" x14ac:dyDescent="0.15"/>
  <cols>
    <col min="4" max="4" width="12.6640625" customWidth="1"/>
    <col min="5" max="5" width="7.6640625" customWidth="1"/>
    <col min="6" max="6" width="22" customWidth="1"/>
  </cols>
  <sheetData>
    <row r="1" spans="2:64" ht="61" customHeight="1" x14ac:dyDescent="0.25">
      <c r="B1" s="49"/>
      <c r="C1" s="20" t="s">
        <v>596</v>
      </c>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row>
    <row r="2" spans="2:64" ht="28" customHeight="1" thickBot="1" x14ac:dyDescent="0.2">
      <c r="B2" s="49"/>
      <c r="D2" s="260"/>
      <c r="E2" s="260"/>
      <c r="F2" s="260"/>
      <c r="G2" s="260"/>
      <c r="H2" s="260"/>
      <c r="I2" s="260"/>
      <c r="J2" s="260"/>
      <c r="K2" s="260"/>
      <c r="L2" s="260"/>
      <c r="M2" s="260"/>
      <c r="N2" s="260"/>
      <c r="O2" s="260"/>
      <c r="P2" s="260"/>
      <c r="Q2" s="260"/>
      <c r="R2" s="260"/>
      <c r="S2" s="260"/>
      <c r="T2" s="260"/>
      <c r="U2" s="260"/>
      <c r="V2" s="260"/>
      <c r="W2" s="260"/>
      <c r="X2" s="260"/>
      <c r="Y2" s="260"/>
      <c r="Z2" s="260"/>
      <c r="AA2" s="260"/>
      <c r="AB2" s="260"/>
      <c r="AC2" s="260"/>
      <c r="AD2" s="260"/>
      <c r="AE2" s="260"/>
      <c r="AF2" s="260"/>
      <c r="AG2" s="260"/>
      <c r="AH2" s="260"/>
      <c r="AI2" s="260"/>
      <c r="AJ2" s="260"/>
      <c r="AK2" s="260"/>
      <c r="AL2" s="260"/>
      <c r="AM2" s="260"/>
      <c r="AN2" s="49"/>
      <c r="AO2" s="49"/>
      <c r="AP2" s="49"/>
      <c r="AQ2" s="49"/>
      <c r="AR2" s="49"/>
      <c r="AS2" s="49"/>
      <c r="AT2" s="49"/>
      <c r="AU2" s="49"/>
      <c r="AV2" s="49"/>
      <c r="AW2" s="49"/>
      <c r="AX2" s="49"/>
      <c r="AY2" s="49"/>
      <c r="AZ2" s="49"/>
      <c r="BA2" s="49"/>
      <c r="BB2" s="49"/>
      <c r="BC2" s="49"/>
      <c r="BD2" s="49"/>
      <c r="BE2" s="49"/>
      <c r="BF2" s="49"/>
      <c r="BG2" s="49"/>
      <c r="BH2" s="49"/>
      <c r="BI2" s="49"/>
      <c r="BJ2" s="49"/>
      <c r="BK2" s="49"/>
      <c r="BL2" s="49"/>
    </row>
    <row r="3" spans="2:64" x14ac:dyDescent="0.15">
      <c r="B3" s="49"/>
      <c r="C3" s="261"/>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row>
    <row r="4" spans="2:64" x14ac:dyDescent="0.15">
      <c r="B4" s="49"/>
      <c r="C4" s="262"/>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row>
    <row r="5" spans="2:64" x14ac:dyDescent="0.15">
      <c r="B5" s="49"/>
      <c r="C5" s="262"/>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row>
    <row r="6" spans="2:64" x14ac:dyDescent="0.15">
      <c r="B6" s="49"/>
      <c r="C6" s="262"/>
      <c r="D6" s="13" t="s">
        <v>596</v>
      </c>
      <c r="E6" s="13"/>
      <c r="F6" s="13"/>
      <c r="G6" s="13"/>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row>
    <row r="7" spans="2:64" x14ac:dyDescent="0.15">
      <c r="B7" s="49"/>
      <c r="C7" s="262"/>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2:64" x14ac:dyDescent="0.15">
      <c r="B8" s="49"/>
      <c r="C8" s="262"/>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2:64" x14ac:dyDescent="0.15">
      <c r="B9" s="49"/>
      <c r="C9" s="262"/>
      <c r="D9" s="49" t="s">
        <v>710</v>
      </c>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2:64" x14ac:dyDescent="0.15">
      <c r="B10" s="49"/>
      <c r="C10" s="262"/>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2:64" x14ac:dyDescent="0.15">
      <c r="B11" s="49"/>
      <c r="C11" s="262"/>
      <c r="D11" s="49"/>
      <c r="E11" s="49" t="s">
        <v>450</v>
      </c>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2:64" x14ac:dyDescent="0.15">
      <c r="B12" s="49"/>
      <c r="C12" s="262"/>
      <c r="D12" s="49"/>
      <c r="E12" s="49" t="s">
        <v>483</v>
      </c>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2:64" x14ac:dyDescent="0.15">
      <c r="B13" s="49"/>
      <c r="C13" s="262"/>
      <c r="D13" s="49"/>
      <c r="E13" s="49" t="s">
        <v>202</v>
      </c>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2:64" x14ac:dyDescent="0.15">
      <c r="B14" s="49"/>
      <c r="C14" s="262" t="s">
        <v>711</v>
      </c>
      <c r="D14" s="49"/>
      <c r="E14" s="49" t="s">
        <v>498</v>
      </c>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2:64" x14ac:dyDescent="0.15">
      <c r="B15" s="49"/>
      <c r="C15" s="262"/>
      <c r="D15" s="49"/>
      <c r="E15" s="49" t="s">
        <v>512</v>
      </c>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2:64" x14ac:dyDescent="0.15">
      <c r="B16" s="49"/>
      <c r="C16" s="262"/>
      <c r="D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2:64" x14ac:dyDescent="0.15">
      <c r="B17" s="49"/>
      <c r="C17" s="262"/>
      <c r="D17" s="49" t="s">
        <v>679</v>
      </c>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2:64" x14ac:dyDescent="0.15">
      <c r="B18" s="49"/>
      <c r="C18" s="262"/>
      <c r="D18" s="49" t="s">
        <v>647</v>
      </c>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2:64" x14ac:dyDescent="0.15">
      <c r="B19" s="49"/>
      <c r="C19" s="262"/>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2:64" x14ac:dyDescent="0.15">
      <c r="B20" s="49"/>
      <c r="C20" s="262"/>
      <c r="D20" s="49" t="s">
        <v>616</v>
      </c>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2:64" x14ac:dyDescent="0.15">
      <c r="B21" s="49"/>
      <c r="C21" s="262"/>
      <c r="D21" s="49" t="s">
        <v>652</v>
      </c>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2:64" x14ac:dyDescent="0.15">
      <c r="B22" s="49"/>
      <c r="C22" s="262"/>
      <c r="D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2:64" x14ac:dyDescent="0.15">
      <c r="B23" s="49"/>
      <c r="C23" s="262"/>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2:64" x14ac:dyDescent="0.15">
      <c r="B24" s="49"/>
      <c r="C24" s="262"/>
      <c r="D24" s="13" t="s">
        <v>597</v>
      </c>
      <c r="E24" s="13"/>
      <c r="F24" s="13"/>
      <c r="G24" s="13"/>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2:64" x14ac:dyDescent="0.15">
      <c r="B25" s="49"/>
      <c r="C25" s="262"/>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2:64" x14ac:dyDescent="0.15">
      <c r="B26" s="49"/>
      <c r="C26" s="262"/>
      <c r="D26" s="49" t="s">
        <v>626</v>
      </c>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2:64" x14ac:dyDescent="0.15">
      <c r="B27" s="49"/>
      <c r="C27" s="262"/>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2:64" x14ac:dyDescent="0.15">
      <c r="B28" s="49"/>
      <c r="C28" s="262"/>
      <c r="D28" s="258" t="s">
        <v>628</v>
      </c>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2:64" x14ac:dyDescent="0.15">
      <c r="B29" s="49"/>
      <c r="C29" s="262"/>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2:64" x14ac:dyDescent="0.15">
      <c r="B30" s="49"/>
      <c r="C30" s="262"/>
      <c r="D30" s="10"/>
      <c r="E30" s="49"/>
      <c r="F30" s="49" t="s">
        <v>449</v>
      </c>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2:64" x14ac:dyDescent="0.15">
      <c r="B31" s="49"/>
      <c r="C31" s="262"/>
      <c r="D31" s="285"/>
      <c r="E31" s="49"/>
      <c r="F31" s="49" t="s">
        <v>627</v>
      </c>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2:64" x14ac:dyDescent="0.15">
      <c r="B32" s="49"/>
      <c r="C32" s="262"/>
      <c r="D32" s="14"/>
      <c r="E32" s="49"/>
      <c r="F32" s="49" t="s">
        <v>636</v>
      </c>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2:64" x14ac:dyDescent="0.15">
      <c r="B33" s="49"/>
      <c r="C33" s="262"/>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2:64" x14ac:dyDescent="0.15">
      <c r="B34" s="49"/>
      <c r="C34" s="262"/>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2:64" x14ac:dyDescent="0.15">
      <c r="B35" s="49"/>
      <c r="C35" s="262"/>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2:64" x14ac:dyDescent="0.15">
      <c r="B36" s="49"/>
      <c r="C36" s="262"/>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2:64" x14ac:dyDescent="0.15">
      <c r="B37" s="49"/>
      <c r="C37" s="262"/>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2:64" x14ac:dyDescent="0.15">
      <c r="B38" s="49"/>
      <c r="C38" s="262"/>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2:64" x14ac:dyDescent="0.15">
      <c r="B39" s="49"/>
      <c r="C39" s="262"/>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2:64" x14ac:dyDescent="0.15">
      <c r="B40" s="49"/>
      <c r="C40" s="262"/>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2:64" x14ac:dyDescent="0.15">
      <c r="B41" s="49"/>
      <c r="C41" s="262"/>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2:64" x14ac:dyDescent="0.15">
      <c r="B42" s="49"/>
      <c r="C42" s="262"/>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2:64" x14ac:dyDescent="0.15">
      <c r="B43" s="49"/>
      <c r="C43" s="262"/>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2:64" x14ac:dyDescent="0.15">
      <c r="B44" s="49"/>
      <c r="C44" s="262"/>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2:64" x14ac:dyDescent="0.15">
      <c r="B45" s="49"/>
      <c r="C45" s="262"/>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row>
    <row r="46" spans="2:64" x14ac:dyDescent="0.15">
      <c r="B46" s="49"/>
      <c r="C46" s="262"/>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row>
    <row r="47" spans="2:64" x14ac:dyDescent="0.15">
      <c r="B47" s="49"/>
      <c r="C47" s="262"/>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row>
    <row r="48" spans="2:64" x14ac:dyDescent="0.15">
      <c r="B48" s="49"/>
      <c r="C48" s="262"/>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row>
    <row r="49" spans="2:64" x14ac:dyDescent="0.15">
      <c r="B49" s="49"/>
      <c r="C49" s="262"/>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row>
    <row r="50" spans="2:64" x14ac:dyDescent="0.15">
      <c r="B50" s="49"/>
      <c r="C50" s="262"/>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row>
    <row r="51" spans="2:64" x14ac:dyDescent="0.15">
      <c r="B51" s="49"/>
      <c r="C51" s="262"/>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row>
    <row r="52" spans="2:64" x14ac:dyDescent="0.15">
      <c r="B52" s="49"/>
      <c r="C52" s="262"/>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row>
    <row r="53" spans="2:64" x14ac:dyDescent="0.15">
      <c r="B53" s="49"/>
      <c r="C53" s="262"/>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row>
    <row r="54" spans="2:64" x14ac:dyDescent="0.15">
      <c r="B54" s="49"/>
      <c r="C54" s="262"/>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row>
    <row r="55" spans="2:64" x14ac:dyDescent="0.15">
      <c r="B55" s="49"/>
      <c r="C55" s="262"/>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row>
    <row r="56" spans="2:64" x14ac:dyDescent="0.15">
      <c r="B56" s="49"/>
      <c r="C56" s="262"/>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row>
    <row r="57" spans="2:64" x14ac:dyDescent="0.15">
      <c r="B57" s="49"/>
      <c r="C57" s="262"/>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row>
    <row r="58" spans="2:64" x14ac:dyDescent="0.15">
      <c r="B58" s="49"/>
      <c r="C58" s="262"/>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row>
    <row r="59" spans="2:64" x14ac:dyDescent="0.15">
      <c r="B59" s="49"/>
      <c r="C59" s="262"/>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row>
    <row r="60" spans="2:64" x14ac:dyDescent="0.15">
      <c r="B60" s="49"/>
      <c r="C60" s="262"/>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row>
    <row r="61" spans="2:64" x14ac:dyDescent="0.15">
      <c r="B61" s="49"/>
      <c r="C61" s="262"/>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row>
    <row r="62" spans="2:64" x14ac:dyDescent="0.15">
      <c r="B62" s="49"/>
      <c r="C62" s="262"/>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row>
    <row r="63" spans="2:64" x14ac:dyDescent="0.15">
      <c r="B63" s="49"/>
      <c r="C63" s="262"/>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row>
    <row r="64" spans="2:64" x14ac:dyDescent="0.15">
      <c r="B64" s="49"/>
      <c r="C64" s="262"/>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row>
    <row r="65" spans="2:64" x14ac:dyDescent="0.15">
      <c r="B65" s="49"/>
      <c r="C65" s="262"/>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row>
    <row r="66" spans="2:64" x14ac:dyDescent="0.15">
      <c r="B66" s="49"/>
      <c r="C66" s="262"/>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row>
    <row r="67" spans="2:64" x14ac:dyDescent="0.15">
      <c r="B67" s="49"/>
      <c r="C67" s="262"/>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row>
    <row r="68" spans="2:64" x14ac:dyDescent="0.15">
      <c r="B68" s="49"/>
      <c r="C68" s="262"/>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row>
    <row r="69" spans="2:64" x14ac:dyDescent="0.15">
      <c r="B69" s="49"/>
      <c r="C69" s="262"/>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row>
    <row r="70" spans="2:64" x14ac:dyDescent="0.15">
      <c r="B70" s="49"/>
      <c r="C70" s="262"/>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row>
    <row r="71" spans="2:64" x14ac:dyDescent="0.15">
      <c r="B71" s="49"/>
      <c r="C71" s="262"/>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row>
    <row r="72" spans="2:64" x14ac:dyDescent="0.15">
      <c r="B72" s="49"/>
      <c r="C72" s="262"/>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row>
    <row r="73" spans="2:64" x14ac:dyDescent="0.15">
      <c r="B73" s="49"/>
      <c r="C73" s="262"/>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row>
    <row r="74" spans="2:64" x14ac:dyDescent="0.15">
      <c r="B74" s="49"/>
      <c r="C74" s="262"/>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row>
    <row r="75" spans="2:64" x14ac:dyDescent="0.15">
      <c r="B75" s="49"/>
      <c r="C75" s="262"/>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row>
    <row r="76" spans="2:64" x14ac:dyDescent="0.15">
      <c r="B76" s="49"/>
      <c r="C76" s="262"/>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row>
    <row r="77" spans="2:64" x14ac:dyDescent="0.15">
      <c r="B77" s="49"/>
      <c r="C77" s="262"/>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row>
    <row r="78" spans="2:64" x14ac:dyDescent="0.15">
      <c r="B78" s="49"/>
      <c r="C78" s="262"/>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row>
    <row r="79" spans="2:64" x14ac:dyDescent="0.15">
      <c r="B79" s="49"/>
      <c r="C79" s="262"/>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row>
    <row r="80" spans="2:64" x14ac:dyDescent="0.15">
      <c r="B80" s="49"/>
      <c r="C80" s="262"/>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row>
    <row r="81" spans="2:64" x14ac:dyDescent="0.15">
      <c r="B81" s="49"/>
      <c r="C81" s="262"/>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row>
    <row r="82" spans="2:64" x14ac:dyDescent="0.15">
      <c r="B82" s="49"/>
      <c r="C82" s="262"/>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row>
    <row r="83" spans="2:64" x14ac:dyDescent="0.15">
      <c r="B83" s="49"/>
      <c r="C83" s="262"/>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row>
    <row r="84" spans="2:64" x14ac:dyDescent="0.15">
      <c r="B84" s="49"/>
      <c r="C84" s="262"/>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row>
    <row r="85" spans="2:64" x14ac:dyDescent="0.15">
      <c r="B85" s="49"/>
      <c r="C85" s="262"/>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row>
    <row r="86" spans="2:64" x14ac:dyDescent="0.15">
      <c r="B86" s="49"/>
      <c r="C86" s="262"/>
      <c r="D86" s="13" t="s">
        <v>634</v>
      </c>
      <c r="E86" s="13"/>
      <c r="F86" s="13"/>
      <c r="G86" s="13"/>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row>
    <row r="87" spans="2:64" x14ac:dyDescent="0.15">
      <c r="B87" s="49"/>
      <c r="C87" s="262"/>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row>
    <row r="88" spans="2:64" x14ac:dyDescent="0.15">
      <c r="B88" s="49"/>
      <c r="C88" s="262"/>
      <c r="D88" s="49" t="s">
        <v>380</v>
      </c>
      <c r="E88" s="49"/>
      <c r="F88" s="49" t="s">
        <v>630</v>
      </c>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row>
    <row r="89" spans="2:64" x14ac:dyDescent="0.15">
      <c r="B89" s="49"/>
      <c r="C89" s="262"/>
      <c r="D89" s="49" t="s">
        <v>355</v>
      </c>
      <c r="E89" s="49"/>
      <c r="F89" s="49" t="s">
        <v>629</v>
      </c>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row>
    <row r="90" spans="2:64" x14ac:dyDescent="0.15">
      <c r="B90" s="49"/>
      <c r="C90" s="262"/>
      <c r="D90" s="49"/>
      <c r="F90" s="49" t="s">
        <v>598</v>
      </c>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row>
    <row r="91" spans="2:64" x14ac:dyDescent="0.15">
      <c r="B91" s="49"/>
      <c r="C91" s="262"/>
      <c r="D91" s="49" t="s">
        <v>631</v>
      </c>
      <c r="E91" s="49"/>
      <c r="F91" s="49" t="s">
        <v>645</v>
      </c>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row>
    <row r="92" spans="2:64" x14ac:dyDescent="0.15">
      <c r="B92" s="49"/>
      <c r="C92" s="262"/>
      <c r="D92" s="49" t="s">
        <v>632</v>
      </c>
      <c r="E92" s="49"/>
      <c r="F92" s="49" t="s">
        <v>646</v>
      </c>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row>
    <row r="93" spans="2:64" x14ac:dyDescent="0.15">
      <c r="B93" s="49"/>
      <c r="C93" s="262"/>
      <c r="D93" s="49" t="s">
        <v>206</v>
      </c>
      <c r="E93" s="49"/>
      <c r="F93" s="49" t="s">
        <v>633</v>
      </c>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row>
    <row r="94" spans="2:64" x14ac:dyDescent="0.15">
      <c r="B94" s="49"/>
      <c r="C94" s="262"/>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row>
    <row r="95" spans="2:64" x14ac:dyDescent="0.15">
      <c r="B95" s="49"/>
      <c r="C95" s="262"/>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row>
    <row r="96" spans="2:64" x14ac:dyDescent="0.15">
      <c r="B96" s="49"/>
      <c r="C96" s="262"/>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row>
    <row r="97" spans="2:64" x14ac:dyDescent="0.15">
      <c r="B97" s="49"/>
      <c r="C97" s="262"/>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row>
    <row r="98" spans="2:64" x14ac:dyDescent="0.15">
      <c r="B98" s="49"/>
      <c r="C98" s="262"/>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row>
    <row r="99" spans="2:64" x14ac:dyDescent="0.15">
      <c r="B99" s="49"/>
      <c r="C99" s="262"/>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row>
    <row r="100" spans="2:64" x14ac:dyDescent="0.15">
      <c r="B100" s="49"/>
      <c r="C100" s="262"/>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row>
    <row r="101" spans="2:64" x14ac:dyDescent="0.15">
      <c r="B101" s="49"/>
      <c r="C101" s="262"/>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row>
    <row r="102" spans="2:64" x14ac:dyDescent="0.15">
      <c r="B102" s="49"/>
      <c r="C102" s="262"/>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row>
    <row r="103" spans="2:64" x14ac:dyDescent="0.15">
      <c r="B103" s="49"/>
      <c r="C103" s="262"/>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row>
    <row r="104" spans="2:64" x14ac:dyDescent="0.15">
      <c r="B104" s="49"/>
      <c r="C104" s="262"/>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row>
    <row r="105" spans="2:64" x14ac:dyDescent="0.15">
      <c r="B105" s="49"/>
      <c r="C105" s="262"/>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row>
    <row r="106" spans="2:64" x14ac:dyDescent="0.15">
      <c r="B106" s="49"/>
      <c r="C106" s="262"/>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row>
    <row r="107" spans="2:64" x14ac:dyDescent="0.15">
      <c r="B107" s="49"/>
      <c r="C107" s="262"/>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row>
    <row r="108" spans="2:64" x14ac:dyDescent="0.15">
      <c r="B108" s="49"/>
      <c r="C108" s="262"/>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row>
    <row r="109" spans="2:64" x14ac:dyDescent="0.15">
      <c r="B109" s="49"/>
      <c r="C109" s="262"/>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row>
    <row r="110" spans="2:64" x14ac:dyDescent="0.15">
      <c r="B110" s="49"/>
      <c r="C110" s="262"/>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row>
    <row r="111" spans="2:64" x14ac:dyDescent="0.15">
      <c r="B111" s="49"/>
      <c r="C111" s="262"/>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row>
    <row r="112" spans="2:64" x14ac:dyDescent="0.15">
      <c r="B112" s="49"/>
      <c r="C112" s="262"/>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row>
    <row r="113" spans="2:64" x14ac:dyDescent="0.15">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row>
    <row r="114" spans="2:64" x14ac:dyDescent="0.1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row>
    <row r="115" spans="2:64" x14ac:dyDescent="0.15">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row>
    <row r="116" spans="2:64" x14ac:dyDescent="0.15">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row>
    <row r="117" spans="2:64" x14ac:dyDescent="0.15">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row>
    <row r="118" spans="2:64" x14ac:dyDescent="0.15">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row>
    <row r="119" spans="2:64" x14ac:dyDescent="0.15">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row>
    <row r="120" spans="2:64" x14ac:dyDescent="0.15">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row>
    <row r="121" spans="2:64" x14ac:dyDescent="0.1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row>
    <row r="122" spans="2:64" x14ac:dyDescent="0.15">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row>
    <row r="123" spans="2:64" x14ac:dyDescent="0.15">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row>
    <row r="124" spans="2:64" x14ac:dyDescent="0.15">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row>
    <row r="125" spans="2:64" x14ac:dyDescent="0.15">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row>
    <row r="126" spans="2:64" x14ac:dyDescent="0.15">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row>
    <row r="127" spans="2:64" x14ac:dyDescent="0.15">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row>
    <row r="128" spans="2:64" x14ac:dyDescent="0.15">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row>
    <row r="129" spans="2:64" x14ac:dyDescent="0.1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row>
    <row r="130" spans="2:64" x14ac:dyDescent="0.15">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row>
    <row r="131" spans="2:64" x14ac:dyDescent="0.1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row>
    <row r="132" spans="2:64" x14ac:dyDescent="0.1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row>
    <row r="133" spans="2:64" x14ac:dyDescent="0.1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row>
    <row r="134" spans="2:64" x14ac:dyDescent="0.1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row>
    <row r="135" spans="2:64" x14ac:dyDescent="0.1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row>
    <row r="136" spans="2:64" x14ac:dyDescent="0.15">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row>
    <row r="137" spans="2:64" x14ac:dyDescent="0.1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row>
    <row r="138" spans="2:64" x14ac:dyDescent="0.1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row>
    <row r="139" spans="2:64" x14ac:dyDescent="0.1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row>
    <row r="140" spans="2:64" x14ac:dyDescent="0.1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row>
    <row r="141" spans="2:64" x14ac:dyDescent="0.1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row>
    <row r="142" spans="2:64" x14ac:dyDescent="0.1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row>
    <row r="143" spans="2:64" x14ac:dyDescent="0.1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row>
    <row r="144" spans="2:64" x14ac:dyDescent="0.1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row>
    <row r="145" spans="2:64" x14ac:dyDescent="0.1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row>
    <row r="146" spans="2:64" x14ac:dyDescent="0.1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row>
    <row r="147" spans="2:64" x14ac:dyDescent="0.1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row>
    <row r="148" spans="2:64" x14ac:dyDescent="0.1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row>
    <row r="149" spans="2:64" x14ac:dyDescent="0.1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row>
    <row r="150" spans="2:64" x14ac:dyDescent="0.1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row>
    <row r="151" spans="2:64" x14ac:dyDescent="0.1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row>
    <row r="152" spans="2:64" x14ac:dyDescent="0.1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row>
    <row r="153" spans="2:64" x14ac:dyDescent="0.1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row>
    <row r="154" spans="2:64" x14ac:dyDescent="0.1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c r="AY154" s="49"/>
      <c r="AZ154" s="49"/>
      <c r="BA154" s="49"/>
      <c r="BB154" s="49"/>
      <c r="BC154" s="49"/>
      <c r="BD154" s="49"/>
      <c r="BE154" s="49"/>
      <c r="BF154" s="49"/>
      <c r="BG154" s="49"/>
      <c r="BH154" s="49"/>
      <c r="BI154" s="49"/>
      <c r="BJ154" s="49"/>
      <c r="BK154" s="49"/>
      <c r="BL154" s="49"/>
    </row>
    <row r="155" spans="2:64" x14ac:dyDescent="0.1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c r="BF155" s="49"/>
      <c r="BG155" s="49"/>
      <c r="BH155" s="49"/>
      <c r="BI155" s="49"/>
      <c r="BJ155" s="49"/>
      <c r="BK155" s="49"/>
      <c r="BL155" s="49"/>
    </row>
    <row r="156" spans="2:64" x14ac:dyDescent="0.1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row>
    <row r="157" spans="2:64" x14ac:dyDescent="0.1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row>
    <row r="158" spans="2:64" x14ac:dyDescent="0.1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row>
    <row r="159" spans="2:64" x14ac:dyDescent="0.1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c r="BF159" s="49"/>
      <c r="BG159" s="49"/>
      <c r="BH159" s="49"/>
      <c r="BI159" s="49"/>
      <c r="BJ159" s="49"/>
      <c r="BK159" s="49"/>
      <c r="BL159" s="49"/>
    </row>
    <row r="160" spans="2:64" x14ac:dyDescent="0.1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c r="AY160" s="49"/>
      <c r="AZ160" s="49"/>
      <c r="BA160" s="49"/>
      <c r="BB160" s="49"/>
      <c r="BC160" s="49"/>
      <c r="BD160" s="49"/>
      <c r="BE160" s="49"/>
      <c r="BF160" s="49"/>
      <c r="BG160" s="49"/>
      <c r="BH160" s="49"/>
      <c r="BI160" s="49"/>
      <c r="BJ160" s="49"/>
      <c r="BK160" s="49"/>
      <c r="BL160" s="49"/>
    </row>
    <row r="161" spans="2:64" x14ac:dyDescent="0.1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c r="BF161" s="49"/>
      <c r="BG161" s="49"/>
      <c r="BH161" s="49"/>
      <c r="BI161" s="49"/>
      <c r="BJ161" s="49"/>
      <c r="BK161" s="49"/>
      <c r="BL161" s="49"/>
    </row>
    <row r="162" spans="2:64" x14ac:dyDescent="0.1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49"/>
      <c r="BL162" s="49"/>
    </row>
    <row r="163" spans="2:64" x14ac:dyDescent="0.1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49"/>
      <c r="BL163" s="49"/>
    </row>
    <row r="164" spans="2:64" x14ac:dyDescent="0.1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49"/>
      <c r="BL164" s="49"/>
    </row>
    <row r="165" spans="2:64" x14ac:dyDescent="0.1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49"/>
      <c r="BL165" s="49"/>
    </row>
    <row r="166" spans="2:64" x14ac:dyDescent="0.1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49"/>
      <c r="BL166" s="49"/>
    </row>
    <row r="167" spans="2:64" x14ac:dyDescent="0.1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49"/>
      <c r="BL167" s="49"/>
    </row>
  </sheetData>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8" tint="0.39997558519241921"/>
  </sheetPr>
  <dimension ref="A1:AV47"/>
  <sheetViews>
    <sheetView tabSelected="1" workbookViewId="0">
      <selection activeCell="G26" sqref="G26"/>
    </sheetView>
  </sheetViews>
  <sheetFormatPr baseColWidth="10" defaultRowHeight="15" x14ac:dyDescent="0.2"/>
  <cols>
    <col min="1" max="1" width="10.83203125" style="323"/>
    <col min="2" max="2" width="25.6640625" style="323" bestFit="1" customWidth="1"/>
    <col min="3" max="3" width="10.83203125" style="323"/>
    <col min="4" max="4" width="78.5" style="311" customWidth="1"/>
    <col min="5" max="5" width="14.5" style="311" bestFit="1" customWidth="1"/>
    <col min="6" max="6" width="15" style="311" customWidth="1"/>
    <col min="7" max="12" width="10.83203125" style="311"/>
    <col min="13" max="13" width="17" style="311" customWidth="1"/>
    <col min="14" max="14" width="13.1640625" style="311" customWidth="1"/>
    <col min="15" max="18" width="10.83203125" style="311"/>
    <col min="19" max="19" width="15.6640625" style="311" customWidth="1"/>
    <col min="20" max="16384" width="10.83203125" style="311"/>
  </cols>
  <sheetData>
    <row r="1" spans="1:28" x14ac:dyDescent="0.2">
      <c r="B1" s="306" t="s">
        <v>529</v>
      </c>
      <c r="C1" s="305"/>
      <c r="D1" s="307"/>
      <c r="E1" s="308"/>
      <c r="F1" s="308"/>
      <c r="G1" s="308"/>
      <c r="H1" s="308"/>
      <c r="I1" s="308"/>
      <c r="J1" s="308"/>
      <c r="K1" s="308"/>
      <c r="L1" s="308"/>
      <c r="M1" s="308"/>
      <c r="N1" s="308"/>
      <c r="O1" s="308"/>
      <c r="P1" s="308"/>
      <c r="Q1" s="308"/>
      <c r="R1" s="308"/>
      <c r="S1" s="308"/>
      <c r="T1" s="308"/>
      <c r="U1" s="308"/>
      <c r="V1" s="308"/>
      <c r="W1" s="308"/>
      <c r="X1" s="308"/>
      <c r="Y1" s="308"/>
      <c r="Z1" s="308"/>
    </row>
    <row r="2" spans="1:28" x14ac:dyDescent="0.2">
      <c r="B2" s="306"/>
      <c r="C2" s="305"/>
      <c r="D2" s="307"/>
      <c r="E2" s="308"/>
      <c r="F2" s="317"/>
      <c r="G2" s="308"/>
      <c r="H2" s="308"/>
      <c r="I2" s="308"/>
      <c r="J2" s="308"/>
      <c r="K2" s="308"/>
      <c r="L2" s="308"/>
      <c r="M2" s="308"/>
      <c r="N2" s="308"/>
      <c r="O2" s="308"/>
      <c r="P2" s="308"/>
      <c r="Q2" s="308"/>
      <c r="R2" s="308"/>
      <c r="S2" s="308"/>
      <c r="T2" s="308"/>
      <c r="U2" s="308"/>
      <c r="V2" s="308"/>
      <c r="W2" s="308"/>
      <c r="X2" s="308"/>
      <c r="Y2" s="308"/>
      <c r="Z2" s="308"/>
    </row>
    <row r="3" spans="1:28" x14ac:dyDescent="0.2">
      <c r="A3" s="305"/>
      <c r="B3" s="403" t="s">
        <v>585</v>
      </c>
      <c r="C3" s="404"/>
      <c r="D3" s="363"/>
      <c r="E3" s="315"/>
      <c r="F3" s="316"/>
      <c r="G3" s="317"/>
      <c r="H3" s="317"/>
      <c r="I3" s="308"/>
      <c r="J3" s="317"/>
      <c r="K3" s="317"/>
      <c r="L3" s="317"/>
      <c r="M3" s="317"/>
      <c r="N3" s="317"/>
      <c r="O3" s="317"/>
      <c r="P3" s="317"/>
      <c r="Q3" s="317"/>
      <c r="R3" s="317"/>
      <c r="S3" s="308"/>
      <c r="T3" s="317"/>
      <c r="U3" s="317"/>
      <c r="V3" s="317"/>
      <c r="W3" s="317"/>
      <c r="X3" s="317"/>
      <c r="Y3" s="317"/>
      <c r="Z3" s="317"/>
    </row>
    <row r="4" spans="1:28" ht="12" customHeight="1" x14ac:dyDescent="0.2">
      <c r="A4" s="305"/>
      <c r="B4" s="746" t="s">
        <v>772</v>
      </c>
      <c r="C4" s="747"/>
      <c r="D4" s="747"/>
      <c r="E4" s="747"/>
      <c r="F4" s="748"/>
      <c r="G4" s="312"/>
      <c r="H4" s="312"/>
      <c r="I4" s="308"/>
      <c r="J4" s="312"/>
      <c r="K4" s="312"/>
      <c r="L4" s="312"/>
      <c r="M4" s="312"/>
      <c r="N4" s="312"/>
      <c r="O4" s="312"/>
      <c r="P4" s="312"/>
      <c r="Q4" s="312"/>
      <c r="R4" s="312"/>
      <c r="S4" s="308"/>
      <c r="T4" s="312"/>
      <c r="U4" s="312"/>
      <c r="V4" s="312"/>
      <c r="W4" s="312"/>
      <c r="X4" s="312"/>
      <c r="Y4" s="312"/>
      <c r="Z4" s="312"/>
    </row>
    <row r="5" spans="1:28" ht="12" customHeight="1" x14ac:dyDescent="0.2">
      <c r="A5" s="305"/>
      <c r="B5" s="431"/>
      <c r="C5" s="431"/>
      <c r="D5" s="431"/>
      <c r="E5" s="431"/>
      <c r="F5" s="431"/>
      <c r="G5" s="312"/>
      <c r="H5" s="312"/>
      <c r="I5" s="308"/>
      <c r="J5" s="312"/>
      <c r="K5" s="312"/>
      <c r="L5" s="312"/>
      <c r="M5" s="312"/>
      <c r="N5" s="312"/>
      <c r="O5" s="312"/>
      <c r="P5" s="312"/>
      <c r="Q5" s="312"/>
      <c r="R5" s="312"/>
      <c r="S5" s="308"/>
      <c r="T5" s="312"/>
      <c r="U5" s="312"/>
      <c r="V5" s="312"/>
      <c r="W5" s="312"/>
      <c r="X5" s="312"/>
      <c r="Y5" s="312"/>
      <c r="Z5" s="312"/>
    </row>
    <row r="6" spans="1:28" ht="12" customHeight="1" x14ac:dyDescent="0.2">
      <c r="A6" s="305"/>
      <c r="B6" s="318" t="s">
        <v>671</v>
      </c>
      <c r="C6" s="431"/>
      <c r="D6" s="431"/>
      <c r="E6" s="431"/>
      <c r="F6" s="431"/>
      <c r="G6" s="312"/>
      <c r="H6" s="312"/>
      <c r="I6" s="308"/>
      <c r="J6" s="312"/>
      <c r="K6" s="312"/>
      <c r="L6" s="312"/>
      <c r="M6" s="312"/>
      <c r="N6" s="312"/>
      <c r="O6" s="312"/>
      <c r="P6" s="312"/>
      <c r="Q6" s="312"/>
      <c r="R6" s="312"/>
      <c r="S6" s="308"/>
      <c r="T6" s="312"/>
      <c r="U6" s="312"/>
      <c r="V6" s="312"/>
      <c r="W6" s="312"/>
      <c r="X6" s="312"/>
      <c r="Y6" s="312"/>
      <c r="Z6" s="312"/>
    </row>
    <row r="7" spans="1:28" ht="12" customHeight="1" x14ac:dyDescent="0.2">
      <c r="A7" s="305"/>
      <c r="B7" s="319" t="s">
        <v>669</v>
      </c>
      <c r="C7" s="431"/>
      <c r="D7" s="431"/>
      <c r="E7" s="431"/>
      <c r="F7" s="431"/>
      <c r="G7" s="312"/>
      <c r="H7" s="312"/>
      <c r="I7" s="308"/>
      <c r="J7" s="312"/>
      <c r="K7" s="312"/>
      <c r="L7" s="312"/>
      <c r="M7" s="312"/>
      <c r="N7" s="312"/>
      <c r="O7" s="312"/>
      <c r="P7" s="312"/>
      <c r="Q7" s="312"/>
      <c r="R7" s="312"/>
      <c r="S7" s="308"/>
      <c r="T7" s="312"/>
      <c r="U7" s="312"/>
      <c r="V7" s="312"/>
      <c r="W7" s="312"/>
      <c r="X7" s="312"/>
      <c r="Y7" s="312"/>
      <c r="Z7" s="312"/>
    </row>
    <row r="8" spans="1:28" ht="12" customHeight="1" x14ac:dyDescent="0.2">
      <c r="A8" s="305"/>
      <c r="B8" s="320" t="s">
        <v>670</v>
      </c>
      <c r="C8" s="431"/>
      <c r="D8" s="431" t="s">
        <v>710</v>
      </c>
      <c r="E8" s="431"/>
      <c r="F8" s="431"/>
      <c r="G8" s="312"/>
      <c r="H8" s="312"/>
      <c r="I8" s="308"/>
      <c r="J8" s="312"/>
      <c r="K8" s="312"/>
      <c r="L8" s="312"/>
      <c r="M8" s="312"/>
      <c r="N8" s="312"/>
      <c r="O8" s="312"/>
      <c r="P8" s="312"/>
      <c r="Q8" s="312"/>
      <c r="R8" s="312"/>
      <c r="S8" s="308"/>
      <c r="T8" s="312"/>
      <c r="U8" s="312"/>
      <c r="V8" s="312"/>
      <c r="W8" s="312"/>
      <c r="X8" s="312"/>
      <c r="Y8" s="312"/>
      <c r="Z8" s="312"/>
    </row>
    <row r="9" spans="1:28" ht="12" customHeight="1" x14ac:dyDescent="0.2">
      <c r="A9" s="305"/>
      <c r="B9" s="321" t="s">
        <v>674</v>
      </c>
      <c r="C9" s="431"/>
      <c r="D9" s="431" t="s">
        <v>710</v>
      </c>
      <c r="E9" s="431"/>
      <c r="F9" s="431"/>
      <c r="G9" s="312"/>
      <c r="H9" s="312"/>
      <c r="I9" s="308"/>
      <c r="J9" s="312"/>
      <c r="K9" s="312"/>
      <c r="L9" s="312"/>
      <c r="M9" s="312"/>
      <c r="N9" s="312"/>
      <c r="O9" s="312"/>
      <c r="P9" s="312"/>
      <c r="Q9" s="312"/>
      <c r="R9" s="312"/>
      <c r="S9" s="308"/>
      <c r="T9" s="312"/>
      <c r="U9" s="312"/>
      <c r="V9" s="312"/>
      <c r="W9" s="312"/>
      <c r="X9" s="312"/>
      <c r="Y9" s="312"/>
      <c r="Z9" s="312"/>
    </row>
    <row r="10" spans="1:28" ht="16" thickBot="1" x14ac:dyDescent="0.25">
      <c r="B10" s="358"/>
      <c r="C10" s="358"/>
      <c r="D10" s="309"/>
      <c r="E10" s="437"/>
      <c r="F10" s="437"/>
      <c r="G10" s="437"/>
      <c r="H10" s="437"/>
      <c r="I10" s="437"/>
      <c r="J10" s="437"/>
      <c r="K10" s="437"/>
      <c r="L10" s="437"/>
      <c r="M10" s="437"/>
      <c r="N10" s="437"/>
      <c r="O10" s="437"/>
      <c r="P10" s="437"/>
      <c r="Q10" s="437"/>
      <c r="R10" s="437"/>
      <c r="S10" s="437"/>
      <c r="T10" s="437"/>
      <c r="U10" s="438"/>
      <c r="V10" s="437"/>
      <c r="W10" s="312"/>
      <c r="X10" s="312"/>
      <c r="Y10" s="312"/>
      <c r="Z10" s="312"/>
      <c r="AA10" s="312"/>
      <c r="AB10" s="312"/>
    </row>
    <row r="11" spans="1:28" x14ac:dyDescent="0.2">
      <c r="A11" s="359"/>
      <c r="B11" s="350"/>
      <c r="C11" s="350"/>
      <c r="D11" s="373"/>
      <c r="E11" s="312"/>
      <c r="F11" s="312"/>
      <c r="G11" s="312"/>
      <c r="H11" s="312"/>
      <c r="I11" s="312"/>
      <c r="J11" s="312"/>
      <c r="K11" s="312"/>
      <c r="L11" s="312"/>
      <c r="M11" s="312"/>
      <c r="N11" s="312"/>
      <c r="O11" s="312"/>
      <c r="P11" s="312"/>
      <c r="Q11" s="312"/>
      <c r="R11" s="312"/>
      <c r="S11" s="312"/>
      <c r="T11" s="312"/>
      <c r="U11" s="317"/>
      <c r="V11" s="312"/>
      <c r="W11" s="312"/>
      <c r="X11" s="312"/>
      <c r="Y11" s="312"/>
      <c r="Z11" s="312"/>
      <c r="AA11" s="312"/>
      <c r="AB11" s="312"/>
    </row>
    <row r="12" spans="1:28" x14ac:dyDescent="0.2">
      <c r="A12" s="359"/>
      <c r="D12" s="305"/>
      <c r="E12" s="312"/>
      <c r="F12" s="312"/>
      <c r="G12" s="312"/>
      <c r="H12" s="312"/>
      <c r="I12" s="312"/>
      <c r="J12" s="312"/>
      <c r="K12" s="312"/>
      <c r="L12" s="312"/>
      <c r="M12" s="312"/>
      <c r="N12" s="312"/>
      <c r="O12" s="312"/>
      <c r="P12" s="312"/>
      <c r="Q12" s="312"/>
      <c r="R12" s="312"/>
      <c r="S12" s="312"/>
      <c r="T12" s="312"/>
      <c r="U12" s="308"/>
      <c r="V12" s="312"/>
      <c r="W12" s="312"/>
      <c r="X12" s="312"/>
      <c r="Y12" s="312"/>
      <c r="Z12" s="312"/>
      <c r="AA12" s="312"/>
      <c r="AB12" s="312"/>
    </row>
    <row r="13" spans="1:28" x14ac:dyDescent="0.2">
      <c r="A13" s="359"/>
      <c r="C13" s="325" t="s">
        <v>519</v>
      </c>
      <c r="D13" s="305"/>
      <c r="E13" s="323"/>
      <c r="F13" s="323"/>
      <c r="G13" s="323"/>
      <c r="H13" s="323"/>
      <c r="I13" s="323"/>
      <c r="J13" s="323"/>
      <c r="K13" s="323"/>
      <c r="L13" s="323"/>
      <c r="M13" s="323"/>
      <c r="N13" s="323"/>
      <c r="O13" s="323"/>
      <c r="P13" s="323"/>
      <c r="Q13" s="323"/>
      <c r="R13" s="323"/>
      <c r="S13" s="323"/>
      <c r="T13" s="323"/>
      <c r="U13" s="323"/>
      <c r="V13" s="323"/>
      <c r="W13" s="323"/>
      <c r="X13" s="323"/>
      <c r="Y13" s="323"/>
      <c r="AA13" s="323"/>
      <c r="AB13" s="323"/>
    </row>
    <row r="14" spans="1:28" x14ac:dyDescent="0.2">
      <c r="A14" s="359"/>
      <c r="D14" s="439" t="s">
        <v>0</v>
      </c>
      <c r="E14" s="439" t="s">
        <v>389</v>
      </c>
      <c r="F14" s="323"/>
      <c r="G14" s="323"/>
      <c r="H14" s="323"/>
      <c r="I14" s="323"/>
      <c r="J14" s="323"/>
      <c r="K14" s="323"/>
      <c r="L14" s="323"/>
      <c r="M14" s="323"/>
      <c r="N14" s="323"/>
      <c r="O14" s="323"/>
      <c r="P14" s="323"/>
      <c r="Q14" s="323"/>
      <c r="R14" s="323"/>
      <c r="S14" s="323"/>
      <c r="T14" s="323"/>
      <c r="U14" s="323"/>
      <c r="V14" s="323"/>
      <c r="W14" s="323"/>
      <c r="X14" s="323"/>
      <c r="Y14" s="323"/>
      <c r="Z14" s="323"/>
    </row>
    <row r="15" spans="1:28" x14ac:dyDescent="0.2">
      <c r="A15" s="359"/>
      <c r="D15" s="440" t="s">
        <v>678</v>
      </c>
      <c r="E15" s="506">
        <f>Energiebalans!B16</f>
        <v>1046</v>
      </c>
      <c r="F15" s="323"/>
      <c r="G15" s="323"/>
      <c r="H15" s="323"/>
      <c r="I15" s="323"/>
      <c r="J15" s="323"/>
      <c r="K15" s="323"/>
      <c r="L15" s="323"/>
      <c r="M15" s="323"/>
      <c r="N15" s="323"/>
      <c r="O15" s="323"/>
      <c r="P15" s="323"/>
      <c r="Q15" s="323"/>
      <c r="R15" s="323"/>
      <c r="S15" s="323"/>
      <c r="T15" s="323"/>
      <c r="U15" s="323"/>
      <c r="V15" s="323"/>
      <c r="W15" s="323"/>
      <c r="X15" s="323"/>
      <c r="Y15" s="323"/>
      <c r="Z15" s="323"/>
    </row>
    <row r="16" spans="1:28" x14ac:dyDescent="0.2">
      <c r="A16" s="359"/>
      <c r="D16" s="440" t="s">
        <v>485</v>
      </c>
      <c r="E16" s="506">
        <f>Energiebalans!C46</f>
        <v>161</v>
      </c>
      <c r="F16" s="323"/>
      <c r="G16" s="323"/>
      <c r="H16" s="323"/>
      <c r="I16" s="323"/>
      <c r="J16" s="323"/>
      <c r="K16" s="323"/>
      <c r="L16" s="323"/>
      <c r="M16" s="323"/>
      <c r="N16" s="323"/>
      <c r="O16" s="323"/>
      <c r="P16" s="323"/>
      <c r="Q16" s="323"/>
      <c r="R16" s="323"/>
      <c r="S16" s="323"/>
      <c r="T16" s="323"/>
      <c r="U16" s="323"/>
      <c r="V16" s="323"/>
      <c r="W16" s="323"/>
      <c r="X16" s="323"/>
      <c r="Y16" s="323"/>
      <c r="Z16" s="323"/>
    </row>
    <row r="17" spans="1:31" x14ac:dyDescent="0.2">
      <c r="A17" s="359"/>
      <c r="D17" s="323"/>
      <c r="E17" s="323"/>
      <c r="F17" s="323"/>
      <c r="G17" s="323"/>
      <c r="H17" s="323"/>
      <c r="I17" s="323"/>
      <c r="J17" s="350"/>
      <c r="K17" s="350"/>
      <c r="L17" s="350"/>
      <c r="M17" s="323"/>
      <c r="N17" s="323"/>
      <c r="O17" s="323"/>
      <c r="P17" s="323"/>
      <c r="Q17" s="323"/>
      <c r="R17" s="323"/>
      <c r="S17" s="323"/>
      <c r="T17" s="323"/>
      <c r="U17" s="323"/>
      <c r="V17" s="323"/>
      <c r="W17" s="323"/>
      <c r="X17" s="323"/>
      <c r="Y17" s="323"/>
      <c r="Z17" s="323"/>
      <c r="AA17" s="323"/>
      <c r="AB17" s="323"/>
      <c r="AC17" s="323"/>
      <c r="AD17" s="323"/>
      <c r="AE17" s="323"/>
    </row>
    <row r="18" spans="1:31" x14ac:dyDescent="0.2">
      <c r="A18" s="359"/>
      <c r="C18" s="325" t="s">
        <v>591</v>
      </c>
      <c r="D18" s="323"/>
      <c r="E18" s="323"/>
      <c r="F18" s="323"/>
      <c r="G18" s="323"/>
      <c r="H18" s="323"/>
      <c r="I18" s="323"/>
      <c r="J18" s="350"/>
      <c r="K18" s="350"/>
      <c r="L18" s="350"/>
      <c r="M18" s="323"/>
      <c r="N18" s="323"/>
      <c r="O18" s="323"/>
      <c r="P18" s="323"/>
      <c r="Q18" s="323"/>
      <c r="R18" s="323"/>
      <c r="S18" s="323"/>
      <c r="T18" s="323"/>
      <c r="U18" s="323"/>
      <c r="V18" s="323"/>
      <c r="W18" s="323"/>
      <c r="X18" s="323"/>
      <c r="Y18" s="323"/>
      <c r="Z18" s="323"/>
      <c r="AA18" s="323"/>
      <c r="AB18" s="323"/>
      <c r="AC18" s="323"/>
      <c r="AD18" s="323"/>
      <c r="AE18" s="323"/>
    </row>
    <row r="19" spans="1:31" x14ac:dyDescent="0.2">
      <c r="A19" s="359"/>
      <c r="C19" s="325"/>
      <c r="D19" s="323" t="s">
        <v>776</v>
      </c>
      <c r="E19" s="323">
        <v>150</v>
      </c>
      <c r="F19" s="323" t="s">
        <v>773</v>
      </c>
      <c r="G19" s="323"/>
      <c r="H19" s="323"/>
      <c r="I19" s="323"/>
      <c r="J19" s="350"/>
      <c r="K19" s="350"/>
      <c r="L19" s="350"/>
      <c r="M19" s="323"/>
      <c r="N19" s="323"/>
      <c r="O19" s="323"/>
      <c r="P19" s="323"/>
      <c r="Q19" s="323"/>
      <c r="R19" s="323"/>
      <c r="S19" s="323"/>
      <c r="T19" s="323"/>
      <c r="U19" s="323"/>
      <c r="V19" s="323"/>
      <c r="W19" s="323"/>
      <c r="X19" s="323"/>
      <c r="Y19" s="323"/>
      <c r="Z19" s="323"/>
      <c r="AA19" s="323"/>
      <c r="AB19" s="323"/>
      <c r="AC19" s="323"/>
      <c r="AD19" s="323"/>
      <c r="AE19" s="323"/>
    </row>
    <row r="20" spans="1:31" x14ac:dyDescent="0.2">
      <c r="A20" s="359"/>
      <c r="C20" s="325"/>
      <c r="D20" s="323" t="s">
        <v>774</v>
      </c>
      <c r="E20" s="323">
        <v>0.85</v>
      </c>
      <c r="F20" s="323" t="s">
        <v>775</v>
      </c>
      <c r="G20" s="323"/>
      <c r="H20" s="323"/>
      <c r="I20" s="323"/>
      <c r="J20" s="350"/>
      <c r="K20" s="350"/>
      <c r="L20" s="350"/>
      <c r="M20" s="323"/>
      <c r="N20" s="323"/>
      <c r="O20" s="323"/>
      <c r="P20" s="323"/>
      <c r="Q20" s="323"/>
      <c r="R20" s="323"/>
      <c r="S20" s="323"/>
      <c r="T20" s="323"/>
      <c r="U20" s="323"/>
      <c r="V20" s="323"/>
      <c r="W20" s="323"/>
      <c r="X20" s="323"/>
      <c r="Y20" s="323"/>
      <c r="Z20" s="323"/>
      <c r="AA20" s="323"/>
      <c r="AB20" s="323"/>
      <c r="AC20" s="323"/>
      <c r="AD20" s="323"/>
      <c r="AE20" s="323"/>
    </row>
    <row r="21" spans="1:31" ht="16" x14ac:dyDescent="0.2">
      <c r="A21" s="359"/>
      <c r="C21" s="325"/>
      <c r="D21" s="323" t="s">
        <v>677</v>
      </c>
      <c r="E21" s="507">
        <f>Gebied!E22</f>
        <v>8.2415175450000007</v>
      </c>
      <c r="F21" s="323" t="s">
        <v>418</v>
      </c>
      <c r="G21" s="323"/>
      <c r="H21" s="323"/>
      <c r="I21" s="323"/>
      <c r="J21" s="350"/>
      <c r="K21" s="350"/>
      <c r="L21" s="350"/>
      <c r="M21" s="323"/>
      <c r="N21" s="323"/>
      <c r="O21" s="323"/>
      <c r="P21" s="323"/>
      <c r="Q21" s="323"/>
      <c r="R21" s="323"/>
      <c r="S21" s="323"/>
      <c r="T21" s="323"/>
      <c r="U21" s="323"/>
      <c r="V21" s="323"/>
      <c r="W21" s="323"/>
      <c r="X21" s="323"/>
      <c r="Y21" s="323"/>
      <c r="Z21" s="323"/>
      <c r="AA21" s="323"/>
      <c r="AB21" s="323"/>
      <c r="AC21" s="323"/>
      <c r="AD21" s="323"/>
      <c r="AE21" s="323"/>
    </row>
    <row r="22" spans="1:31" ht="16" x14ac:dyDescent="0.2">
      <c r="A22" s="359"/>
      <c r="C22" s="325"/>
      <c r="D22" s="323" t="s">
        <v>676</v>
      </c>
      <c r="E22" s="507">
        <f>Gebied!E23</f>
        <v>11.09828319</v>
      </c>
      <c r="F22" s="323" t="s">
        <v>418</v>
      </c>
      <c r="G22" s="323"/>
      <c r="H22" s="323"/>
      <c r="I22" s="323"/>
      <c r="J22" s="350"/>
      <c r="K22" s="350"/>
      <c r="L22" s="350"/>
      <c r="M22" s="323"/>
      <c r="N22" s="323"/>
      <c r="O22" s="323"/>
      <c r="P22" s="323"/>
      <c r="Q22" s="323"/>
      <c r="R22" s="323"/>
      <c r="S22" s="323"/>
      <c r="T22" s="323"/>
      <c r="U22" s="323"/>
      <c r="V22" s="323"/>
      <c r="W22" s="323"/>
      <c r="X22" s="323"/>
      <c r="Y22" s="323"/>
      <c r="Z22" s="323"/>
      <c r="AA22" s="323"/>
      <c r="AB22" s="323"/>
      <c r="AC22" s="323"/>
      <c r="AD22" s="323"/>
      <c r="AE22" s="323"/>
    </row>
    <row r="23" spans="1:31" ht="16" x14ac:dyDescent="0.2">
      <c r="A23" s="359"/>
      <c r="C23" s="325"/>
      <c r="D23" s="323" t="s">
        <v>664</v>
      </c>
      <c r="E23" s="507">
        <v>0</v>
      </c>
      <c r="F23" s="323" t="s">
        <v>417</v>
      </c>
      <c r="G23" s="323"/>
      <c r="H23" s="323"/>
      <c r="I23" s="323"/>
      <c r="J23" s="350"/>
      <c r="K23" s="350"/>
      <c r="L23" s="350"/>
      <c r="M23" s="323"/>
      <c r="N23" s="323"/>
      <c r="O23" s="323"/>
      <c r="P23" s="323"/>
      <c r="Q23" s="323"/>
      <c r="R23" s="323"/>
      <c r="S23" s="323"/>
      <c r="T23" s="323"/>
      <c r="U23" s="323"/>
      <c r="V23" s="323"/>
      <c r="W23" s="323"/>
      <c r="X23" s="323"/>
      <c r="Y23" s="323"/>
      <c r="Z23" s="323"/>
      <c r="AA23" s="323"/>
      <c r="AB23" s="323"/>
      <c r="AC23" s="323"/>
      <c r="AD23" s="323"/>
      <c r="AE23" s="323"/>
    </row>
    <row r="24" spans="1:31" x14ac:dyDescent="0.2">
      <c r="A24" s="359"/>
      <c r="C24" s="325"/>
      <c r="D24" s="323" t="s">
        <v>685</v>
      </c>
      <c r="E24" s="508">
        <f>E21*E19*E20*3.6</f>
        <v>3782.8565531550003</v>
      </c>
      <c r="F24" s="323" t="s">
        <v>684</v>
      </c>
      <c r="G24" s="323"/>
      <c r="H24" s="323"/>
      <c r="I24" s="323"/>
      <c r="J24" s="350"/>
      <c r="K24" s="350"/>
      <c r="L24" s="350"/>
      <c r="M24" s="323"/>
      <c r="N24" s="323"/>
      <c r="O24" s="323"/>
      <c r="P24" s="323"/>
      <c r="Q24" s="323"/>
      <c r="R24" s="323"/>
      <c r="S24" s="323"/>
      <c r="T24" s="323"/>
      <c r="U24" s="323"/>
      <c r="V24" s="323"/>
      <c r="W24" s="323"/>
      <c r="X24" s="323"/>
      <c r="Y24" s="323"/>
      <c r="Z24" s="323"/>
      <c r="AA24" s="323"/>
      <c r="AB24" s="323"/>
      <c r="AC24" s="323"/>
      <c r="AD24" s="323"/>
      <c r="AE24" s="323"/>
    </row>
    <row r="25" spans="1:31" x14ac:dyDescent="0.2">
      <c r="A25" s="359"/>
      <c r="C25" s="325"/>
      <c r="D25" s="323" t="s">
        <v>804</v>
      </c>
      <c r="E25" s="445">
        <f>E22*E19*E20*3.6</f>
        <v>5094.1119842099997</v>
      </c>
      <c r="F25" s="323" t="s">
        <v>684</v>
      </c>
      <c r="G25" s="323"/>
      <c r="H25" s="323"/>
      <c r="I25" s="323"/>
      <c r="J25" s="350"/>
      <c r="K25" s="350"/>
      <c r="L25" s="350"/>
      <c r="M25" s="323"/>
      <c r="N25" s="323"/>
      <c r="O25" s="323"/>
      <c r="P25" s="323"/>
      <c r="Q25" s="323"/>
      <c r="R25" s="323"/>
      <c r="S25" s="323"/>
      <c r="T25" s="323"/>
      <c r="U25" s="323"/>
      <c r="V25" s="323"/>
      <c r="W25" s="323"/>
      <c r="X25" s="323"/>
      <c r="Y25" s="323"/>
      <c r="Z25" s="323"/>
      <c r="AA25" s="323"/>
      <c r="AB25" s="323"/>
      <c r="AC25" s="323"/>
      <c r="AD25" s="323"/>
      <c r="AE25" s="323"/>
    </row>
    <row r="26" spans="1:31" x14ac:dyDescent="0.2">
      <c r="A26" s="359"/>
      <c r="C26" s="325"/>
      <c r="D26" s="323" t="s">
        <v>683</v>
      </c>
      <c r="E26" s="734">
        <v>155</v>
      </c>
      <c r="F26" s="323" t="s">
        <v>684</v>
      </c>
      <c r="G26" s="323" t="s">
        <v>1084</v>
      </c>
      <c r="H26" s="323"/>
      <c r="I26" s="323"/>
      <c r="J26" s="350"/>
      <c r="K26" s="350"/>
      <c r="L26" s="350"/>
      <c r="M26" s="323"/>
      <c r="N26" s="323"/>
      <c r="O26" s="323"/>
      <c r="P26" s="323"/>
      <c r="Q26" s="323"/>
      <c r="R26" s="323"/>
      <c r="S26" s="323"/>
      <c r="T26" s="323"/>
      <c r="U26" s="323"/>
      <c r="V26" s="323"/>
      <c r="W26" s="323"/>
      <c r="X26" s="323"/>
      <c r="Y26" s="323"/>
      <c r="Z26" s="323"/>
      <c r="AA26" s="323"/>
      <c r="AB26" s="323"/>
      <c r="AC26" s="323"/>
      <c r="AD26" s="323"/>
      <c r="AE26" s="323"/>
    </row>
    <row r="27" spans="1:31" x14ac:dyDescent="0.2">
      <c r="A27" s="359"/>
      <c r="C27" s="325"/>
      <c r="D27" s="323" t="s">
        <v>805</v>
      </c>
      <c r="E27" s="734">
        <v>27</v>
      </c>
      <c r="F27" s="323" t="s">
        <v>684</v>
      </c>
      <c r="G27" s="323"/>
      <c r="H27" s="323"/>
      <c r="I27" s="323"/>
      <c r="J27" s="350"/>
      <c r="K27" s="350"/>
      <c r="L27" s="350"/>
      <c r="M27" s="323"/>
      <c r="N27" s="323"/>
      <c r="O27" s="323"/>
      <c r="P27" s="323"/>
      <c r="Q27" s="323"/>
      <c r="R27" s="323"/>
      <c r="S27" s="323"/>
      <c r="T27" s="323"/>
      <c r="U27" s="323"/>
      <c r="V27" s="323"/>
      <c r="W27" s="323"/>
      <c r="X27" s="323"/>
      <c r="Y27" s="323"/>
      <c r="Z27" s="323"/>
      <c r="AA27" s="323"/>
      <c r="AB27" s="323"/>
      <c r="AC27" s="323"/>
      <c r="AD27" s="323"/>
      <c r="AE27" s="323"/>
    </row>
    <row r="28" spans="1:31" x14ac:dyDescent="0.2">
      <c r="A28" s="359"/>
      <c r="C28" s="325"/>
      <c r="D28" s="323" t="s">
        <v>593</v>
      </c>
      <c r="E28" s="735">
        <f>E26/E24</f>
        <v>4.0974326629098848E-2</v>
      </c>
      <c r="F28" s="323"/>
      <c r="G28" s="323"/>
      <c r="H28" s="323"/>
      <c r="I28" s="323"/>
      <c r="J28" s="350"/>
      <c r="K28" s="350"/>
      <c r="L28" s="350"/>
      <c r="M28" s="323"/>
      <c r="N28" s="323"/>
      <c r="O28" s="323"/>
      <c r="P28" s="323"/>
      <c r="Q28" s="323"/>
      <c r="R28" s="323"/>
      <c r="S28" s="323"/>
      <c r="T28" s="323"/>
      <c r="U28" s="323"/>
      <c r="V28" s="323"/>
      <c r="W28" s="323"/>
      <c r="X28" s="323"/>
      <c r="Y28" s="323"/>
      <c r="Z28" s="323"/>
      <c r="AA28" s="323"/>
      <c r="AB28" s="323"/>
      <c r="AC28" s="323"/>
      <c r="AD28" s="323"/>
      <c r="AE28" s="323"/>
    </row>
    <row r="29" spans="1:31" x14ac:dyDescent="0.2">
      <c r="A29" s="359"/>
      <c r="C29" s="325"/>
      <c r="D29" s="323" t="s">
        <v>638</v>
      </c>
      <c r="E29" s="735">
        <f>E27/E25</f>
        <v>5.3002368388623457E-3</v>
      </c>
      <c r="F29" s="323"/>
      <c r="G29" s="323"/>
      <c r="H29" s="323"/>
      <c r="I29" s="323"/>
      <c r="J29" s="350"/>
      <c r="K29" s="350"/>
      <c r="L29" s="350"/>
      <c r="M29" s="323"/>
      <c r="N29" s="323"/>
      <c r="O29" s="323"/>
      <c r="P29" s="323"/>
      <c r="Q29" s="323"/>
      <c r="R29" s="323"/>
      <c r="S29" s="323"/>
      <c r="T29" s="323"/>
      <c r="U29" s="323"/>
      <c r="V29" s="323"/>
      <c r="W29" s="323"/>
      <c r="X29" s="323"/>
      <c r="Y29" s="323"/>
      <c r="Z29" s="323"/>
      <c r="AA29" s="323"/>
      <c r="AB29" s="323"/>
      <c r="AC29" s="323"/>
      <c r="AD29" s="323"/>
      <c r="AE29" s="323"/>
    </row>
    <row r="30" spans="1:31" x14ac:dyDescent="0.2">
      <c r="A30" s="359"/>
      <c r="C30" s="325"/>
      <c r="D30" s="323"/>
      <c r="E30" s="323"/>
      <c r="F30" s="323"/>
      <c r="G30" s="323"/>
      <c r="H30" s="323"/>
      <c r="I30" s="323"/>
      <c r="J30" s="350"/>
      <c r="K30" s="350"/>
      <c r="L30" s="350"/>
      <c r="M30" s="323"/>
      <c r="N30" s="323"/>
      <c r="O30" s="323"/>
      <c r="P30" s="323"/>
      <c r="Q30" s="323"/>
      <c r="R30" s="323"/>
      <c r="S30" s="323"/>
      <c r="T30" s="323"/>
      <c r="U30" s="323"/>
      <c r="V30" s="323"/>
      <c r="W30" s="323"/>
      <c r="X30" s="323"/>
      <c r="Y30" s="323"/>
      <c r="Z30" s="323"/>
      <c r="AA30" s="323"/>
      <c r="AB30" s="323"/>
      <c r="AC30" s="323"/>
      <c r="AD30" s="323"/>
      <c r="AE30" s="323"/>
    </row>
    <row r="31" spans="1:31" x14ac:dyDescent="0.2">
      <c r="A31" s="359"/>
      <c r="C31" s="325"/>
      <c r="D31" s="323"/>
      <c r="E31" s="323"/>
      <c r="F31" s="323"/>
      <c r="G31" s="323"/>
      <c r="H31" s="323"/>
      <c r="I31" s="323"/>
      <c r="J31" s="350"/>
      <c r="K31" s="350"/>
      <c r="L31" s="350"/>
      <c r="M31" s="323"/>
      <c r="N31" s="323"/>
      <c r="O31" s="323"/>
      <c r="P31" s="323"/>
      <c r="Q31" s="323"/>
      <c r="R31" s="323"/>
      <c r="S31" s="323"/>
      <c r="T31" s="323"/>
      <c r="U31" s="323"/>
      <c r="V31" s="323"/>
      <c r="W31" s="323"/>
      <c r="X31" s="323"/>
      <c r="Y31" s="323"/>
      <c r="Z31" s="323"/>
      <c r="AA31" s="323"/>
      <c r="AB31" s="323"/>
      <c r="AC31" s="323"/>
      <c r="AD31" s="323"/>
      <c r="AE31" s="323"/>
    </row>
    <row r="32" spans="1:31" x14ac:dyDescent="0.2">
      <c r="A32" s="359"/>
      <c r="C32" s="325" t="s">
        <v>409</v>
      </c>
      <c r="D32" s="323" t="s">
        <v>1085</v>
      </c>
      <c r="E32" s="323">
        <v>138</v>
      </c>
      <c r="F32" s="323"/>
      <c r="G32" s="323"/>
      <c r="H32" s="323"/>
      <c r="I32" s="323"/>
      <c r="J32" s="350"/>
      <c r="K32" s="350"/>
      <c r="L32" s="350"/>
      <c r="M32" s="323"/>
      <c r="N32" s="323"/>
      <c r="O32" s="323"/>
      <c r="P32" s="323"/>
      <c r="Q32" s="323"/>
      <c r="R32" s="323"/>
      <c r="S32" s="323"/>
      <c r="T32" s="323"/>
      <c r="U32" s="323"/>
      <c r="V32" s="323"/>
      <c r="W32" s="323"/>
      <c r="X32" s="323"/>
      <c r="Y32" s="323"/>
      <c r="Z32" s="323"/>
      <c r="AA32" s="323"/>
      <c r="AB32" s="323"/>
      <c r="AC32" s="323"/>
      <c r="AD32" s="323"/>
      <c r="AE32" s="323"/>
    </row>
    <row r="33" spans="1:48" x14ac:dyDescent="0.2">
      <c r="A33" s="359"/>
      <c r="C33" s="325"/>
      <c r="D33" s="323" t="s">
        <v>665</v>
      </c>
      <c r="E33" s="321">
        <f>E32/(3*1800*0.97*0.0036)</f>
        <v>7.3183148784523357</v>
      </c>
      <c r="F33" s="323" t="s">
        <v>777</v>
      </c>
      <c r="G33" s="323"/>
      <c r="H33" s="323"/>
      <c r="I33" s="323"/>
      <c r="J33" s="350"/>
      <c r="K33" s="350"/>
      <c r="L33" s="350"/>
      <c r="M33" s="323"/>
      <c r="N33" s="323"/>
      <c r="O33" s="323"/>
      <c r="P33" s="323"/>
      <c r="Q33" s="323"/>
      <c r="R33" s="323"/>
      <c r="S33" s="323"/>
      <c r="T33" s="323"/>
      <c r="U33" s="323"/>
      <c r="V33" s="323"/>
      <c r="W33" s="323"/>
      <c r="X33" s="323"/>
      <c r="Y33" s="323"/>
      <c r="Z33" s="323"/>
      <c r="AA33" s="323"/>
      <c r="AB33" s="323"/>
      <c r="AC33" s="323"/>
      <c r="AD33" s="323"/>
      <c r="AE33" s="323"/>
      <c r="AF33" s="323"/>
    </row>
    <row r="34" spans="1:48" x14ac:dyDescent="0.2">
      <c r="A34" s="359"/>
      <c r="C34" s="325"/>
      <c r="D34" s="323"/>
      <c r="E34" s="344"/>
      <c r="F34" s="323"/>
      <c r="G34" s="323"/>
      <c r="H34" s="323"/>
      <c r="I34" s="323"/>
      <c r="J34" s="323"/>
      <c r="K34" s="323"/>
      <c r="L34" s="323"/>
      <c r="M34" s="323"/>
      <c r="N34" s="323"/>
      <c r="O34" s="323"/>
      <c r="P34" s="323"/>
      <c r="Q34" s="323"/>
      <c r="R34" s="323"/>
      <c r="S34" s="323"/>
      <c r="T34" s="323"/>
      <c r="U34" s="323"/>
      <c r="V34" s="323"/>
      <c r="W34" s="323"/>
      <c r="X34" s="323"/>
      <c r="Y34" s="323"/>
      <c r="Z34" s="323"/>
      <c r="AA34" s="323"/>
      <c r="AB34" s="323"/>
      <c r="AC34" s="323"/>
      <c r="AD34" s="323"/>
      <c r="AE34" s="323"/>
      <c r="AF34" s="323"/>
    </row>
    <row r="35" spans="1:48" x14ac:dyDescent="0.2">
      <c r="A35" s="359"/>
      <c r="C35" s="325"/>
      <c r="D35" s="323"/>
      <c r="E35" s="344"/>
      <c r="F35" s="323"/>
      <c r="G35" s="323"/>
      <c r="H35" s="323"/>
      <c r="I35" s="323"/>
      <c r="J35" s="323"/>
      <c r="K35" s="323"/>
      <c r="L35" s="323"/>
      <c r="M35" s="323"/>
      <c r="N35" s="323"/>
      <c r="O35" s="323"/>
      <c r="P35" s="323"/>
      <c r="Q35" s="323"/>
      <c r="R35" s="323"/>
      <c r="S35" s="323"/>
      <c r="T35" s="323"/>
      <c r="U35" s="323"/>
      <c r="V35" s="323"/>
      <c r="W35" s="323"/>
      <c r="X35" s="323"/>
      <c r="Y35" s="323"/>
      <c r="Z35" s="323"/>
      <c r="AA35" s="323"/>
      <c r="AB35" s="323"/>
      <c r="AC35" s="323"/>
      <c r="AD35" s="323"/>
      <c r="AE35" s="323"/>
      <c r="AF35" s="323"/>
    </row>
    <row r="36" spans="1:48" x14ac:dyDescent="0.2">
      <c r="A36" s="359"/>
      <c r="C36" s="325"/>
      <c r="D36" s="323"/>
      <c r="E36" s="344"/>
      <c r="F36" s="323"/>
      <c r="G36" s="323"/>
      <c r="H36" s="323"/>
      <c r="I36" s="323"/>
      <c r="J36" s="323"/>
      <c r="K36" s="323"/>
      <c r="L36" s="323"/>
      <c r="M36" s="323"/>
      <c r="N36" s="323"/>
      <c r="O36" s="323"/>
      <c r="P36" s="323"/>
      <c r="Q36" s="323"/>
      <c r="R36" s="323"/>
      <c r="S36" s="323"/>
      <c r="T36" s="323"/>
      <c r="U36" s="323"/>
      <c r="V36" s="323"/>
      <c r="W36" s="323"/>
      <c r="X36" s="323"/>
      <c r="Y36" s="323"/>
      <c r="Z36" s="323"/>
      <c r="AA36" s="323"/>
      <c r="AB36" s="323"/>
      <c r="AC36" s="323"/>
      <c r="AD36" s="323"/>
      <c r="AE36" s="323"/>
      <c r="AF36" s="323"/>
    </row>
    <row r="37" spans="1:48" x14ac:dyDescent="0.2">
      <c r="A37" s="359"/>
      <c r="C37" s="325" t="s">
        <v>594</v>
      </c>
      <c r="D37" s="323"/>
      <c r="E37" s="323"/>
      <c r="F37" s="323"/>
      <c r="G37" s="323"/>
      <c r="H37" s="323"/>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row>
    <row r="38" spans="1:48" x14ac:dyDescent="0.2">
      <c r="A38" s="359"/>
      <c r="C38" s="325"/>
      <c r="D38" s="323" t="s">
        <v>666</v>
      </c>
      <c r="E38" s="321">
        <v>0</v>
      </c>
      <c r="F38" s="323" t="s">
        <v>417</v>
      </c>
      <c r="G38" s="323"/>
      <c r="H38" s="323"/>
      <c r="I38" s="323"/>
      <c r="J38" s="323"/>
      <c r="K38" s="323"/>
      <c r="L38" s="323"/>
      <c r="M38" s="323"/>
      <c r="N38" s="323"/>
      <c r="O38" s="323"/>
      <c r="P38" s="323"/>
      <c r="Q38" s="323"/>
      <c r="R38" s="323"/>
      <c r="S38" s="323"/>
      <c r="T38" s="323"/>
      <c r="U38" s="323"/>
      <c r="V38" s="323"/>
      <c r="W38" s="323"/>
      <c r="X38" s="323"/>
      <c r="Y38" s="323"/>
      <c r="Z38" s="323"/>
      <c r="AA38" s="323"/>
      <c r="AB38" s="323"/>
      <c r="AC38" s="323"/>
      <c r="AD38" s="323"/>
      <c r="AE38" s="323"/>
      <c r="AF38" s="323"/>
    </row>
    <row r="39" spans="1:48" x14ac:dyDescent="0.2">
      <c r="A39" s="359"/>
      <c r="C39" s="325"/>
      <c r="D39" s="323"/>
      <c r="E39" s="344"/>
      <c r="F39" s="323"/>
      <c r="G39" s="323"/>
      <c r="H39" s="323"/>
      <c r="I39" s="323"/>
      <c r="J39" s="323"/>
      <c r="K39" s="323"/>
      <c r="L39" s="323"/>
      <c r="M39" s="323"/>
      <c r="N39" s="323"/>
      <c r="O39" s="323"/>
      <c r="P39" s="323"/>
      <c r="Q39" s="323"/>
      <c r="R39" s="323"/>
      <c r="S39" s="323"/>
      <c r="T39" s="323"/>
      <c r="U39" s="323"/>
      <c r="V39" s="323"/>
      <c r="W39" s="323"/>
      <c r="X39" s="323"/>
      <c r="Y39" s="323"/>
      <c r="Z39" s="323"/>
      <c r="AA39" s="323"/>
      <c r="AB39" s="323"/>
      <c r="AC39" s="323"/>
      <c r="AD39" s="323"/>
      <c r="AE39" s="323"/>
      <c r="AF39" s="323"/>
    </row>
    <row r="40" spans="1:48" x14ac:dyDescent="0.2">
      <c r="A40" s="359"/>
      <c r="C40" s="325" t="s">
        <v>595</v>
      </c>
      <c r="D40" s="323"/>
      <c r="E40" s="344"/>
      <c r="F40" s="323"/>
      <c r="G40" s="323"/>
      <c r="H40" s="323"/>
      <c r="I40" s="323"/>
      <c r="J40" s="323"/>
      <c r="K40" s="323"/>
      <c r="L40" s="323"/>
      <c r="M40" s="323"/>
      <c r="N40" s="323"/>
      <c r="O40" s="323"/>
      <c r="P40" s="323"/>
      <c r="Q40" s="323"/>
      <c r="R40" s="323"/>
      <c r="S40" s="323"/>
      <c r="T40" s="323"/>
      <c r="U40" s="323"/>
      <c r="V40" s="323"/>
      <c r="W40" s="323"/>
      <c r="X40" s="323"/>
      <c r="Y40" s="323"/>
      <c r="Z40" s="323"/>
      <c r="AA40" s="323"/>
      <c r="AB40" s="323"/>
      <c r="AC40" s="323"/>
      <c r="AD40" s="323"/>
      <c r="AE40" s="323"/>
      <c r="AF40" s="323"/>
    </row>
    <row r="41" spans="1:48" x14ac:dyDescent="0.2">
      <c r="A41" s="359"/>
      <c r="C41" s="325"/>
      <c r="D41" s="323" t="s">
        <v>666</v>
      </c>
      <c r="E41" s="321">
        <v>2</v>
      </c>
      <c r="F41" s="323" t="s">
        <v>417</v>
      </c>
      <c r="G41" s="323"/>
      <c r="H41" s="323"/>
      <c r="I41" s="323"/>
      <c r="J41" s="323"/>
      <c r="K41" s="323"/>
      <c r="L41" s="323"/>
      <c r="M41" s="323"/>
      <c r="N41" s="323"/>
      <c r="O41" s="323"/>
      <c r="P41" s="323"/>
      <c r="Q41" s="323"/>
      <c r="R41" s="323"/>
      <c r="S41" s="323"/>
      <c r="T41" s="323"/>
      <c r="U41" s="323"/>
      <c r="V41" s="323"/>
      <c r="W41" s="323"/>
      <c r="X41" s="323"/>
      <c r="Y41" s="323"/>
      <c r="Z41" s="323"/>
      <c r="AA41" s="323"/>
      <c r="AB41" s="323"/>
      <c r="AC41" s="323"/>
      <c r="AD41" s="323"/>
      <c r="AE41" s="323"/>
      <c r="AF41" s="323"/>
    </row>
    <row r="42" spans="1:48" x14ac:dyDescent="0.2">
      <c r="A42" s="359"/>
      <c r="C42" s="325" t="s">
        <v>592</v>
      </c>
      <c r="D42" s="323"/>
      <c r="E42" s="323"/>
      <c r="F42" s="323"/>
      <c r="G42" s="323"/>
      <c r="H42" s="323"/>
      <c r="I42" s="323"/>
      <c r="J42" s="323"/>
      <c r="K42" s="323"/>
      <c r="L42" s="323"/>
      <c r="M42" s="323"/>
      <c r="N42" s="323"/>
      <c r="O42" s="323"/>
      <c r="P42" s="323"/>
      <c r="Q42" s="323"/>
      <c r="R42" s="323"/>
      <c r="S42" s="323"/>
      <c r="T42" s="323"/>
      <c r="U42" s="323"/>
      <c r="V42" s="323"/>
      <c r="W42" s="323"/>
      <c r="X42" s="323"/>
      <c r="Y42" s="323"/>
      <c r="Z42" s="323"/>
      <c r="AA42" s="323"/>
      <c r="AB42" s="323"/>
      <c r="AC42" s="323"/>
      <c r="AD42" s="323"/>
      <c r="AE42" s="323"/>
      <c r="AF42" s="323"/>
    </row>
    <row r="43" spans="1:48" x14ac:dyDescent="0.2">
      <c r="A43" s="359"/>
      <c r="C43" s="325"/>
      <c r="D43" s="323"/>
      <c r="E43" s="344"/>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row>
    <row r="44" spans="1:48" x14ac:dyDescent="0.2">
      <c r="A44" s="359"/>
      <c r="C44" s="325"/>
      <c r="D44" s="323" t="s">
        <v>667</v>
      </c>
      <c r="E44" s="321">
        <v>1700000000</v>
      </c>
      <c r="F44" s="323" t="s">
        <v>1087</v>
      </c>
      <c r="G44" s="323"/>
      <c r="H44" s="323"/>
      <c r="I44" s="323" t="s">
        <v>771</v>
      </c>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c r="AI44" s="323"/>
      <c r="AJ44" s="323"/>
      <c r="AK44" s="323"/>
      <c r="AL44" s="323"/>
      <c r="AM44" s="323"/>
      <c r="AN44" s="323"/>
      <c r="AO44" s="323"/>
      <c r="AP44" s="323"/>
      <c r="AQ44" s="323"/>
      <c r="AR44" s="323"/>
      <c r="AS44" s="323"/>
      <c r="AT44" s="323"/>
      <c r="AU44" s="323"/>
      <c r="AV44" s="323"/>
    </row>
    <row r="45" spans="1:48" x14ac:dyDescent="0.2">
      <c r="A45" s="359"/>
      <c r="D45" s="323"/>
      <c r="E45" s="323"/>
      <c r="F45" s="323"/>
      <c r="G45" s="323"/>
      <c r="H45" s="323"/>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row>
    <row r="46" spans="1:48" x14ac:dyDescent="0.2">
      <c r="A46" s="359"/>
      <c r="D46" s="323"/>
      <c r="E46" s="323"/>
      <c r="F46" s="323"/>
      <c r="G46" s="323"/>
      <c r="H46" s="323"/>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row>
    <row r="47" spans="1:48" x14ac:dyDescent="0.2">
      <c r="A47" s="359"/>
      <c r="D47" s="323"/>
      <c r="E47" s="323"/>
      <c r="F47" s="323"/>
      <c r="G47" s="323"/>
      <c r="H47" s="323"/>
      <c r="I47" s="323"/>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row>
  </sheetData>
  <mergeCells count="1">
    <mergeCell ref="B4:F4"/>
  </mergeCells>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B1:L85"/>
  <sheetViews>
    <sheetView topLeftCell="B3" workbookViewId="0">
      <selection activeCell="I34" sqref="I34"/>
    </sheetView>
  </sheetViews>
  <sheetFormatPr baseColWidth="10" defaultRowHeight="13" x14ac:dyDescent="0.15"/>
  <cols>
    <col min="2" max="2" width="25.6640625" bestFit="1" customWidth="1"/>
    <col min="3" max="3" width="5.1640625" bestFit="1" customWidth="1"/>
    <col min="4" max="4" width="39.33203125" bestFit="1" customWidth="1"/>
    <col min="5" max="5" width="24" bestFit="1" customWidth="1"/>
    <col min="6" max="6" width="31.5" bestFit="1" customWidth="1"/>
    <col min="7" max="7" width="23.1640625" bestFit="1" customWidth="1"/>
    <col min="8" max="9" width="28" bestFit="1" customWidth="1"/>
    <col min="10" max="10" width="11.33203125" bestFit="1" customWidth="1"/>
  </cols>
  <sheetData>
    <row r="1" spans="2:12" s="1" customFormat="1" x14ac:dyDescent="0.15"/>
    <row r="2" spans="2:12" s="1" customFormat="1" x14ac:dyDescent="0.15"/>
    <row r="3" spans="2:12" ht="21" x14ac:dyDescent="0.25">
      <c r="B3" s="20" t="s">
        <v>650</v>
      </c>
      <c r="C3" s="20"/>
      <c r="D3" s="21"/>
      <c r="E3" s="21"/>
      <c r="F3" s="22"/>
      <c r="G3" s="23"/>
      <c r="H3" s="23"/>
      <c r="I3" s="23"/>
      <c r="J3" s="23"/>
      <c r="K3" s="23"/>
      <c r="L3" s="23"/>
    </row>
    <row r="4" spans="2:12" ht="16" x14ac:dyDescent="0.2">
      <c r="B4" s="24"/>
      <c r="C4" s="24"/>
      <c r="D4" s="21"/>
      <c r="E4" s="21"/>
      <c r="F4" s="22"/>
      <c r="G4" s="23"/>
      <c r="H4" s="23"/>
      <c r="I4" s="23"/>
      <c r="J4" s="23"/>
      <c r="K4" s="23"/>
      <c r="L4" s="23"/>
    </row>
    <row r="5" spans="2:12" ht="16" x14ac:dyDescent="0.2">
      <c r="B5" s="293" t="s">
        <v>585</v>
      </c>
      <c r="C5" s="294"/>
      <c r="D5" s="26"/>
      <c r="E5" s="26"/>
      <c r="F5" s="27"/>
      <c r="G5" s="28"/>
      <c r="H5" s="29"/>
      <c r="I5" s="29"/>
      <c r="J5" s="23"/>
      <c r="K5" s="29"/>
      <c r="L5" s="29"/>
    </row>
    <row r="6" spans="2:12" x14ac:dyDescent="0.15">
      <c r="B6" s="736" t="s">
        <v>971</v>
      </c>
      <c r="C6" s="737"/>
      <c r="D6" s="737"/>
      <c r="E6" s="737"/>
      <c r="F6" s="737"/>
      <c r="G6" s="738"/>
      <c r="H6" s="30"/>
      <c r="I6" s="30"/>
      <c r="J6" s="23"/>
      <c r="K6" s="30"/>
      <c r="L6" s="30"/>
    </row>
    <row r="7" spans="2:12" ht="15" x14ac:dyDescent="0.2">
      <c r="B7" s="431"/>
      <c r="C7" s="431"/>
      <c r="D7" s="431"/>
      <c r="E7" s="431"/>
      <c r="F7" s="431"/>
      <c r="G7" s="312"/>
      <c r="H7" s="312"/>
      <c r="I7" s="308"/>
      <c r="J7" s="312"/>
      <c r="K7" s="312"/>
      <c r="L7" s="312"/>
    </row>
    <row r="8" spans="2:12" ht="15" x14ac:dyDescent="0.2">
      <c r="B8" s="318" t="s">
        <v>671</v>
      </c>
      <c r="C8" s="431"/>
      <c r="D8" s="431"/>
      <c r="E8" s="431"/>
      <c r="F8" s="431"/>
      <c r="G8" s="312"/>
      <c r="H8" s="312"/>
      <c r="I8" s="308"/>
      <c r="J8" s="312"/>
      <c r="K8" s="312"/>
      <c r="L8" s="312"/>
    </row>
    <row r="9" spans="2:12" ht="15" x14ac:dyDescent="0.2">
      <c r="B9" s="319" t="s">
        <v>669</v>
      </c>
      <c r="C9" s="431"/>
      <c r="D9" s="431"/>
      <c r="E9" s="431"/>
      <c r="F9" s="431"/>
      <c r="G9" s="312"/>
      <c r="H9" s="312"/>
      <c r="I9" s="308"/>
      <c r="J9" s="312"/>
      <c r="K9" s="312"/>
      <c r="L9" s="312"/>
    </row>
    <row r="10" spans="2:12" ht="15" x14ac:dyDescent="0.2">
      <c r="B10" s="320" t="s">
        <v>670</v>
      </c>
      <c r="C10" s="431"/>
      <c r="D10" s="431"/>
      <c r="E10" s="431"/>
      <c r="F10" s="431"/>
      <c r="G10" s="312"/>
      <c r="H10" s="312"/>
      <c r="I10" s="308"/>
      <c r="J10" s="312"/>
      <c r="K10" s="312"/>
      <c r="L10" s="312"/>
    </row>
    <row r="11" spans="2:12" ht="15" x14ac:dyDescent="0.2">
      <c r="B11" s="321" t="s">
        <v>674</v>
      </c>
      <c r="C11" s="431"/>
      <c r="D11" s="431"/>
      <c r="E11" s="431"/>
      <c r="F11" s="431"/>
      <c r="G11" s="312"/>
      <c r="H11" s="312"/>
      <c r="I11" s="308"/>
      <c r="J11" s="312"/>
      <c r="K11" s="312"/>
      <c r="L11" s="312"/>
    </row>
    <row r="12" spans="2:12" ht="15" x14ac:dyDescent="0.2">
      <c r="B12" s="431"/>
      <c r="C12" s="431"/>
      <c r="D12" s="431"/>
      <c r="E12" s="431"/>
      <c r="F12" s="431"/>
      <c r="G12" s="312"/>
      <c r="H12" s="312"/>
      <c r="I12" s="308"/>
      <c r="J12" s="312"/>
      <c r="K12" s="312"/>
      <c r="L12" s="312"/>
    </row>
    <row r="13" spans="2:12" ht="14" thickBot="1" x14ac:dyDescent="0.2">
      <c r="B13" s="17"/>
      <c r="C13" s="17"/>
      <c r="D13" s="17"/>
      <c r="E13" s="17"/>
      <c r="F13" s="17"/>
      <c r="G13" s="17"/>
      <c r="H13" s="17"/>
      <c r="I13" s="17"/>
      <c r="J13" s="17"/>
      <c r="K13" s="17"/>
      <c r="L13" s="17"/>
    </row>
    <row r="14" spans="2:12" x14ac:dyDescent="0.15">
      <c r="B14" s="1"/>
      <c r="C14" s="1"/>
      <c r="D14" s="49"/>
      <c r="E14" s="49"/>
      <c r="F14" s="49"/>
      <c r="G14" s="49"/>
      <c r="H14" s="49"/>
      <c r="I14" s="49"/>
      <c r="J14" s="49"/>
      <c r="K14" s="49"/>
      <c r="L14" s="49"/>
    </row>
    <row r="15" spans="2:12" x14ac:dyDescent="0.15">
      <c r="B15" s="1"/>
      <c r="C15" s="252"/>
      <c r="D15" s="259"/>
      <c r="E15" s="259"/>
      <c r="F15" s="259"/>
      <c r="G15" s="259"/>
      <c r="H15" s="259"/>
      <c r="I15" s="259"/>
      <c r="J15" s="259"/>
      <c r="K15" s="259"/>
      <c r="L15" s="259"/>
    </row>
    <row r="16" spans="2:12" x14ac:dyDescent="0.15">
      <c r="B16" s="1"/>
      <c r="C16" s="252"/>
      <c r="D16" s="259"/>
      <c r="E16" s="259"/>
      <c r="F16" s="259"/>
      <c r="G16" s="259"/>
      <c r="H16" s="259"/>
      <c r="I16" s="259"/>
      <c r="J16" s="259"/>
      <c r="K16" s="259"/>
      <c r="L16" s="259"/>
    </row>
    <row r="17" spans="2:12" x14ac:dyDescent="0.15">
      <c r="B17" s="1"/>
      <c r="C17" s="49"/>
      <c r="D17" s="49"/>
      <c r="E17" s="49"/>
      <c r="F17" s="49"/>
      <c r="G17" s="49"/>
      <c r="H17" s="49"/>
      <c r="I17" s="259"/>
      <c r="J17" s="259"/>
      <c r="K17" s="259"/>
      <c r="L17" s="259"/>
    </row>
    <row r="18" spans="2:12" x14ac:dyDescent="0.15">
      <c r="B18" s="1"/>
      <c r="C18" s="49"/>
      <c r="D18" s="258"/>
      <c r="E18" s="461"/>
      <c r="F18" s="462"/>
      <c r="G18" s="463"/>
      <c r="H18" s="259"/>
      <c r="I18" s="259"/>
      <c r="J18" s="259"/>
      <c r="K18" s="259"/>
      <c r="L18" s="259"/>
    </row>
    <row r="19" spans="2:12" x14ac:dyDescent="0.15">
      <c r="B19" s="1"/>
      <c r="C19" s="49"/>
      <c r="D19" s="49"/>
      <c r="E19" s="464"/>
      <c r="F19" s="465"/>
      <c r="G19" s="466"/>
      <c r="H19" s="259"/>
      <c r="I19" s="259"/>
      <c r="J19" s="259"/>
      <c r="K19" s="259"/>
      <c r="L19" s="259"/>
    </row>
    <row r="20" spans="2:12" x14ac:dyDescent="0.15">
      <c r="B20" s="1"/>
      <c r="C20" s="252"/>
      <c r="D20" s="259"/>
      <c r="E20" s="259"/>
      <c r="F20" s="259"/>
      <c r="G20" s="259"/>
      <c r="H20" s="259"/>
      <c r="I20" s="259"/>
      <c r="J20" s="259"/>
      <c r="K20" s="259"/>
      <c r="L20" s="259"/>
    </row>
    <row r="21" spans="2:12" x14ac:dyDescent="0.15">
      <c r="B21" s="1"/>
      <c r="C21" s="453">
        <v>2013</v>
      </c>
      <c r="D21" s="258"/>
      <c r="E21" s="258"/>
      <c r="F21" s="166"/>
      <c r="G21" s="166"/>
      <c r="H21" s="166"/>
      <c r="I21" s="166"/>
      <c r="J21" s="166"/>
      <c r="K21" s="166"/>
      <c r="L21" s="166"/>
    </row>
    <row r="22" spans="2:12" x14ac:dyDescent="0.15">
      <c r="B22" s="1"/>
      <c r="C22" s="1"/>
      <c r="D22" s="274" t="s">
        <v>416</v>
      </c>
      <c r="E22" s="274" t="s">
        <v>686</v>
      </c>
      <c r="F22" s="274" t="s">
        <v>687</v>
      </c>
      <c r="G22" s="274" t="s">
        <v>688</v>
      </c>
      <c r="H22" s="49"/>
      <c r="I22" s="49"/>
      <c r="J22" s="49"/>
      <c r="K22" s="166"/>
      <c r="L22" s="166"/>
    </row>
    <row r="23" spans="2:12" ht="14" x14ac:dyDescent="0.15">
      <c r="B23" s="1"/>
      <c r="C23" s="1"/>
      <c r="D23" s="454" t="s">
        <v>554</v>
      </c>
      <c r="E23" s="622">
        <v>0.950083192312003</v>
      </c>
      <c r="F23" s="456">
        <v>120</v>
      </c>
      <c r="G23" s="455">
        <f>E23*F23</f>
        <v>114.00998307744035</v>
      </c>
      <c r="H23" s="49"/>
      <c r="I23" s="49"/>
      <c r="J23" s="49"/>
      <c r="K23" s="166"/>
      <c r="L23" s="166"/>
    </row>
    <row r="24" spans="2:12" ht="14" x14ac:dyDescent="0.15">
      <c r="B24" s="1"/>
      <c r="C24" s="1"/>
      <c r="D24" s="457" t="s">
        <v>556</v>
      </c>
      <c r="E24" s="622">
        <v>0.35083269568952702</v>
      </c>
      <c r="F24" s="456">
        <v>695.7</v>
      </c>
      <c r="G24" s="455">
        <f>E24*F24</f>
        <v>244.07430639120398</v>
      </c>
      <c r="H24" s="49"/>
      <c r="I24" s="49"/>
      <c r="J24" s="49"/>
      <c r="K24" s="166"/>
      <c r="L24" s="166"/>
    </row>
    <row r="25" spans="2:12" ht="14" x14ac:dyDescent="0.15">
      <c r="B25" s="1"/>
      <c r="C25" s="1"/>
      <c r="D25" s="457" t="s">
        <v>557</v>
      </c>
      <c r="E25" s="622">
        <v>3.7529596385122703E-2</v>
      </c>
      <c r="F25" s="456">
        <v>643.5</v>
      </c>
      <c r="G25" s="455">
        <f>E25*F25</f>
        <v>24.150295273826458</v>
      </c>
      <c r="H25" s="49"/>
      <c r="I25" s="49"/>
      <c r="J25" s="49"/>
      <c r="K25" s="166"/>
      <c r="L25" s="166"/>
    </row>
    <row r="26" spans="2:12" ht="14" x14ac:dyDescent="0.15">
      <c r="B26" s="1"/>
      <c r="C26" s="1"/>
      <c r="D26" s="457" t="s">
        <v>558</v>
      </c>
      <c r="E26" s="622">
        <v>1.8749635326043498E-2</v>
      </c>
      <c r="F26" s="456">
        <v>700</v>
      </c>
      <c r="G26" s="455">
        <f>E26*F26</f>
        <v>13.124744728230448</v>
      </c>
      <c r="H26" s="49"/>
      <c r="I26" s="49"/>
      <c r="J26" s="49"/>
      <c r="K26" s="166"/>
      <c r="L26" s="166"/>
    </row>
    <row r="27" spans="2:12" ht="14" x14ac:dyDescent="0.15">
      <c r="B27" s="1"/>
      <c r="C27" s="1"/>
      <c r="D27" s="457" t="s">
        <v>555</v>
      </c>
      <c r="E27" s="622">
        <v>0</v>
      </c>
      <c r="F27" s="456">
        <v>60</v>
      </c>
      <c r="G27" s="455">
        <f>E27*F27</f>
        <v>0</v>
      </c>
      <c r="H27" s="49"/>
      <c r="J27" s="49"/>
      <c r="K27" s="49"/>
      <c r="L27" s="166"/>
    </row>
    <row r="28" spans="2:12" x14ac:dyDescent="0.15">
      <c r="B28" s="1"/>
      <c r="C28" s="1"/>
      <c r="D28" s="166"/>
      <c r="E28" s="2"/>
      <c r="F28" s="458"/>
      <c r="G28" s="267"/>
      <c r="H28" s="296"/>
      <c r="I28" s="267"/>
      <c r="J28" s="296"/>
      <c r="K28" s="166"/>
      <c r="L28" s="166"/>
    </row>
    <row r="29" spans="2:12" x14ac:dyDescent="0.15">
      <c r="B29" s="1"/>
      <c r="C29" s="1"/>
      <c r="D29" s="166"/>
      <c r="E29" s="166"/>
      <c r="F29" s="458"/>
      <c r="G29" s="267"/>
      <c r="H29" s="296"/>
      <c r="I29" s="267"/>
      <c r="J29" s="296"/>
      <c r="K29" s="166"/>
      <c r="L29" s="166"/>
    </row>
    <row r="30" spans="2:12" x14ac:dyDescent="0.15">
      <c r="B30" s="1"/>
      <c r="C30" s="1"/>
      <c r="D30" s="166"/>
      <c r="E30" s="166"/>
      <c r="F30" s="458"/>
      <c r="G30" s="267"/>
      <c r="H30" s="296"/>
      <c r="I30" s="267"/>
      <c r="J30" s="296"/>
      <c r="K30" s="166"/>
      <c r="L30" s="166"/>
    </row>
    <row r="31" spans="2:12" x14ac:dyDescent="0.15">
      <c r="B31" s="1"/>
      <c r="C31" s="1"/>
      <c r="D31" s="274" t="s">
        <v>651</v>
      </c>
      <c r="E31" s="274" t="s">
        <v>686</v>
      </c>
      <c r="F31" s="274" t="s">
        <v>687</v>
      </c>
      <c r="G31" s="274" t="s">
        <v>688</v>
      </c>
      <c r="H31" s="273" t="s">
        <v>689</v>
      </c>
      <c r="I31" s="275" t="s">
        <v>690</v>
      </c>
      <c r="J31" s="166"/>
      <c r="K31" s="166"/>
      <c r="L31" s="166"/>
    </row>
    <row r="32" spans="2:12" ht="14" x14ac:dyDescent="0.15">
      <c r="B32" s="1"/>
      <c r="C32" s="252"/>
      <c r="D32" s="298" t="s">
        <v>329</v>
      </c>
      <c r="E32" s="622">
        <v>0.28392291513128698</v>
      </c>
      <c r="F32" s="456">
        <v>800</v>
      </c>
      <c r="G32" s="455">
        <f>E32*F32</f>
        <v>227.13833210502958</v>
      </c>
      <c r="H32" s="459">
        <f>G32+G23</f>
        <v>341.1483151824699</v>
      </c>
      <c r="I32" s="467">
        <f>H32/F32</f>
        <v>0.42643539397808738</v>
      </c>
      <c r="J32" s="166"/>
      <c r="K32" s="297"/>
      <c r="L32" s="297"/>
    </row>
    <row r="33" spans="2:12" ht="14" x14ac:dyDescent="0.15">
      <c r="B33" s="1"/>
      <c r="C33" s="252"/>
      <c r="D33" s="298" t="s">
        <v>342</v>
      </c>
      <c r="E33" s="622">
        <v>3.67384125294586E-2</v>
      </c>
      <c r="F33" s="456">
        <v>800</v>
      </c>
      <c r="G33" s="455">
        <f>E33*F33</f>
        <v>29.390730023566881</v>
      </c>
      <c r="H33" s="459">
        <f>G33+G24</f>
        <v>273.46503641477085</v>
      </c>
      <c r="I33" s="467">
        <f>H33/F33</f>
        <v>0.34183129551846358</v>
      </c>
      <c r="J33" s="297"/>
      <c r="K33" s="297"/>
      <c r="L33" s="297"/>
    </row>
    <row r="34" spans="2:12" ht="14" x14ac:dyDescent="0.15">
      <c r="B34" s="1"/>
      <c r="C34" s="252"/>
      <c r="D34" s="298" t="s">
        <v>343</v>
      </c>
      <c r="E34" s="622">
        <v>1.64549810486216E-2</v>
      </c>
      <c r="F34" s="456">
        <v>730.4</v>
      </c>
      <c r="G34" s="455">
        <f>E34*F34</f>
        <v>12.018718157913217</v>
      </c>
      <c r="H34" s="459">
        <f>G34+G25</f>
        <v>36.169013431739671</v>
      </c>
      <c r="I34" s="467">
        <f>H34/F34</f>
        <v>4.9519459791538434E-2</v>
      </c>
      <c r="J34" s="297"/>
      <c r="K34" s="297"/>
      <c r="L34" s="297"/>
    </row>
    <row r="35" spans="2:12" ht="14" x14ac:dyDescent="0.15">
      <c r="B35" s="1"/>
      <c r="C35" s="252"/>
      <c r="D35" s="298" t="s">
        <v>345</v>
      </c>
      <c r="E35" s="467">
        <v>0</v>
      </c>
      <c r="F35" s="456">
        <v>800</v>
      </c>
      <c r="G35" s="455">
        <f>E35*F35</f>
        <v>0</v>
      </c>
      <c r="H35" s="459">
        <f>G35+G26</f>
        <v>13.124744728230448</v>
      </c>
      <c r="I35" s="467">
        <f>H35/F35</f>
        <v>1.6405930910288059E-2</v>
      </c>
      <c r="J35" s="297"/>
      <c r="K35" s="297"/>
      <c r="L35" s="297"/>
    </row>
    <row r="36" spans="2:12" ht="14" x14ac:dyDescent="0.15">
      <c r="B36" s="1"/>
      <c r="C36" s="252"/>
      <c r="D36" s="298" t="s">
        <v>339</v>
      </c>
      <c r="E36" s="467">
        <v>0</v>
      </c>
      <c r="F36" s="460">
        <v>55.6</v>
      </c>
      <c r="G36" s="299">
        <f>E36*F36</f>
        <v>0</v>
      </c>
      <c r="H36" s="459">
        <f>G36+G27</f>
        <v>0</v>
      </c>
      <c r="I36" s="467">
        <f>H36/F36</f>
        <v>0</v>
      </c>
      <c r="J36" s="297"/>
      <c r="K36" s="259"/>
      <c r="L36" s="297"/>
    </row>
    <row r="37" spans="2:12" x14ac:dyDescent="0.15">
      <c r="B37" s="1"/>
      <c r="C37" s="252"/>
      <c r="D37" s="2"/>
      <c r="E37" s="166"/>
      <c r="F37" s="458"/>
      <c r="G37" s="267"/>
      <c r="H37" s="296"/>
      <c r="I37" s="267"/>
      <c r="J37" s="296"/>
      <c r="K37" s="297"/>
      <c r="L37" s="297"/>
    </row>
    <row r="38" spans="2:12" x14ac:dyDescent="0.15">
      <c r="B38" s="1"/>
      <c r="C38" s="1"/>
      <c r="D38" s="274" t="s">
        <v>651</v>
      </c>
      <c r="E38" s="275" t="s">
        <v>511</v>
      </c>
      <c r="F38" s="166"/>
      <c r="G38" s="166"/>
      <c r="H38" s="166"/>
      <c r="I38" s="49"/>
      <c r="J38" s="49"/>
      <c r="K38" s="49"/>
      <c r="L38" s="49"/>
    </row>
    <row r="39" spans="2:12" ht="15" x14ac:dyDescent="0.2">
      <c r="B39" s="1"/>
      <c r="C39" s="252"/>
      <c r="D39" s="298" t="s">
        <v>329</v>
      </c>
      <c r="E39" s="321">
        <v>0</v>
      </c>
      <c r="F39" s="166"/>
      <c r="G39" s="297"/>
      <c r="H39" s="297"/>
      <c r="I39" s="259"/>
      <c r="J39" s="259"/>
      <c r="K39" s="259"/>
      <c r="L39" s="49"/>
    </row>
    <row r="40" spans="2:12" ht="15" x14ac:dyDescent="0.2">
      <c r="B40" s="1"/>
      <c r="C40" s="252"/>
      <c r="D40" s="298" t="s">
        <v>342</v>
      </c>
      <c r="E40" s="321">
        <v>0</v>
      </c>
      <c r="F40" s="297"/>
      <c r="G40" s="297"/>
      <c r="H40" s="297"/>
      <c r="I40" s="259"/>
      <c r="J40" s="259"/>
      <c r="K40" s="259"/>
      <c r="L40" s="49"/>
    </row>
    <row r="41" spans="2:12" ht="15" x14ac:dyDescent="0.2">
      <c r="B41" s="1"/>
      <c r="C41" s="252"/>
      <c r="D41" s="298" t="s">
        <v>343</v>
      </c>
      <c r="E41" s="321">
        <v>0</v>
      </c>
      <c r="F41" s="297"/>
      <c r="G41" s="297"/>
      <c r="H41" s="297"/>
      <c r="I41" s="259"/>
      <c r="J41" s="259"/>
      <c r="K41" s="259"/>
      <c r="L41" s="49"/>
    </row>
    <row r="42" spans="2:12" ht="15" x14ac:dyDescent="0.2">
      <c r="B42" s="1"/>
      <c r="C42" s="252"/>
      <c r="D42" s="298" t="s">
        <v>345</v>
      </c>
      <c r="E42" s="321">
        <v>0</v>
      </c>
      <c r="F42" s="297"/>
      <c r="G42" s="297"/>
      <c r="H42" s="297"/>
      <c r="I42" s="259"/>
      <c r="J42" s="259"/>
      <c r="K42" s="259"/>
      <c r="L42" s="49"/>
    </row>
    <row r="43" spans="2:12" ht="14" x14ac:dyDescent="0.15">
      <c r="B43" s="1"/>
      <c r="C43" s="252"/>
      <c r="D43" s="298" t="s">
        <v>339</v>
      </c>
      <c r="E43" s="299"/>
      <c r="F43" s="297"/>
      <c r="G43" s="259"/>
      <c r="H43" s="297"/>
      <c r="I43" s="259"/>
      <c r="J43" s="259"/>
      <c r="K43" s="259"/>
      <c r="L43" s="49"/>
    </row>
    <row r="44" spans="2:12" x14ac:dyDescent="0.15">
      <c r="B44" s="1"/>
      <c r="C44" s="252"/>
      <c r="D44" s="2"/>
      <c r="E44" s="267"/>
      <c r="F44" s="296"/>
      <c r="G44" s="297"/>
      <c r="H44" s="297"/>
      <c r="I44" s="259"/>
      <c r="J44" s="259"/>
      <c r="K44" s="259"/>
      <c r="L44" s="49"/>
    </row>
    <row r="45" spans="2:12" x14ac:dyDescent="0.15">
      <c r="B45" s="1"/>
      <c r="C45" s="252"/>
      <c r="D45" s="259"/>
      <c r="E45" s="259"/>
      <c r="F45" s="259"/>
      <c r="G45" s="259"/>
      <c r="H45" s="259"/>
      <c r="I45" s="259"/>
      <c r="J45" s="259"/>
      <c r="K45" s="259"/>
      <c r="L45" s="49"/>
    </row>
    <row r="46" spans="2:12" x14ac:dyDescent="0.15">
      <c r="B46" s="1"/>
      <c r="C46" s="49"/>
      <c r="D46" s="258" t="s">
        <v>695</v>
      </c>
      <c r="E46" s="461">
        <v>8100001</v>
      </c>
      <c r="F46" s="462" t="s">
        <v>691</v>
      </c>
      <c r="G46" s="463" t="s">
        <v>692</v>
      </c>
      <c r="H46" s="259" t="s">
        <v>694</v>
      </c>
      <c r="I46" s="259"/>
      <c r="J46" s="259"/>
      <c r="K46" s="259"/>
      <c r="L46" s="259"/>
    </row>
    <row r="47" spans="2:12" x14ac:dyDescent="0.15">
      <c r="B47" s="1"/>
      <c r="C47" s="49"/>
      <c r="D47" s="49"/>
      <c r="E47" s="464">
        <v>18</v>
      </c>
      <c r="F47" s="465" t="s">
        <v>972</v>
      </c>
      <c r="G47" s="466">
        <f>E47/E46</f>
        <v>2.2222219478738337E-6</v>
      </c>
      <c r="H47" s="259"/>
      <c r="I47" s="259"/>
      <c r="J47" s="259"/>
      <c r="K47" s="259"/>
      <c r="L47" s="259"/>
    </row>
    <row r="48" spans="2:12" x14ac:dyDescent="0.15">
      <c r="B48" s="1"/>
      <c r="C48" s="252"/>
      <c r="D48" s="259"/>
      <c r="E48" s="259"/>
      <c r="F48" s="259"/>
      <c r="G48" s="259"/>
      <c r="H48" s="259"/>
      <c r="I48" s="259"/>
      <c r="J48" s="259"/>
      <c r="K48" s="259"/>
      <c r="L48" s="259"/>
    </row>
    <row r="49" spans="2:12" x14ac:dyDescent="0.15">
      <c r="B49" s="1"/>
      <c r="C49" s="453">
        <v>2035</v>
      </c>
      <c r="D49" s="258"/>
      <c r="E49" s="258"/>
      <c r="F49" s="166"/>
      <c r="G49" s="166"/>
      <c r="H49" s="166"/>
      <c r="I49" s="166"/>
      <c r="J49" s="166"/>
      <c r="K49" s="166"/>
      <c r="L49" s="166"/>
    </row>
    <row r="50" spans="2:12" x14ac:dyDescent="0.15">
      <c r="B50" s="1"/>
      <c r="C50" s="1"/>
      <c r="D50" s="274" t="s">
        <v>416</v>
      </c>
      <c r="E50" s="274" t="s">
        <v>973</v>
      </c>
      <c r="F50" s="274" t="s">
        <v>686</v>
      </c>
      <c r="G50" s="274" t="s">
        <v>687</v>
      </c>
      <c r="H50" s="274" t="s">
        <v>688</v>
      </c>
      <c r="I50" s="49"/>
      <c r="J50" s="49"/>
      <c r="K50" s="49"/>
      <c r="L50" s="166"/>
    </row>
    <row r="51" spans="2:12" ht="14" x14ac:dyDescent="0.15">
      <c r="B51" s="1"/>
      <c r="C51" s="1"/>
      <c r="D51" s="454" t="s">
        <v>554</v>
      </c>
      <c r="E51" s="455">
        <v>33.4</v>
      </c>
      <c r="F51" s="638">
        <f>E51*$G$45</f>
        <v>0</v>
      </c>
      <c r="G51" s="456">
        <v>120</v>
      </c>
      <c r="H51" s="455">
        <f>F51*G51</f>
        <v>0</v>
      </c>
      <c r="I51" s="49"/>
      <c r="J51" s="49"/>
      <c r="K51" s="49"/>
      <c r="L51" s="166"/>
    </row>
    <row r="52" spans="2:12" ht="14" x14ac:dyDescent="0.15">
      <c r="B52" s="1"/>
      <c r="C52" s="1"/>
      <c r="D52" s="457" t="s">
        <v>556</v>
      </c>
      <c r="E52" s="639">
        <v>1.2809999999999999</v>
      </c>
      <c r="F52" s="638">
        <f>E52*$G$45</f>
        <v>0</v>
      </c>
      <c r="G52" s="456">
        <v>695.7</v>
      </c>
      <c r="H52" s="455">
        <f>F52*G52</f>
        <v>0</v>
      </c>
      <c r="I52" s="49"/>
      <c r="J52" s="49"/>
      <c r="K52" s="49"/>
      <c r="L52" s="166"/>
    </row>
    <row r="53" spans="2:12" ht="14" x14ac:dyDescent="0.15">
      <c r="B53" s="1"/>
      <c r="C53" s="1"/>
      <c r="D53" s="457" t="s">
        <v>557</v>
      </c>
      <c r="E53" s="639">
        <v>0.81899999999999995</v>
      </c>
      <c r="F53" s="638">
        <f>E53*$G$45</f>
        <v>0</v>
      </c>
      <c r="G53" s="456">
        <v>643.5</v>
      </c>
      <c r="H53" s="455">
        <f>F53*G53</f>
        <v>0</v>
      </c>
      <c r="I53" s="49"/>
      <c r="J53" s="49"/>
      <c r="K53" s="49"/>
      <c r="L53" s="166"/>
    </row>
    <row r="54" spans="2:12" ht="14" x14ac:dyDescent="0.15">
      <c r="B54" s="1"/>
      <c r="C54" s="1"/>
      <c r="D54" s="457" t="s">
        <v>558</v>
      </c>
      <c r="E54" s="639">
        <v>0</v>
      </c>
      <c r="F54" s="638">
        <f>E54*$G$45</f>
        <v>0</v>
      </c>
      <c r="G54" s="456">
        <v>700</v>
      </c>
      <c r="H54" s="455">
        <f>F54*G54</f>
        <v>0</v>
      </c>
      <c r="I54" s="49"/>
      <c r="J54" s="49"/>
      <c r="K54" s="49"/>
      <c r="L54" s="166"/>
    </row>
    <row r="55" spans="2:12" ht="14" x14ac:dyDescent="0.15">
      <c r="B55" s="1"/>
      <c r="C55" s="1"/>
      <c r="D55" s="457" t="s">
        <v>555</v>
      </c>
      <c r="E55" s="640">
        <v>12.3</v>
      </c>
      <c r="F55" s="641">
        <f>E55*$G$45</f>
        <v>0</v>
      </c>
      <c r="G55" s="456">
        <v>60</v>
      </c>
      <c r="H55" s="455">
        <f>F55*G55</f>
        <v>0</v>
      </c>
      <c r="I55" s="49"/>
      <c r="K55" s="49"/>
      <c r="L55" s="49"/>
    </row>
    <row r="56" spans="2:12" x14ac:dyDescent="0.15">
      <c r="B56" s="1"/>
      <c r="C56" s="1"/>
      <c r="D56" s="166"/>
      <c r="E56" s="2"/>
      <c r="F56" s="642"/>
      <c r="G56" s="458"/>
      <c r="H56" s="267"/>
      <c r="I56" s="296"/>
      <c r="J56" s="267"/>
      <c r="K56" s="296"/>
      <c r="L56" s="166"/>
    </row>
    <row r="57" spans="2:12" x14ac:dyDescent="0.15">
      <c r="B57" s="1"/>
      <c r="C57" s="1"/>
      <c r="D57" s="166"/>
      <c r="E57" s="166"/>
      <c r="F57" s="643"/>
      <c r="G57" s="458"/>
      <c r="H57" s="267"/>
      <c r="I57" s="296"/>
      <c r="J57" s="267"/>
      <c r="K57" s="296"/>
      <c r="L57" s="166"/>
    </row>
    <row r="58" spans="2:12" x14ac:dyDescent="0.15">
      <c r="B58" s="1"/>
      <c r="C58" s="1"/>
      <c r="D58" s="166"/>
      <c r="E58" s="166"/>
      <c r="F58" s="644"/>
      <c r="G58" s="458"/>
      <c r="H58" s="267"/>
      <c r="I58" s="296"/>
      <c r="J58" s="267"/>
      <c r="K58" s="296"/>
      <c r="L58" s="166"/>
    </row>
    <row r="59" spans="2:12" x14ac:dyDescent="0.15">
      <c r="B59" s="1"/>
      <c r="C59" s="1"/>
      <c r="D59" s="274" t="s">
        <v>651</v>
      </c>
      <c r="E59" s="274" t="s">
        <v>973</v>
      </c>
      <c r="F59" s="645" t="s">
        <v>686</v>
      </c>
      <c r="G59" s="274" t="s">
        <v>687</v>
      </c>
      <c r="H59" s="274" t="s">
        <v>688</v>
      </c>
      <c r="I59" s="273" t="s">
        <v>689</v>
      </c>
      <c r="J59" s="275" t="s">
        <v>690</v>
      </c>
      <c r="K59" s="166"/>
      <c r="L59" s="166"/>
    </row>
    <row r="60" spans="2:12" ht="14" x14ac:dyDescent="0.15">
      <c r="B60" s="1"/>
      <c r="C60" s="252"/>
      <c r="D60" s="298" t="s">
        <v>329</v>
      </c>
      <c r="E60" s="455">
        <v>10</v>
      </c>
      <c r="F60" s="638">
        <f>E60*$G$45</f>
        <v>0</v>
      </c>
      <c r="G60" s="456">
        <v>800</v>
      </c>
      <c r="H60" s="455">
        <f>F60*G60</f>
        <v>0</v>
      </c>
      <c r="I60" s="459">
        <f>H60+H51</f>
        <v>0</v>
      </c>
      <c r="J60" s="646">
        <f>I60/G60</f>
        <v>0</v>
      </c>
      <c r="K60" s="166"/>
      <c r="L60" s="297"/>
    </row>
    <row r="61" spans="2:12" ht="14" x14ac:dyDescent="0.15">
      <c r="B61" s="1"/>
      <c r="C61" s="252"/>
      <c r="D61" s="298" t="s">
        <v>342</v>
      </c>
      <c r="E61" s="639">
        <v>2.6</v>
      </c>
      <c r="F61" s="638">
        <f>E61*$G$45</f>
        <v>0</v>
      </c>
      <c r="G61" s="456">
        <v>800</v>
      </c>
      <c r="H61" s="455">
        <f>F61*G61</f>
        <v>0</v>
      </c>
      <c r="I61" s="459">
        <f>H61+H52</f>
        <v>0</v>
      </c>
      <c r="J61" s="646">
        <f>I61/G61</f>
        <v>0</v>
      </c>
      <c r="K61" s="297"/>
      <c r="L61" s="297"/>
    </row>
    <row r="62" spans="2:12" ht="14" x14ac:dyDescent="0.15">
      <c r="B62" s="1"/>
      <c r="C62" s="252"/>
      <c r="D62" s="298" t="s">
        <v>343</v>
      </c>
      <c r="E62" s="639">
        <v>1.6</v>
      </c>
      <c r="F62" s="638">
        <f>E62*$G$45</f>
        <v>0</v>
      </c>
      <c r="G62" s="456">
        <v>730.4</v>
      </c>
      <c r="H62" s="455">
        <f>F62*G62</f>
        <v>0</v>
      </c>
      <c r="I62" s="459">
        <f>H62+H53</f>
        <v>0</v>
      </c>
      <c r="J62" s="646">
        <f>I62/G62</f>
        <v>0</v>
      </c>
      <c r="K62" s="297"/>
      <c r="L62" s="297"/>
    </row>
    <row r="63" spans="2:12" ht="14" x14ac:dyDescent="0.15">
      <c r="B63" s="1"/>
      <c r="C63" s="252"/>
      <c r="D63" s="298" t="s">
        <v>345</v>
      </c>
      <c r="E63" s="639">
        <v>0</v>
      </c>
      <c r="F63" s="638">
        <f>E63*$G$45</f>
        <v>0</v>
      </c>
      <c r="G63" s="456">
        <v>800</v>
      </c>
      <c r="H63" s="455">
        <f>F63*G63</f>
        <v>0</v>
      </c>
      <c r="I63" s="459">
        <f>H63+H54</f>
        <v>0</v>
      </c>
      <c r="J63" s="646">
        <f>I63/G63</f>
        <v>0</v>
      </c>
      <c r="K63" s="297"/>
      <c r="L63" s="297"/>
    </row>
    <row r="64" spans="2:12" ht="14" x14ac:dyDescent="0.15">
      <c r="B64" s="1"/>
      <c r="C64" s="252"/>
      <c r="D64" s="298" t="s">
        <v>339</v>
      </c>
      <c r="E64" s="299">
        <v>0</v>
      </c>
      <c r="F64" s="647">
        <f>E64*$G$45</f>
        <v>0</v>
      </c>
      <c r="G64" s="460">
        <v>55.6</v>
      </c>
      <c r="H64" s="299">
        <f>F64*G64</f>
        <v>0</v>
      </c>
      <c r="I64" s="459">
        <f>H64+H55</f>
        <v>0</v>
      </c>
      <c r="J64" s="646">
        <f>I64/G64</f>
        <v>0</v>
      </c>
      <c r="K64" s="297"/>
      <c r="L64" s="259"/>
    </row>
    <row r="66" spans="2:12" x14ac:dyDescent="0.15">
      <c r="B66" s="1"/>
      <c r="C66" s="252"/>
      <c r="D66" s="259"/>
      <c r="E66" s="259"/>
      <c r="F66" s="259"/>
      <c r="G66" s="259"/>
      <c r="H66" s="259"/>
      <c r="I66" s="259"/>
      <c r="J66" s="259"/>
      <c r="K66" s="259"/>
      <c r="L66" s="49"/>
    </row>
    <row r="67" spans="2:12" x14ac:dyDescent="0.15">
      <c r="B67" s="1"/>
      <c r="C67" s="49"/>
      <c r="D67" s="258" t="s">
        <v>974</v>
      </c>
      <c r="E67" s="461">
        <v>212701</v>
      </c>
      <c r="F67" s="462" t="s">
        <v>691</v>
      </c>
      <c r="G67" s="463" t="s">
        <v>692</v>
      </c>
      <c r="H67" s="259" t="s">
        <v>694</v>
      </c>
      <c r="I67" s="259"/>
      <c r="J67" s="259"/>
      <c r="K67" s="259"/>
      <c r="L67" s="259"/>
    </row>
    <row r="68" spans="2:12" x14ac:dyDescent="0.15">
      <c r="B68" s="1"/>
      <c r="C68" s="49"/>
      <c r="D68" s="49"/>
      <c r="E68" s="464">
        <v>385</v>
      </c>
      <c r="F68" s="465" t="s">
        <v>972</v>
      </c>
      <c r="G68" s="466">
        <f>E68/E67</f>
        <v>1.8100526090615466E-3</v>
      </c>
      <c r="H68" s="259"/>
      <c r="I68" s="259"/>
      <c r="J68" s="259"/>
      <c r="K68" s="259"/>
      <c r="L68" s="259"/>
    </row>
    <row r="69" spans="2:12" x14ac:dyDescent="0.15">
      <c r="B69" s="1"/>
      <c r="C69" s="252"/>
      <c r="D69" s="259"/>
      <c r="E69" s="259"/>
      <c r="F69" s="259"/>
      <c r="G69" s="259"/>
      <c r="H69" s="259"/>
      <c r="I69" s="259"/>
      <c r="J69" s="259"/>
      <c r="K69" s="259"/>
      <c r="L69" s="259"/>
    </row>
    <row r="70" spans="2:12" x14ac:dyDescent="0.15">
      <c r="B70" s="1"/>
      <c r="C70" s="453">
        <v>2035</v>
      </c>
      <c r="D70" s="258"/>
      <c r="E70" s="258"/>
      <c r="F70" s="166"/>
      <c r="G70" s="166"/>
      <c r="H70" s="166"/>
      <c r="I70" s="166"/>
      <c r="J70" s="166"/>
      <c r="K70" s="166"/>
      <c r="L70" s="166"/>
    </row>
    <row r="71" spans="2:12" x14ac:dyDescent="0.15">
      <c r="B71" s="1"/>
      <c r="C71" s="1"/>
      <c r="D71" s="274" t="s">
        <v>416</v>
      </c>
      <c r="E71" s="274" t="s">
        <v>975</v>
      </c>
      <c r="F71" s="274" t="s">
        <v>976</v>
      </c>
      <c r="G71" s="274" t="s">
        <v>687</v>
      </c>
      <c r="H71" s="274" t="s">
        <v>688</v>
      </c>
      <c r="I71" s="49"/>
      <c r="J71" s="49"/>
      <c r="K71" s="49"/>
      <c r="L71" s="166"/>
    </row>
    <row r="72" spans="2:12" ht="14" x14ac:dyDescent="0.15">
      <c r="B72" s="1"/>
      <c r="C72" s="1"/>
      <c r="D72" s="454" t="s">
        <v>554</v>
      </c>
      <c r="E72" s="455">
        <v>0</v>
      </c>
      <c r="F72" s="641">
        <f>E72*$G$66</f>
        <v>0</v>
      </c>
      <c r="G72" s="456">
        <v>120</v>
      </c>
      <c r="H72" s="648">
        <f>F72*G72</f>
        <v>0</v>
      </c>
      <c r="I72" s="49"/>
      <c r="J72" s="49"/>
      <c r="K72" s="49"/>
      <c r="L72" s="166"/>
    </row>
    <row r="73" spans="2:12" ht="14" x14ac:dyDescent="0.15">
      <c r="B73" s="1"/>
      <c r="C73" s="1"/>
      <c r="D73" s="457" t="s">
        <v>556</v>
      </c>
      <c r="E73" s="639">
        <v>0.28777055437993398</v>
      </c>
      <c r="F73" s="641">
        <f>E73*$G$66</f>
        <v>0</v>
      </c>
      <c r="G73" s="456">
        <v>695.7</v>
      </c>
      <c r="H73" s="648">
        <f>F73*G73</f>
        <v>0</v>
      </c>
      <c r="I73" s="49"/>
      <c r="J73" s="49"/>
      <c r="K73" s="49"/>
      <c r="L73" s="166"/>
    </row>
    <row r="74" spans="2:12" ht="14" x14ac:dyDescent="0.15">
      <c r="B74" s="1"/>
      <c r="C74" s="1"/>
      <c r="D74" s="457" t="s">
        <v>557</v>
      </c>
      <c r="E74" s="639">
        <v>0</v>
      </c>
      <c r="F74" s="641">
        <f>E74*$G$66</f>
        <v>0</v>
      </c>
      <c r="G74" s="456">
        <v>643.5</v>
      </c>
      <c r="H74" s="648">
        <f>F74*G74</f>
        <v>0</v>
      </c>
      <c r="I74" s="49"/>
      <c r="J74" s="49"/>
      <c r="K74" s="49"/>
      <c r="L74" s="166"/>
    </row>
    <row r="75" spans="2:12" ht="14" x14ac:dyDescent="0.15">
      <c r="B75" s="1"/>
      <c r="C75" s="1"/>
      <c r="D75" s="457" t="s">
        <v>558</v>
      </c>
      <c r="E75" s="639">
        <v>0</v>
      </c>
      <c r="F75" s="641">
        <f>E75*$G$66</f>
        <v>0</v>
      </c>
      <c r="G75" s="456">
        <v>700</v>
      </c>
      <c r="H75" s="648">
        <f>F75*G75</f>
        <v>0</v>
      </c>
      <c r="I75" s="49"/>
      <c r="J75" s="49"/>
      <c r="K75" s="49"/>
      <c r="L75" s="166"/>
    </row>
    <row r="76" spans="2:12" ht="14" x14ac:dyDescent="0.15">
      <c r="B76" s="1"/>
      <c r="C76" s="1"/>
      <c r="D76" s="457" t="s">
        <v>555</v>
      </c>
      <c r="E76" s="640">
        <v>0.37</v>
      </c>
      <c r="F76" s="641">
        <f>E76*$G$66</f>
        <v>0</v>
      </c>
      <c r="G76" s="456">
        <v>60</v>
      </c>
      <c r="H76" s="648">
        <f>F76*G76</f>
        <v>0</v>
      </c>
      <c r="I76" s="49"/>
      <c r="K76" s="49"/>
      <c r="L76" s="49"/>
    </row>
    <row r="77" spans="2:12" x14ac:dyDescent="0.15">
      <c r="B77" s="1"/>
      <c r="C77" s="1"/>
      <c r="D77" s="166">
        <f>F77/E76</f>
        <v>0</v>
      </c>
      <c r="E77" s="2"/>
      <c r="F77" s="642"/>
      <c r="G77" s="458"/>
      <c r="H77" s="267"/>
      <c r="I77" s="296"/>
      <c r="J77" s="267"/>
      <c r="K77" s="296"/>
      <c r="L77" s="166"/>
    </row>
    <row r="78" spans="2:12" x14ac:dyDescent="0.15">
      <c r="B78" s="1"/>
      <c r="C78" s="1"/>
      <c r="D78" s="166"/>
      <c r="E78" s="166"/>
      <c r="F78" s="643"/>
      <c r="G78" s="458"/>
      <c r="H78" s="267"/>
      <c r="I78" s="296"/>
      <c r="J78" s="267"/>
      <c r="K78" s="296"/>
      <c r="L78" s="166"/>
    </row>
    <row r="79" spans="2:12" x14ac:dyDescent="0.15">
      <c r="B79" s="1"/>
      <c r="C79" s="1"/>
      <c r="D79" s="166"/>
      <c r="E79" s="166"/>
      <c r="F79" s="644"/>
      <c r="G79" s="458"/>
      <c r="H79" s="267"/>
      <c r="I79" s="296"/>
      <c r="J79" s="267"/>
      <c r="K79" s="296"/>
      <c r="L79" s="166"/>
    </row>
    <row r="80" spans="2:12" x14ac:dyDescent="0.15">
      <c r="B80" s="1"/>
      <c r="C80" s="1"/>
      <c r="D80" s="274" t="s">
        <v>651</v>
      </c>
      <c r="E80" s="274" t="s">
        <v>975</v>
      </c>
      <c r="F80" s="274" t="s">
        <v>976</v>
      </c>
      <c r="G80" s="274" t="s">
        <v>687</v>
      </c>
      <c r="H80" s="274" t="s">
        <v>688</v>
      </c>
      <c r="I80" s="273" t="s">
        <v>689</v>
      </c>
      <c r="J80" s="275" t="s">
        <v>690</v>
      </c>
      <c r="K80" s="166"/>
      <c r="L80" s="166"/>
    </row>
    <row r="81" spans="2:12" ht="14" x14ac:dyDescent="0.15">
      <c r="B81" s="1"/>
      <c r="C81" s="252"/>
      <c r="D81" s="298" t="s">
        <v>329</v>
      </c>
      <c r="E81" s="455">
        <v>0</v>
      </c>
      <c r="F81" s="638">
        <f>E81*$G$66</f>
        <v>0</v>
      </c>
      <c r="G81" s="456">
        <v>800</v>
      </c>
      <c r="H81" s="455">
        <f>F81*G81</f>
        <v>0</v>
      </c>
      <c r="I81" s="459">
        <f>H81+H72</f>
        <v>0</v>
      </c>
      <c r="J81" s="646">
        <f>I81/G81</f>
        <v>0</v>
      </c>
      <c r="K81" s="166"/>
      <c r="L81" s="297"/>
    </row>
    <row r="82" spans="2:12" ht="14" x14ac:dyDescent="0.15">
      <c r="B82" s="1"/>
      <c r="C82" s="252"/>
      <c r="D82" s="298" t="s">
        <v>342</v>
      </c>
      <c r="E82" s="639">
        <v>0</v>
      </c>
      <c r="F82" s="638">
        <f>E82*$G$66</f>
        <v>0</v>
      </c>
      <c r="G82" s="456">
        <v>800</v>
      </c>
      <c r="H82" s="455">
        <f>F82*G82</f>
        <v>0</v>
      </c>
      <c r="I82" s="459">
        <f>H82+H73</f>
        <v>0</v>
      </c>
      <c r="J82" s="646">
        <f>I82/G82</f>
        <v>0</v>
      </c>
      <c r="K82" s="297"/>
      <c r="L82" s="297"/>
    </row>
    <row r="83" spans="2:12" ht="14" x14ac:dyDescent="0.15">
      <c r="B83" s="1"/>
      <c r="C83" s="252"/>
      <c r="D83" s="298" t="s">
        <v>343</v>
      </c>
      <c r="E83" s="639">
        <v>0</v>
      </c>
      <c r="F83" s="638">
        <f>E83*$G$66</f>
        <v>0</v>
      </c>
      <c r="G83" s="456">
        <v>730.4</v>
      </c>
      <c r="H83" s="455">
        <f>F83*G83</f>
        <v>0</v>
      </c>
      <c r="I83" s="459">
        <f>H83+H74</f>
        <v>0</v>
      </c>
      <c r="J83" s="646">
        <f>I83/G83</f>
        <v>0</v>
      </c>
      <c r="K83" s="297"/>
      <c r="L83" s="297"/>
    </row>
    <row r="84" spans="2:12" ht="14" x14ac:dyDescent="0.15">
      <c r="B84" s="1"/>
      <c r="C84" s="252"/>
      <c r="D84" s="298" t="s">
        <v>345</v>
      </c>
      <c r="E84" s="639">
        <v>0</v>
      </c>
      <c r="F84" s="638">
        <f>E84*$G$66</f>
        <v>0</v>
      </c>
      <c r="G84" s="456">
        <v>800</v>
      </c>
      <c r="H84" s="455">
        <f>F84*G84</f>
        <v>0</v>
      </c>
      <c r="I84" s="459">
        <f>H84+H75</f>
        <v>0</v>
      </c>
      <c r="J84" s="646">
        <f>I84/G84</f>
        <v>0</v>
      </c>
      <c r="K84" s="297"/>
      <c r="L84" s="297"/>
    </row>
    <row r="85" spans="2:12" ht="14" x14ac:dyDescent="0.15">
      <c r="B85" s="1"/>
      <c r="C85" s="252"/>
      <c r="D85" s="298" t="s">
        <v>339</v>
      </c>
      <c r="E85" s="299">
        <v>0</v>
      </c>
      <c r="F85" s="638">
        <f>E85*$G$66</f>
        <v>0</v>
      </c>
      <c r="G85" s="460">
        <v>55.6</v>
      </c>
      <c r="H85" s="299">
        <f>F85*G85</f>
        <v>0</v>
      </c>
      <c r="I85" s="459">
        <f>H85+H76</f>
        <v>0</v>
      </c>
      <c r="J85" s="646">
        <f>I85/G85</f>
        <v>0</v>
      </c>
      <c r="K85" s="297"/>
      <c r="L85" s="259"/>
    </row>
  </sheetData>
  <mergeCells count="1">
    <mergeCell ref="B6:G6"/>
  </mergeCells>
  <conditionalFormatting sqref="E23 D24:E27">
    <cfRule type="containsText" dxfId="71" priority="46" operator="containsText" text="FALSE">
      <formula>NOT(ISERROR(SEARCH("FALSE",D23)))</formula>
    </cfRule>
    <cfRule type="containsText" dxfId="70" priority="47" operator="containsText" text="TRUE">
      <formula>NOT(ISERROR(SEARCH("TRUE",D23)))</formula>
    </cfRule>
    <cfRule type="containsText" dxfId="69" priority="48" operator="containsText" text="NONE">
      <formula>NOT(ISERROR(SEARCH("NONE",D23)))</formula>
    </cfRule>
    <cfRule type="containsText" dxfId="68" priority="49" operator="containsText" text="Capacity missing">
      <formula>NOT(ISERROR(SEARCH("Capacity missing",D23)))</formula>
    </cfRule>
    <cfRule type="containsText" dxfId="67" priority="50" operator="containsText" text="FALSE">
      <formula>NOT(ISERROR(SEARCH("FALSE",D23)))</formula>
    </cfRule>
  </conditionalFormatting>
  <conditionalFormatting sqref="D52:D55">
    <cfRule type="containsText" dxfId="66" priority="41" operator="containsText" text="FALSE">
      <formula>NOT(ISERROR(SEARCH("FALSE",D52)))</formula>
    </cfRule>
    <cfRule type="containsText" dxfId="65" priority="42" operator="containsText" text="TRUE">
      <formula>NOT(ISERROR(SEARCH("TRUE",D52)))</formula>
    </cfRule>
    <cfRule type="containsText" dxfId="64" priority="43" operator="containsText" text="NONE">
      <formula>NOT(ISERROR(SEARCH("NONE",D52)))</formula>
    </cfRule>
    <cfRule type="containsText" dxfId="63" priority="44" operator="containsText" text="Capacity missing">
      <formula>NOT(ISERROR(SEARCH("Capacity missing",D52)))</formula>
    </cfRule>
    <cfRule type="containsText" dxfId="62" priority="45" operator="containsText" text="FALSE">
      <formula>NOT(ISERROR(SEARCH("FALSE",D52)))</formula>
    </cfRule>
  </conditionalFormatting>
  <conditionalFormatting sqref="E52:E54">
    <cfRule type="containsText" dxfId="61" priority="36" operator="containsText" text="FALSE">
      <formula>NOT(ISERROR(SEARCH("FALSE",E52)))</formula>
    </cfRule>
    <cfRule type="containsText" dxfId="60" priority="37" operator="containsText" text="TRUE">
      <formula>NOT(ISERROR(SEARCH("TRUE",E52)))</formula>
    </cfRule>
    <cfRule type="containsText" dxfId="59" priority="38" operator="containsText" text="NONE">
      <formula>NOT(ISERROR(SEARCH("NONE",E52)))</formula>
    </cfRule>
    <cfRule type="containsText" dxfId="58" priority="39" operator="containsText" text="Capacity missing">
      <formula>NOT(ISERROR(SEARCH("Capacity missing",E52)))</formula>
    </cfRule>
    <cfRule type="containsText" dxfId="57" priority="40" operator="containsText" text="FALSE">
      <formula>NOT(ISERROR(SEARCH("FALSE",E52)))</formula>
    </cfRule>
  </conditionalFormatting>
  <conditionalFormatting sqref="E61:E63">
    <cfRule type="containsText" dxfId="56" priority="31" operator="containsText" text="FALSE">
      <formula>NOT(ISERROR(SEARCH("FALSE",E61)))</formula>
    </cfRule>
    <cfRule type="containsText" dxfId="55" priority="32" operator="containsText" text="TRUE">
      <formula>NOT(ISERROR(SEARCH("TRUE",E61)))</formula>
    </cfRule>
    <cfRule type="containsText" dxfId="54" priority="33" operator="containsText" text="NONE">
      <formula>NOT(ISERROR(SEARCH("NONE",E61)))</formula>
    </cfRule>
    <cfRule type="containsText" dxfId="53" priority="34" operator="containsText" text="Capacity missing">
      <formula>NOT(ISERROR(SEARCH("Capacity missing",E61)))</formula>
    </cfRule>
    <cfRule type="containsText" dxfId="52" priority="35" operator="containsText" text="FALSE">
      <formula>NOT(ISERROR(SEARCH("FALSE",E61)))</formula>
    </cfRule>
  </conditionalFormatting>
  <conditionalFormatting sqref="E32:E36">
    <cfRule type="containsText" dxfId="51" priority="26" operator="containsText" text="FALSE">
      <formula>NOT(ISERROR(SEARCH("FALSE",E32)))</formula>
    </cfRule>
    <cfRule type="containsText" dxfId="50" priority="27" operator="containsText" text="TRUE">
      <formula>NOT(ISERROR(SEARCH("TRUE",E32)))</formula>
    </cfRule>
    <cfRule type="containsText" dxfId="49" priority="28" operator="containsText" text="NONE">
      <formula>NOT(ISERROR(SEARCH("NONE",E32)))</formula>
    </cfRule>
    <cfRule type="containsText" dxfId="48" priority="29" operator="containsText" text="Capacity missing">
      <formula>NOT(ISERROR(SEARCH("Capacity missing",E32)))</formula>
    </cfRule>
    <cfRule type="containsText" dxfId="47" priority="30" operator="containsText" text="FALSE">
      <formula>NOT(ISERROR(SEARCH("FALSE",E32)))</formula>
    </cfRule>
  </conditionalFormatting>
  <conditionalFormatting sqref="I33:I36">
    <cfRule type="containsText" dxfId="46" priority="21" operator="containsText" text="FALSE">
      <formula>NOT(ISERROR(SEARCH("FALSE",I33)))</formula>
    </cfRule>
    <cfRule type="containsText" dxfId="45" priority="22" operator="containsText" text="TRUE">
      <formula>NOT(ISERROR(SEARCH("TRUE",I33)))</formula>
    </cfRule>
    <cfRule type="containsText" dxfId="44" priority="23" operator="containsText" text="NONE">
      <formula>NOT(ISERROR(SEARCH("NONE",I33)))</formula>
    </cfRule>
    <cfRule type="containsText" dxfId="43" priority="24" operator="containsText" text="Capacity missing">
      <formula>NOT(ISERROR(SEARCH("Capacity missing",I33)))</formula>
    </cfRule>
    <cfRule type="containsText" dxfId="42" priority="25" operator="containsText" text="FALSE">
      <formula>NOT(ISERROR(SEARCH("FALSE",I33)))</formula>
    </cfRule>
  </conditionalFormatting>
  <conditionalFormatting sqref="I32">
    <cfRule type="containsText" dxfId="41" priority="16" operator="containsText" text="FALSE">
      <formula>NOT(ISERROR(SEARCH("FALSE",I32)))</formula>
    </cfRule>
    <cfRule type="containsText" dxfId="40" priority="17" operator="containsText" text="TRUE">
      <formula>NOT(ISERROR(SEARCH("TRUE",I32)))</formula>
    </cfRule>
    <cfRule type="containsText" dxfId="39" priority="18" operator="containsText" text="NONE">
      <formula>NOT(ISERROR(SEARCH("NONE",I32)))</formula>
    </cfRule>
    <cfRule type="containsText" dxfId="38" priority="19" operator="containsText" text="Capacity missing">
      <formula>NOT(ISERROR(SEARCH("Capacity missing",I32)))</formula>
    </cfRule>
    <cfRule type="containsText" dxfId="37" priority="20" operator="containsText" text="FALSE">
      <formula>NOT(ISERROR(SEARCH("FALSE",I32)))</formula>
    </cfRule>
  </conditionalFormatting>
  <conditionalFormatting sqref="D73:D76">
    <cfRule type="containsText" dxfId="36" priority="11" operator="containsText" text="FALSE">
      <formula>NOT(ISERROR(SEARCH("FALSE",D73)))</formula>
    </cfRule>
    <cfRule type="containsText" dxfId="35" priority="12" operator="containsText" text="TRUE">
      <formula>NOT(ISERROR(SEARCH("TRUE",D73)))</formula>
    </cfRule>
    <cfRule type="containsText" dxfId="34" priority="13" operator="containsText" text="NONE">
      <formula>NOT(ISERROR(SEARCH("NONE",D73)))</formula>
    </cfRule>
    <cfRule type="containsText" dxfId="33" priority="14" operator="containsText" text="Capacity missing">
      <formula>NOT(ISERROR(SEARCH("Capacity missing",D73)))</formula>
    </cfRule>
    <cfRule type="containsText" dxfId="32" priority="15" operator="containsText" text="FALSE">
      <formula>NOT(ISERROR(SEARCH("FALSE",D73)))</formula>
    </cfRule>
  </conditionalFormatting>
  <conditionalFormatting sqref="E73:E75">
    <cfRule type="containsText" dxfId="31" priority="6" operator="containsText" text="FALSE">
      <formula>NOT(ISERROR(SEARCH("FALSE",E73)))</formula>
    </cfRule>
    <cfRule type="containsText" dxfId="30" priority="7" operator="containsText" text="TRUE">
      <formula>NOT(ISERROR(SEARCH("TRUE",E73)))</formula>
    </cfRule>
    <cfRule type="containsText" dxfId="29" priority="8" operator="containsText" text="NONE">
      <formula>NOT(ISERROR(SEARCH("NONE",E73)))</formula>
    </cfRule>
    <cfRule type="containsText" dxfId="28" priority="9" operator="containsText" text="Capacity missing">
      <formula>NOT(ISERROR(SEARCH("Capacity missing",E73)))</formula>
    </cfRule>
    <cfRule type="containsText" dxfId="27" priority="10" operator="containsText" text="FALSE">
      <formula>NOT(ISERROR(SEARCH("FALSE",E73)))</formula>
    </cfRule>
  </conditionalFormatting>
  <conditionalFormatting sqref="E82:E84">
    <cfRule type="containsText" dxfId="26" priority="1" operator="containsText" text="FALSE">
      <formula>NOT(ISERROR(SEARCH("FALSE",E82)))</formula>
    </cfRule>
    <cfRule type="containsText" dxfId="25" priority="2" operator="containsText" text="TRUE">
      <formula>NOT(ISERROR(SEARCH("TRUE",E82)))</formula>
    </cfRule>
    <cfRule type="containsText" dxfId="24" priority="3" operator="containsText" text="NONE">
      <formula>NOT(ISERROR(SEARCH("NONE",E82)))</formula>
    </cfRule>
    <cfRule type="containsText" dxfId="23" priority="4" operator="containsText" text="Capacity missing">
      <formula>NOT(ISERROR(SEARCH("Capacity missing",E82)))</formula>
    </cfRule>
    <cfRule type="containsText" dxfId="22" priority="5" operator="containsText" text="FALSE">
      <formula>NOT(ISERROR(SEARCH("FALSE",E82)))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AF423"/>
  <sheetViews>
    <sheetView topLeftCell="C1" workbookViewId="0">
      <selection activeCell="E23" sqref="E23"/>
    </sheetView>
  </sheetViews>
  <sheetFormatPr baseColWidth="10" defaultRowHeight="13" x14ac:dyDescent="0.15"/>
  <cols>
    <col min="1" max="1" width="10.83203125" style="2"/>
    <col min="2" max="2" width="16" style="2" bestFit="1" customWidth="1"/>
    <col min="3" max="3" width="9.83203125" style="2" bestFit="1" customWidth="1"/>
    <col min="4" max="4" width="75.5" style="2" customWidth="1"/>
    <col min="5" max="5" width="17.5" style="629" customWidth="1"/>
    <col min="6" max="6" width="28.5" style="622" customWidth="1"/>
    <col min="7" max="7" width="17.5" style="622" customWidth="1"/>
    <col min="8" max="8" width="25.6640625" style="622" customWidth="1"/>
    <col min="9" max="9" width="8.83203125" style="2" bestFit="1" customWidth="1"/>
    <col min="10" max="10" width="29.83203125" style="2" customWidth="1"/>
    <col min="11" max="11" width="10.83203125" style="2"/>
    <col min="12" max="12" width="10.33203125" style="2" bestFit="1" customWidth="1"/>
    <col min="13" max="13" width="12.6640625" style="2" bestFit="1" customWidth="1"/>
    <col min="14" max="14" width="10" style="2" bestFit="1" customWidth="1"/>
    <col min="15" max="16384" width="10.83203125" style="2"/>
  </cols>
  <sheetData>
    <row r="1" spans="1:32" x14ac:dyDescent="0.15">
      <c r="A1" s="166"/>
      <c r="B1" s="605" t="s">
        <v>639</v>
      </c>
      <c r="C1" s="605"/>
      <c r="D1" s="21"/>
      <c r="E1" s="661"/>
      <c r="F1" s="618"/>
      <c r="G1" s="618"/>
      <c r="H1" s="618"/>
      <c r="I1" s="23"/>
      <c r="J1" s="23"/>
      <c r="K1" s="23"/>
      <c r="L1" s="23"/>
      <c r="M1" s="23"/>
      <c r="N1" s="23"/>
      <c r="O1" s="23"/>
      <c r="P1" s="23"/>
      <c r="Q1" s="23"/>
      <c r="R1" s="23"/>
      <c r="S1" s="23"/>
      <c r="T1" s="23"/>
      <c r="U1" s="23"/>
      <c r="V1" s="23"/>
      <c r="W1" s="23"/>
      <c r="X1" s="23"/>
      <c r="Y1" s="23"/>
      <c r="Z1" s="23"/>
      <c r="AA1" s="23"/>
      <c r="AB1" s="23"/>
      <c r="AC1" s="23"/>
      <c r="AD1" s="23"/>
    </row>
    <row r="2" spans="1:32" x14ac:dyDescent="0.15">
      <c r="A2" s="166"/>
      <c r="B2" s="605"/>
      <c r="C2" s="605"/>
      <c r="D2" s="21"/>
      <c r="E2" s="661"/>
      <c r="F2" s="618"/>
      <c r="G2" s="631"/>
      <c r="H2" s="631"/>
      <c r="I2" s="23"/>
      <c r="J2" s="23"/>
      <c r="K2" s="23"/>
      <c r="L2" s="23"/>
      <c r="M2" s="23"/>
      <c r="N2" s="23"/>
      <c r="O2" s="23"/>
      <c r="P2" s="23"/>
      <c r="Q2" s="23"/>
      <c r="R2" s="23"/>
      <c r="S2" s="23"/>
      <c r="T2" s="23"/>
      <c r="U2" s="23"/>
      <c r="V2" s="23"/>
      <c r="W2" s="23"/>
      <c r="X2" s="23"/>
      <c r="Y2" s="23"/>
      <c r="Z2" s="23"/>
      <c r="AA2" s="23"/>
      <c r="AB2" s="23"/>
      <c r="AC2" s="23"/>
      <c r="AD2" s="23"/>
    </row>
    <row r="3" spans="1:32" x14ac:dyDescent="0.15">
      <c r="A3" s="166"/>
      <c r="B3" s="606" t="s">
        <v>585</v>
      </c>
      <c r="C3" s="607"/>
      <c r="D3" s="607"/>
      <c r="E3" s="662"/>
      <c r="F3" s="619"/>
      <c r="G3" s="632"/>
      <c r="H3" s="631"/>
      <c r="I3" s="29"/>
      <c r="J3" s="29"/>
      <c r="K3" s="23"/>
      <c r="L3" s="29"/>
      <c r="M3" s="29"/>
      <c r="N3" s="29"/>
      <c r="O3" s="29"/>
      <c r="P3" s="29"/>
      <c r="Q3" s="29"/>
      <c r="R3" s="29"/>
      <c r="S3" s="29"/>
      <c r="T3" s="29"/>
      <c r="U3" s="29"/>
      <c r="V3" s="29"/>
      <c r="W3" s="23"/>
      <c r="X3" s="29"/>
      <c r="Y3" s="29"/>
      <c r="Z3" s="29"/>
      <c r="AA3" s="29"/>
      <c r="AB3" s="29"/>
      <c r="AC3" s="29"/>
      <c r="AD3" s="29"/>
    </row>
    <row r="4" spans="1:32" ht="12" customHeight="1" x14ac:dyDescent="0.15">
      <c r="A4" s="166"/>
      <c r="B4" s="753" t="s">
        <v>640</v>
      </c>
      <c r="C4" s="754"/>
      <c r="D4" s="754"/>
      <c r="E4" s="754"/>
      <c r="F4" s="754"/>
      <c r="G4" s="755"/>
      <c r="H4" s="698"/>
      <c r="I4" s="30"/>
      <c r="J4" s="30"/>
      <c r="K4" s="23"/>
      <c r="L4" s="30"/>
      <c r="M4" s="30"/>
      <c r="N4" s="30"/>
      <c r="O4" s="30"/>
      <c r="P4" s="30"/>
      <c r="Q4" s="30"/>
      <c r="R4" s="30"/>
      <c r="S4" s="30"/>
      <c r="T4" s="30"/>
      <c r="U4" s="30"/>
      <c r="V4" s="30"/>
      <c r="W4" s="23"/>
      <c r="X4" s="30"/>
      <c r="Y4" s="30"/>
      <c r="Z4" s="30"/>
      <c r="AA4" s="30"/>
      <c r="AB4" s="30"/>
      <c r="AC4" s="30"/>
      <c r="AD4" s="30"/>
    </row>
    <row r="5" spans="1:32" x14ac:dyDescent="0.15">
      <c r="A5" s="166"/>
      <c r="B5" s="166"/>
      <c r="C5" s="166"/>
      <c r="D5" s="166"/>
      <c r="E5" s="663"/>
      <c r="F5" s="620"/>
      <c r="G5" s="620"/>
      <c r="H5" s="620"/>
      <c r="I5" s="30"/>
      <c r="J5" s="30"/>
      <c r="K5" s="30"/>
      <c r="L5" s="30"/>
      <c r="M5" s="23"/>
      <c r="N5" s="30"/>
      <c r="O5" s="30"/>
      <c r="P5" s="30"/>
      <c r="Q5" s="30"/>
      <c r="R5" s="30"/>
      <c r="S5" s="30"/>
      <c r="T5" s="30"/>
      <c r="U5" s="30"/>
      <c r="V5" s="30"/>
      <c r="W5" s="30"/>
      <c r="X5" s="30"/>
      <c r="Y5" s="23"/>
      <c r="Z5" s="30"/>
      <c r="AA5" s="30"/>
      <c r="AB5" s="30"/>
      <c r="AC5" s="30"/>
      <c r="AD5" s="30"/>
      <c r="AE5" s="30"/>
      <c r="AF5" s="30"/>
    </row>
    <row r="6" spans="1:32" ht="14" thickBot="1" x14ac:dyDescent="0.2">
      <c r="A6" s="166"/>
      <c r="B6" s="248"/>
      <c r="C6" s="248"/>
      <c r="D6" s="248"/>
      <c r="E6" s="664"/>
      <c r="F6" s="621"/>
      <c r="G6" s="621"/>
      <c r="H6" s="621"/>
      <c r="I6" s="254"/>
      <c r="J6" s="254"/>
      <c r="K6" s="254"/>
      <c r="L6" s="254"/>
      <c r="M6" s="255"/>
      <c r="N6" s="254"/>
      <c r="O6" s="254"/>
      <c r="P6" s="254"/>
      <c r="Q6" s="254"/>
      <c r="R6" s="254"/>
      <c r="S6" s="254"/>
      <c r="T6" s="254"/>
      <c r="U6" s="254"/>
      <c r="V6" s="254"/>
      <c r="W6" s="254"/>
      <c r="X6" s="254"/>
      <c r="Y6" s="255"/>
      <c r="Z6" s="254"/>
      <c r="AA6" s="30"/>
      <c r="AB6" s="30"/>
      <c r="AC6" s="30"/>
      <c r="AD6" s="30"/>
      <c r="AE6" s="30"/>
      <c r="AF6" s="30"/>
    </row>
    <row r="7" spans="1:32" ht="55" customHeight="1" x14ac:dyDescent="0.15">
      <c r="A7" s="166"/>
      <c r="B7" s="290"/>
      <c r="C7" s="52"/>
      <c r="D7" s="52"/>
      <c r="E7" s="665"/>
      <c r="F7" s="620"/>
      <c r="G7" s="620"/>
      <c r="H7" s="620"/>
      <c r="I7" s="30"/>
      <c r="J7" s="30"/>
      <c r="K7" s="30"/>
      <c r="L7" s="30"/>
      <c r="M7" s="29"/>
      <c r="N7" s="30"/>
      <c r="O7" s="30"/>
      <c r="P7" s="30"/>
      <c r="Q7" s="30"/>
      <c r="R7" s="30"/>
      <c r="S7" s="30"/>
      <c r="T7" s="30"/>
      <c r="U7" s="30"/>
      <c r="V7" s="30"/>
      <c r="W7" s="30"/>
      <c r="X7" s="30"/>
      <c r="Y7" s="29"/>
      <c r="Z7" s="30"/>
      <c r="AA7" s="30"/>
      <c r="AB7" s="30"/>
      <c r="AC7" s="30"/>
      <c r="AD7" s="30"/>
      <c r="AE7" s="30"/>
      <c r="AF7" s="30"/>
    </row>
    <row r="8" spans="1:32" x14ac:dyDescent="0.15">
      <c r="A8" s="166"/>
      <c r="B8" s="287"/>
      <c r="C8" s="52"/>
      <c r="D8" s="35"/>
      <c r="E8" s="630"/>
      <c r="G8" s="624"/>
      <c r="H8" s="624"/>
      <c r="I8" s="21"/>
      <c r="J8" s="21"/>
      <c r="K8" s="21"/>
      <c r="L8" s="21"/>
      <c r="M8" s="21"/>
      <c r="N8" s="21"/>
      <c r="O8" s="21"/>
      <c r="P8" s="21"/>
      <c r="Q8" s="21"/>
      <c r="R8" s="21"/>
      <c r="S8" s="21"/>
      <c r="T8" s="21"/>
      <c r="U8" s="21"/>
      <c r="V8" s="21"/>
      <c r="W8" s="21"/>
      <c r="X8" s="21"/>
      <c r="Y8" s="21"/>
      <c r="Z8" s="21"/>
      <c r="AA8" s="21"/>
      <c r="AB8" s="21"/>
      <c r="AC8" s="21"/>
      <c r="AD8" s="21"/>
      <c r="AE8" s="21"/>
      <c r="AF8" s="21"/>
    </row>
    <row r="9" spans="1:32" x14ac:dyDescent="0.15">
      <c r="A9" s="166"/>
      <c r="B9" s="287"/>
      <c r="C9" s="52"/>
      <c r="D9" s="679"/>
      <c r="E9" s="630" t="s">
        <v>34</v>
      </c>
      <c r="F9" s="623">
        <v>2050</v>
      </c>
      <c r="G9" s="624"/>
      <c r="H9" s="624"/>
      <c r="I9" s="603"/>
      <c r="J9" s="21" t="s">
        <v>967</v>
      </c>
      <c r="K9" s="21"/>
      <c r="L9" s="21"/>
      <c r="M9" s="21"/>
      <c r="N9" s="21"/>
      <c r="O9" s="21"/>
      <c r="P9" s="21"/>
      <c r="Q9" s="21"/>
      <c r="R9" s="21"/>
      <c r="S9" s="21"/>
      <c r="T9" s="21"/>
      <c r="U9" s="21"/>
      <c r="V9" s="21"/>
      <c r="W9" s="21"/>
      <c r="X9" s="21"/>
      <c r="Y9" s="21"/>
      <c r="Z9" s="21"/>
      <c r="AA9" s="21"/>
      <c r="AB9" s="21"/>
      <c r="AC9" s="21"/>
      <c r="AD9" s="21"/>
      <c r="AE9" s="21"/>
      <c r="AF9" s="21"/>
    </row>
    <row r="10" spans="1:32" x14ac:dyDescent="0.15">
      <c r="A10" s="166"/>
      <c r="B10" s="287"/>
      <c r="C10" s="52"/>
      <c r="E10" s="630" t="s">
        <v>35</v>
      </c>
      <c r="F10" s="623">
        <v>2013</v>
      </c>
      <c r="G10" s="624"/>
      <c r="H10" s="624"/>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spans="1:32" x14ac:dyDescent="0.15">
      <c r="A11" s="166"/>
      <c r="B11" s="287"/>
      <c r="C11" s="52"/>
      <c r="D11" s="166"/>
      <c r="E11" s="630"/>
      <c r="F11" s="624"/>
      <c r="G11" s="624"/>
      <c r="H11" s="624"/>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spans="1:32" x14ac:dyDescent="0.15">
      <c r="A12" s="166"/>
      <c r="B12" s="287"/>
      <c r="C12" s="52"/>
      <c r="D12" s="166" t="s">
        <v>961</v>
      </c>
      <c r="E12" s="630"/>
      <c r="F12" s="624"/>
      <c r="G12" s="624"/>
      <c r="H12" s="624" t="s">
        <v>1055</v>
      </c>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spans="1:32" ht="14" customHeight="1" x14ac:dyDescent="0.15">
      <c r="A13" s="166"/>
      <c r="B13" s="270" t="s">
        <v>903</v>
      </c>
      <c r="C13" s="257" t="s">
        <v>36</v>
      </c>
      <c r="D13" s="166"/>
      <c r="E13" s="630" t="s">
        <v>203</v>
      </c>
      <c r="F13" s="624"/>
      <c r="G13" s="624" t="s">
        <v>1054</v>
      </c>
      <c r="H13" s="624"/>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spans="1:32" ht="14" customHeight="1" x14ac:dyDescent="0.15">
      <c r="A14" s="166"/>
      <c r="B14" s="287"/>
      <c r="C14" s="52"/>
      <c r="D14" s="2" t="s">
        <v>169</v>
      </c>
      <c r="E14" s="692" t="str">
        <f>Gebied!E16</f>
        <v>32 848</v>
      </c>
      <c r="F14" s="625"/>
      <c r="G14" s="693" t="str">
        <f t="shared" ref="G14:G21" si="0">E14</f>
        <v>32 848</v>
      </c>
      <c r="H14" s="692" t="str">
        <f>+E14</f>
        <v>32 848</v>
      </c>
      <c r="I14" s="21"/>
      <c r="J14" s="21" t="s">
        <v>1033</v>
      </c>
      <c r="K14" s="21"/>
      <c r="L14" s="21"/>
      <c r="M14" s="21"/>
      <c r="N14" s="21"/>
      <c r="O14" s="21"/>
      <c r="P14" s="21"/>
      <c r="Q14" s="21"/>
      <c r="R14" s="21"/>
      <c r="S14" s="21"/>
      <c r="T14" s="21"/>
      <c r="U14" s="21"/>
      <c r="V14" s="21"/>
      <c r="W14" s="21"/>
      <c r="X14" s="21"/>
      <c r="Y14" s="21"/>
      <c r="Z14" s="21"/>
      <c r="AA14" s="21"/>
      <c r="AB14" s="21"/>
      <c r="AC14" s="21"/>
      <c r="AD14" s="21"/>
      <c r="AE14" s="21"/>
      <c r="AF14" s="21"/>
    </row>
    <row r="15" spans="1:32" ht="14" customHeight="1" x14ac:dyDescent="0.15">
      <c r="A15" s="166"/>
      <c r="B15" s="597"/>
      <c r="C15" s="52"/>
      <c r="D15" s="2" t="s">
        <v>706</v>
      </c>
      <c r="E15" s="681">
        <f>Gebied!E15</f>
        <v>253051</v>
      </c>
      <c r="G15" s="633">
        <f t="shared" si="0"/>
        <v>253051</v>
      </c>
      <c r="H15" s="692">
        <f t="shared" ref="H15:H43" si="1">+E15</f>
        <v>253051</v>
      </c>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spans="1:32" ht="14" customHeight="1" x14ac:dyDescent="0.15">
      <c r="A16" s="166"/>
      <c r="B16" s="597"/>
      <c r="C16" s="52"/>
      <c r="D16" s="2" t="s">
        <v>5</v>
      </c>
      <c r="E16" s="680">
        <f>Gebied!E10</f>
        <v>489918</v>
      </c>
      <c r="G16" s="633">
        <f t="shared" si="0"/>
        <v>489918</v>
      </c>
      <c r="H16" s="692">
        <f t="shared" si="1"/>
        <v>489918</v>
      </c>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spans="1:32" ht="14" customHeight="1" x14ac:dyDescent="0.15">
      <c r="A17" s="166"/>
      <c r="B17" s="597"/>
      <c r="C17" s="52"/>
      <c r="D17" s="2" t="s">
        <v>171</v>
      </c>
      <c r="E17" s="680">
        <f>E26</f>
        <v>50953</v>
      </c>
      <c r="G17" s="633">
        <f t="shared" si="0"/>
        <v>50953</v>
      </c>
      <c r="H17" s="692">
        <f t="shared" si="1"/>
        <v>50953</v>
      </c>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spans="1:32" ht="14" customHeight="1" x14ac:dyDescent="0.15">
      <c r="A18" s="166"/>
      <c r="B18" s="597"/>
      <c r="C18" s="52"/>
      <c r="D18" s="2" t="s">
        <v>172</v>
      </c>
      <c r="E18" s="680">
        <f>E25</f>
        <v>160970</v>
      </c>
      <c r="G18" s="633">
        <f t="shared" si="0"/>
        <v>160970</v>
      </c>
      <c r="H18" s="692">
        <f t="shared" si="1"/>
        <v>160970</v>
      </c>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spans="1:32" ht="14" customHeight="1" x14ac:dyDescent="0.15">
      <c r="A19" s="166"/>
      <c r="B19" s="597"/>
      <c r="C19" s="52"/>
      <c r="D19" s="2" t="s">
        <v>2</v>
      </c>
      <c r="E19" s="681">
        <f>Gebied!E17</f>
        <v>1887</v>
      </c>
      <c r="G19" s="633">
        <f t="shared" si="0"/>
        <v>1887</v>
      </c>
      <c r="H19" s="692">
        <f t="shared" si="1"/>
        <v>1887</v>
      </c>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spans="1:32" ht="14" customHeight="1" x14ac:dyDescent="0.15">
      <c r="A20" s="166"/>
      <c r="B20" s="597"/>
      <c r="C20" s="52"/>
      <c r="D20" s="2" t="s">
        <v>173</v>
      </c>
      <c r="E20" s="681">
        <f>Gebied!E20</f>
        <v>0</v>
      </c>
      <c r="G20" s="633">
        <f t="shared" si="0"/>
        <v>0</v>
      </c>
      <c r="H20" s="692">
        <f t="shared" si="1"/>
        <v>0</v>
      </c>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spans="1:32" ht="14" customHeight="1" x14ac:dyDescent="0.15">
      <c r="A21" s="166"/>
      <c r="B21" s="597"/>
      <c r="C21" s="52"/>
      <c r="D21" s="2" t="s">
        <v>6</v>
      </c>
      <c r="E21" s="681">
        <f>Gebied!E19</f>
        <v>39.448</v>
      </c>
      <c r="G21" s="633">
        <f t="shared" si="0"/>
        <v>39.448</v>
      </c>
      <c r="H21" s="692">
        <f t="shared" si="1"/>
        <v>39.448</v>
      </c>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spans="1:32" ht="14" customHeight="1" x14ac:dyDescent="0.15">
      <c r="A22" s="166"/>
      <c r="B22" s="583"/>
      <c r="C22" s="52"/>
      <c r="D22" s="2" t="s">
        <v>64</v>
      </c>
      <c r="E22" s="682">
        <v>0.6</v>
      </c>
      <c r="G22" s="633">
        <f>E22</f>
        <v>0.6</v>
      </c>
      <c r="H22" s="692">
        <f t="shared" si="1"/>
        <v>0.6</v>
      </c>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spans="1:32" ht="14" customHeight="1" x14ac:dyDescent="0.15">
      <c r="A23" s="166"/>
      <c r="B23" s="597"/>
      <c r="C23" s="52"/>
      <c r="D23" s="2" t="s">
        <v>65</v>
      </c>
      <c r="E23" s="680">
        <f>Hernieuwbare_energie!E22</f>
        <v>11.09828319</v>
      </c>
      <c r="G23" s="633">
        <f>E23</f>
        <v>11.09828319</v>
      </c>
      <c r="H23" s="692">
        <f t="shared" si="1"/>
        <v>11.09828319</v>
      </c>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spans="1:32" ht="14" customHeight="1" x14ac:dyDescent="0.15">
      <c r="A24" s="166"/>
      <c r="B24" s="597"/>
      <c r="C24" s="52"/>
      <c r="D24" s="2" t="s">
        <v>1</v>
      </c>
      <c r="E24" s="680">
        <f>Huishoudens!E15</f>
        <v>489918</v>
      </c>
      <c r="G24" s="633">
        <f>E24/1000000</f>
        <v>0.48991800000000002</v>
      </c>
      <c r="H24" s="692">
        <f t="shared" si="1"/>
        <v>489918</v>
      </c>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spans="1:32" ht="14" customHeight="1" x14ac:dyDescent="0.15">
      <c r="A25" s="166"/>
      <c r="B25" s="597"/>
      <c r="C25" s="52"/>
      <c r="D25" s="2" t="s">
        <v>114</v>
      </c>
      <c r="E25" s="680">
        <f>Huishoudens!E17</f>
        <v>160970</v>
      </c>
      <c r="G25" s="633">
        <f>E25/10^6</f>
        <v>0.16097</v>
      </c>
      <c r="H25" s="692">
        <f t="shared" si="1"/>
        <v>160970</v>
      </c>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spans="1:32" ht="14" customHeight="1" x14ac:dyDescent="0.15">
      <c r="A26" s="166"/>
      <c r="B26" s="597"/>
      <c r="C26" s="52"/>
      <c r="D26" s="2" t="s">
        <v>113</v>
      </c>
      <c r="E26" s="680">
        <f>Huishoudens!E18</f>
        <v>50953</v>
      </c>
      <c r="G26" s="633">
        <f>E26/10^6</f>
        <v>5.0952999999999998E-2</v>
      </c>
      <c r="H26" s="692">
        <f t="shared" si="1"/>
        <v>50953</v>
      </c>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spans="1:32" ht="14" customHeight="1" x14ac:dyDescent="0.15">
      <c r="A27" s="166"/>
      <c r="B27" s="597"/>
      <c r="C27" s="52"/>
      <c r="D27" s="2" t="s">
        <v>3</v>
      </c>
      <c r="E27" s="681">
        <f>Gebied!E18</f>
        <v>0</v>
      </c>
      <c r="G27" s="691">
        <f t="shared" ref="G27:G37" si="2">E27</f>
        <v>0</v>
      </c>
      <c r="H27" s="692">
        <f t="shared" si="1"/>
        <v>0</v>
      </c>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spans="1:32" ht="14" customHeight="1" x14ac:dyDescent="0.15">
      <c r="A28" s="166"/>
      <c r="B28" s="597"/>
      <c r="C28" s="52"/>
      <c r="D28" s="2" t="s">
        <v>4</v>
      </c>
      <c r="E28" s="680">
        <f>E19</f>
        <v>1887</v>
      </c>
      <c r="G28" s="633">
        <f t="shared" si="2"/>
        <v>1887</v>
      </c>
      <c r="H28" s="692">
        <f t="shared" si="1"/>
        <v>1887</v>
      </c>
      <c r="I28" s="21" t="s">
        <v>1042</v>
      </c>
      <c r="J28" s="21"/>
      <c r="K28" s="21"/>
      <c r="L28" s="21"/>
      <c r="M28" s="21"/>
      <c r="N28" s="21"/>
      <c r="O28" s="21"/>
      <c r="P28" s="21"/>
      <c r="Q28" s="21"/>
      <c r="R28" s="21"/>
      <c r="S28" s="21"/>
      <c r="T28" s="21"/>
      <c r="U28" s="21"/>
      <c r="V28" s="21"/>
      <c r="W28" s="21"/>
      <c r="X28" s="21"/>
      <c r="Y28" s="21"/>
      <c r="Z28" s="21"/>
      <c r="AA28" s="21"/>
      <c r="AB28" s="21"/>
      <c r="AC28" s="21"/>
      <c r="AD28" s="21"/>
      <c r="AE28" s="21"/>
      <c r="AF28" s="21"/>
    </row>
    <row r="29" spans="1:32" ht="14" customHeight="1" x14ac:dyDescent="0.15">
      <c r="A29" s="166"/>
      <c r="B29" s="597"/>
      <c r="C29" s="52"/>
      <c r="D29" s="2" t="s">
        <v>77</v>
      </c>
      <c r="E29" s="681">
        <f>Gebied!E24</f>
        <v>3.31</v>
      </c>
      <c r="G29" s="633">
        <f t="shared" si="2"/>
        <v>3.31</v>
      </c>
      <c r="H29" s="692">
        <f t="shared" si="1"/>
        <v>3.31</v>
      </c>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spans="1:32" ht="14" customHeight="1" x14ac:dyDescent="0.15">
      <c r="A30" s="166"/>
      <c r="B30" s="597"/>
      <c r="C30" s="52"/>
      <c r="D30" s="2" t="s">
        <v>186</v>
      </c>
      <c r="E30" s="680">
        <f>Gebied!E22</f>
        <v>8.2415175450000007</v>
      </c>
      <c r="G30" s="633">
        <f t="shared" si="2"/>
        <v>8.2415175450000007</v>
      </c>
      <c r="H30" s="692">
        <f t="shared" si="1"/>
        <v>8.2415175450000007</v>
      </c>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spans="1:32" ht="14" customHeight="1" x14ac:dyDescent="0.15">
      <c r="A31" s="166"/>
      <c r="B31" s="597"/>
      <c r="C31" s="52"/>
      <c r="D31" s="2" t="s">
        <v>111</v>
      </c>
      <c r="E31" s="681">
        <f>Gebied!E13</f>
        <v>1.8</v>
      </c>
      <c r="G31" s="633">
        <f t="shared" si="2"/>
        <v>1.8</v>
      </c>
      <c r="H31" s="692">
        <f t="shared" si="1"/>
        <v>1.8</v>
      </c>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spans="1:32" ht="14" customHeight="1" x14ac:dyDescent="0.15">
      <c r="A32" s="166"/>
      <c r="B32" s="597"/>
      <c r="C32" s="52"/>
      <c r="D32" s="2" t="s">
        <v>112</v>
      </c>
      <c r="E32" s="681">
        <f>Gebied!E12</f>
        <v>0.5</v>
      </c>
      <c r="G32" s="633">
        <f t="shared" si="2"/>
        <v>0.5</v>
      </c>
      <c r="H32" s="692">
        <f t="shared" si="1"/>
        <v>0.5</v>
      </c>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spans="1:32" ht="14" customHeight="1" x14ac:dyDescent="0.15">
      <c r="A33" s="166"/>
      <c r="B33" s="597"/>
      <c r="C33" s="52"/>
      <c r="D33" s="2" t="s">
        <v>559</v>
      </c>
      <c r="E33" s="681">
        <f>Gebied!E25</f>
        <v>2618880000</v>
      </c>
      <c r="F33" s="626"/>
      <c r="G33" s="633">
        <f t="shared" si="2"/>
        <v>2618880000</v>
      </c>
      <c r="H33" s="692">
        <f t="shared" si="1"/>
        <v>2618880000</v>
      </c>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spans="1:32" ht="14" customHeight="1" x14ac:dyDescent="0.15">
      <c r="A34" s="166"/>
      <c r="B34" s="597"/>
      <c r="C34" s="52"/>
      <c r="D34" s="2" t="s">
        <v>655</v>
      </c>
      <c r="E34" s="681">
        <f>Gebied!E26</f>
        <v>0</v>
      </c>
      <c r="F34" s="626"/>
      <c r="G34" s="633">
        <f t="shared" si="2"/>
        <v>0</v>
      </c>
      <c r="H34" s="692">
        <f t="shared" si="1"/>
        <v>0</v>
      </c>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spans="1:32" ht="14" customHeight="1" x14ac:dyDescent="0.15">
      <c r="A35" s="166"/>
      <c r="B35" s="597"/>
      <c r="C35" s="52"/>
      <c r="D35" s="2" t="s">
        <v>1043</v>
      </c>
      <c r="E35" s="680">
        <f>Hernieuwbare_energie!E44</f>
        <v>1700000000</v>
      </c>
      <c r="G35" s="633">
        <f t="shared" si="2"/>
        <v>1700000000</v>
      </c>
      <c r="H35" s="692">
        <f t="shared" si="1"/>
        <v>1700000000</v>
      </c>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spans="1:32" ht="14" customHeight="1" x14ac:dyDescent="0.15">
      <c r="A36" s="166"/>
      <c r="B36" s="597"/>
      <c r="C36" s="52"/>
      <c r="D36" s="2" t="s">
        <v>653</v>
      </c>
      <c r="E36" s="680">
        <f>Gebied!E27</f>
        <v>0</v>
      </c>
      <c r="G36" s="633">
        <f t="shared" si="2"/>
        <v>0</v>
      </c>
      <c r="H36" s="692">
        <f t="shared" si="1"/>
        <v>0</v>
      </c>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spans="1:32" ht="14" customHeight="1" x14ac:dyDescent="0.15">
      <c r="A37" s="166"/>
      <c r="B37" s="597"/>
      <c r="C37" s="52"/>
      <c r="D37" s="2" t="s">
        <v>654</v>
      </c>
      <c r="E37" s="680">
        <f>Gebied!E28</f>
        <v>0</v>
      </c>
      <c r="G37" s="633">
        <f t="shared" si="2"/>
        <v>0</v>
      </c>
      <c r="H37" s="692">
        <f t="shared" si="1"/>
        <v>0</v>
      </c>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spans="1:32" ht="14" customHeight="1" x14ac:dyDescent="0.15">
      <c r="A38" s="166"/>
      <c r="B38" s="597"/>
      <c r="C38" s="52"/>
      <c r="D38" s="2" t="s">
        <v>656</v>
      </c>
      <c r="E38" s="680">
        <f>Gebouwen!H68</f>
        <v>0</v>
      </c>
      <c r="G38" s="633">
        <v>0</v>
      </c>
      <c r="H38" s="692">
        <f>+E38*100</f>
        <v>0</v>
      </c>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spans="1:32" ht="14" customHeight="1" x14ac:dyDescent="0.15">
      <c r="A39" s="166"/>
      <c r="B39" s="597"/>
      <c r="C39" s="52"/>
      <c r="D39" s="2" t="s">
        <v>657</v>
      </c>
      <c r="E39" s="680">
        <f>Gebouwen!H68</f>
        <v>0</v>
      </c>
      <c r="G39" s="633">
        <v>0</v>
      </c>
      <c r="H39" s="692">
        <f>+E39*100</f>
        <v>0</v>
      </c>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spans="1:32" ht="14" customHeight="1" x14ac:dyDescent="0.15">
      <c r="A40" s="166"/>
      <c r="B40" s="597"/>
      <c r="C40" s="52"/>
      <c r="D40" s="2" t="s">
        <v>660</v>
      </c>
      <c r="E40" s="681">
        <f>Gebouwen!H64</f>
        <v>1</v>
      </c>
      <c r="G40" s="633">
        <v>100</v>
      </c>
      <c r="H40" s="692">
        <f>+E40*100</f>
        <v>100</v>
      </c>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spans="1:32" ht="14" customHeight="1" x14ac:dyDescent="0.15">
      <c r="A41" s="166"/>
      <c r="B41" s="597"/>
      <c r="C41" s="52"/>
      <c r="D41" s="2" t="s">
        <v>659</v>
      </c>
      <c r="E41" s="680">
        <f>Gebouwen!H65</f>
        <v>0</v>
      </c>
      <c r="G41" s="633">
        <v>0</v>
      </c>
      <c r="H41" s="692">
        <f>+E41*100</f>
        <v>0</v>
      </c>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spans="1:32" ht="14" customHeight="1" x14ac:dyDescent="0.15">
      <c r="A42" s="166"/>
      <c r="B42" s="597"/>
      <c r="C42" s="52"/>
      <c r="D42" s="2" t="s">
        <v>658</v>
      </c>
      <c r="E42" s="680">
        <f>Gebouwen!H67</f>
        <v>0</v>
      </c>
      <c r="G42" s="633">
        <v>0</v>
      </c>
      <c r="H42" s="692">
        <f>+E42*100</f>
        <v>0</v>
      </c>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spans="1:32" ht="14" customHeight="1" x14ac:dyDescent="0.15">
      <c r="A43" s="166"/>
      <c r="B43" s="287"/>
      <c r="C43" s="52"/>
      <c r="D43" s="2" t="s">
        <v>187</v>
      </c>
      <c r="E43" s="680">
        <v>1</v>
      </c>
      <c r="F43" s="626"/>
      <c r="G43" s="633">
        <v>1</v>
      </c>
      <c r="H43" s="692">
        <f t="shared" si="1"/>
        <v>1</v>
      </c>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spans="1:32" ht="14" customHeight="1" x14ac:dyDescent="0.15">
      <c r="A44" s="166"/>
      <c r="B44" s="287"/>
      <c r="C44" s="52"/>
      <c r="E44" s="666"/>
      <c r="F44" s="626"/>
      <c r="G44" s="634"/>
      <c r="H44" s="634"/>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spans="1:32" ht="14" customHeight="1" x14ac:dyDescent="0.15">
      <c r="A45" s="166"/>
      <c r="B45" s="287"/>
      <c r="C45" s="257" t="s">
        <v>37</v>
      </c>
      <c r="E45" s="667" t="s">
        <v>39</v>
      </c>
      <c r="F45" s="627" t="s">
        <v>40</v>
      </c>
      <c r="G45" s="635" t="s">
        <v>41</v>
      </c>
      <c r="H45" s="699"/>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spans="1:32" ht="14" customHeight="1" x14ac:dyDescent="0.15">
      <c r="A46" s="166"/>
      <c r="B46" s="597"/>
      <c r="D46" s="2" t="s">
        <v>7</v>
      </c>
      <c r="E46" s="668">
        <f>Landbouw!E34</f>
        <v>799</v>
      </c>
      <c r="F46" s="628">
        <v>835.38029552713897</v>
      </c>
      <c r="G46" s="634">
        <f t="shared" ref="G46:G67" si="3">(E46/F46)^(1/($F$9-$F$10))-1</f>
        <v>-1.2026848197984608E-3</v>
      </c>
      <c r="H46" s="634">
        <f t="shared" ref="H46:H67" si="4">E46*10^6</f>
        <v>799000000</v>
      </c>
      <c r="I46"/>
      <c r="J46" s="21"/>
      <c r="K46" s="21"/>
      <c r="L46" s="21"/>
      <c r="M46" s="21"/>
      <c r="N46" s="21"/>
      <c r="O46" s="21"/>
      <c r="P46" s="21"/>
      <c r="Q46" s="21"/>
      <c r="R46" s="21"/>
      <c r="S46" s="21"/>
      <c r="T46" s="21"/>
      <c r="U46" s="21"/>
      <c r="V46" s="21"/>
      <c r="W46" s="21"/>
      <c r="X46" s="21"/>
      <c r="Y46" s="21"/>
      <c r="Z46" s="21"/>
      <c r="AA46" s="21"/>
      <c r="AB46" s="21"/>
      <c r="AC46" s="21"/>
      <c r="AD46" s="21"/>
      <c r="AE46" s="21"/>
      <c r="AF46" s="21"/>
    </row>
    <row r="47" spans="1:32" ht="14" customHeight="1" x14ac:dyDescent="0.15">
      <c r="A47" s="166"/>
      <c r="B47" s="608"/>
      <c r="C47" s="52"/>
      <c r="D47" s="2" t="s">
        <v>33</v>
      </c>
      <c r="E47" s="629">
        <f>Landbouw!G50</f>
        <v>1596.0547999999999</v>
      </c>
      <c r="F47" s="628">
        <v>2705.65444291107</v>
      </c>
      <c r="G47" s="634">
        <f t="shared" si="3"/>
        <v>-1.4163843195267867E-2</v>
      </c>
      <c r="H47" s="634">
        <f t="shared" si="4"/>
        <v>1596054800</v>
      </c>
      <c r="I47"/>
      <c r="J47" s="21"/>
      <c r="K47" s="21"/>
      <c r="L47" s="21"/>
      <c r="M47" s="21"/>
      <c r="N47" s="21"/>
      <c r="O47" s="21"/>
      <c r="P47" s="21"/>
      <c r="Q47" s="21"/>
      <c r="R47" s="21"/>
      <c r="S47" s="21"/>
      <c r="T47" s="21"/>
      <c r="U47" s="21"/>
      <c r="V47" s="21"/>
      <c r="W47" s="21"/>
      <c r="X47" s="21"/>
      <c r="Y47" s="21"/>
      <c r="Z47" s="21"/>
      <c r="AA47" s="21"/>
      <c r="AB47" s="21"/>
      <c r="AC47" s="21"/>
      <c r="AD47" s="21"/>
      <c r="AE47" s="21"/>
      <c r="AF47" s="21"/>
    </row>
    <row r="48" spans="1:32" ht="14" customHeight="1" x14ac:dyDescent="0.15">
      <c r="A48" s="166"/>
      <c r="B48" s="597"/>
      <c r="C48" s="52"/>
      <c r="D48" s="2" t="s">
        <v>399</v>
      </c>
      <c r="E48" s="629">
        <f>Gebouwen!G69</f>
        <v>1321.1061111111112</v>
      </c>
      <c r="F48" s="628">
        <v>2774.98</v>
      </c>
      <c r="G48" s="633">
        <f t="shared" si="3"/>
        <v>-1.9858923363866854E-2</v>
      </c>
      <c r="H48" s="634">
        <f t="shared" si="4"/>
        <v>1321106111.1111112</v>
      </c>
      <c r="I48"/>
      <c r="J48" s="21"/>
      <c r="K48" s="21"/>
      <c r="L48" s="21"/>
      <c r="M48" s="21"/>
      <c r="N48" s="21"/>
      <c r="O48" s="21"/>
      <c r="P48" s="21"/>
      <c r="Q48" s="21"/>
      <c r="R48" s="21"/>
      <c r="S48" s="21"/>
      <c r="T48" s="21"/>
      <c r="U48" s="21"/>
      <c r="V48" s="21"/>
      <c r="W48" s="21"/>
      <c r="X48" s="21"/>
      <c r="Y48" s="21"/>
      <c r="Z48" s="21"/>
      <c r="AA48" s="21"/>
      <c r="AB48" s="21"/>
      <c r="AC48" s="21"/>
      <c r="AD48" s="21"/>
      <c r="AE48" s="21"/>
      <c r="AF48" s="21"/>
    </row>
    <row r="49" spans="1:32" ht="14" customHeight="1" x14ac:dyDescent="0.15">
      <c r="A49" s="166"/>
      <c r="B49" s="597"/>
      <c r="C49" s="52"/>
      <c r="D49" s="2" t="s">
        <v>194</v>
      </c>
      <c r="E49" s="629">
        <f>Gebouwen!G51</f>
        <v>650.70338058887683</v>
      </c>
      <c r="F49" s="628">
        <v>778.97324122669306</v>
      </c>
      <c r="G49" s="633">
        <f t="shared" si="3"/>
        <v>-4.8509740334742313E-3</v>
      </c>
      <c r="H49" s="634">
        <f t="shared" si="4"/>
        <v>650703380.58887684</v>
      </c>
      <c r="I49"/>
      <c r="J49" s="21"/>
      <c r="K49" s="21"/>
      <c r="L49" s="21"/>
      <c r="M49" s="21"/>
      <c r="N49" s="21"/>
      <c r="O49" s="21"/>
      <c r="P49" s="21"/>
      <c r="Q49" s="21"/>
      <c r="R49" s="21"/>
      <c r="S49" s="21"/>
      <c r="T49" s="21"/>
      <c r="U49" s="21"/>
      <c r="V49" s="21"/>
      <c r="W49" s="21"/>
      <c r="X49" s="21"/>
      <c r="Y49" s="21"/>
      <c r="Z49" s="21"/>
      <c r="AA49" s="21"/>
      <c r="AB49" s="21"/>
      <c r="AC49" s="21"/>
      <c r="AD49" s="21"/>
      <c r="AE49" s="21"/>
      <c r="AF49" s="21"/>
    </row>
    <row r="50" spans="1:32" ht="14" customHeight="1" x14ac:dyDescent="0.15">
      <c r="A50" s="166"/>
      <c r="B50" s="652"/>
      <c r="C50" s="653"/>
      <c r="D50" s="654" t="s">
        <v>76</v>
      </c>
      <c r="E50" s="655"/>
      <c r="F50" s="655"/>
      <c r="G50" s="695" t="e">
        <f t="shared" si="3"/>
        <v>#DIV/0!</v>
      </c>
      <c r="H50" s="634">
        <f t="shared" si="4"/>
        <v>0</v>
      </c>
      <c r="I50" s="657"/>
      <c r="J50" s="654"/>
      <c r="K50" s="21"/>
      <c r="L50" s="21"/>
      <c r="M50" s="21"/>
      <c r="N50" s="21"/>
      <c r="O50" s="21"/>
      <c r="P50" s="21"/>
      <c r="Q50" s="21"/>
      <c r="R50" s="21"/>
      <c r="S50" s="21"/>
      <c r="T50" s="21"/>
      <c r="U50" s="21"/>
      <c r="V50" s="21"/>
      <c r="W50" s="21"/>
      <c r="X50" s="21"/>
      <c r="Y50" s="21"/>
      <c r="Z50" s="21"/>
      <c r="AA50" s="21"/>
      <c r="AB50" s="21"/>
      <c r="AC50" s="21"/>
      <c r="AD50" s="21"/>
      <c r="AE50" s="21"/>
      <c r="AF50" s="21"/>
    </row>
    <row r="51" spans="1:32" ht="14" customHeight="1" x14ac:dyDescent="0.15">
      <c r="A51" s="166"/>
      <c r="B51" s="597"/>
      <c r="C51" s="52"/>
      <c r="D51" s="2" t="s">
        <v>14</v>
      </c>
      <c r="E51" s="629">
        <f>Gebouwen!G44</f>
        <v>4741.2409999999991</v>
      </c>
      <c r="F51" s="629">
        <v>6023.1065533882102</v>
      </c>
      <c r="G51" s="633">
        <f t="shared" si="3"/>
        <v>-6.4468119716717398E-3</v>
      </c>
      <c r="H51" s="634">
        <f t="shared" si="4"/>
        <v>4741240999.999999</v>
      </c>
      <c r="I51"/>
      <c r="J51" s="21"/>
      <c r="K51" s="21"/>
      <c r="L51" s="21"/>
      <c r="M51" s="21"/>
      <c r="N51" s="21"/>
      <c r="O51" s="21"/>
      <c r="P51" s="21"/>
      <c r="Q51" s="21"/>
      <c r="R51" s="21"/>
      <c r="S51" s="21"/>
      <c r="T51" s="21"/>
      <c r="U51" s="21"/>
      <c r="V51" s="21"/>
      <c r="W51" s="21"/>
      <c r="X51" s="21"/>
      <c r="Y51" s="21"/>
      <c r="Z51" s="21"/>
      <c r="AA51" s="21"/>
      <c r="AB51" s="21"/>
      <c r="AC51" s="21"/>
      <c r="AD51" s="21"/>
      <c r="AE51" s="21"/>
      <c r="AF51" s="21"/>
    </row>
    <row r="52" spans="1:32" ht="14" customHeight="1" x14ac:dyDescent="0.15">
      <c r="A52" s="166"/>
      <c r="B52" s="597"/>
      <c r="C52" s="52"/>
      <c r="D52" s="2" t="s">
        <v>195</v>
      </c>
      <c r="E52" s="629">
        <f>Gebouwen!G61</f>
        <v>244.87215912190777</v>
      </c>
      <c r="F52" s="628">
        <v>294.23952106129497</v>
      </c>
      <c r="G52" s="633">
        <f t="shared" si="3"/>
        <v>-4.9514269700476898E-3</v>
      </c>
      <c r="H52" s="634">
        <f t="shared" si="4"/>
        <v>244872159.12190777</v>
      </c>
      <c r="I52"/>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14" customHeight="1" x14ac:dyDescent="0.15">
      <c r="A53" s="166"/>
      <c r="B53" s="583"/>
      <c r="C53" s="52"/>
      <c r="D53" s="2" t="s">
        <v>385</v>
      </c>
      <c r="E53" s="629">
        <f>Huishoudens!G69</f>
        <v>131.8305</v>
      </c>
      <c r="F53" s="628">
        <v>131.83996406052199</v>
      </c>
      <c r="G53" s="633">
        <f t="shared" si="3"/>
        <v>-1.9401882754843669E-6</v>
      </c>
      <c r="H53" s="634">
        <f t="shared" si="4"/>
        <v>131830500</v>
      </c>
      <c r="I53"/>
      <c r="J53" s="21"/>
      <c r="K53" s="21"/>
      <c r="L53" s="21"/>
      <c r="M53" s="21"/>
      <c r="N53" s="21"/>
      <c r="O53" s="21"/>
      <c r="P53" s="21"/>
      <c r="Q53" s="21"/>
      <c r="R53" s="21"/>
      <c r="S53" s="21"/>
      <c r="T53" s="21"/>
      <c r="U53" s="21"/>
      <c r="V53" s="21"/>
      <c r="W53" s="21"/>
      <c r="X53" s="21"/>
      <c r="Y53" s="21"/>
      <c r="Z53" s="21"/>
      <c r="AA53" s="21"/>
      <c r="AB53" s="21"/>
      <c r="AC53" s="21"/>
      <c r="AD53" s="21"/>
      <c r="AE53" s="21"/>
      <c r="AF53" s="21"/>
    </row>
    <row r="54" spans="1:32" ht="14" customHeight="1" x14ac:dyDescent="0.15">
      <c r="A54" s="166"/>
      <c r="B54" s="597"/>
      <c r="C54" s="52"/>
      <c r="D54" s="2" t="s">
        <v>1058</v>
      </c>
      <c r="E54" s="629">
        <f>Huishoudens!E79</f>
        <v>185.75257731958757</v>
      </c>
      <c r="F54" s="628"/>
      <c r="G54" s="633"/>
      <c r="H54" s="634">
        <f t="shared" si="4"/>
        <v>185752577.31958756</v>
      </c>
      <c r="I54"/>
      <c r="J54" s="21"/>
      <c r="K54" s="21"/>
      <c r="L54" s="21"/>
      <c r="M54" s="21"/>
      <c r="N54" s="21"/>
      <c r="O54" s="21"/>
      <c r="P54" s="21"/>
      <c r="Q54" s="21"/>
      <c r="R54" s="21"/>
      <c r="S54" s="21"/>
      <c r="T54" s="21"/>
      <c r="U54" s="21"/>
      <c r="V54" s="21"/>
      <c r="W54" s="21"/>
      <c r="X54" s="21"/>
      <c r="Y54" s="21"/>
      <c r="Z54" s="21"/>
      <c r="AA54" s="21"/>
      <c r="AB54" s="21"/>
      <c r="AC54" s="21"/>
      <c r="AD54" s="21"/>
      <c r="AE54" s="21"/>
      <c r="AF54" s="21"/>
    </row>
    <row r="55" spans="1:32" ht="14" customHeight="1" x14ac:dyDescent="0.15">
      <c r="A55" s="166"/>
      <c r="B55" s="597"/>
      <c r="C55" s="52"/>
      <c r="D55" s="2" t="s">
        <v>1059</v>
      </c>
      <c r="E55" s="629">
        <f>Huishoudens!E81</f>
        <v>318.43298969072157</v>
      </c>
      <c r="F55" s="628"/>
      <c r="G55" s="633"/>
      <c r="H55" s="634">
        <f t="shared" si="4"/>
        <v>318432989.69072157</v>
      </c>
      <c r="I55"/>
      <c r="J55" s="21"/>
      <c r="K55" s="21"/>
      <c r="L55" s="21"/>
      <c r="M55" s="21"/>
      <c r="N55" s="21"/>
      <c r="O55" s="21"/>
      <c r="P55" s="21"/>
      <c r="Q55" s="21"/>
      <c r="R55" s="21"/>
      <c r="S55" s="21"/>
      <c r="T55" s="21"/>
      <c r="U55" s="21"/>
      <c r="V55" s="21"/>
      <c r="W55" s="21"/>
      <c r="X55" s="21"/>
      <c r="Y55" s="21"/>
      <c r="Z55" s="21"/>
      <c r="AA55" s="21"/>
      <c r="AB55" s="21"/>
      <c r="AC55" s="21"/>
      <c r="AD55" s="21"/>
      <c r="AE55" s="21"/>
      <c r="AF55" s="21"/>
    </row>
    <row r="56" spans="1:32" ht="14" customHeight="1" x14ac:dyDescent="0.15">
      <c r="A56" s="166"/>
      <c r="B56" s="597"/>
      <c r="C56" s="52"/>
      <c r="D56" s="2" t="s">
        <v>1060</v>
      </c>
      <c r="E56" s="629">
        <f>Huishoudens!E76</f>
        <v>132.68041237113397</v>
      </c>
      <c r="F56" s="628"/>
      <c r="G56" s="633"/>
      <c r="H56" s="634">
        <f t="shared" si="4"/>
        <v>132680412.37113397</v>
      </c>
      <c r="I56"/>
      <c r="J56" s="21"/>
      <c r="K56" s="21"/>
      <c r="L56" s="21"/>
      <c r="M56" s="21"/>
      <c r="N56" s="21"/>
      <c r="O56" s="21"/>
      <c r="P56" s="21"/>
      <c r="Q56" s="21"/>
      <c r="R56" s="21"/>
      <c r="S56" s="21"/>
      <c r="T56" s="21"/>
      <c r="U56" s="21"/>
      <c r="V56" s="21"/>
      <c r="W56" s="21"/>
      <c r="X56" s="21"/>
      <c r="Y56" s="21"/>
      <c r="Z56" s="21"/>
      <c r="AA56" s="21"/>
      <c r="AB56" s="21"/>
      <c r="AC56" s="21"/>
      <c r="AD56" s="21"/>
      <c r="AE56" s="21"/>
      <c r="AF56" s="21"/>
    </row>
    <row r="57" spans="1:32" ht="14" customHeight="1" x14ac:dyDescent="0.15">
      <c r="A57" s="166"/>
      <c r="B57" s="597"/>
      <c r="C57" s="52"/>
      <c r="D57" s="2" t="s">
        <v>1061</v>
      </c>
      <c r="E57" s="629">
        <f>Huishoudens!E77</f>
        <v>371.50515463917515</v>
      </c>
      <c r="F57" s="628"/>
      <c r="G57" s="633"/>
      <c r="H57" s="634">
        <f t="shared" si="4"/>
        <v>371505154.63917512</v>
      </c>
      <c r="I57"/>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14" customHeight="1" x14ac:dyDescent="0.15">
      <c r="A58" s="166"/>
      <c r="B58" s="597"/>
      <c r="C58" s="52"/>
      <c r="D58" s="2" t="s">
        <v>1062</v>
      </c>
      <c r="E58" s="629">
        <f>Huishoudens!E83</f>
        <v>185.75257731958757</v>
      </c>
      <c r="F58" s="628"/>
      <c r="G58" s="633"/>
      <c r="H58" s="634">
        <f t="shared" si="4"/>
        <v>185752577.31958756</v>
      </c>
      <c r="I58"/>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14" customHeight="1" x14ac:dyDescent="0.15">
      <c r="A59" s="166"/>
      <c r="B59" s="597"/>
      <c r="C59" s="52"/>
      <c r="D59" s="2" t="s">
        <v>1063</v>
      </c>
      <c r="E59" s="629">
        <f>Huishoudens!E80</f>
        <v>238.82474226804115</v>
      </c>
      <c r="F59" s="628"/>
      <c r="G59" s="633"/>
      <c r="H59" s="634">
        <f t="shared" si="4"/>
        <v>238824742.26804116</v>
      </c>
      <c r="I59"/>
      <c r="J59" s="21"/>
      <c r="K59" s="21"/>
      <c r="L59" s="21"/>
      <c r="M59" s="21"/>
      <c r="N59" s="21"/>
      <c r="O59" s="21"/>
      <c r="P59" s="21"/>
      <c r="Q59" s="21"/>
      <c r="R59" s="21"/>
      <c r="S59" s="21"/>
      <c r="T59" s="21"/>
      <c r="U59" s="21"/>
      <c r="V59" s="21"/>
      <c r="W59" s="21"/>
      <c r="X59" s="21"/>
      <c r="Y59" s="21"/>
      <c r="Z59" s="21"/>
      <c r="AA59" s="21"/>
      <c r="AB59" s="21"/>
      <c r="AC59" s="21"/>
      <c r="AD59" s="21"/>
      <c r="AE59" s="21"/>
      <c r="AF59" s="21"/>
    </row>
    <row r="60" spans="1:32" ht="14" customHeight="1" x14ac:dyDescent="0.15">
      <c r="A60" s="166"/>
      <c r="B60" s="597"/>
      <c r="C60" s="52"/>
      <c r="D60" s="2" t="s">
        <v>1064</v>
      </c>
      <c r="E60" s="629">
        <f>Huishoudens!E82</f>
        <v>79.608247422680392</v>
      </c>
      <c r="F60" s="628"/>
      <c r="G60" s="633"/>
      <c r="H60" s="634">
        <f t="shared" si="4"/>
        <v>79608247.422680393</v>
      </c>
      <c r="I60"/>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14" customHeight="1" x14ac:dyDescent="0.15">
      <c r="A61" s="166"/>
      <c r="B61" s="597"/>
      <c r="C61" s="52"/>
      <c r="D61" s="2" t="s">
        <v>1065</v>
      </c>
      <c r="E61" s="629">
        <f>Huishoudens!E78</f>
        <v>132.68041237113397</v>
      </c>
      <c r="F61" s="628"/>
      <c r="G61" s="633"/>
      <c r="H61" s="634">
        <f t="shared" si="4"/>
        <v>132680412.37113397</v>
      </c>
      <c r="I61"/>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ht="14" customHeight="1" x14ac:dyDescent="0.15">
      <c r="A62" s="166"/>
      <c r="B62" s="597"/>
      <c r="C62" s="52"/>
      <c r="D62" s="2" t="s">
        <v>705</v>
      </c>
      <c r="E62" s="629">
        <f>Huishoudens!G62*Huishoudens!$G$60</f>
        <v>78.86482686241655</v>
      </c>
      <c r="F62" s="628">
        <v>59.177822550619602</v>
      </c>
      <c r="G62" s="633">
        <f t="shared" si="3"/>
        <v>7.7920521164340784E-3</v>
      </c>
      <c r="H62" s="634">
        <f t="shared" si="4"/>
        <v>78864826.862416551</v>
      </c>
      <c r="I62"/>
      <c r="J62" s="694" t="s">
        <v>1046</v>
      </c>
      <c r="K62" s="21"/>
      <c r="L62" s="21"/>
      <c r="M62" s="21"/>
      <c r="N62" s="21"/>
      <c r="O62" s="21"/>
      <c r="P62" s="21"/>
      <c r="Q62" s="21"/>
      <c r="R62" s="21"/>
      <c r="S62" s="21"/>
      <c r="T62" s="21"/>
      <c r="U62" s="21"/>
      <c r="V62" s="21"/>
      <c r="W62" s="21"/>
      <c r="X62" s="21"/>
      <c r="Y62" s="21"/>
      <c r="Z62" s="21"/>
      <c r="AA62" s="21"/>
      <c r="AB62" s="21"/>
      <c r="AC62" s="21"/>
      <c r="AD62" s="21"/>
      <c r="AE62" s="21"/>
      <c r="AF62" s="21"/>
    </row>
    <row r="63" spans="1:32" ht="14" customHeight="1" x14ac:dyDescent="0.15">
      <c r="A63" s="166"/>
      <c r="B63" s="597"/>
      <c r="C63" s="52"/>
      <c r="D63" s="2" t="s">
        <v>704</v>
      </c>
      <c r="E63" s="629">
        <f>Huishoudens!G61*Huishoudens!$G$60</f>
        <v>896.93517313758343</v>
      </c>
      <c r="F63" s="628">
        <v>742.29688447799799</v>
      </c>
      <c r="G63" s="633">
        <f t="shared" si="3"/>
        <v>5.1275419348393303E-3</v>
      </c>
      <c r="H63" s="634">
        <f t="shared" si="4"/>
        <v>896935173.13758337</v>
      </c>
      <c r="I63"/>
      <c r="J63" s="694" t="s">
        <v>1047</v>
      </c>
      <c r="K63" s="21"/>
      <c r="L63" s="21"/>
      <c r="M63" s="21"/>
      <c r="N63" s="21"/>
      <c r="O63" s="21"/>
      <c r="P63" s="21"/>
      <c r="Q63" s="21"/>
      <c r="R63" s="21"/>
      <c r="S63" s="21"/>
      <c r="T63" s="21"/>
      <c r="U63" s="21"/>
      <c r="V63" s="21"/>
      <c r="W63" s="21"/>
      <c r="X63" s="21"/>
      <c r="Y63" s="21"/>
      <c r="Z63" s="21"/>
      <c r="AA63" s="21"/>
      <c r="AB63" s="21"/>
      <c r="AC63" s="21"/>
      <c r="AD63" s="21"/>
      <c r="AE63" s="21"/>
      <c r="AF63" s="21"/>
    </row>
    <row r="64" spans="1:32" ht="14" customHeight="1" x14ac:dyDescent="0.15">
      <c r="A64" s="166"/>
      <c r="B64" s="597"/>
      <c r="C64" s="52"/>
      <c r="D64" s="2" t="s">
        <v>196</v>
      </c>
      <c r="E64" s="629">
        <f>Huishoudens!G55</f>
        <v>1913.7964999999997</v>
      </c>
      <c r="F64" s="628">
        <v>1885.56956271176</v>
      </c>
      <c r="G64" s="633">
        <f t="shared" si="3"/>
        <v>4.0167619066600047E-4</v>
      </c>
      <c r="H64" s="634">
        <f t="shared" si="4"/>
        <v>1913796499.9999998</v>
      </c>
      <c r="I64"/>
      <c r="J64" s="694" t="s">
        <v>1048</v>
      </c>
      <c r="K64" s="21"/>
      <c r="L64" s="21"/>
      <c r="M64" s="21"/>
      <c r="N64" s="21"/>
      <c r="O64" s="21"/>
      <c r="P64" s="21"/>
      <c r="Q64" s="21"/>
      <c r="R64" s="21"/>
      <c r="S64" s="21"/>
      <c r="T64" s="21"/>
      <c r="U64" s="21"/>
      <c r="V64" s="21"/>
      <c r="W64" s="21"/>
      <c r="X64" s="21"/>
      <c r="Y64" s="21"/>
      <c r="Z64" s="21"/>
      <c r="AA64" s="21"/>
      <c r="AB64" s="21"/>
      <c r="AC64" s="21"/>
      <c r="AD64" s="21"/>
      <c r="AE64" s="21"/>
      <c r="AF64" s="21"/>
    </row>
    <row r="65" spans="1:32" ht="14" customHeight="1" x14ac:dyDescent="0.15">
      <c r="A65" s="166"/>
      <c r="B65" s="597"/>
      <c r="C65" s="52"/>
      <c r="D65" s="2" t="s">
        <v>197</v>
      </c>
      <c r="E65" s="629">
        <f>Huishoudens!G74</f>
        <v>29.036000000000001</v>
      </c>
      <c r="F65" s="628">
        <v>29.041242478729501</v>
      </c>
      <c r="G65" s="633">
        <f t="shared" si="3"/>
        <v>-4.8793042843886525E-6</v>
      </c>
      <c r="H65" s="634">
        <f t="shared" si="4"/>
        <v>29036000</v>
      </c>
      <c r="I65"/>
      <c r="J65" s="694" t="s">
        <v>1049</v>
      </c>
      <c r="K65" s="21"/>
      <c r="L65" s="21"/>
      <c r="M65" s="21"/>
      <c r="N65" s="21"/>
      <c r="O65" s="21"/>
      <c r="P65" s="21"/>
      <c r="Q65" s="21"/>
      <c r="R65" s="21"/>
      <c r="S65" s="21"/>
      <c r="T65" s="21"/>
      <c r="U65" s="21"/>
      <c r="V65" s="21"/>
      <c r="W65" s="21"/>
      <c r="X65" s="21"/>
      <c r="Y65" s="21"/>
      <c r="Z65" s="21"/>
      <c r="AA65" s="21"/>
      <c r="AB65" s="21"/>
      <c r="AC65" s="21"/>
      <c r="AD65" s="21"/>
      <c r="AE65" s="21"/>
      <c r="AF65" s="21"/>
    </row>
    <row r="66" spans="1:32" ht="14" customHeight="1" x14ac:dyDescent="0.15">
      <c r="A66" s="166"/>
      <c r="B66" s="597"/>
      <c r="C66" s="52"/>
      <c r="D66" s="2" t="s">
        <v>697</v>
      </c>
      <c r="E66" s="629">
        <f>Huishoudens!G40*Huishoudens!$G$38</f>
        <v>777.78396952857508</v>
      </c>
      <c r="F66" s="628">
        <v>658.70636032753498</v>
      </c>
      <c r="G66" s="633">
        <f t="shared" si="3"/>
        <v>4.501207163144727E-3</v>
      </c>
      <c r="H66" s="634">
        <f t="shared" si="4"/>
        <v>777783969.52857506</v>
      </c>
      <c r="I66"/>
      <c r="J66" s="694" t="s">
        <v>1056</v>
      </c>
      <c r="K66" s="21"/>
      <c r="L66" s="21"/>
      <c r="M66" s="21"/>
      <c r="N66" s="21"/>
      <c r="O66" s="21"/>
      <c r="P66" s="21"/>
      <c r="Q66" s="21"/>
      <c r="R66" s="21"/>
      <c r="S66" s="21"/>
      <c r="T66" s="21"/>
      <c r="U66" s="21"/>
      <c r="V66" s="21"/>
      <c r="W66" s="21"/>
      <c r="X66" s="21"/>
      <c r="Y66" s="21"/>
      <c r="Z66" s="21"/>
      <c r="AA66" s="21"/>
      <c r="AB66" s="21"/>
      <c r="AC66" s="21"/>
      <c r="AD66" s="21"/>
      <c r="AE66" s="21"/>
      <c r="AF66" s="21"/>
    </row>
    <row r="67" spans="1:32" ht="14" customHeight="1" x14ac:dyDescent="0.15">
      <c r="A67" s="166"/>
      <c r="B67" s="597"/>
      <c r="C67" s="52"/>
      <c r="D67" s="2" t="s">
        <v>696</v>
      </c>
      <c r="E67" s="629">
        <f>Huishoudens!G39*Huishoudens!$G$38</f>
        <v>8845.7913004714246</v>
      </c>
      <c r="F67" s="628">
        <v>8262.4817538483603</v>
      </c>
      <c r="G67" s="633">
        <f t="shared" si="3"/>
        <v>1.8453976751759971E-3</v>
      </c>
      <c r="H67" s="634">
        <f t="shared" si="4"/>
        <v>8845791300.4714241</v>
      </c>
      <c r="I67"/>
      <c r="J67" s="694"/>
      <c r="K67" s="21"/>
      <c r="L67" s="21"/>
      <c r="M67" s="21"/>
      <c r="N67" s="21"/>
      <c r="O67" s="21"/>
      <c r="P67" s="21"/>
      <c r="Q67" s="21"/>
      <c r="R67" s="21"/>
      <c r="S67" s="21"/>
      <c r="T67" s="21"/>
      <c r="U67" s="21"/>
      <c r="V67" s="21"/>
      <c r="W67" s="21"/>
      <c r="X67" s="21"/>
      <c r="Y67" s="21"/>
      <c r="Z67" s="21"/>
      <c r="AA67" s="21"/>
      <c r="AB67" s="21"/>
      <c r="AC67" s="21"/>
      <c r="AD67" s="21"/>
      <c r="AE67" s="21"/>
      <c r="AF67" s="21"/>
    </row>
    <row r="68" spans="1:32" ht="14" customHeight="1" x14ac:dyDescent="0.15">
      <c r="A68" s="166"/>
      <c r="B68" s="597"/>
      <c r="C68" s="52"/>
      <c r="D68" t="s">
        <v>410</v>
      </c>
      <c r="E68" s="628">
        <f>Industrie!H240</f>
        <v>578.6315689363397</v>
      </c>
      <c r="F68" s="628">
        <v>205.073565290148</v>
      </c>
      <c r="G68" s="633">
        <f>E68/F68</f>
        <v>2.8215804807297507</v>
      </c>
      <c r="H68" s="634">
        <f>E68/F68*100</f>
        <v>282.15804807297508</v>
      </c>
      <c r="I68"/>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14" customHeight="1" x14ac:dyDescent="0.15">
      <c r="A69" s="166"/>
      <c r="B69" s="597"/>
      <c r="C69" s="52"/>
      <c r="D69" t="s">
        <v>401</v>
      </c>
      <c r="E69" s="660">
        <v>0</v>
      </c>
      <c r="F69" s="628">
        <v>169.99999999999898</v>
      </c>
      <c r="G69" s="633">
        <f t="shared" ref="G69:G101" si="5">E69/F69</f>
        <v>0</v>
      </c>
      <c r="H69" s="634">
        <f t="shared" ref="H69:H102" si="6">E69/F69*100</f>
        <v>0</v>
      </c>
      <c r="I69"/>
      <c r="J69" s="21"/>
      <c r="K69" s="21"/>
      <c r="L69" s="21"/>
      <c r="M69" s="21"/>
      <c r="N69" s="21"/>
      <c r="O69" s="21"/>
      <c r="P69" s="21"/>
      <c r="Q69" s="21"/>
      <c r="R69" s="21"/>
      <c r="S69" s="21"/>
      <c r="T69" s="21"/>
      <c r="U69" s="21"/>
      <c r="V69" s="21"/>
      <c r="W69" s="21"/>
      <c r="X69" s="21"/>
      <c r="Y69" s="21"/>
      <c r="Z69" s="21"/>
      <c r="AA69" s="21"/>
      <c r="AB69" s="21"/>
      <c r="AC69" s="21"/>
      <c r="AD69" s="21"/>
      <c r="AE69" s="21"/>
      <c r="AF69" s="21"/>
    </row>
    <row r="70" spans="1:32" ht="14" customHeight="1" x14ac:dyDescent="0.15">
      <c r="A70" s="166"/>
      <c r="B70" s="597"/>
      <c r="C70" s="52"/>
      <c r="D70" t="s">
        <v>400</v>
      </c>
      <c r="E70" s="660">
        <v>0</v>
      </c>
      <c r="F70" s="628">
        <v>190.58749144214798</v>
      </c>
      <c r="G70" s="633">
        <f t="shared" si="5"/>
        <v>0</v>
      </c>
      <c r="H70" s="634">
        <f t="shared" si="6"/>
        <v>0</v>
      </c>
      <c r="I70"/>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s="654" customFormat="1" ht="14" customHeight="1" x14ac:dyDescent="0.15">
      <c r="A71" s="21"/>
      <c r="B71" s="652"/>
      <c r="C71" s="653"/>
      <c r="D71" s="657" t="s">
        <v>981</v>
      </c>
      <c r="E71" s="655"/>
      <c r="F71" s="655">
        <v>0</v>
      </c>
      <c r="G71" s="633" t="e">
        <f t="shared" si="5"/>
        <v>#DIV/0!</v>
      </c>
      <c r="H71" s="634" t="e">
        <f t="shared" si="6"/>
        <v>#DIV/0!</v>
      </c>
      <c r="I71" s="657"/>
    </row>
    <row r="72" spans="1:32" ht="14" customHeight="1" x14ac:dyDescent="0.15">
      <c r="A72" s="21"/>
      <c r="B72" s="597"/>
      <c r="C72" s="52"/>
      <c r="D72" t="s">
        <v>982</v>
      </c>
      <c r="E72" s="660">
        <v>0</v>
      </c>
      <c r="F72" s="628">
        <v>1921.57704804478</v>
      </c>
      <c r="G72" s="633">
        <f t="shared" si="5"/>
        <v>0</v>
      </c>
      <c r="H72" s="634">
        <f t="shared" si="6"/>
        <v>0</v>
      </c>
      <c r="I72"/>
      <c r="J72" s="21"/>
      <c r="K72" s="21"/>
      <c r="L72" s="21"/>
      <c r="M72" s="21"/>
      <c r="N72" s="21"/>
      <c r="O72" s="21"/>
      <c r="P72" s="21"/>
      <c r="Q72" s="21"/>
      <c r="R72" s="21"/>
      <c r="S72" s="21"/>
      <c r="T72" s="21"/>
      <c r="U72" s="21"/>
      <c r="V72" s="21"/>
      <c r="W72" s="21"/>
      <c r="X72" s="21"/>
      <c r="Y72" s="21"/>
      <c r="Z72" s="21"/>
      <c r="AA72" s="21"/>
      <c r="AB72" s="21"/>
      <c r="AC72" s="21"/>
      <c r="AD72" s="21"/>
      <c r="AE72" s="21"/>
      <c r="AF72" s="21"/>
    </row>
    <row r="73" spans="1:32" ht="14" customHeight="1" x14ac:dyDescent="0.15">
      <c r="A73" s="21"/>
      <c r="B73" s="597"/>
      <c r="C73" s="52"/>
      <c r="D73" t="s">
        <v>928</v>
      </c>
      <c r="E73" s="629">
        <f>Industrie!E224</f>
        <v>24.163898243143567</v>
      </c>
      <c r="F73" s="628">
        <v>90.583105634086294</v>
      </c>
      <c r="G73" s="633">
        <f t="shared" si="5"/>
        <v>0.26675943680662156</v>
      </c>
      <c r="H73" s="634">
        <f t="shared" si="6"/>
        <v>26.675943680662158</v>
      </c>
      <c r="I73"/>
      <c r="J73" s="21"/>
      <c r="K73" s="21"/>
      <c r="L73" s="21"/>
      <c r="M73" s="21"/>
      <c r="N73" s="21"/>
      <c r="O73" s="21"/>
      <c r="P73" s="21"/>
      <c r="Q73" s="21"/>
      <c r="R73" s="21"/>
      <c r="S73" s="21"/>
      <c r="T73" s="21"/>
      <c r="U73" s="21"/>
      <c r="V73" s="21"/>
      <c r="W73" s="21"/>
      <c r="X73" s="21"/>
      <c r="Y73" s="21"/>
      <c r="Z73" s="21"/>
      <c r="AA73" s="21"/>
      <c r="AB73" s="21"/>
      <c r="AC73" s="21"/>
      <c r="AD73" s="21"/>
      <c r="AE73" s="21"/>
      <c r="AF73" s="21"/>
    </row>
    <row r="74" spans="1:32" ht="14" customHeight="1" x14ac:dyDescent="0.15">
      <c r="A74" s="21"/>
      <c r="B74" s="597"/>
      <c r="C74" s="43"/>
      <c r="D74" t="s">
        <v>929</v>
      </c>
      <c r="E74" s="628">
        <f>Industrie!E223</f>
        <v>0</v>
      </c>
      <c r="F74" s="628">
        <v>14832.865781579399</v>
      </c>
      <c r="G74" s="633">
        <f t="shared" si="5"/>
        <v>0</v>
      </c>
      <c r="H74" s="634">
        <f t="shared" si="6"/>
        <v>0</v>
      </c>
      <c r="I74"/>
      <c r="J74" s="21"/>
      <c r="K74" s="21"/>
      <c r="L74" s="21"/>
      <c r="M74" s="21"/>
      <c r="N74" s="21"/>
      <c r="O74" s="21"/>
      <c r="P74" s="21"/>
      <c r="Q74" s="21"/>
      <c r="R74" s="21"/>
      <c r="S74" s="21"/>
      <c r="T74" s="21"/>
      <c r="U74" s="21"/>
      <c r="V74" s="21"/>
      <c r="W74" s="21"/>
      <c r="X74" s="21"/>
      <c r="Y74" s="21"/>
      <c r="Z74" s="21"/>
      <c r="AA74" s="21"/>
      <c r="AB74" s="21"/>
      <c r="AC74" s="21"/>
      <c r="AD74" s="21"/>
      <c r="AE74" s="21"/>
      <c r="AF74" s="21"/>
    </row>
    <row r="75" spans="1:32" ht="14" customHeight="1" x14ac:dyDescent="0.15">
      <c r="A75" s="21"/>
      <c r="B75" s="597"/>
      <c r="C75" s="52"/>
      <c r="D75" t="s">
        <v>930</v>
      </c>
      <c r="E75" s="629">
        <f>Industrie!H215</f>
        <v>0</v>
      </c>
      <c r="F75" s="628">
        <v>1205.1862602311598</v>
      </c>
      <c r="G75" s="633">
        <f t="shared" si="5"/>
        <v>0</v>
      </c>
      <c r="H75" s="634">
        <f t="shared" si="6"/>
        <v>0</v>
      </c>
      <c r="I75"/>
      <c r="J75" s="21"/>
      <c r="K75" s="21"/>
      <c r="L75" s="21"/>
      <c r="M75" s="21"/>
      <c r="N75" s="21"/>
      <c r="O75" s="21"/>
      <c r="P75" s="21"/>
      <c r="Q75" s="21"/>
      <c r="R75" s="21"/>
      <c r="S75" s="21"/>
      <c r="T75" s="21"/>
      <c r="U75" s="21"/>
      <c r="V75" s="21"/>
      <c r="W75" s="21"/>
      <c r="X75" s="21"/>
      <c r="Y75" s="21"/>
      <c r="Z75" s="21"/>
      <c r="AA75" s="21"/>
      <c r="AB75" s="21"/>
      <c r="AC75" s="21"/>
      <c r="AD75" s="21"/>
      <c r="AE75" s="21"/>
      <c r="AF75" s="21"/>
    </row>
    <row r="76" spans="1:32" ht="14" customHeight="1" x14ac:dyDescent="0.15">
      <c r="A76" s="21"/>
      <c r="B76" s="597"/>
      <c r="C76" s="52"/>
      <c r="D76" t="s">
        <v>931</v>
      </c>
      <c r="E76" s="629">
        <f>Industrie!E222</f>
        <v>618.44477066045567</v>
      </c>
      <c r="F76" s="628">
        <v>438.24683388506196</v>
      </c>
      <c r="G76" s="633">
        <f t="shared" si="5"/>
        <v>1.4111790955291963</v>
      </c>
      <c r="H76" s="634">
        <f t="shared" si="6"/>
        <v>141.11790955291963</v>
      </c>
      <c r="I76"/>
      <c r="J76" s="21"/>
      <c r="K76" s="21"/>
      <c r="L76" s="21"/>
      <c r="M76" s="21"/>
      <c r="N76" s="21"/>
      <c r="O76" s="21"/>
      <c r="P76" s="21"/>
      <c r="Q76" s="21"/>
      <c r="R76" s="21"/>
      <c r="S76" s="21"/>
      <c r="T76" s="21"/>
      <c r="U76" s="21"/>
      <c r="V76" s="21"/>
      <c r="W76" s="21"/>
      <c r="X76" s="21"/>
      <c r="Y76" s="21"/>
      <c r="Z76" s="21"/>
      <c r="AA76" s="21"/>
      <c r="AB76" s="21"/>
      <c r="AC76" s="21"/>
      <c r="AD76" s="21"/>
      <c r="AE76" s="21"/>
      <c r="AF76" s="21"/>
    </row>
    <row r="77" spans="1:32" ht="14" customHeight="1" x14ac:dyDescent="0.15">
      <c r="A77" s="21"/>
      <c r="B77" s="597"/>
      <c r="C77" s="52"/>
      <c r="D77" t="s">
        <v>932</v>
      </c>
      <c r="E77" s="629">
        <f>Industrie!H218</f>
        <v>1342.4135436028951</v>
      </c>
      <c r="F77" s="628">
        <v>4307.1072430348195</v>
      </c>
      <c r="G77" s="633">
        <f t="shared" si="5"/>
        <v>0.31167404660605119</v>
      </c>
      <c r="H77" s="634">
        <f t="shared" si="6"/>
        <v>31.167404660605118</v>
      </c>
      <c r="I77"/>
      <c r="J77" s="21"/>
      <c r="K77" s="21"/>
      <c r="L77" s="21"/>
      <c r="M77" s="21"/>
      <c r="N77" s="21"/>
      <c r="O77" s="21"/>
      <c r="P77" s="21"/>
      <c r="Q77" s="21"/>
      <c r="R77" s="21"/>
      <c r="S77" s="21"/>
      <c r="T77" s="21"/>
      <c r="U77" s="21"/>
      <c r="V77" s="21"/>
      <c r="W77" s="21"/>
      <c r="X77" s="21"/>
      <c r="Y77" s="21"/>
      <c r="Z77" s="21"/>
      <c r="AA77" s="21"/>
      <c r="AB77" s="21"/>
      <c r="AC77" s="21"/>
      <c r="AD77" s="21"/>
      <c r="AE77" s="21"/>
      <c r="AF77" s="21"/>
    </row>
    <row r="78" spans="1:32" ht="14" customHeight="1" x14ac:dyDescent="0.15">
      <c r="A78" s="21"/>
      <c r="B78" s="597"/>
      <c r="C78" s="52"/>
      <c r="D78" t="s">
        <v>933</v>
      </c>
      <c r="E78" s="660">
        <f>0</f>
        <v>0</v>
      </c>
      <c r="F78" s="628">
        <v>1</v>
      </c>
      <c r="G78" s="633">
        <f t="shared" si="5"/>
        <v>0</v>
      </c>
      <c r="H78" s="634">
        <f t="shared" si="6"/>
        <v>0</v>
      </c>
      <c r="I78"/>
      <c r="J78" s="21"/>
      <c r="K78" s="21"/>
      <c r="L78" s="21"/>
      <c r="M78" s="21"/>
      <c r="N78" s="21"/>
      <c r="O78" s="21"/>
      <c r="P78" s="21"/>
      <c r="Q78" s="21"/>
      <c r="R78" s="21"/>
      <c r="S78" s="21"/>
      <c r="T78" s="21"/>
      <c r="U78" s="21"/>
      <c r="V78" s="21"/>
      <c r="W78" s="21"/>
      <c r="X78" s="21"/>
      <c r="Y78" s="21"/>
      <c r="Z78" s="21"/>
      <c r="AA78" s="21"/>
      <c r="AB78" s="21"/>
      <c r="AC78" s="21"/>
      <c r="AD78" s="21"/>
      <c r="AE78" s="21"/>
      <c r="AF78" s="21"/>
    </row>
    <row r="79" spans="1:32" ht="14" customHeight="1" x14ac:dyDescent="0.15">
      <c r="A79" s="21"/>
      <c r="B79" s="597"/>
      <c r="C79" s="52"/>
      <c r="D79" t="s">
        <v>983</v>
      </c>
      <c r="E79" s="660">
        <v>0</v>
      </c>
      <c r="F79" s="628">
        <v>71087.799495712199</v>
      </c>
      <c r="G79" s="633">
        <f t="shared" si="5"/>
        <v>0</v>
      </c>
      <c r="H79" s="634">
        <f t="shared" si="6"/>
        <v>0</v>
      </c>
      <c r="I79"/>
      <c r="J79" s="21"/>
      <c r="K79" s="21"/>
      <c r="L79" s="21"/>
      <c r="M79" s="21"/>
      <c r="N79" s="21"/>
      <c r="O79" s="21"/>
      <c r="P79" s="21"/>
      <c r="Q79" s="21"/>
      <c r="R79" s="21"/>
      <c r="S79" s="21"/>
      <c r="T79" s="21"/>
      <c r="U79" s="21"/>
      <c r="V79" s="21"/>
      <c r="W79" s="21"/>
      <c r="X79" s="21"/>
      <c r="Y79" s="21"/>
      <c r="Z79" s="21"/>
      <c r="AA79" s="21"/>
      <c r="AB79" s="21"/>
      <c r="AC79" s="21"/>
      <c r="AD79" s="21"/>
      <c r="AE79" s="21"/>
      <c r="AF79" s="21"/>
    </row>
    <row r="80" spans="1:32" ht="14" customHeight="1" x14ac:dyDescent="0.15">
      <c r="A80" s="21"/>
      <c r="B80" s="597"/>
      <c r="C80" s="52"/>
      <c r="D80" t="s">
        <v>934</v>
      </c>
      <c r="E80" s="629">
        <f>Industrie!H192</f>
        <v>16.656061605079952</v>
      </c>
      <c r="F80" s="628">
        <v>40.407392775160091</v>
      </c>
      <c r="G80" s="633">
        <f t="shared" si="5"/>
        <v>0.4122033237274107</v>
      </c>
      <c r="H80" s="634">
        <f t="shared" si="6"/>
        <v>41.220332372741069</v>
      </c>
      <c r="I80"/>
      <c r="J80" s="21"/>
      <c r="K80" s="21"/>
      <c r="L80" s="21"/>
      <c r="M80" s="21"/>
      <c r="N80" s="21"/>
      <c r="O80" s="21"/>
      <c r="P80" s="21"/>
      <c r="Q80" s="21"/>
      <c r="R80" s="21"/>
      <c r="S80" s="21"/>
      <c r="T80" s="21"/>
      <c r="U80" s="21"/>
      <c r="V80" s="21"/>
      <c r="W80" s="21"/>
      <c r="X80" s="21"/>
      <c r="Y80" s="21"/>
      <c r="Z80" s="21"/>
      <c r="AA80" s="21"/>
      <c r="AB80" s="21"/>
      <c r="AC80" s="21"/>
      <c r="AD80" s="21"/>
      <c r="AE80" s="21"/>
      <c r="AF80" s="21"/>
    </row>
    <row r="81" spans="1:32" ht="14" customHeight="1" x14ac:dyDescent="0.15">
      <c r="A81" s="21"/>
      <c r="B81" s="597"/>
      <c r="C81" s="52"/>
      <c r="D81" t="s">
        <v>935</v>
      </c>
      <c r="E81" s="629">
        <f>Industrie!E203+Industrie!E246</f>
        <v>68.913406584229222</v>
      </c>
      <c r="F81" s="628">
        <v>44.578129789376199</v>
      </c>
      <c r="G81" s="633">
        <f t="shared" si="5"/>
        <v>1.5459016991029664</v>
      </c>
      <c r="H81" s="634">
        <f t="shared" si="6"/>
        <v>154.59016991029665</v>
      </c>
      <c r="I81"/>
      <c r="J81" s="21"/>
      <c r="K81" s="21"/>
      <c r="L81" s="21"/>
      <c r="M81" s="21"/>
      <c r="N81" s="21"/>
      <c r="O81" s="21"/>
      <c r="P81" s="21"/>
      <c r="Q81" s="21"/>
      <c r="R81" s="21"/>
      <c r="S81" s="21"/>
      <c r="T81" s="21"/>
      <c r="U81" s="21"/>
      <c r="V81" s="21"/>
      <c r="W81" s="21"/>
      <c r="X81" s="21"/>
      <c r="Y81" s="21"/>
      <c r="Z81" s="21"/>
      <c r="AA81" s="21"/>
      <c r="AB81" s="21"/>
      <c r="AC81" s="21"/>
      <c r="AD81" s="21"/>
      <c r="AE81" s="21"/>
      <c r="AF81" s="21"/>
    </row>
    <row r="82" spans="1:32" ht="14" customHeight="1" x14ac:dyDescent="0.15">
      <c r="A82" s="21"/>
      <c r="B82" s="597"/>
      <c r="C82" s="52"/>
      <c r="D82" t="s">
        <v>936</v>
      </c>
      <c r="E82" s="629">
        <f>Industrie!H191</f>
        <v>11.036493800276894</v>
      </c>
      <c r="F82" s="628">
        <v>442.51514031654</v>
      </c>
      <c r="G82" s="633">
        <f t="shared" si="5"/>
        <v>2.4940375582137748E-2</v>
      </c>
      <c r="H82" s="634">
        <f t="shared" si="6"/>
        <v>2.4940375582137748</v>
      </c>
      <c r="I82" s="637"/>
      <c r="J82" s="21"/>
      <c r="K82" s="21"/>
      <c r="L82" s="21"/>
      <c r="M82" s="21"/>
      <c r="N82" s="21"/>
      <c r="O82" s="21"/>
      <c r="P82" s="21"/>
      <c r="Q82" s="21"/>
      <c r="R82" s="21"/>
      <c r="S82" s="21"/>
      <c r="T82" s="21"/>
      <c r="U82" s="21"/>
      <c r="V82" s="21"/>
      <c r="W82" s="21"/>
      <c r="X82" s="21"/>
      <c r="Y82" s="21"/>
      <c r="Z82" s="21"/>
      <c r="AA82" s="21"/>
      <c r="AB82" s="21"/>
      <c r="AC82" s="21"/>
      <c r="AD82" s="21"/>
      <c r="AE82" s="21"/>
      <c r="AF82" s="21"/>
    </row>
    <row r="83" spans="1:32" ht="14" customHeight="1" x14ac:dyDescent="0.15">
      <c r="A83" s="21"/>
      <c r="B83" s="597"/>
      <c r="C83" s="52"/>
      <c r="D83" t="s">
        <v>937</v>
      </c>
      <c r="E83" s="629">
        <f>Industrie!E202+Industrie!E245</f>
        <v>169.65446206868282</v>
      </c>
      <c r="F83" s="628">
        <v>784.48058703233801</v>
      </c>
      <c r="G83" s="633">
        <f t="shared" si="5"/>
        <v>0.21626342942465865</v>
      </c>
      <c r="H83" s="634">
        <f t="shared" si="6"/>
        <v>21.626342942465865</v>
      </c>
      <c r="I83" s="637"/>
      <c r="J83" s="21"/>
      <c r="K83" s="21"/>
      <c r="L83" s="21"/>
      <c r="M83" s="21"/>
      <c r="N83" s="21"/>
      <c r="O83" s="21"/>
      <c r="P83" s="21"/>
      <c r="Q83" s="21"/>
      <c r="R83" s="21"/>
      <c r="S83" s="21"/>
      <c r="T83" s="21"/>
      <c r="U83" s="21"/>
      <c r="V83" s="21"/>
      <c r="W83" s="21"/>
      <c r="X83" s="21"/>
      <c r="Y83" s="21"/>
      <c r="Z83" s="21"/>
      <c r="AA83" s="21"/>
      <c r="AB83" s="21"/>
      <c r="AC83" s="21"/>
      <c r="AD83" s="21"/>
      <c r="AE83" s="21"/>
      <c r="AF83" s="21"/>
    </row>
    <row r="84" spans="1:32" ht="14" customHeight="1" x14ac:dyDescent="0.15">
      <c r="A84" s="21"/>
      <c r="B84" s="597"/>
      <c r="C84" s="52"/>
      <c r="D84" t="s">
        <v>938</v>
      </c>
      <c r="E84" s="629">
        <f>Industrie!H196</f>
        <v>506.55351965549835</v>
      </c>
      <c r="F84" s="628">
        <v>989.1049894486739</v>
      </c>
      <c r="G84" s="633">
        <f t="shared" si="5"/>
        <v>0.51213321645243215</v>
      </c>
      <c r="H84" s="634">
        <f t="shared" si="6"/>
        <v>51.213321645243212</v>
      </c>
      <c r="I84" s="637"/>
      <c r="J84" s="21"/>
      <c r="K84" s="21"/>
      <c r="L84" s="21"/>
      <c r="M84" s="21"/>
      <c r="N84" s="21"/>
      <c r="O84" s="21"/>
      <c r="P84" s="21"/>
      <c r="Q84" s="21"/>
      <c r="R84" s="21"/>
      <c r="S84" s="21"/>
      <c r="T84" s="21"/>
      <c r="U84" s="21"/>
      <c r="V84" s="21"/>
      <c r="W84" s="21"/>
      <c r="X84" s="21"/>
      <c r="Y84" s="21"/>
      <c r="Z84" s="21"/>
      <c r="AA84" s="21"/>
      <c r="AB84" s="21"/>
      <c r="AC84" s="21"/>
      <c r="AD84" s="21"/>
      <c r="AE84" s="21"/>
      <c r="AF84" s="21"/>
    </row>
    <row r="85" spans="1:32" ht="14" customHeight="1" x14ac:dyDescent="0.15">
      <c r="A85" s="21"/>
      <c r="B85" s="597"/>
      <c r="C85" s="52"/>
      <c r="D85" t="s">
        <v>939</v>
      </c>
      <c r="E85" s="629">
        <f>Industrie!H190</f>
        <v>475.94616250705701</v>
      </c>
      <c r="F85" s="628">
        <v>2264.3035127497901</v>
      </c>
      <c r="G85" s="633">
        <f t="shared" si="5"/>
        <v>0.21019539113334845</v>
      </c>
      <c r="H85" s="634">
        <f t="shared" si="6"/>
        <v>21.019539113334844</v>
      </c>
      <c r="I85"/>
      <c r="J85" s="21"/>
      <c r="K85" s="21"/>
      <c r="L85" s="601"/>
      <c r="M85" s="21"/>
      <c r="N85" s="21"/>
      <c r="O85" s="21"/>
      <c r="P85" s="21"/>
      <c r="Q85" s="21"/>
      <c r="R85" s="21"/>
      <c r="S85" s="21"/>
      <c r="T85" s="21"/>
      <c r="U85" s="21"/>
      <c r="V85" s="21"/>
      <c r="W85" s="21"/>
      <c r="X85" s="21"/>
      <c r="Y85" s="21"/>
      <c r="Z85" s="21"/>
      <c r="AA85" s="21"/>
      <c r="AB85" s="21"/>
      <c r="AC85" s="21"/>
      <c r="AD85" s="21"/>
      <c r="AE85" s="21"/>
      <c r="AF85" s="21"/>
    </row>
    <row r="86" spans="1:32" ht="14" customHeight="1" x14ac:dyDescent="0.15">
      <c r="A86" s="21"/>
      <c r="B86" s="597"/>
      <c r="C86" s="52"/>
      <c r="D86" t="s">
        <v>940</v>
      </c>
      <c r="E86" s="629">
        <f>Industrie!E201</f>
        <v>0</v>
      </c>
      <c r="F86" s="628">
        <v>1</v>
      </c>
      <c r="G86" s="633">
        <f t="shared" si="5"/>
        <v>0</v>
      </c>
      <c r="H86" s="634">
        <f t="shared" si="6"/>
        <v>0</v>
      </c>
      <c r="I86"/>
      <c r="J86" s="21"/>
      <c r="K86" s="21"/>
      <c r="L86" s="602"/>
      <c r="M86" s="21"/>
      <c r="N86" s="21"/>
      <c r="O86" s="21"/>
      <c r="P86" s="21"/>
      <c r="Q86" s="21"/>
      <c r="R86" s="21"/>
      <c r="S86" s="21"/>
      <c r="T86" s="21"/>
      <c r="U86" s="21"/>
      <c r="V86" s="21"/>
      <c r="W86" s="21"/>
      <c r="X86" s="21"/>
      <c r="Y86" s="21"/>
      <c r="Z86" s="21"/>
      <c r="AA86" s="21"/>
      <c r="AB86" s="21"/>
      <c r="AC86" s="21"/>
      <c r="AD86" s="21"/>
      <c r="AE86" s="21"/>
      <c r="AF86" s="21"/>
    </row>
    <row r="87" spans="1:32" ht="14" customHeight="1" x14ac:dyDescent="0.15">
      <c r="A87" s="21"/>
      <c r="B87" s="597"/>
      <c r="C87" s="52"/>
      <c r="D87" t="s">
        <v>941</v>
      </c>
      <c r="E87" s="628">
        <f>Industrie!H194</f>
        <v>15.796138065505911</v>
      </c>
      <c r="F87" s="628">
        <v>108.016456381136</v>
      </c>
      <c r="G87" s="633">
        <f t="shared" si="5"/>
        <v>0.14623825475045441</v>
      </c>
      <c r="H87" s="634">
        <f t="shared" si="6"/>
        <v>14.623825475045441</v>
      </c>
      <c r="I87" t="s">
        <v>1015</v>
      </c>
      <c r="J87" s="21"/>
      <c r="K87" s="21"/>
      <c r="L87" s="602"/>
      <c r="M87" s="21"/>
      <c r="N87" s="21"/>
      <c r="O87" s="21"/>
      <c r="P87" s="21"/>
      <c r="Q87" s="21"/>
      <c r="R87" s="21"/>
      <c r="S87" s="21"/>
      <c r="T87" s="21"/>
      <c r="U87" s="21"/>
      <c r="V87" s="21"/>
      <c r="W87" s="21"/>
      <c r="X87" s="21"/>
      <c r="Y87" s="21"/>
      <c r="Z87" s="21"/>
      <c r="AA87" s="21"/>
      <c r="AB87" s="21"/>
      <c r="AC87" s="21"/>
      <c r="AD87" s="21"/>
      <c r="AE87" s="21"/>
      <c r="AF87" s="21"/>
    </row>
    <row r="88" spans="1:32" ht="14" customHeight="1" x14ac:dyDescent="0.15">
      <c r="A88" s="21"/>
      <c r="B88" s="597"/>
      <c r="C88" s="52"/>
      <c r="D88" t="s">
        <v>942</v>
      </c>
      <c r="E88" s="629">
        <f>Industrie!H193</f>
        <v>18.579530272307366</v>
      </c>
      <c r="F88" s="628">
        <v>78.238725367484193</v>
      </c>
      <c r="G88" s="633">
        <f t="shared" si="5"/>
        <v>0.23747230268693731</v>
      </c>
      <c r="H88" s="634">
        <f t="shared" si="6"/>
        <v>23.74723026869373</v>
      </c>
      <c r="I88"/>
      <c r="J88" s="21"/>
      <c r="K88" s="21"/>
      <c r="L88" s="602"/>
      <c r="M88" s="21"/>
      <c r="N88" s="21"/>
      <c r="O88" s="21"/>
      <c r="P88" s="21"/>
      <c r="Q88" s="21"/>
      <c r="R88" s="21"/>
      <c r="S88" s="21"/>
      <c r="T88" s="21"/>
      <c r="U88" s="21"/>
      <c r="V88" s="21"/>
      <c r="W88" s="21"/>
      <c r="X88" s="21"/>
      <c r="Y88" s="21"/>
      <c r="Z88" s="21"/>
      <c r="AA88" s="21"/>
      <c r="AB88" s="21"/>
      <c r="AC88" s="21"/>
      <c r="AD88" s="21"/>
      <c r="AE88" s="21"/>
      <c r="AF88" s="21"/>
    </row>
    <row r="89" spans="1:32" ht="14" customHeight="1" x14ac:dyDescent="0.15">
      <c r="A89" s="21"/>
      <c r="B89" s="597"/>
      <c r="C89" s="52"/>
      <c r="D89" t="s">
        <v>943</v>
      </c>
      <c r="E89" s="660">
        <v>0</v>
      </c>
      <c r="F89" s="628">
        <v>1</v>
      </c>
      <c r="G89" s="633">
        <f t="shared" si="5"/>
        <v>0</v>
      </c>
      <c r="H89" s="634">
        <f t="shared" si="6"/>
        <v>0</v>
      </c>
      <c r="I89"/>
      <c r="J89" s="21"/>
      <c r="K89" s="21"/>
      <c r="L89" s="602"/>
      <c r="M89" s="21"/>
      <c r="N89" s="21"/>
      <c r="O89" s="21"/>
      <c r="P89" s="21"/>
      <c r="Q89" s="21"/>
      <c r="R89" s="21"/>
      <c r="S89" s="21"/>
      <c r="T89" s="21"/>
      <c r="U89" s="21"/>
      <c r="V89" s="21"/>
      <c r="W89" s="21"/>
      <c r="X89" s="21"/>
      <c r="Y89" s="21"/>
      <c r="Z89" s="21"/>
      <c r="AA89" s="21"/>
      <c r="AB89" s="21"/>
      <c r="AC89" s="21"/>
      <c r="AD89" s="21"/>
      <c r="AE89" s="21"/>
      <c r="AF89" s="21"/>
    </row>
    <row r="90" spans="1:32" s="654" customFormat="1" ht="14" customHeight="1" x14ac:dyDescent="0.15">
      <c r="A90" s="21"/>
      <c r="B90" s="652"/>
      <c r="C90" s="653"/>
      <c r="D90" s="657" t="s">
        <v>984</v>
      </c>
      <c r="E90" s="655"/>
      <c r="F90" s="655"/>
      <c r="G90" s="633" t="e">
        <f t="shared" si="5"/>
        <v>#DIV/0!</v>
      </c>
      <c r="H90" s="634" t="e">
        <f t="shared" si="6"/>
        <v>#DIV/0!</v>
      </c>
      <c r="I90" s="657"/>
      <c r="L90" s="658"/>
    </row>
    <row r="91" spans="1:32" s="654" customFormat="1" ht="14" customHeight="1" x14ac:dyDescent="0.15">
      <c r="A91" s="21"/>
      <c r="B91" s="652"/>
      <c r="C91" s="653"/>
      <c r="D91" s="657" t="s">
        <v>985</v>
      </c>
      <c r="E91" s="655"/>
      <c r="F91" s="655"/>
      <c r="G91" s="633" t="e">
        <f t="shared" si="5"/>
        <v>#DIV/0!</v>
      </c>
      <c r="H91" s="634" t="e">
        <f t="shared" si="6"/>
        <v>#DIV/0!</v>
      </c>
      <c r="I91" s="657"/>
      <c r="L91" s="658"/>
    </row>
    <row r="92" spans="1:32" s="21" customFormat="1" ht="14" customHeight="1" x14ac:dyDescent="0.15">
      <c r="B92" s="597"/>
      <c r="C92" s="35"/>
      <c r="D92" s="4" t="s">
        <v>986</v>
      </c>
      <c r="E92" s="628">
        <f>SUM(Industrie!H269:H275)</f>
        <v>9851.7183969345733</v>
      </c>
      <c r="F92" s="628">
        <v>2010.0141836666801</v>
      </c>
      <c r="G92" s="633">
        <f t="shared" si="5"/>
        <v>4.9013178498885059</v>
      </c>
      <c r="H92" s="634">
        <f t="shared" si="6"/>
        <v>490.1317849888506</v>
      </c>
      <c r="I92" s="1"/>
      <c r="L92" s="602"/>
    </row>
    <row r="93" spans="1:32" s="21" customFormat="1" ht="15" customHeight="1" x14ac:dyDescent="0.15">
      <c r="B93" s="597"/>
      <c r="C93" s="35"/>
      <c r="D93" s="4" t="s">
        <v>944</v>
      </c>
      <c r="E93" s="660">
        <v>0</v>
      </c>
      <c r="F93" s="628">
        <v>276.494092062341</v>
      </c>
      <c r="G93" s="633">
        <f t="shared" si="5"/>
        <v>0</v>
      </c>
      <c r="H93" s="634">
        <f t="shared" si="6"/>
        <v>0</v>
      </c>
      <c r="I93" s="1"/>
      <c r="L93" s="602"/>
    </row>
    <row r="94" spans="1:32" s="654" customFormat="1" ht="14" customHeight="1" x14ac:dyDescent="0.15">
      <c r="A94" s="21"/>
      <c r="B94" s="652"/>
      <c r="C94" s="653"/>
      <c r="D94" s="657" t="s">
        <v>987</v>
      </c>
      <c r="E94" s="655"/>
      <c r="F94" s="655"/>
      <c r="G94" s="633" t="e">
        <f t="shared" si="5"/>
        <v>#DIV/0!</v>
      </c>
      <c r="H94" s="634" t="e">
        <f t="shared" si="6"/>
        <v>#DIV/0!</v>
      </c>
      <c r="I94" s="657"/>
      <c r="L94" s="658"/>
    </row>
    <row r="95" spans="1:32" ht="14" customHeight="1" x14ac:dyDescent="0.15">
      <c r="A95" s="21"/>
      <c r="B95" s="597"/>
      <c r="C95" s="52"/>
      <c r="D95" t="s">
        <v>988</v>
      </c>
      <c r="E95" s="660">
        <v>0</v>
      </c>
      <c r="F95" s="628">
        <v>651.46885969479001</v>
      </c>
      <c r="G95" s="633">
        <f t="shared" si="5"/>
        <v>0</v>
      </c>
      <c r="H95" s="634">
        <f t="shared" si="6"/>
        <v>0</v>
      </c>
      <c r="I95"/>
      <c r="J95" s="21"/>
      <c r="K95" s="21"/>
      <c r="L95" s="602"/>
      <c r="M95" s="21"/>
      <c r="N95" s="21"/>
      <c r="O95" s="21"/>
      <c r="P95" s="21"/>
      <c r="Q95" s="21"/>
      <c r="R95" s="21"/>
      <c r="S95" s="21"/>
      <c r="T95" s="21"/>
      <c r="U95" s="21"/>
      <c r="V95" s="21"/>
      <c r="W95" s="21"/>
      <c r="X95" s="21"/>
      <c r="Y95" s="21"/>
      <c r="Z95" s="21"/>
      <c r="AA95" s="21"/>
      <c r="AB95" s="21"/>
      <c r="AC95" s="21"/>
      <c r="AD95" s="21"/>
      <c r="AE95" s="21"/>
      <c r="AF95" s="21"/>
    </row>
    <row r="96" spans="1:32" ht="14" customHeight="1" x14ac:dyDescent="0.15">
      <c r="A96" s="21"/>
      <c r="B96" s="597"/>
      <c r="C96" s="52"/>
      <c r="D96" t="s">
        <v>989</v>
      </c>
      <c r="E96" s="660">
        <v>0</v>
      </c>
      <c r="F96" s="628">
        <v>130.18618742470599</v>
      </c>
      <c r="G96" s="633">
        <f t="shared" si="5"/>
        <v>0</v>
      </c>
      <c r="H96" s="634">
        <f t="shared" si="6"/>
        <v>0</v>
      </c>
      <c r="I96"/>
      <c r="J96" s="21"/>
      <c r="K96" s="21"/>
      <c r="L96" s="602"/>
      <c r="M96" s="21"/>
      <c r="N96" s="21"/>
      <c r="O96" s="21"/>
      <c r="P96" s="21"/>
      <c r="Q96" s="21"/>
      <c r="R96" s="21"/>
      <c r="S96" s="21"/>
      <c r="T96" s="21"/>
      <c r="U96" s="21"/>
      <c r="V96" s="21"/>
      <c r="W96" s="21"/>
      <c r="X96" s="21"/>
      <c r="Y96" s="21"/>
      <c r="Z96" s="21"/>
      <c r="AA96" s="21"/>
      <c r="AB96" s="21"/>
      <c r="AC96" s="21"/>
      <c r="AD96" s="21"/>
      <c r="AE96" s="21"/>
      <c r="AF96" s="21"/>
    </row>
    <row r="97" spans="1:32" s="654" customFormat="1" ht="14" customHeight="1" x14ac:dyDescent="0.15">
      <c r="A97" s="21"/>
      <c r="B97" s="652"/>
      <c r="C97" s="653"/>
      <c r="D97" s="657" t="s">
        <v>990</v>
      </c>
      <c r="E97" s="655"/>
      <c r="F97" s="655"/>
      <c r="G97" s="633" t="e">
        <f t="shared" si="5"/>
        <v>#DIV/0!</v>
      </c>
      <c r="H97" s="634" t="e">
        <f t="shared" si="6"/>
        <v>#DIV/0!</v>
      </c>
      <c r="I97" s="657"/>
      <c r="L97" s="658"/>
    </row>
    <row r="98" spans="1:32" s="21" customFormat="1" ht="14" customHeight="1" x14ac:dyDescent="0.15">
      <c r="B98" s="597"/>
      <c r="C98" s="35"/>
      <c r="D98" s="4" t="s">
        <v>991</v>
      </c>
      <c r="E98" s="628">
        <f>SUM(Industrie!H253:H259)</f>
        <v>688.496856288765</v>
      </c>
      <c r="F98" s="628">
        <v>761.92023538671901</v>
      </c>
      <c r="G98" s="633">
        <f t="shared" si="5"/>
        <v>0.90363377203036566</v>
      </c>
      <c r="H98" s="634">
        <f t="shared" si="6"/>
        <v>90.363377203036563</v>
      </c>
      <c r="I98" s="1"/>
      <c r="L98" s="602"/>
    </row>
    <row r="99" spans="1:32" s="654" customFormat="1" ht="14" customHeight="1" x14ac:dyDescent="0.15">
      <c r="A99" s="21"/>
      <c r="B99" s="652"/>
      <c r="C99" s="653"/>
      <c r="D99" s="657" t="s">
        <v>992</v>
      </c>
      <c r="E99" s="655"/>
      <c r="F99" s="655"/>
      <c r="G99" s="633" t="e">
        <f t="shared" si="5"/>
        <v>#DIV/0!</v>
      </c>
      <c r="H99" s="634" t="e">
        <f t="shared" si="6"/>
        <v>#DIV/0!</v>
      </c>
      <c r="I99" s="657"/>
      <c r="L99" s="658"/>
    </row>
    <row r="100" spans="1:32" s="654" customFormat="1" ht="14" customHeight="1" x14ac:dyDescent="0.15">
      <c r="A100" s="21"/>
      <c r="B100" s="652"/>
      <c r="C100" s="653"/>
      <c r="D100" s="657" t="s">
        <v>993</v>
      </c>
      <c r="E100" s="655"/>
      <c r="F100" s="655"/>
      <c r="G100" s="633" t="e">
        <f t="shared" si="5"/>
        <v>#DIV/0!</v>
      </c>
      <c r="H100" s="634" t="e">
        <f t="shared" si="6"/>
        <v>#DIV/0!</v>
      </c>
      <c r="I100" s="657"/>
      <c r="L100" s="658"/>
    </row>
    <row r="101" spans="1:32" s="654" customFormat="1" ht="14" customHeight="1" x14ac:dyDescent="0.15">
      <c r="A101" s="21"/>
      <c r="B101" s="652"/>
      <c r="C101" s="653"/>
      <c r="D101" s="657" t="s">
        <v>994</v>
      </c>
      <c r="E101" s="655"/>
      <c r="F101" s="655"/>
      <c r="G101" s="633" t="e">
        <f t="shared" si="5"/>
        <v>#DIV/0!</v>
      </c>
      <c r="H101" s="634" t="e">
        <f t="shared" si="6"/>
        <v>#DIV/0!</v>
      </c>
      <c r="I101" s="659" t="s">
        <v>969</v>
      </c>
    </row>
    <row r="102" spans="1:32" ht="14" customHeight="1" x14ac:dyDescent="0.15">
      <c r="A102" s="21"/>
      <c r="B102" s="597"/>
      <c r="C102" s="257"/>
      <c r="D102" s="166" t="s">
        <v>1057</v>
      </c>
      <c r="E102" s="669">
        <v>0</v>
      </c>
      <c r="F102" s="624">
        <v>47.277929612178305</v>
      </c>
      <c r="G102" s="633">
        <f t="shared" ref="G102:G107" si="7">(E102/F102)^(1/($F$9-$F$10))-1</f>
        <v>-1</v>
      </c>
      <c r="H102" s="634">
        <f t="shared" si="6"/>
        <v>0</v>
      </c>
      <c r="I102" s="637" t="s">
        <v>970</v>
      </c>
      <c r="J102" s="166"/>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spans="1:32" ht="14" customHeight="1" x14ac:dyDescent="0.15">
      <c r="A103" s="21"/>
      <c r="B103" s="597"/>
      <c r="C103" s="52"/>
      <c r="D103" s="2" t="s">
        <v>8</v>
      </c>
      <c r="E103" s="629">
        <f>Transport!G51</f>
        <v>4725.6123903060407</v>
      </c>
      <c r="F103" s="622">
        <v>3392.4667533575403</v>
      </c>
      <c r="G103" s="633">
        <f t="shared" si="7"/>
        <v>8.9980751456302244E-3</v>
      </c>
      <c r="H103" s="634">
        <f>E103*10^6</f>
        <v>4725612390.3060408</v>
      </c>
      <c r="I103"/>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spans="1:32" ht="14" customHeight="1" x14ac:dyDescent="0.15">
      <c r="A104" s="21"/>
      <c r="B104" s="597"/>
      <c r="C104" s="52"/>
      <c r="D104" s="2" t="s">
        <v>9</v>
      </c>
      <c r="E104" s="629">
        <f>Transport!G33</f>
        <v>1.4411425566406955</v>
      </c>
      <c r="F104" s="628">
        <v>52.625473271313602</v>
      </c>
      <c r="G104" s="633">
        <f t="shared" si="7"/>
        <v>-9.2658937622979831E-2</v>
      </c>
      <c r="H104" s="634">
        <f>E104*10^6</f>
        <v>1441142.5566406955</v>
      </c>
      <c r="I104"/>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spans="1:32" ht="14" customHeight="1" x14ac:dyDescent="0.15">
      <c r="A105" s="21"/>
      <c r="B105" s="597"/>
      <c r="C105" s="52"/>
      <c r="D105" s="2" t="s">
        <v>32</v>
      </c>
      <c r="E105" s="629">
        <f>Transport!H28</f>
        <v>0</v>
      </c>
      <c r="F105" s="628">
        <v>0.59279113714533804</v>
      </c>
      <c r="G105" s="633">
        <f t="shared" si="7"/>
        <v>-1</v>
      </c>
      <c r="H105" s="634">
        <f>E105*10^6</f>
        <v>0</v>
      </c>
      <c r="I105"/>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spans="1:32" ht="14" customHeight="1" x14ac:dyDescent="0.15">
      <c r="A106" s="21"/>
      <c r="B106" s="597"/>
      <c r="C106" s="52"/>
      <c r="D106" s="2" t="s">
        <v>10</v>
      </c>
      <c r="E106" s="629">
        <f>Transport!H19</f>
        <v>85.561627049180331</v>
      </c>
      <c r="F106" s="628">
        <v>167.543045825782</v>
      </c>
      <c r="G106" s="633">
        <f t="shared" si="7"/>
        <v>-1.7998314528951731E-2</v>
      </c>
      <c r="H106" s="634">
        <f>E106*10^6</f>
        <v>85561627.049180329</v>
      </c>
      <c r="I106"/>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spans="1:32" ht="14" customHeight="1" x14ac:dyDescent="0.15">
      <c r="A107" s="166"/>
      <c r="B107" s="597"/>
      <c r="C107" s="52"/>
      <c r="D107" s="2" t="s">
        <v>11</v>
      </c>
      <c r="E107" s="629">
        <f>Transport!G60+Transport!G40</f>
        <v>727.96450317268386</v>
      </c>
      <c r="F107" s="628">
        <v>601.05682188853802</v>
      </c>
      <c r="G107" s="671">
        <f t="shared" si="7"/>
        <v>5.1907990542634508E-3</v>
      </c>
      <c r="H107" s="634">
        <f>E107*10^6</f>
        <v>727964503.17268384</v>
      </c>
      <c r="I107"/>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spans="1:32" ht="14" customHeight="1" x14ac:dyDescent="0.15">
      <c r="A108" s="166"/>
      <c r="B108" s="270"/>
      <c r="D108" s="166"/>
      <c r="E108" s="630"/>
      <c r="F108" s="624"/>
      <c r="G108" s="672"/>
      <c r="H108" s="636"/>
      <c r="I108" s="21"/>
      <c r="J108" s="21"/>
      <c r="K108" s="166"/>
      <c r="L108" s="166"/>
      <c r="M108" s="166"/>
      <c r="N108" s="166"/>
      <c r="O108" s="21"/>
      <c r="P108" s="21"/>
      <c r="Q108" s="21"/>
      <c r="R108" s="21"/>
      <c r="S108" s="21"/>
      <c r="T108" s="21"/>
      <c r="U108" s="21"/>
      <c r="V108" s="21"/>
      <c r="W108" s="21"/>
      <c r="X108" s="21"/>
      <c r="Y108" s="21"/>
      <c r="Z108" s="21"/>
      <c r="AA108" s="21"/>
      <c r="AB108" s="21"/>
      <c r="AC108" s="21"/>
      <c r="AD108" s="21"/>
      <c r="AE108" s="21"/>
      <c r="AF108" s="21"/>
    </row>
    <row r="109" spans="1:32" ht="14" customHeight="1" x14ac:dyDescent="0.15">
      <c r="A109" s="166"/>
      <c r="B109" s="287"/>
      <c r="C109" s="257" t="s">
        <v>38</v>
      </c>
      <c r="D109" s="166"/>
      <c r="E109" s="667" t="s">
        <v>39</v>
      </c>
      <c r="F109" s="627" t="s">
        <v>40</v>
      </c>
      <c r="G109" s="627" t="s">
        <v>203</v>
      </c>
      <c r="H109" s="627"/>
      <c r="I109" s="258" t="s">
        <v>204</v>
      </c>
      <c r="J109" s="258" t="s">
        <v>205</v>
      </c>
      <c r="K109" s="258"/>
      <c r="L109" s="258" t="s">
        <v>311</v>
      </c>
      <c r="M109" s="166"/>
      <c r="N109" s="166"/>
      <c r="O109" s="166"/>
      <c r="P109" s="166"/>
      <c r="Q109" s="166"/>
      <c r="R109" s="166"/>
      <c r="S109" s="166"/>
      <c r="T109" s="166"/>
      <c r="U109" s="166"/>
      <c r="V109" s="166"/>
      <c r="W109" s="166"/>
      <c r="X109" s="166"/>
      <c r="Y109" s="166"/>
      <c r="Z109" s="166"/>
      <c r="AA109" s="166"/>
      <c r="AB109" s="166"/>
      <c r="AC109" s="166"/>
      <c r="AD109" s="166"/>
      <c r="AE109" s="166"/>
      <c r="AF109" s="166"/>
    </row>
    <row r="110" spans="1:32" ht="14" customHeight="1" x14ac:dyDescent="0.15">
      <c r="A110" s="166"/>
      <c r="B110" s="287"/>
      <c r="C110" s="257"/>
      <c r="D110" s="166"/>
      <c r="E110" s="667"/>
      <c r="F110" s="627"/>
      <c r="G110" s="627"/>
      <c r="H110" s="627"/>
      <c r="I110" s="258"/>
      <c r="J110" s="258"/>
      <c r="K110" s="258"/>
      <c r="L110" s="258"/>
      <c r="M110" s="166"/>
      <c r="N110" s="166"/>
      <c r="O110" s="166"/>
      <c r="P110" s="166"/>
      <c r="Q110" s="166"/>
      <c r="R110" s="166"/>
      <c r="S110" s="166"/>
      <c r="T110" s="166"/>
      <c r="U110" s="166"/>
      <c r="V110" s="166"/>
      <c r="W110" s="166"/>
      <c r="X110" s="166"/>
      <c r="Y110" s="166"/>
      <c r="Z110" s="166"/>
      <c r="AA110" s="166"/>
      <c r="AB110" s="166"/>
      <c r="AC110" s="166"/>
      <c r="AD110" s="166"/>
      <c r="AE110" s="166"/>
      <c r="AF110" s="166"/>
    </row>
    <row r="111" spans="1:32" ht="14" customHeight="1" x14ac:dyDescent="0.15">
      <c r="A111" s="166"/>
      <c r="B111" s="597"/>
      <c r="C111" s="52" t="s">
        <v>198</v>
      </c>
      <c r="D111" s="2" t="s">
        <v>42</v>
      </c>
      <c r="E111" s="622">
        <f>Landbouw!H45</f>
        <v>1.976623860283494E-3</v>
      </c>
      <c r="F111" s="629"/>
      <c r="G111" s="633">
        <f t="shared" ref="G111:G142" si="8">E111/SUMPRODUCT(($J$111:$J$223=J111)*$E$111:$E$223)*100</f>
        <v>0.1976623860283494</v>
      </c>
      <c r="H111" s="634">
        <f>E111*100</f>
        <v>0.1976623860283494</v>
      </c>
      <c r="J111" s="2" t="s">
        <v>43</v>
      </c>
      <c r="L111" s="6">
        <f>VLOOKUP(T(SUBSTITUTE($D111,$M$112,"")), Efficiencies!$D$9:$E$316,2,FALSE)</f>
        <v>0.78869999999999996</v>
      </c>
      <c r="M111" s="600" t="s">
        <v>290</v>
      </c>
      <c r="N111" s="166"/>
      <c r="O111" s="166"/>
      <c r="P111" s="166"/>
      <c r="Q111" s="166"/>
      <c r="R111" s="166"/>
      <c r="S111" s="166"/>
      <c r="T111" s="166"/>
      <c r="U111" s="166"/>
      <c r="V111" s="166"/>
      <c r="W111" s="166"/>
      <c r="X111" s="166"/>
      <c r="Y111" s="166"/>
      <c r="Z111" s="166"/>
      <c r="AA111" s="166"/>
      <c r="AB111" s="166"/>
      <c r="AC111" s="166"/>
      <c r="AD111" s="166"/>
      <c r="AE111" s="166"/>
      <c r="AF111" s="166"/>
    </row>
    <row r="112" spans="1:32" ht="14" customHeight="1" x14ac:dyDescent="0.15">
      <c r="A112" s="166"/>
      <c r="B112" s="597"/>
      <c r="C112" s="52"/>
      <c r="D112" s="2" t="s">
        <v>44</v>
      </c>
      <c r="E112" s="622">
        <f>Landbouw!H46</f>
        <v>0.47987074128031193</v>
      </c>
      <c r="F112" s="629"/>
      <c r="G112" s="633">
        <f t="shared" si="8"/>
        <v>47.987074128031196</v>
      </c>
      <c r="H112" s="634">
        <f t="shared" ref="H112:H175" si="9">E112*100</f>
        <v>47.987074128031196</v>
      </c>
      <c r="J112" s="2" t="s">
        <v>43</v>
      </c>
      <c r="L112" s="6">
        <f>VLOOKUP(T(SUBSTITUTE($D112,$M$112,"")), Efficiencies!$D$9:$E$316,2,FALSE)</f>
        <v>0.9</v>
      </c>
      <c r="M112" s="600" t="s">
        <v>291</v>
      </c>
      <c r="N112" s="166"/>
      <c r="O112" s="166"/>
      <c r="P112" s="166"/>
      <c r="Q112" s="166"/>
      <c r="R112" s="166"/>
      <c r="S112" s="166"/>
      <c r="T112" s="166"/>
      <c r="U112" s="166"/>
      <c r="V112" s="166"/>
      <c r="W112" s="166"/>
      <c r="X112" s="166"/>
      <c r="Y112" s="166"/>
      <c r="Z112" s="166"/>
      <c r="AA112" s="166"/>
      <c r="AB112" s="166"/>
      <c r="AC112" s="166"/>
      <c r="AD112" s="166"/>
      <c r="AE112" s="166"/>
      <c r="AF112" s="166"/>
    </row>
    <row r="113" spans="1:32" ht="14" customHeight="1" x14ac:dyDescent="0.15">
      <c r="A113" s="166"/>
      <c r="B113" s="597"/>
      <c r="C113" s="52"/>
      <c r="D113" s="2" t="s">
        <v>45</v>
      </c>
      <c r="E113" s="622">
        <f>Landbouw!H48</f>
        <v>0</v>
      </c>
      <c r="F113" s="629"/>
      <c r="G113" s="633">
        <f t="shared" si="8"/>
        <v>0</v>
      </c>
      <c r="H113" s="634">
        <f t="shared" si="9"/>
        <v>0</v>
      </c>
      <c r="J113" s="2" t="s">
        <v>43</v>
      </c>
      <c r="L113" s="6">
        <f>VLOOKUP(T(SUBSTITUTE($D113,$M$112,"")), Efficiencies!$D$9:$E$316,2,FALSE)</f>
        <v>0.76080000000000003</v>
      </c>
      <c r="M113" s="166"/>
      <c r="N113" s="166"/>
      <c r="O113" s="166"/>
      <c r="P113" s="166"/>
      <c r="Q113" s="166"/>
      <c r="R113" s="166"/>
      <c r="S113" s="166"/>
      <c r="T113" s="166"/>
      <c r="U113" s="166"/>
      <c r="V113" s="166"/>
      <c r="W113" s="166"/>
      <c r="X113" s="166"/>
      <c r="Y113" s="166"/>
      <c r="Z113" s="166"/>
      <c r="AA113" s="166"/>
      <c r="AB113" s="166"/>
      <c r="AC113" s="166"/>
      <c r="AD113" s="166"/>
      <c r="AE113" s="166"/>
      <c r="AF113" s="166"/>
    </row>
    <row r="114" spans="1:32" ht="14" customHeight="1" x14ac:dyDescent="0.15">
      <c r="A114" s="166"/>
      <c r="B114" s="597"/>
      <c r="C114" s="257"/>
      <c r="D114" s="2" t="s">
        <v>46</v>
      </c>
      <c r="E114" s="622">
        <f>Landbouw!H47</f>
        <v>0.51314027563464615</v>
      </c>
      <c r="F114" s="629"/>
      <c r="G114" s="633">
        <f t="shared" si="8"/>
        <v>51.314027563464613</v>
      </c>
      <c r="H114" s="634">
        <f t="shared" si="9"/>
        <v>51.314027563464613</v>
      </c>
      <c r="J114" s="2" t="s">
        <v>43</v>
      </c>
      <c r="L114" s="6">
        <f>VLOOKUP(T(SUBSTITUTE($D114,$M$112,"")), Efficiencies!$D$9:$E$316,2,FALSE)</f>
        <v>1</v>
      </c>
      <c r="M114" s="166"/>
      <c r="N114" s="166"/>
      <c r="O114" s="166"/>
      <c r="P114" s="166"/>
      <c r="Q114" s="166"/>
      <c r="R114" s="166"/>
      <c r="S114" s="166"/>
      <c r="T114" s="166"/>
      <c r="U114" s="166"/>
      <c r="V114" s="166"/>
      <c r="W114" s="166"/>
      <c r="X114" s="166"/>
      <c r="Y114" s="166"/>
      <c r="Z114" s="166"/>
      <c r="AA114" s="166"/>
      <c r="AB114" s="166"/>
      <c r="AC114" s="166"/>
      <c r="AD114" s="166"/>
      <c r="AE114" s="166"/>
      <c r="AF114" s="166"/>
    </row>
    <row r="115" spans="1:32" ht="14" customHeight="1" x14ac:dyDescent="0.15">
      <c r="A115" s="166"/>
      <c r="B115" s="597"/>
      <c r="C115" s="52"/>
      <c r="D115" s="2" t="s">
        <v>47</v>
      </c>
      <c r="E115" s="622">
        <f>Landbouw!H43</f>
        <v>0</v>
      </c>
      <c r="F115" s="629"/>
      <c r="G115" s="633">
        <f t="shared" si="8"/>
        <v>0</v>
      </c>
      <c r="H115" s="634">
        <f t="shared" si="9"/>
        <v>0</v>
      </c>
      <c r="J115" s="2" t="s">
        <v>43</v>
      </c>
      <c r="L115" s="6">
        <f>VLOOKUP(T(SUBSTITUTE($D115,$M$112,"")), Efficiencies!$D$9:$E$316,2,FALSE)</f>
        <v>24</v>
      </c>
      <c r="M115" s="166"/>
      <c r="N115" s="166"/>
      <c r="O115" s="166"/>
      <c r="P115" s="166"/>
      <c r="Q115" s="166"/>
      <c r="R115" s="166"/>
      <c r="S115" s="166"/>
      <c r="T115" s="166"/>
      <c r="U115" s="166"/>
      <c r="V115" s="166"/>
      <c r="W115" s="166"/>
      <c r="X115" s="166"/>
      <c r="Y115" s="166"/>
      <c r="Z115" s="166"/>
      <c r="AA115" s="166"/>
      <c r="AB115" s="166"/>
      <c r="AC115" s="166"/>
      <c r="AD115" s="166"/>
      <c r="AE115" s="166"/>
      <c r="AF115" s="166"/>
    </row>
    <row r="116" spans="1:32" ht="14" customHeight="1" x14ac:dyDescent="0.15">
      <c r="A116" s="166"/>
      <c r="B116" s="597"/>
      <c r="C116" s="52"/>
      <c r="D116" s="2" t="s">
        <v>48</v>
      </c>
      <c r="E116" s="622">
        <f>Landbouw!H42</f>
        <v>5.0123592247584489E-3</v>
      </c>
      <c r="F116" s="629"/>
      <c r="G116" s="633">
        <f t="shared" si="8"/>
        <v>0.50123592247584492</v>
      </c>
      <c r="H116" s="634">
        <f t="shared" si="9"/>
        <v>0.50123592247584492</v>
      </c>
      <c r="J116" s="2" t="s">
        <v>43</v>
      </c>
      <c r="L116" s="6">
        <f>VLOOKUP(T(SUBSTITUTE($D116,$M$112,"")), Efficiencies!$D$9:$E$316,2,FALSE)</f>
        <v>23</v>
      </c>
      <c r="M116" s="166"/>
      <c r="N116" s="166"/>
      <c r="O116" s="166"/>
      <c r="P116" s="166"/>
      <c r="Q116" s="166"/>
      <c r="R116" s="166"/>
      <c r="S116" s="166"/>
      <c r="T116" s="166"/>
      <c r="U116" s="166"/>
      <c r="V116" s="166"/>
      <c r="W116" s="166"/>
      <c r="X116" s="166"/>
      <c r="Y116" s="166"/>
      <c r="Z116" s="166"/>
      <c r="AA116" s="166"/>
      <c r="AB116" s="166"/>
      <c r="AC116" s="166"/>
      <c r="AD116" s="166"/>
      <c r="AE116" s="166"/>
      <c r="AF116" s="166"/>
    </row>
    <row r="117" spans="1:32" ht="14" customHeight="1" x14ac:dyDescent="0.15">
      <c r="A117" s="166"/>
      <c r="B117" s="597"/>
      <c r="C117" s="52" t="s">
        <v>199</v>
      </c>
      <c r="D117" s="2" t="s">
        <v>54</v>
      </c>
      <c r="E117" s="622">
        <f>Gebouwen!H25</f>
        <v>0</v>
      </c>
      <c r="F117" s="629"/>
      <c r="G117" s="633">
        <f t="shared" si="8"/>
        <v>0</v>
      </c>
      <c r="H117" s="634">
        <f t="shared" si="9"/>
        <v>0</v>
      </c>
      <c r="J117" s="2" t="s">
        <v>55</v>
      </c>
      <c r="L117" s="6">
        <f>VLOOKUP(T(SUBSTITUTE($D117,$M$112,"")), Efficiencies!$D$9:$E$316,2,FALSE)</f>
        <v>0.35</v>
      </c>
      <c r="M117" s="166"/>
      <c r="N117" s="166"/>
      <c r="O117" s="166"/>
      <c r="P117" s="166"/>
      <c r="Q117" s="166"/>
      <c r="R117" s="166"/>
      <c r="S117" s="166"/>
      <c r="T117" s="166"/>
      <c r="U117" s="166"/>
      <c r="V117" s="166"/>
      <c r="W117" s="166"/>
      <c r="X117" s="166"/>
      <c r="Y117" s="166"/>
      <c r="Z117" s="166"/>
      <c r="AA117" s="166"/>
      <c r="AB117" s="166"/>
      <c r="AC117" s="166"/>
      <c r="AD117" s="166"/>
      <c r="AE117" s="166"/>
      <c r="AF117" s="166"/>
    </row>
    <row r="118" spans="1:32" ht="14" customHeight="1" x14ac:dyDescent="0.15">
      <c r="A118" s="166"/>
      <c r="B118" s="597"/>
      <c r="C118" s="52"/>
      <c r="D118" s="2" t="s">
        <v>56</v>
      </c>
      <c r="E118" s="622">
        <f>Gebouwen!H26</f>
        <v>1</v>
      </c>
      <c r="F118" s="629"/>
      <c r="G118" s="633">
        <f t="shared" si="8"/>
        <v>100</v>
      </c>
      <c r="H118" s="634">
        <f t="shared" si="9"/>
        <v>100</v>
      </c>
      <c r="J118" s="2" t="s">
        <v>55</v>
      </c>
      <c r="L118" s="6">
        <f>VLOOKUP(T(SUBSTITUTE($D118,$M$112,"")), Efficiencies!$D$9:$E$316,2,FALSE)</f>
        <v>0.43</v>
      </c>
      <c r="M118" s="166"/>
      <c r="N118" s="166"/>
      <c r="O118" s="166"/>
      <c r="P118" s="166"/>
      <c r="Q118" s="166"/>
      <c r="R118" s="166"/>
      <c r="S118" s="166"/>
      <c r="T118" s="166"/>
      <c r="U118" s="166"/>
      <c r="V118" s="166"/>
      <c r="W118" s="166"/>
      <c r="X118" s="166"/>
      <c r="Y118" s="166"/>
      <c r="Z118" s="166"/>
      <c r="AA118" s="166"/>
      <c r="AB118" s="166"/>
      <c r="AC118" s="166"/>
      <c r="AD118" s="166"/>
      <c r="AE118" s="166"/>
      <c r="AF118" s="166"/>
    </row>
    <row r="119" spans="1:32" ht="14" customHeight="1" x14ac:dyDescent="0.15">
      <c r="A119" s="166"/>
      <c r="B119" s="597"/>
      <c r="C119" s="52"/>
      <c r="D119" s="2" t="s">
        <v>57</v>
      </c>
      <c r="E119" s="622">
        <f>Gebouwen!H27</f>
        <v>0</v>
      </c>
      <c r="F119" s="629"/>
      <c r="G119" s="633">
        <f t="shared" si="8"/>
        <v>0</v>
      </c>
      <c r="H119" s="634">
        <f t="shared" si="9"/>
        <v>0</v>
      </c>
      <c r="J119" s="2" t="s">
        <v>55</v>
      </c>
      <c r="L119" s="6">
        <f>VLOOKUP(T(SUBSTITUTE($D119,$M$112,"")), Efficiencies!$D$9:$E$316,2,FALSE)</f>
        <v>0.75</v>
      </c>
      <c r="M119" s="166"/>
      <c r="N119" s="166"/>
      <c r="O119" s="166"/>
      <c r="P119" s="166"/>
      <c r="Q119" s="166"/>
      <c r="R119" s="166"/>
      <c r="S119" s="166"/>
      <c r="T119" s="166"/>
      <c r="U119" s="166"/>
      <c r="V119" s="166"/>
      <c r="W119" s="166"/>
      <c r="X119" s="166"/>
      <c r="Y119" s="166"/>
      <c r="Z119" s="166"/>
      <c r="AA119" s="166"/>
      <c r="AB119" s="166"/>
      <c r="AC119" s="166"/>
      <c r="AD119" s="166"/>
      <c r="AE119" s="166"/>
      <c r="AF119" s="166"/>
    </row>
    <row r="120" spans="1:32" ht="14" customHeight="1" x14ac:dyDescent="0.15">
      <c r="A120" s="166"/>
      <c r="B120" s="597"/>
      <c r="C120" s="52"/>
      <c r="D120" s="2" t="s">
        <v>58</v>
      </c>
      <c r="E120" s="622">
        <f>Gebouwen!H28</f>
        <v>0</v>
      </c>
      <c r="F120" s="629"/>
      <c r="G120" s="633">
        <f t="shared" si="8"/>
        <v>0</v>
      </c>
      <c r="H120" s="634">
        <f t="shared" si="9"/>
        <v>0</v>
      </c>
      <c r="J120" s="2" t="s">
        <v>55</v>
      </c>
      <c r="L120" s="6">
        <f>VLOOKUP(T(SUBSTITUTE($D120,$M$112,"")), Efficiencies!$D$9:$E$316,2,FALSE)</f>
        <v>1</v>
      </c>
      <c r="M120" s="166"/>
      <c r="N120" s="166"/>
      <c r="O120" s="166"/>
      <c r="P120" s="166"/>
      <c r="Q120" s="166"/>
      <c r="R120" s="166"/>
      <c r="S120" s="166"/>
      <c r="T120" s="166"/>
      <c r="U120" s="166"/>
      <c r="V120" s="166"/>
      <c r="W120" s="166"/>
      <c r="X120" s="166"/>
      <c r="Y120" s="166"/>
      <c r="Z120" s="166"/>
      <c r="AA120" s="166"/>
      <c r="AB120" s="166"/>
      <c r="AC120" s="166"/>
      <c r="AD120" s="166"/>
      <c r="AE120" s="166"/>
      <c r="AF120" s="166"/>
    </row>
    <row r="121" spans="1:32" ht="14" customHeight="1" x14ac:dyDescent="0.15">
      <c r="A121" s="166"/>
      <c r="B121" s="597"/>
      <c r="C121" s="52"/>
      <c r="D121" s="2" t="s">
        <v>59</v>
      </c>
      <c r="E121" s="622">
        <f>Gebouwen!H48</f>
        <v>0.95599999999999996</v>
      </c>
      <c r="F121" s="629"/>
      <c r="G121" s="633">
        <f t="shared" si="8"/>
        <v>95.6</v>
      </c>
      <c r="H121" s="634">
        <f t="shared" si="9"/>
        <v>95.6</v>
      </c>
      <c r="J121" s="2" t="s">
        <v>60</v>
      </c>
      <c r="L121" s="6" t="e">
        <f>VLOOKUP(T(SUBSTITUTE($D121,$M$112,"")), Efficiencies!$D$9:$E$316,2,FALSE)</f>
        <v>#N/A</v>
      </c>
      <c r="M121" s="166"/>
      <c r="N121" s="166"/>
      <c r="O121" s="166"/>
      <c r="P121" s="166"/>
      <c r="Q121" s="166"/>
      <c r="R121" s="166"/>
      <c r="S121" s="166"/>
      <c r="T121" s="166"/>
      <c r="U121" s="166"/>
      <c r="V121" s="166"/>
      <c r="W121" s="166"/>
      <c r="X121" s="166"/>
      <c r="Y121" s="166"/>
      <c r="Z121" s="166"/>
      <c r="AA121" s="166"/>
      <c r="AB121" s="166"/>
      <c r="AC121" s="166"/>
      <c r="AD121" s="166"/>
      <c r="AE121" s="166"/>
      <c r="AF121" s="166"/>
    </row>
    <row r="122" spans="1:32" ht="14" customHeight="1" x14ac:dyDescent="0.15">
      <c r="A122" s="166"/>
      <c r="B122" s="597"/>
      <c r="C122" s="52"/>
      <c r="D122" s="2" t="s">
        <v>61</v>
      </c>
      <c r="E122" s="622">
        <f>Gebouwen!H49</f>
        <v>4.3999999999999997E-2</v>
      </c>
      <c r="F122" s="629"/>
      <c r="G122" s="633">
        <f t="shared" si="8"/>
        <v>4.3999999999999995</v>
      </c>
      <c r="H122" s="634">
        <f t="shared" si="9"/>
        <v>4.3999999999999995</v>
      </c>
      <c r="J122" s="2" t="s">
        <v>60</v>
      </c>
      <c r="L122" s="6">
        <f>VLOOKUP(T(SUBSTITUTE($D122,$M$112,"")), Efficiencies!$D$9:$E$316,2,FALSE)</f>
        <v>19</v>
      </c>
      <c r="M122" s="166"/>
      <c r="N122" s="166"/>
      <c r="O122" s="166"/>
      <c r="P122" s="166"/>
      <c r="Q122" s="166"/>
      <c r="R122" s="166"/>
      <c r="S122" s="166"/>
      <c r="T122" s="166"/>
      <c r="U122" s="166"/>
      <c r="V122" s="166"/>
      <c r="W122" s="166"/>
      <c r="X122" s="166"/>
      <c r="Y122" s="166"/>
      <c r="Z122" s="166"/>
      <c r="AA122" s="166"/>
      <c r="AB122" s="166"/>
      <c r="AC122" s="166"/>
      <c r="AD122" s="166"/>
      <c r="AE122" s="166"/>
      <c r="AF122" s="166"/>
    </row>
    <row r="123" spans="1:32" ht="14" customHeight="1" x14ac:dyDescent="0.15">
      <c r="A123" s="166"/>
      <c r="B123" s="597"/>
      <c r="C123" s="52"/>
      <c r="D123" s="2" t="s">
        <v>62</v>
      </c>
      <c r="E123" s="622">
        <f>Gebouwen!H50</f>
        <v>0</v>
      </c>
      <c r="F123" s="629"/>
      <c r="G123" s="633">
        <f t="shared" si="8"/>
        <v>0</v>
      </c>
      <c r="H123" s="634">
        <f t="shared" si="9"/>
        <v>0</v>
      </c>
      <c r="J123" s="2" t="s">
        <v>60</v>
      </c>
      <c r="L123" s="6">
        <f>VLOOKUP(T(SUBSTITUTE($D123,$M$112,"")), Efficiencies!$D$9:$E$316,2,FALSE)</f>
        <v>17</v>
      </c>
      <c r="M123" s="166"/>
      <c r="N123" s="166"/>
      <c r="O123" s="166"/>
      <c r="P123" s="166"/>
      <c r="Q123" s="166"/>
      <c r="R123" s="166"/>
      <c r="S123" s="166"/>
      <c r="T123" s="166"/>
      <c r="U123" s="166"/>
      <c r="V123" s="166"/>
      <c r="W123" s="166"/>
      <c r="X123" s="166"/>
      <c r="Y123" s="166"/>
      <c r="Z123" s="166"/>
      <c r="AA123" s="166"/>
      <c r="AB123" s="166"/>
      <c r="AC123" s="166"/>
      <c r="AD123" s="166"/>
      <c r="AE123" s="166"/>
      <c r="AF123" s="166"/>
    </row>
    <row r="124" spans="1:32" ht="14" customHeight="1" x14ac:dyDescent="0.15">
      <c r="A124" s="166"/>
      <c r="B124" s="597"/>
      <c r="C124" s="52"/>
      <c r="D124" s="2" t="s">
        <v>63</v>
      </c>
      <c r="E124" s="622">
        <f>Gebouwen!H29</f>
        <v>0</v>
      </c>
      <c r="F124" s="629"/>
      <c r="G124" s="633">
        <f t="shared" si="8"/>
        <v>0</v>
      </c>
      <c r="H124" s="634">
        <f t="shared" si="9"/>
        <v>0</v>
      </c>
      <c r="J124" s="2" t="s">
        <v>55</v>
      </c>
      <c r="L124" s="6">
        <f>VLOOKUP(T(SUBSTITUTE($D124,$M$112,"")), Efficiencies!$D$9:$E$316,2,FALSE)</f>
        <v>1</v>
      </c>
      <c r="M124" s="166"/>
      <c r="N124" s="166"/>
      <c r="O124" s="166"/>
      <c r="P124" s="166"/>
      <c r="Q124" s="166"/>
      <c r="R124" s="166"/>
      <c r="S124" s="166"/>
      <c r="T124" s="166"/>
      <c r="U124" s="166"/>
      <c r="V124" s="166"/>
      <c r="W124" s="166"/>
      <c r="X124" s="166"/>
      <c r="Y124" s="166"/>
      <c r="Z124" s="166"/>
      <c r="AA124" s="166"/>
      <c r="AB124" s="166"/>
      <c r="AC124" s="166"/>
      <c r="AD124" s="166"/>
      <c r="AE124" s="166"/>
      <c r="AF124" s="166"/>
    </row>
    <row r="125" spans="1:32" ht="14" customHeight="1" x14ac:dyDescent="0.15">
      <c r="A125" s="166"/>
      <c r="B125" s="597"/>
      <c r="C125" s="52"/>
      <c r="D125" s="2" t="s">
        <v>317</v>
      </c>
      <c r="E125" s="622">
        <f>Gebouwen!H56</f>
        <v>6.5000000000000002E-2</v>
      </c>
      <c r="F125" s="629"/>
      <c r="G125" s="633">
        <f t="shared" si="8"/>
        <v>6.5</v>
      </c>
      <c r="H125" s="634">
        <f t="shared" si="9"/>
        <v>6.5</v>
      </c>
      <c r="J125" s="2" t="s">
        <v>316</v>
      </c>
      <c r="L125" s="6">
        <f>VLOOKUP(T(SUBSTITUTE($D125,$M$112,"")), Efficiencies!$D$9:$E$316,2,FALSE)</f>
        <v>0.2</v>
      </c>
      <c r="M125" s="166"/>
      <c r="N125" s="166"/>
      <c r="O125" s="166"/>
      <c r="P125" s="166"/>
      <c r="Q125" s="166"/>
      <c r="R125" s="166"/>
      <c r="S125" s="166"/>
      <c r="T125" s="166"/>
      <c r="U125" s="166"/>
      <c r="V125" s="166"/>
      <c r="W125" s="166"/>
      <c r="X125" s="166"/>
      <c r="Y125" s="166"/>
      <c r="Z125" s="166"/>
      <c r="AA125" s="166"/>
      <c r="AB125" s="166"/>
      <c r="AC125" s="166"/>
      <c r="AD125" s="166"/>
      <c r="AE125" s="166"/>
      <c r="AF125" s="166"/>
    </row>
    <row r="126" spans="1:32" ht="14" customHeight="1" x14ac:dyDescent="0.15">
      <c r="A126" s="166"/>
      <c r="B126" s="597"/>
      <c r="C126" s="52"/>
      <c r="D126" s="2" t="s">
        <v>318</v>
      </c>
      <c r="E126" s="622">
        <f>Gebouwen!H57</f>
        <v>1.6E-2</v>
      </c>
      <c r="F126" s="629"/>
      <c r="G126" s="633">
        <f t="shared" si="8"/>
        <v>1.6</v>
      </c>
      <c r="H126" s="634">
        <f t="shared" si="9"/>
        <v>1.6</v>
      </c>
      <c r="J126" s="2" t="s">
        <v>316</v>
      </c>
      <c r="L126" s="6">
        <f>VLOOKUP(T(SUBSTITUTE($D126,$M$112,"")), Efficiencies!$D$9:$E$316,2,FALSE)</f>
        <v>0.45</v>
      </c>
      <c r="M126" s="166"/>
      <c r="N126" s="166"/>
      <c r="O126" s="166"/>
      <c r="P126" s="166"/>
      <c r="Q126" s="166"/>
      <c r="R126" s="166"/>
      <c r="S126" s="166"/>
      <c r="T126" s="166"/>
      <c r="U126" s="166"/>
      <c r="V126" s="166"/>
      <c r="W126" s="166"/>
      <c r="X126" s="166"/>
      <c r="Y126" s="166"/>
      <c r="Z126" s="166"/>
      <c r="AA126" s="166"/>
      <c r="AB126" s="166"/>
      <c r="AC126" s="166"/>
      <c r="AD126" s="166"/>
      <c r="AE126" s="166"/>
      <c r="AF126" s="166"/>
    </row>
    <row r="127" spans="1:32" ht="14" customHeight="1" x14ac:dyDescent="0.15">
      <c r="A127" s="166"/>
      <c r="B127" s="597"/>
      <c r="C127" s="52"/>
      <c r="D127" s="2" t="s">
        <v>319</v>
      </c>
      <c r="E127" s="622">
        <f>Gebouwen!H58</f>
        <v>0.91900000000000004</v>
      </c>
      <c r="F127" s="629"/>
      <c r="G127" s="633">
        <f t="shared" si="8"/>
        <v>91.9</v>
      </c>
      <c r="H127" s="634">
        <f t="shared" si="9"/>
        <v>91.9</v>
      </c>
      <c r="J127" s="2" t="s">
        <v>316</v>
      </c>
      <c r="L127" s="6">
        <f>VLOOKUP(T(SUBSTITUTE($D127,$M$112,"")), Efficiencies!$D$9:$E$316,2,FALSE)</f>
        <v>0.16</v>
      </c>
      <c r="M127" s="166"/>
      <c r="N127" s="166"/>
      <c r="O127" s="166"/>
      <c r="P127" s="166"/>
      <c r="Q127" s="166"/>
      <c r="R127" s="166"/>
      <c r="S127" s="166"/>
      <c r="T127" s="166"/>
      <c r="U127" s="166"/>
      <c r="V127" s="166"/>
      <c r="W127" s="166"/>
      <c r="X127" s="166"/>
      <c r="Y127" s="166"/>
      <c r="Z127" s="166"/>
      <c r="AA127" s="166"/>
      <c r="AB127" s="166"/>
      <c r="AC127" s="166"/>
      <c r="AD127" s="166"/>
      <c r="AE127" s="166"/>
      <c r="AF127" s="166"/>
    </row>
    <row r="128" spans="1:32" ht="14" customHeight="1" x14ac:dyDescent="0.15">
      <c r="A128" s="166"/>
      <c r="B128" s="597"/>
      <c r="C128" s="52"/>
      <c r="D128" s="2" t="s">
        <v>66</v>
      </c>
      <c r="E128" s="622">
        <f>Gebouwen!H35</f>
        <v>1.6873219479878795E-3</v>
      </c>
      <c r="F128" s="629"/>
      <c r="G128" s="633">
        <f t="shared" si="8"/>
        <v>0.16873219479878795</v>
      </c>
      <c r="H128" s="634">
        <f t="shared" si="9"/>
        <v>0.16873219479878795</v>
      </c>
      <c r="J128" s="2" t="s">
        <v>67</v>
      </c>
      <c r="L128" s="6">
        <f>VLOOKUP(T(SUBSTITUTE($D128,$M$112,"")), Efficiencies!$D$9:$E$316,2,FALSE)</f>
        <v>0.8</v>
      </c>
      <c r="M128" s="166"/>
      <c r="N128" s="166"/>
      <c r="O128" s="166"/>
      <c r="P128" s="166"/>
      <c r="Q128" s="166"/>
      <c r="R128" s="166"/>
      <c r="S128" s="166"/>
      <c r="T128" s="166"/>
      <c r="U128" s="166"/>
      <c r="V128" s="166"/>
      <c r="W128" s="166"/>
      <c r="X128" s="166"/>
      <c r="Y128" s="166"/>
      <c r="Z128" s="166"/>
      <c r="AA128" s="166"/>
      <c r="AB128" s="166"/>
      <c r="AC128" s="166"/>
      <c r="AD128" s="166"/>
      <c r="AE128" s="166"/>
      <c r="AF128" s="166"/>
    </row>
    <row r="129" spans="1:32" ht="14" customHeight="1" x14ac:dyDescent="0.15">
      <c r="A129" s="166"/>
      <c r="B129" s="597"/>
      <c r="C129" s="52"/>
      <c r="D129" s="2" t="s">
        <v>68</v>
      </c>
      <c r="E129" s="622">
        <f>Gebouwen!H36</f>
        <v>3.3957354203256074E-2</v>
      </c>
      <c r="F129" s="629"/>
      <c r="G129" s="633">
        <f t="shared" si="8"/>
        <v>3.3957354203256074</v>
      </c>
      <c r="H129" s="634">
        <f t="shared" si="9"/>
        <v>3.3957354203256074</v>
      </c>
      <c r="J129" s="2" t="s">
        <v>67</v>
      </c>
      <c r="L129" s="6">
        <f>VLOOKUP(T(SUBSTITUTE($D129,$M$112,"")), Efficiencies!$D$9:$E$316,2,FALSE)</f>
        <v>9</v>
      </c>
      <c r="M129" s="166"/>
      <c r="N129" s="166"/>
      <c r="O129" s="166"/>
      <c r="P129" s="166"/>
      <c r="Q129" s="166"/>
      <c r="R129" s="166"/>
      <c r="S129" s="166"/>
      <c r="T129" s="166"/>
      <c r="U129" s="166"/>
      <c r="V129" s="166"/>
      <c r="W129" s="166"/>
      <c r="X129" s="166"/>
      <c r="Y129" s="166"/>
      <c r="Z129" s="166"/>
      <c r="AA129" s="166"/>
      <c r="AB129" s="166"/>
      <c r="AC129" s="166"/>
      <c r="AD129" s="166"/>
      <c r="AE129" s="166"/>
      <c r="AF129" s="166"/>
    </row>
    <row r="130" spans="1:32" ht="14" customHeight="1" x14ac:dyDescent="0.15">
      <c r="A130" s="166"/>
      <c r="B130" s="597"/>
      <c r="C130" s="52"/>
      <c r="D130" s="2" t="s">
        <v>69</v>
      </c>
      <c r="E130" s="622">
        <f>Gebouwen!H37</f>
        <v>0</v>
      </c>
      <c r="F130" s="629"/>
      <c r="G130" s="633">
        <f t="shared" si="8"/>
        <v>0</v>
      </c>
      <c r="H130" s="634">
        <f t="shared" si="9"/>
        <v>0</v>
      </c>
      <c r="J130" s="2" t="s">
        <v>67</v>
      </c>
      <c r="L130" s="6">
        <f>VLOOKUP(T(SUBSTITUTE($D130,$M$112,"")), Efficiencies!$D$9:$E$316,2,FALSE)</f>
        <v>0.85</v>
      </c>
      <c r="M130" s="166"/>
      <c r="N130" s="166"/>
      <c r="O130" s="166"/>
      <c r="P130" s="166"/>
      <c r="Q130" s="166"/>
      <c r="R130" s="166"/>
      <c r="S130" s="166"/>
      <c r="T130" s="166"/>
      <c r="U130" s="166"/>
      <c r="V130" s="166"/>
      <c r="W130" s="166"/>
      <c r="X130" s="166"/>
      <c r="Y130" s="166"/>
      <c r="Z130" s="166"/>
      <c r="AA130" s="166"/>
      <c r="AB130" s="166"/>
      <c r="AC130" s="166"/>
      <c r="AD130" s="166"/>
      <c r="AE130" s="166"/>
      <c r="AF130" s="166"/>
    </row>
    <row r="131" spans="1:32" ht="14" customHeight="1" x14ac:dyDescent="0.15">
      <c r="A131" s="166"/>
      <c r="B131" s="597"/>
      <c r="C131" s="52"/>
      <c r="D131" s="2" t="s">
        <v>70</v>
      </c>
      <c r="E131" s="622">
        <f>Gebouwen!H38</f>
        <v>2.3833422515328797E-2</v>
      </c>
      <c r="F131" s="629"/>
      <c r="G131" s="633">
        <f t="shared" si="8"/>
        <v>2.3833422515328797</v>
      </c>
      <c r="H131" s="634">
        <f t="shared" si="9"/>
        <v>2.3833422515328797</v>
      </c>
      <c r="J131" s="2" t="s">
        <v>67</v>
      </c>
      <c r="L131" s="6">
        <f>VLOOKUP(T(SUBSTITUTE($D131,$M$112,"")), Efficiencies!$D$9:$E$316,2,FALSE)</f>
        <v>1</v>
      </c>
      <c r="M131" s="166"/>
      <c r="N131" s="166"/>
      <c r="O131" s="166"/>
      <c r="P131" s="166"/>
      <c r="Q131" s="166"/>
      <c r="R131" s="166"/>
      <c r="S131" s="166"/>
      <c r="T131" s="166"/>
      <c r="U131" s="166"/>
      <c r="V131" s="166"/>
      <c r="W131" s="166"/>
      <c r="X131" s="166"/>
      <c r="Y131" s="166"/>
      <c r="Z131" s="166"/>
      <c r="AA131" s="166"/>
      <c r="AB131" s="166"/>
      <c r="AC131" s="166"/>
      <c r="AD131" s="166"/>
      <c r="AE131" s="166"/>
      <c r="AF131" s="166"/>
    </row>
    <row r="132" spans="1:32" ht="14" customHeight="1" x14ac:dyDescent="0.15">
      <c r="A132" s="166"/>
      <c r="B132" s="597"/>
      <c r="C132" s="52"/>
      <c r="D132" s="2" t="s">
        <v>71</v>
      </c>
      <c r="E132" s="622">
        <f>Gebouwen!H39</f>
        <v>0</v>
      </c>
      <c r="F132" s="629"/>
      <c r="G132" s="633">
        <f t="shared" si="8"/>
        <v>0</v>
      </c>
      <c r="H132" s="634">
        <f t="shared" si="9"/>
        <v>0</v>
      </c>
      <c r="J132" s="2" t="s">
        <v>67</v>
      </c>
      <c r="L132" s="6">
        <f>VLOOKUP(T(SUBSTITUTE($D132,$M$112,"")), Efficiencies!$D$9:$E$316,2,FALSE)</f>
        <v>1</v>
      </c>
      <c r="M132" s="166"/>
      <c r="N132" s="166"/>
      <c r="O132" s="166"/>
      <c r="P132" s="166"/>
      <c r="Q132" s="166"/>
      <c r="R132" s="166"/>
      <c r="S132" s="166"/>
      <c r="T132" s="166"/>
      <c r="U132" s="166"/>
      <c r="V132" s="166"/>
      <c r="W132" s="166"/>
      <c r="X132" s="166"/>
      <c r="Y132" s="166"/>
      <c r="Z132" s="166"/>
      <c r="AA132" s="166"/>
      <c r="AB132" s="166"/>
      <c r="AC132" s="166"/>
      <c r="AD132" s="166"/>
      <c r="AE132" s="166"/>
      <c r="AF132" s="166"/>
    </row>
    <row r="133" spans="1:32" ht="14" customHeight="1" x14ac:dyDescent="0.15">
      <c r="A133" s="166"/>
      <c r="B133" s="597"/>
      <c r="C133" s="52"/>
      <c r="D133" s="2" t="s">
        <v>72</v>
      </c>
      <c r="E133" s="622">
        <f>Gebouwen!H40</f>
        <v>0</v>
      </c>
      <c r="F133" s="629"/>
      <c r="G133" s="633">
        <f t="shared" si="8"/>
        <v>0</v>
      </c>
      <c r="H133" s="634">
        <f t="shared" si="9"/>
        <v>0</v>
      </c>
      <c r="J133" s="2" t="s">
        <v>67</v>
      </c>
      <c r="L133" s="6">
        <f>VLOOKUP(T(SUBSTITUTE($D133,$M$112,"")), Efficiencies!$D$9:$E$316,2,FALSE)</f>
        <v>2</v>
      </c>
      <c r="M133" s="166"/>
      <c r="N133" s="166"/>
      <c r="O133" s="166"/>
      <c r="P133" s="166"/>
      <c r="Q133" s="166"/>
      <c r="R133" s="166"/>
      <c r="S133" s="166"/>
      <c r="T133" s="166"/>
      <c r="U133" s="166"/>
      <c r="V133" s="166"/>
      <c r="W133" s="166"/>
      <c r="X133" s="166"/>
      <c r="Y133" s="166"/>
      <c r="Z133" s="166"/>
      <c r="AA133" s="166"/>
      <c r="AB133" s="166"/>
      <c r="AC133" s="166"/>
      <c r="AD133" s="166"/>
      <c r="AE133" s="166"/>
      <c r="AF133" s="166"/>
    </row>
    <row r="134" spans="1:32" ht="14" customHeight="1" x14ac:dyDescent="0.15">
      <c r="A134" s="166"/>
      <c r="B134" s="597"/>
      <c r="C134" s="52"/>
      <c r="D134" s="2" t="s">
        <v>73</v>
      </c>
      <c r="E134" s="622">
        <f>Gebouwen!H41</f>
        <v>0.93911931496416245</v>
      </c>
      <c r="F134" s="629"/>
      <c r="G134" s="633">
        <f t="shared" si="8"/>
        <v>93.911931496416244</v>
      </c>
      <c r="H134" s="634">
        <f t="shared" si="9"/>
        <v>93.911931496416244</v>
      </c>
      <c r="J134" s="2" t="s">
        <v>67</v>
      </c>
      <c r="L134" s="6">
        <f>VLOOKUP(T(SUBSTITUTE($D134,$M$112,"")), Efficiencies!$D$9:$E$316,2,FALSE)</f>
        <v>1.0669999999999999</v>
      </c>
      <c r="M134" s="166"/>
      <c r="N134" s="166"/>
      <c r="O134" s="166"/>
      <c r="P134" s="166"/>
      <c r="Q134" s="166"/>
      <c r="R134" s="166"/>
      <c r="S134" s="166"/>
      <c r="T134" s="166"/>
      <c r="U134" s="166"/>
      <c r="V134" s="166"/>
      <c r="W134" s="166"/>
      <c r="X134" s="166"/>
      <c r="Y134" s="166"/>
      <c r="Z134" s="166"/>
      <c r="AA134" s="166"/>
      <c r="AB134" s="166"/>
      <c r="AC134" s="166"/>
      <c r="AD134" s="166"/>
      <c r="AE134" s="166"/>
      <c r="AF134" s="166"/>
    </row>
    <row r="135" spans="1:32" ht="14" customHeight="1" x14ac:dyDescent="0.15">
      <c r="A135" s="166"/>
      <c r="B135" s="597"/>
      <c r="C135" s="52"/>
      <c r="D135" s="2" t="s">
        <v>74</v>
      </c>
      <c r="E135" s="622">
        <f>Gebouwen!H42</f>
        <v>1.4025863692649248E-3</v>
      </c>
      <c r="F135" s="629"/>
      <c r="G135" s="633">
        <f t="shared" si="8"/>
        <v>0.14025863692649249</v>
      </c>
      <c r="H135" s="634">
        <f t="shared" si="9"/>
        <v>0.14025863692649249</v>
      </c>
      <c r="J135" s="2" t="s">
        <v>67</v>
      </c>
      <c r="L135" s="6">
        <f>VLOOKUP(T(SUBSTITUTE($D135,$M$112,"")), Efficiencies!$D$9:$E$316,2,FALSE)</f>
        <v>0.95</v>
      </c>
      <c r="M135" s="166"/>
      <c r="N135" s="166"/>
      <c r="O135" s="166"/>
      <c r="P135" s="166"/>
      <c r="Q135" s="166"/>
      <c r="R135" s="166"/>
      <c r="S135" s="166"/>
      <c r="T135" s="166"/>
      <c r="U135" s="166"/>
      <c r="V135" s="166"/>
      <c r="W135" s="166"/>
      <c r="X135" s="166"/>
      <c r="Y135" s="166"/>
      <c r="Z135" s="166"/>
      <c r="AA135" s="166"/>
      <c r="AB135" s="166"/>
      <c r="AC135" s="166"/>
      <c r="AD135" s="166"/>
      <c r="AE135" s="166"/>
      <c r="AF135" s="166"/>
    </row>
    <row r="136" spans="1:32" ht="14" customHeight="1" x14ac:dyDescent="0.15">
      <c r="A136" s="166"/>
      <c r="B136" s="597"/>
      <c r="C136" s="52"/>
      <c r="D136" s="2" t="s">
        <v>75</v>
      </c>
      <c r="E136" s="622">
        <f>Gebouwen!H43</f>
        <v>0</v>
      </c>
      <c r="F136" s="629"/>
      <c r="G136" s="633">
        <f t="shared" si="8"/>
        <v>0</v>
      </c>
      <c r="H136" s="634">
        <f t="shared" si="9"/>
        <v>0</v>
      </c>
      <c r="J136" s="2" t="s">
        <v>67</v>
      </c>
      <c r="L136" s="6">
        <f>VLOOKUP(T(SUBSTITUTE($D136,$M$112,"")), Efficiencies!$D$9:$E$316,2,FALSE)</f>
        <v>0.82</v>
      </c>
      <c r="M136" s="166"/>
      <c r="N136" s="166"/>
      <c r="O136" s="166"/>
      <c r="P136" s="166"/>
      <c r="Q136" s="166"/>
      <c r="R136" s="166"/>
      <c r="S136" s="166"/>
      <c r="T136" s="166"/>
      <c r="U136" s="166"/>
      <c r="V136" s="166"/>
      <c r="W136" s="166"/>
      <c r="X136" s="166"/>
      <c r="Y136" s="166"/>
      <c r="Z136" s="166"/>
      <c r="AA136" s="166"/>
      <c r="AB136" s="166"/>
      <c r="AC136" s="166"/>
      <c r="AD136" s="166"/>
      <c r="AE136" s="166"/>
      <c r="AF136" s="166"/>
    </row>
    <row r="137" spans="1:32" ht="14" customHeight="1" x14ac:dyDescent="0.15">
      <c r="A137" s="166"/>
      <c r="B137" s="597"/>
      <c r="C137" s="52" t="s">
        <v>200</v>
      </c>
      <c r="D137" s="2" t="s">
        <v>100</v>
      </c>
      <c r="E137" s="622">
        <f>IFERROR(Huishoudens!H89,0)</f>
        <v>0</v>
      </c>
      <c r="F137" s="629"/>
      <c r="G137" s="633">
        <f t="shared" si="8"/>
        <v>0</v>
      </c>
      <c r="H137" s="634">
        <f t="shared" si="9"/>
        <v>0</v>
      </c>
      <c r="J137" s="2" t="s">
        <v>101</v>
      </c>
      <c r="L137" s="6">
        <f>VLOOKUP(T(SUBSTITUTE($D137,$M$112,"")), Efficiencies!$D$9:$E$316,2,FALSE)</f>
        <v>0.35</v>
      </c>
      <c r="M137" s="166"/>
      <c r="N137" s="166"/>
      <c r="O137" s="166"/>
      <c r="P137" s="166"/>
      <c r="Q137" s="166"/>
      <c r="R137" s="166"/>
      <c r="S137" s="166"/>
      <c r="T137" s="166"/>
      <c r="U137" s="166"/>
      <c r="V137" s="166"/>
      <c r="W137" s="166"/>
      <c r="X137" s="166"/>
      <c r="Y137" s="166"/>
      <c r="Z137" s="166"/>
      <c r="AA137" s="166"/>
      <c r="AB137" s="166"/>
      <c r="AC137" s="166"/>
      <c r="AD137" s="166"/>
      <c r="AE137" s="166"/>
      <c r="AF137" s="166"/>
    </row>
    <row r="138" spans="1:32" ht="14" customHeight="1" x14ac:dyDescent="0.15">
      <c r="A138" s="166"/>
      <c r="B138" s="597"/>
      <c r="C138" s="52"/>
      <c r="D138" s="2" t="s">
        <v>102</v>
      </c>
      <c r="E138" s="622">
        <f>IFERROR(Huishoudens!H90,0)</f>
        <v>0</v>
      </c>
      <c r="F138" s="629"/>
      <c r="G138" s="633">
        <f t="shared" si="8"/>
        <v>0</v>
      </c>
      <c r="H138" s="634">
        <f t="shared" si="9"/>
        <v>0</v>
      </c>
      <c r="J138" s="2" t="s">
        <v>101</v>
      </c>
      <c r="L138" s="6">
        <f>VLOOKUP(T(SUBSTITUTE($D138,$M$112,"")), Efficiencies!$D$9:$E$316,2,FALSE)</f>
        <v>0.43</v>
      </c>
      <c r="M138" s="166"/>
      <c r="N138" s="166"/>
      <c r="O138" s="166"/>
      <c r="P138" s="166"/>
      <c r="Q138" s="166"/>
      <c r="R138" s="166"/>
      <c r="S138" s="166"/>
      <c r="T138" s="166"/>
      <c r="U138" s="166"/>
      <c r="V138" s="166"/>
      <c r="W138" s="166"/>
      <c r="X138" s="166"/>
      <c r="Y138" s="166"/>
      <c r="Z138" s="166"/>
      <c r="AA138" s="166"/>
      <c r="AB138" s="166"/>
      <c r="AC138" s="166"/>
      <c r="AD138" s="166"/>
      <c r="AE138" s="166"/>
      <c r="AF138" s="166"/>
    </row>
    <row r="139" spans="1:32" ht="14" customHeight="1" x14ac:dyDescent="0.15">
      <c r="A139" s="166"/>
      <c r="B139" s="597"/>
      <c r="C139" s="52"/>
      <c r="D139" s="2" t="s">
        <v>103</v>
      </c>
      <c r="E139" s="622">
        <f>IFERROR(Huishoudens!H91,0)</f>
        <v>0</v>
      </c>
      <c r="F139" s="629"/>
      <c r="G139" s="633">
        <f t="shared" si="8"/>
        <v>0</v>
      </c>
      <c r="H139" s="634">
        <f t="shared" si="9"/>
        <v>0</v>
      </c>
      <c r="J139" s="2" t="s">
        <v>101</v>
      </c>
      <c r="L139" s="6">
        <f>VLOOKUP(T(SUBSTITUTE($D139,$M$112,"")), Efficiencies!$D$9:$E$316,2,FALSE)</f>
        <v>0.75</v>
      </c>
      <c r="M139" s="166"/>
      <c r="N139" s="166"/>
      <c r="O139" s="166"/>
      <c r="P139" s="166"/>
      <c r="Q139" s="166"/>
      <c r="R139" s="166"/>
      <c r="S139" s="166"/>
      <c r="T139" s="166"/>
      <c r="U139" s="166"/>
      <c r="V139" s="166"/>
      <c r="W139" s="166"/>
      <c r="X139" s="166"/>
      <c r="Y139" s="166"/>
      <c r="Z139" s="166"/>
      <c r="AA139" s="166"/>
      <c r="AB139" s="166"/>
      <c r="AC139" s="166"/>
      <c r="AD139" s="166"/>
      <c r="AE139" s="166"/>
      <c r="AF139" s="166"/>
    </row>
    <row r="140" spans="1:32" ht="14" customHeight="1" x14ac:dyDescent="0.15">
      <c r="A140" s="166"/>
      <c r="B140" s="597"/>
      <c r="C140" s="52"/>
      <c r="D140" s="2" t="s">
        <v>104</v>
      </c>
      <c r="E140" s="622">
        <f>IFERROR(Huishoudens!H92,0)</f>
        <v>0</v>
      </c>
      <c r="F140" s="629"/>
      <c r="G140" s="633">
        <f t="shared" si="8"/>
        <v>0</v>
      </c>
      <c r="H140" s="634">
        <f t="shared" si="9"/>
        <v>0</v>
      </c>
      <c r="J140" s="2" t="s">
        <v>101</v>
      </c>
      <c r="L140" s="6">
        <f>VLOOKUP(T(SUBSTITUTE($D140,$M$112,"")), Efficiencies!$D$9:$E$316,2,FALSE)</f>
        <v>1</v>
      </c>
      <c r="M140" s="166"/>
      <c r="N140" s="166"/>
      <c r="O140" s="166"/>
      <c r="P140" s="166"/>
      <c r="Q140" s="166"/>
      <c r="R140" s="166"/>
      <c r="S140" s="166"/>
      <c r="T140" s="166"/>
      <c r="U140" s="166"/>
      <c r="V140" s="166"/>
      <c r="W140" s="166"/>
      <c r="X140" s="166"/>
      <c r="Y140" s="166"/>
      <c r="Z140" s="166"/>
      <c r="AA140" s="166"/>
      <c r="AB140" s="166"/>
      <c r="AC140" s="166"/>
      <c r="AD140" s="166"/>
      <c r="AE140" s="166"/>
      <c r="AF140" s="166"/>
    </row>
    <row r="141" spans="1:32" ht="14" customHeight="1" x14ac:dyDescent="0.15">
      <c r="A141" s="166"/>
      <c r="B141" s="597"/>
      <c r="C141" s="52"/>
      <c r="D141" s="2" t="s">
        <v>411</v>
      </c>
      <c r="E141" s="622">
        <f>Huishoudens!H66</f>
        <v>0.25860479934461295</v>
      </c>
      <c r="F141" s="629"/>
      <c r="G141" s="633">
        <f t="shared" si="8"/>
        <v>25.860479934461296</v>
      </c>
      <c r="H141" s="634">
        <f t="shared" si="9"/>
        <v>25.860479934461296</v>
      </c>
      <c r="J141" s="2" t="s">
        <v>105</v>
      </c>
      <c r="L141" s="6">
        <f>VLOOKUP(T(SUBSTITUTE($D141,$M$112,"")), Efficiencies!$D$9:$E$316,2,FALSE)</f>
        <v>0.6</v>
      </c>
      <c r="M141" s="166"/>
      <c r="N141" s="166"/>
      <c r="O141" s="166"/>
      <c r="P141" s="166"/>
      <c r="Q141" s="166"/>
      <c r="R141" s="166"/>
      <c r="S141" s="166"/>
      <c r="T141" s="166"/>
      <c r="U141" s="166"/>
      <c r="V141" s="166"/>
      <c r="W141" s="166"/>
      <c r="X141" s="166"/>
      <c r="Y141" s="166"/>
      <c r="Z141" s="166"/>
      <c r="AA141" s="166"/>
      <c r="AB141" s="166"/>
      <c r="AC141" s="166"/>
      <c r="AD141" s="166"/>
      <c r="AE141" s="166"/>
      <c r="AF141" s="166"/>
    </row>
    <row r="142" spans="1:32" ht="14" customHeight="1" x14ac:dyDescent="0.15">
      <c r="A142" s="166"/>
      <c r="B142" s="597"/>
      <c r="C142" s="52"/>
      <c r="D142" s="2" t="s">
        <v>412</v>
      </c>
      <c r="E142" s="622">
        <f>Huishoudens!H67</f>
        <v>9.6973007005207432E-2</v>
      </c>
      <c r="F142" s="629"/>
      <c r="G142" s="633">
        <f t="shared" si="8"/>
        <v>9.6973007005207439</v>
      </c>
      <c r="H142" s="634">
        <f t="shared" si="9"/>
        <v>9.6973007005207439</v>
      </c>
      <c r="J142" s="2" t="s">
        <v>105</v>
      </c>
      <c r="L142" s="6">
        <f>VLOOKUP(T(SUBSTITUTE($D142,$M$112,"")), Efficiencies!$D$9:$E$316,2,FALSE)</f>
        <v>0.85</v>
      </c>
      <c r="M142" s="166"/>
      <c r="N142" s="166"/>
      <c r="O142" s="166"/>
      <c r="P142" s="166"/>
      <c r="Q142" s="166"/>
      <c r="R142" s="166"/>
      <c r="S142" s="166"/>
      <c r="T142" s="166"/>
      <c r="U142" s="166"/>
      <c r="V142" s="166"/>
      <c r="W142" s="166"/>
      <c r="X142" s="166"/>
      <c r="Y142" s="166"/>
      <c r="Z142" s="166"/>
      <c r="AA142" s="166"/>
      <c r="AB142" s="166"/>
      <c r="AC142" s="166"/>
      <c r="AD142" s="166"/>
      <c r="AE142" s="166"/>
      <c r="AF142" s="166"/>
    </row>
    <row r="143" spans="1:32" ht="14" customHeight="1" x14ac:dyDescent="0.15">
      <c r="A143" s="166"/>
      <c r="B143" s="597"/>
      <c r="C143" s="52"/>
      <c r="D143" s="2" t="s">
        <v>413</v>
      </c>
      <c r="E143" s="622">
        <f>Huishoudens!H64</f>
        <v>0.61208900823405821</v>
      </c>
      <c r="F143" s="629"/>
      <c r="G143" s="633">
        <f t="shared" ref="G143:G174" si="10">E143/SUMPRODUCT(($J$111:$J$223=J143)*$E$111:$E$223)*100</f>
        <v>61.20890082340582</v>
      </c>
      <c r="H143" s="634">
        <f t="shared" si="9"/>
        <v>61.20890082340582</v>
      </c>
      <c r="J143" s="2" t="s">
        <v>105</v>
      </c>
      <c r="L143" s="6">
        <f>VLOOKUP(T(SUBSTITUTE($D143,$M$112,"")), Efficiencies!$D$9:$E$316,2,FALSE)</f>
        <v>0.4</v>
      </c>
      <c r="M143" s="166"/>
      <c r="N143" s="166"/>
      <c r="O143" s="166"/>
      <c r="P143" s="166"/>
      <c r="Q143" s="166"/>
      <c r="R143" s="166"/>
      <c r="S143" s="166"/>
      <c r="T143" s="166"/>
      <c r="U143" s="166"/>
      <c r="V143" s="166"/>
      <c r="W143" s="166"/>
      <c r="X143" s="166"/>
      <c r="Y143" s="166"/>
      <c r="Z143" s="166"/>
      <c r="AA143" s="166"/>
      <c r="AB143" s="166"/>
      <c r="AC143" s="166"/>
      <c r="AD143" s="166"/>
      <c r="AE143" s="166"/>
      <c r="AF143" s="166"/>
    </row>
    <row r="144" spans="1:32" ht="14" customHeight="1" x14ac:dyDescent="0.15">
      <c r="A144" s="166"/>
      <c r="B144" s="597"/>
      <c r="C144" s="52"/>
      <c r="D144" s="2" t="s">
        <v>414</v>
      </c>
      <c r="E144" s="622">
        <f>Huishoudens!H65</f>
        <v>3.2333185416121457E-2</v>
      </c>
      <c r="F144" s="629"/>
      <c r="G144" s="633">
        <f t="shared" si="10"/>
        <v>3.2333185416121459</v>
      </c>
      <c r="H144" s="634">
        <f t="shared" si="9"/>
        <v>3.2333185416121459</v>
      </c>
      <c r="J144" s="2" t="s">
        <v>105</v>
      </c>
      <c r="L144" s="6">
        <f>VLOOKUP(T(SUBSTITUTE($D144,$M$112,"")), Efficiencies!$D$9:$E$316,2,FALSE)</f>
        <v>0.55000000000000004</v>
      </c>
      <c r="M144" s="166"/>
      <c r="N144" s="166"/>
      <c r="O144" s="166"/>
      <c r="P144" s="166"/>
      <c r="Q144" s="166"/>
      <c r="R144" s="166"/>
      <c r="S144" s="166"/>
      <c r="T144" s="166"/>
      <c r="U144" s="166"/>
      <c r="V144" s="166"/>
      <c r="W144" s="166"/>
      <c r="X144" s="166"/>
      <c r="Y144" s="166"/>
      <c r="Z144" s="166"/>
      <c r="AA144" s="166"/>
      <c r="AB144" s="166"/>
      <c r="AC144" s="166"/>
      <c r="AD144" s="166"/>
      <c r="AE144" s="166"/>
      <c r="AF144" s="166"/>
    </row>
    <row r="145" spans="1:32" ht="14" customHeight="1" x14ac:dyDescent="0.15">
      <c r="A145" s="166"/>
      <c r="B145" s="597"/>
      <c r="C145" s="52"/>
      <c r="D145" s="2" t="s">
        <v>415</v>
      </c>
      <c r="E145" s="622">
        <f>Huishoudens!H68</f>
        <v>0</v>
      </c>
      <c r="F145" s="629"/>
      <c r="G145" s="633">
        <f t="shared" si="10"/>
        <v>0</v>
      </c>
      <c r="H145" s="634">
        <f t="shared" si="9"/>
        <v>0</v>
      </c>
      <c r="J145" s="2" t="s">
        <v>105</v>
      </c>
      <c r="L145" s="6">
        <f>VLOOKUP(T(SUBSTITUTE($D145,$M$112,"")), Efficiencies!$D$9:$E$316,2,FALSE)</f>
        <v>0.3</v>
      </c>
      <c r="M145" s="166"/>
      <c r="N145" s="166"/>
      <c r="O145" s="166"/>
      <c r="P145" s="166"/>
      <c r="Q145" s="166"/>
      <c r="R145" s="166"/>
      <c r="S145" s="166"/>
      <c r="T145" s="166"/>
      <c r="U145" s="166"/>
      <c r="V145" s="166"/>
      <c r="W145" s="166"/>
      <c r="X145" s="166"/>
      <c r="Y145" s="166"/>
      <c r="Z145" s="166"/>
      <c r="AA145" s="166"/>
      <c r="AB145" s="166"/>
      <c r="AC145" s="166"/>
      <c r="AD145" s="166"/>
      <c r="AE145" s="166"/>
      <c r="AF145" s="166"/>
    </row>
    <row r="146" spans="1:32" ht="14" customHeight="1" x14ac:dyDescent="0.15">
      <c r="A146" s="166"/>
      <c r="B146" s="597"/>
      <c r="C146" s="52"/>
      <c r="D146" s="2" t="s">
        <v>106</v>
      </c>
      <c r="E146" s="622">
        <f>Huishoudens!H57</f>
        <v>0.69780692764910845</v>
      </c>
      <c r="F146" s="629"/>
      <c r="G146" s="633">
        <f t="shared" si="10"/>
        <v>69.780692764910839</v>
      </c>
      <c r="H146" s="634">
        <f t="shared" si="9"/>
        <v>69.780692764910839</v>
      </c>
      <c r="J146" s="2" t="s">
        <v>107</v>
      </c>
      <c r="L146" s="6">
        <f>VLOOKUP(T(SUBSTITUTE($D146,$M$112,"")), Efficiencies!$D$9:$E$316,2,FALSE)</f>
        <v>4</v>
      </c>
      <c r="M146" s="166"/>
      <c r="N146" s="166"/>
      <c r="O146" s="166"/>
      <c r="P146" s="166"/>
      <c r="Q146" s="166"/>
      <c r="R146" s="166"/>
      <c r="S146" s="166"/>
      <c r="T146" s="166"/>
      <c r="U146" s="166"/>
      <c r="V146" s="166"/>
      <c r="W146" s="166"/>
      <c r="X146" s="166"/>
      <c r="Y146" s="166"/>
      <c r="Z146" s="166"/>
      <c r="AA146" s="166"/>
      <c r="AB146" s="166"/>
      <c r="AC146" s="166"/>
      <c r="AD146" s="166"/>
      <c r="AE146" s="166"/>
      <c r="AF146" s="166"/>
    </row>
    <row r="147" spans="1:32" ht="14" customHeight="1" x14ac:dyDescent="0.15">
      <c r="A147" s="166"/>
      <c r="B147" s="597"/>
      <c r="C147" s="52"/>
      <c r="D147" s="2" t="s">
        <v>108</v>
      </c>
      <c r="E147" s="622">
        <f>Huishoudens!H58</f>
        <v>0</v>
      </c>
      <c r="F147" s="629"/>
      <c r="G147" s="633">
        <f t="shared" si="10"/>
        <v>0</v>
      </c>
      <c r="H147" s="634">
        <f t="shared" si="9"/>
        <v>0</v>
      </c>
      <c r="J147" s="2" t="s">
        <v>107</v>
      </c>
      <c r="L147" s="6">
        <f>VLOOKUP(T(SUBSTITUTE($D147,$M$112,"")), Efficiencies!$D$9:$E$316,2,FALSE)</f>
        <v>4.5</v>
      </c>
      <c r="M147" s="166"/>
      <c r="N147" s="166"/>
      <c r="O147" s="166"/>
      <c r="P147" s="166"/>
      <c r="Q147" s="166"/>
      <c r="R147" s="166"/>
      <c r="S147" s="166"/>
      <c r="T147" s="166"/>
      <c r="U147" s="166"/>
      <c r="V147" s="166"/>
      <c r="W147" s="166"/>
      <c r="X147" s="166"/>
      <c r="Y147" s="166"/>
      <c r="Z147" s="166"/>
      <c r="AA147" s="166"/>
      <c r="AB147" s="166"/>
      <c r="AC147" s="166"/>
      <c r="AD147" s="166"/>
      <c r="AE147" s="166"/>
      <c r="AF147" s="166"/>
    </row>
    <row r="148" spans="1:32" ht="14" customHeight="1" x14ac:dyDescent="0.15">
      <c r="A148" s="166"/>
      <c r="B148" s="597"/>
      <c r="C148" s="52"/>
      <c r="D148" s="2" t="s">
        <v>109</v>
      </c>
      <c r="E148" s="622">
        <f>Huishoudens!H59</f>
        <v>0.3021930723508916</v>
      </c>
      <c r="F148" s="629"/>
      <c r="G148" s="633">
        <f t="shared" si="10"/>
        <v>30.219307235089161</v>
      </c>
      <c r="H148" s="634">
        <f t="shared" si="9"/>
        <v>30.219307235089161</v>
      </c>
      <c r="J148" s="2" t="s">
        <v>107</v>
      </c>
      <c r="L148" s="6">
        <f>VLOOKUP(T(SUBSTITUTE($D148,$M$112,"")), Efficiencies!$D$9:$E$316,2,FALSE)</f>
        <v>19</v>
      </c>
      <c r="M148" s="166"/>
      <c r="N148" s="166"/>
      <c r="O148" s="166"/>
      <c r="P148" s="166"/>
      <c r="Q148" s="166"/>
      <c r="R148" s="166"/>
      <c r="S148" s="166"/>
      <c r="T148" s="166"/>
      <c r="U148" s="166"/>
      <c r="V148" s="166"/>
      <c r="W148" s="166"/>
      <c r="X148" s="166"/>
      <c r="Y148" s="166"/>
      <c r="Z148" s="166"/>
      <c r="AA148" s="166"/>
      <c r="AB148" s="166"/>
      <c r="AC148" s="166"/>
      <c r="AD148" s="166"/>
      <c r="AE148" s="166"/>
      <c r="AF148" s="166"/>
    </row>
    <row r="149" spans="1:32" ht="14" customHeight="1" x14ac:dyDescent="0.15">
      <c r="A149" s="166"/>
      <c r="B149" s="597"/>
      <c r="C149" s="52"/>
      <c r="D149" s="2" t="s">
        <v>110</v>
      </c>
      <c r="E149" s="622">
        <f>IFERROR(Huishoudens!H93,0)</f>
        <v>1</v>
      </c>
      <c r="F149" s="629"/>
      <c r="G149" s="633">
        <f t="shared" si="10"/>
        <v>100</v>
      </c>
      <c r="H149" s="634">
        <f t="shared" si="9"/>
        <v>100</v>
      </c>
      <c r="J149" s="2" t="s">
        <v>101</v>
      </c>
      <c r="L149" s="6">
        <f>VLOOKUP(T(SUBSTITUTE($D149,$M$112,"")), Efficiencies!$D$9:$E$316,2,FALSE)</f>
        <v>1</v>
      </c>
      <c r="M149" s="166"/>
      <c r="N149" s="166"/>
      <c r="O149" s="166"/>
      <c r="P149" s="166"/>
      <c r="Q149" s="166"/>
      <c r="R149" s="166"/>
      <c r="S149" s="166"/>
      <c r="T149" s="166"/>
      <c r="U149" s="166"/>
      <c r="V149" s="166"/>
      <c r="W149" s="166"/>
      <c r="X149" s="166"/>
      <c r="Y149" s="166"/>
      <c r="Z149" s="166"/>
      <c r="AA149" s="166"/>
      <c r="AB149" s="166"/>
      <c r="AC149" s="166"/>
      <c r="AD149" s="166"/>
      <c r="AE149" s="166"/>
      <c r="AF149" s="166"/>
    </row>
    <row r="150" spans="1:32" ht="14" customHeight="1" x14ac:dyDescent="0.15">
      <c r="A150" s="166"/>
      <c r="B150" s="597"/>
      <c r="C150" s="52"/>
      <c r="D150" s="2" t="s">
        <v>312</v>
      </c>
      <c r="E150" s="622">
        <f>Huishoudens!H71</f>
        <v>0.48500137760022038</v>
      </c>
      <c r="F150" s="629"/>
      <c r="G150" s="633">
        <f t="shared" si="10"/>
        <v>48.500137760022035</v>
      </c>
      <c r="H150" s="634">
        <f t="shared" si="9"/>
        <v>48.500137760022035</v>
      </c>
      <c r="J150" s="2" t="s">
        <v>315</v>
      </c>
      <c r="L150" s="6">
        <f>VLOOKUP(T(SUBSTITUTE($D150,$M$112,"")), Efficiencies!$D$9:$E$316,2,FALSE)</f>
        <v>0.25</v>
      </c>
      <c r="M150" s="166"/>
      <c r="N150" s="166"/>
      <c r="O150" s="166"/>
      <c r="P150" s="166"/>
      <c r="Q150" s="166"/>
      <c r="R150" s="166"/>
      <c r="S150" s="166"/>
      <c r="T150" s="166"/>
      <c r="U150" s="166"/>
      <c r="V150" s="166"/>
      <c r="W150" s="166"/>
      <c r="X150" s="166"/>
      <c r="Y150" s="166"/>
      <c r="Z150" s="166"/>
      <c r="AA150" s="166"/>
      <c r="AB150" s="166"/>
      <c r="AC150" s="166"/>
      <c r="AD150" s="166"/>
      <c r="AE150" s="166"/>
      <c r="AF150" s="166"/>
    </row>
    <row r="151" spans="1:32" ht="14" customHeight="1" x14ac:dyDescent="0.15">
      <c r="A151" s="166"/>
      <c r="B151" s="597"/>
      <c r="C151" s="52"/>
      <c r="D151" s="2" t="s">
        <v>313</v>
      </c>
      <c r="E151" s="622">
        <f>Huishoudens!H72</f>
        <v>0.49502341920374709</v>
      </c>
      <c r="F151" s="629"/>
      <c r="G151" s="633">
        <f t="shared" si="10"/>
        <v>49.502341920374711</v>
      </c>
      <c r="H151" s="634">
        <f t="shared" si="9"/>
        <v>49.502341920374711</v>
      </c>
      <c r="J151" s="2" t="s">
        <v>315</v>
      </c>
      <c r="L151" s="6">
        <f>VLOOKUP(T(SUBSTITUTE($D151,$M$112,"")), Efficiencies!$D$9:$E$316,2,FALSE)</f>
        <v>0.05</v>
      </c>
      <c r="M151" s="166"/>
      <c r="N151" s="166"/>
      <c r="O151" s="166"/>
      <c r="P151" s="166"/>
      <c r="Q151" s="166"/>
      <c r="R151" s="166"/>
      <c r="S151" s="166"/>
      <c r="T151" s="166"/>
      <c r="U151" s="166"/>
      <c r="V151" s="166"/>
      <c r="W151" s="166"/>
      <c r="X151" s="166"/>
      <c r="Y151" s="166"/>
      <c r="Z151" s="166"/>
      <c r="AA151" s="166"/>
      <c r="AB151" s="166"/>
      <c r="AC151" s="166"/>
      <c r="AD151" s="166"/>
      <c r="AE151" s="166"/>
      <c r="AF151" s="166"/>
    </row>
    <row r="152" spans="1:32" ht="14" customHeight="1" x14ac:dyDescent="0.15">
      <c r="A152" s="166"/>
      <c r="B152" s="597"/>
      <c r="C152" s="52"/>
      <c r="D152" s="2" t="s">
        <v>314</v>
      </c>
      <c r="E152" s="622">
        <f>Huishoudens!H73</f>
        <v>1.997520319603251E-2</v>
      </c>
      <c r="F152" s="629"/>
      <c r="G152" s="633">
        <f t="shared" si="10"/>
        <v>1.9975203196032509</v>
      </c>
      <c r="H152" s="634">
        <f t="shared" si="9"/>
        <v>1.9975203196032509</v>
      </c>
      <c r="J152" s="2" t="s">
        <v>315</v>
      </c>
      <c r="L152" s="6">
        <f>VLOOKUP(T(SUBSTITUTE($D152,$M$112,"")), Efficiencies!$D$9:$E$316,2,FALSE)</f>
        <v>0.5</v>
      </c>
      <c r="M152" s="166"/>
      <c r="N152" s="166"/>
      <c r="O152" s="166"/>
      <c r="P152" s="166"/>
      <c r="Q152" s="166"/>
      <c r="R152" s="166"/>
      <c r="S152" s="166"/>
      <c r="T152" s="166"/>
      <c r="U152" s="166"/>
      <c r="V152" s="166"/>
      <c r="W152" s="166"/>
      <c r="X152" s="166"/>
      <c r="Y152" s="166"/>
      <c r="Z152" s="166"/>
      <c r="AA152" s="166"/>
      <c r="AB152" s="166"/>
      <c r="AC152" s="166"/>
      <c r="AD152" s="166"/>
      <c r="AE152" s="166"/>
      <c r="AF152" s="166"/>
    </row>
    <row r="153" spans="1:32" ht="14" customHeight="1" x14ac:dyDescent="0.15">
      <c r="A153" s="166"/>
      <c r="B153" s="597"/>
      <c r="C153" s="52"/>
      <c r="D153" s="2" t="s">
        <v>115</v>
      </c>
      <c r="E153" s="622">
        <f>Huishoudens!H26</f>
        <v>0</v>
      </c>
      <c r="F153" s="629"/>
      <c r="G153" s="633">
        <f t="shared" si="10"/>
        <v>0</v>
      </c>
      <c r="H153" s="634">
        <f t="shared" si="9"/>
        <v>0</v>
      </c>
      <c r="J153" s="2" t="s">
        <v>116</v>
      </c>
      <c r="L153" s="6">
        <f>VLOOKUP(T(SUBSTITUTE($D153,$M$112,"")), Efficiencies!$D$9:$E$316,2,FALSE)</f>
        <v>0.8</v>
      </c>
      <c r="M153" s="166"/>
      <c r="N153" s="166"/>
      <c r="O153" s="166"/>
      <c r="P153" s="166"/>
      <c r="Q153" s="166"/>
      <c r="R153" s="166"/>
      <c r="S153" s="166"/>
      <c r="T153" s="166"/>
      <c r="U153" s="166"/>
      <c r="V153" s="166"/>
      <c r="W153" s="166"/>
      <c r="X153" s="166"/>
      <c r="Y153" s="166"/>
      <c r="Z153" s="166"/>
      <c r="AA153" s="166"/>
      <c r="AB153" s="166"/>
      <c r="AC153" s="166"/>
      <c r="AD153" s="166"/>
      <c r="AE153" s="166"/>
      <c r="AF153" s="166"/>
    </row>
    <row r="154" spans="1:32" ht="14" customHeight="1" x14ac:dyDescent="0.15">
      <c r="A154" s="166"/>
      <c r="B154" s="597"/>
      <c r="C154" s="52"/>
      <c r="D154" s="2" t="s">
        <v>117</v>
      </c>
      <c r="E154" s="622">
        <f>Huishoudens!H27</f>
        <v>0.77298935803928104</v>
      </c>
      <c r="F154" s="629"/>
      <c r="G154" s="633">
        <f t="shared" si="10"/>
        <v>77.298935803928103</v>
      </c>
      <c r="H154" s="634">
        <f t="shared" si="9"/>
        <v>77.298935803928103</v>
      </c>
      <c r="J154" s="2" t="s">
        <v>116</v>
      </c>
      <c r="L154" s="6">
        <f>VLOOKUP(T(SUBSTITUTE($D154,$M$112,"")), Efficiencies!$D$9:$E$316,2,FALSE)</f>
        <v>1.0669999999999999</v>
      </c>
      <c r="M154" s="166"/>
      <c r="N154" s="166"/>
      <c r="O154" s="166"/>
      <c r="P154" s="166"/>
      <c r="Q154" s="166"/>
      <c r="R154" s="166"/>
      <c r="S154" s="166"/>
      <c r="T154" s="166"/>
      <c r="U154" s="166"/>
      <c r="V154" s="166"/>
      <c r="W154" s="166"/>
      <c r="X154" s="166"/>
      <c r="Y154" s="166"/>
      <c r="Z154" s="166"/>
      <c r="AA154" s="166"/>
      <c r="AB154" s="166"/>
      <c r="AC154" s="166"/>
      <c r="AD154" s="166"/>
      <c r="AE154" s="166"/>
      <c r="AF154" s="166"/>
    </row>
    <row r="155" spans="1:32" ht="14" customHeight="1" x14ac:dyDescent="0.15">
      <c r="A155" s="166"/>
      <c r="B155" s="597"/>
      <c r="C155" s="52"/>
      <c r="D155" s="2" t="s">
        <v>118</v>
      </c>
      <c r="E155" s="622">
        <f>Huishoudens!H28</f>
        <v>0</v>
      </c>
      <c r="F155" s="629"/>
      <c r="G155" s="633">
        <f t="shared" si="10"/>
        <v>0</v>
      </c>
      <c r="H155" s="634">
        <f t="shared" si="9"/>
        <v>0</v>
      </c>
      <c r="J155" s="2" t="s">
        <v>116</v>
      </c>
      <c r="L155" s="6">
        <f>VLOOKUP(T(SUBSTITUTE($D155,$M$112,"")), Efficiencies!$D$9:$E$316,2,FALSE)</f>
        <v>0.85</v>
      </c>
      <c r="M155" s="166"/>
      <c r="N155" s="166"/>
      <c r="O155" s="166"/>
      <c r="P155" s="166"/>
      <c r="Q155" s="166"/>
      <c r="R155" s="166"/>
      <c r="S155" s="166"/>
      <c r="T155" s="166"/>
      <c r="U155" s="166"/>
      <c r="V155" s="166"/>
      <c r="W155" s="166"/>
      <c r="X155" s="166"/>
      <c r="Y155" s="166"/>
      <c r="Z155" s="166"/>
      <c r="AA155" s="166"/>
      <c r="AB155" s="166"/>
      <c r="AC155" s="166"/>
      <c r="AD155" s="166"/>
      <c r="AE155" s="166"/>
      <c r="AF155" s="166"/>
    </row>
    <row r="156" spans="1:32" ht="14" customHeight="1" x14ac:dyDescent="0.15">
      <c r="A156" s="166"/>
      <c r="B156" s="597"/>
      <c r="C156" s="52"/>
      <c r="D156" s="2" t="s">
        <v>119</v>
      </c>
      <c r="E156" s="622">
        <f>Huishoudens!H29</f>
        <v>0</v>
      </c>
      <c r="F156" s="629"/>
      <c r="G156" s="633">
        <f t="shared" si="10"/>
        <v>0</v>
      </c>
      <c r="H156" s="634">
        <f t="shared" si="9"/>
        <v>0</v>
      </c>
      <c r="J156" s="2" t="s">
        <v>116</v>
      </c>
      <c r="L156" s="6">
        <f>VLOOKUP(T(SUBSTITUTE($D156,$M$112,"")), Efficiencies!$D$9:$E$316,2,FALSE)</f>
        <v>1</v>
      </c>
      <c r="M156" s="166"/>
      <c r="N156" s="166"/>
      <c r="O156" s="166"/>
      <c r="P156" s="166"/>
      <c r="Q156" s="166"/>
      <c r="R156" s="166"/>
      <c r="S156" s="166"/>
      <c r="T156" s="166"/>
      <c r="U156" s="166"/>
      <c r="V156" s="166"/>
      <c r="W156" s="166"/>
      <c r="X156" s="166"/>
      <c r="Y156" s="166"/>
      <c r="Z156" s="166"/>
      <c r="AA156" s="166"/>
      <c r="AB156" s="166"/>
      <c r="AC156" s="166"/>
      <c r="AD156" s="166"/>
      <c r="AE156" s="166"/>
      <c r="AF156" s="166"/>
    </row>
    <row r="157" spans="1:32" ht="14" customHeight="1" x14ac:dyDescent="0.15">
      <c r="A157" s="166"/>
      <c r="B157" s="597"/>
      <c r="C157" s="52"/>
      <c r="D157" s="2" t="s">
        <v>120</v>
      </c>
      <c r="E157" s="622">
        <f>Huishoudens!H30</f>
        <v>1.0402578791281175E-2</v>
      </c>
      <c r="F157" s="629"/>
      <c r="G157" s="633">
        <f t="shared" si="10"/>
        <v>1.0402578791281174</v>
      </c>
      <c r="H157" s="634">
        <f t="shared" si="9"/>
        <v>1.0402578791281174</v>
      </c>
      <c r="J157" s="2" t="s">
        <v>116</v>
      </c>
      <c r="L157" s="6">
        <f>VLOOKUP(T(SUBSTITUTE($D157,$M$112,"")), Efficiencies!$D$9:$E$316,2,FALSE)</f>
        <v>1</v>
      </c>
      <c r="M157" s="166"/>
      <c r="N157" s="166"/>
      <c r="O157" s="166"/>
      <c r="P157" s="166"/>
      <c r="Q157" s="166"/>
      <c r="R157" s="166"/>
      <c r="S157" s="166"/>
      <c r="T157" s="166"/>
      <c r="U157" s="166"/>
      <c r="V157" s="166"/>
      <c r="W157" s="166"/>
      <c r="X157" s="166"/>
      <c r="Y157" s="166"/>
      <c r="Z157" s="166"/>
      <c r="AA157" s="166"/>
      <c r="AB157" s="166"/>
      <c r="AC157" s="166"/>
      <c r="AD157" s="166"/>
      <c r="AE157" s="166"/>
      <c r="AF157" s="166"/>
    </row>
    <row r="158" spans="1:32" ht="14" customHeight="1" x14ac:dyDescent="0.15">
      <c r="A158" s="166"/>
      <c r="B158" s="597"/>
      <c r="C158" s="52"/>
      <c r="D158" s="2" t="s">
        <v>121</v>
      </c>
      <c r="E158" s="622">
        <f>Huishoudens!H31</f>
        <v>3.2806934132287406E-2</v>
      </c>
      <c r="F158" s="629"/>
      <c r="G158" s="633">
        <f t="shared" si="10"/>
        <v>3.2806934132287404</v>
      </c>
      <c r="H158" s="634">
        <f t="shared" si="9"/>
        <v>3.2806934132287404</v>
      </c>
      <c r="J158" s="2" t="s">
        <v>116</v>
      </c>
      <c r="L158" s="6">
        <f>VLOOKUP(T(SUBSTITUTE($D158,$M$112,"")), Efficiencies!$D$9:$E$316,2,FALSE)</f>
        <v>4.5</v>
      </c>
      <c r="M158" s="166"/>
      <c r="N158" s="166"/>
      <c r="O158" s="166"/>
      <c r="P158" s="166"/>
      <c r="Q158" s="166"/>
      <c r="R158" s="166"/>
      <c r="S158" s="166"/>
      <c r="T158" s="166"/>
      <c r="U158" s="166"/>
      <c r="V158" s="166"/>
      <c r="W158" s="166"/>
      <c r="X158" s="166"/>
      <c r="Y158" s="166"/>
      <c r="Z158" s="166"/>
      <c r="AA158" s="166"/>
      <c r="AB158" s="166"/>
      <c r="AC158" s="166"/>
      <c r="AD158" s="166"/>
      <c r="AE158" s="166"/>
      <c r="AF158" s="166"/>
    </row>
    <row r="159" spans="1:32" ht="14" customHeight="1" x14ac:dyDescent="0.15">
      <c r="A159" s="166"/>
      <c r="B159" s="597"/>
      <c r="C159" s="52"/>
      <c r="D159" s="2" t="s">
        <v>122</v>
      </c>
      <c r="E159" s="622">
        <f>Huishoudens!H32</f>
        <v>7.7210390021711763E-3</v>
      </c>
      <c r="F159" s="629"/>
      <c r="G159" s="633">
        <f t="shared" si="10"/>
        <v>0.77210390021711761</v>
      </c>
      <c r="H159" s="634">
        <f t="shared" si="9"/>
        <v>0.77210390021711761</v>
      </c>
      <c r="J159" s="2" t="s">
        <v>116</v>
      </c>
      <c r="L159" s="6">
        <f>VLOOKUP(T(SUBSTITUTE($D159,$M$112,"")), Efficiencies!$D$9:$E$316,2,FALSE)</f>
        <v>4.8</v>
      </c>
      <c r="M159" s="166"/>
      <c r="N159" s="166"/>
      <c r="O159" s="166"/>
      <c r="P159" s="166"/>
      <c r="Q159" s="166"/>
      <c r="R159" s="166"/>
      <c r="S159" s="166"/>
      <c r="T159" s="166"/>
      <c r="U159" s="166"/>
      <c r="V159" s="166"/>
      <c r="W159" s="166"/>
      <c r="X159" s="166"/>
      <c r="Y159" s="166"/>
      <c r="Z159" s="166"/>
      <c r="AA159" s="166"/>
      <c r="AB159" s="166"/>
      <c r="AC159" s="166"/>
      <c r="AD159" s="166"/>
      <c r="AE159" s="166"/>
      <c r="AF159" s="166"/>
    </row>
    <row r="160" spans="1:32" ht="14" customHeight="1" x14ac:dyDescent="0.15">
      <c r="A160" s="166"/>
      <c r="B160" s="597"/>
      <c r="C160" s="52"/>
      <c r="D160" s="2" t="s">
        <v>123</v>
      </c>
      <c r="E160" s="622">
        <f>Huishoudens!H33</f>
        <v>0</v>
      </c>
      <c r="F160" s="629"/>
      <c r="G160" s="633">
        <f t="shared" si="10"/>
        <v>0</v>
      </c>
      <c r="H160" s="634">
        <f t="shared" si="9"/>
        <v>0</v>
      </c>
      <c r="J160" s="2" t="s">
        <v>116</v>
      </c>
      <c r="L160" s="6">
        <f>VLOOKUP(T(SUBSTITUTE($D160,$M$112,"")), Efficiencies!$D$9:$E$316,2,FALSE)</f>
        <v>4.5</v>
      </c>
      <c r="M160" s="166"/>
      <c r="N160" s="166"/>
      <c r="O160" s="166"/>
      <c r="P160" s="166"/>
      <c r="Q160" s="166"/>
      <c r="R160" s="166"/>
      <c r="S160" s="166"/>
      <c r="T160" s="166"/>
      <c r="U160" s="166"/>
      <c r="V160" s="166"/>
      <c r="W160" s="166"/>
      <c r="X160" s="166"/>
      <c r="Y160" s="166"/>
      <c r="Z160" s="166"/>
      <c r="AA160" s="166"/>
      <c r="AB160" s="166"/>
      <c r="AC160" s="166"/>
      <c r="AD160" s="166"/>
      <c r="AE160" s="166"/>
      <c r="AF160" s="166"/>
    </row>
    <row r="161" spans="1:32" ht="14" customHeight="1" x14ac:dyDescent="0.15">
      <c r="A161" s="166"/>
      <c r="B161" s="597"/>
      <c r="C161" s="52"/>
      <c r="D161" s="2" t="s">
        <v>124</v>
      </c>
      <c r="E161" s="622">
        <f>Huishoudens!H34</f>
        <v>0</v>
      </c>
      <c r="F161" s="629"/>
      <c r="G161" s="633">
        <f t="shared" si="10"/>
        <v>0</v>
      </c>
      <c r="H161" s="634">
        <f t="shared" si="9"/>
        <v>0</v>
      </c>
      <c r="J161" s="2" t="s">
        <v>116</v>
      </c>
      <c r="L161" s="6">
        <f>VLOOKUP(T(SUBSTITUTE($D161,$M$112,"")), Efficiencies!$D$9:$E$316,2,FALSE)</f>
        <v>0.88</v>
      </c>
      <c r="M161" s="166"/>
      <c r="N161" s="166"/>
      <c r="O161" s="166"/>
      <c r="P161" s="166"/>
      <c r="Q161" s="166"/>
      <c r="R161" s="166"/>
      <c r="S161" s="166"/>
      <c r="T161" s="166"/>
      <c r="U161" s="166"/>
      <c r="V161" s="166"/>
      <c r="W161" s="166"/>
      <c r="X161" s="166"/>
      <c r="Y161" s="166"/>
      <c r="Z161" s="166"/>
      <c r="AA161" s="166"/>
      <c r="AB161" s="166"/>
      <c r="AC161" s="166"/>
      <c r="AD161" s="166"/>
      <c r="AE161" s="166"/>
      <c r="AF161" s="166"/>
    </row>
    <row r="162" spans="1:32" ht="14" customHeight="1" x14ac:dyDescent="0.15">
      <c r="A162" s="166"/>
      <c r="B162" s="597"/>
      <c r="C162" s="52"/>
      <c r="D162" s="2" t="s">
        <v>125</v>
      </c>
      <c r="E162" s="622">
        <f>Huishoudens!H35</f>
        <v>8.6953130881471261E-2</v>
      </c>
      <c r="F162" s="629"/>
      <c r="G162" s="633">
        <f t="shared" si="10"/>
        <v>8.6953130881471257</v>
      </c>
      <c r="H162" s="634">
        <f t="shared" si="9"/>
        <v>8.6953130881471257</v>
      </c>
      <c r="J162" s="2" t="s">
        <v>116</v>
      </c>
      <c r="L162" s="6">
        <f>VLOOKUP(T(SUBSTITUTE($D162,$M$112,"")), Efficiencies!$D$9:$E$316,2,FALSE)</f>
        <v>0.8</v>
      </c>
      <c r="M162" s="166"/>
      <c r="N162" s="166"/>
      <c r="O162" s="166"/>
      <c r="P162" s="166"/>
      <c r="Q162" s="166"/>
      <c r="R162" s="166"/>
      <c r="S162" s="166"/>
      <c r="T162" s="166"/>
      <c r="U162" s="166"/>
      <c r="V162" s="166"/>
      <c r="W162" s="166"/>
      <c r="X162" s="166"/>
      <c r="Y162" s="166"/>
      <c r="Z162" s="166"/>
      <c r="AA162" s="166"/>
      <c r="AB162" s="166"/>
      <c r="AC162" s="166"/>
      <c r="AD162" s="166"/>
      <c r="AE162" s="166"/>
      <c r="AF162" s="166"/>
    </row>
    <row r="163" spans="1:32" ht="14" customHeight="1" x14ac:dyDescent="0.15">
      <c r="A163" s="166"/>
      <c r="B163" s="597"/>
      <c r="C163" s="52"/>
      <c r="D163" s="2" t="s">
        <v>126</v>
      </c>
      <c r="E163" s="622">
        <f>Huishoudens!H36</f>
        <v>8.9126959153508031E-2</v>
      </c>
      <c r="F163" s="629"/>
      <c r="G163" s="633">
        <f t="shared" si="10"/>
        <v>8.9126959153508025</v>
      </c>
      <c r="H163" s="634">
        <f t="shared" si="9"/>
        <v>8.9126959153508025</v>
      </c>
      <c r="J163" s="2" t="s">
        <v>116</v>
      </c>
      <c r="L163" s="6">
        <f>VLOOKUP(T(SUBSTITUTE($D163,$M$112,"")), Efficiencies!$D$9:$E$316,2,FALSE)</f>
        <v>0.82</v>
      </c>
      <c r="M163" s="166"/>
      <c r="N163" s="166"/>
      <c r="O163" s="166"/>
      <c r="P163" s="166"/>
      <c r="Q163" s="166"/>
      <c r="R163" s="166"/>
      <c r="S163" s="166"/>
      <c r="T163" s="166"/>
      <c r="U163" s="166"/>
      <c r="V163" s="166"/>
      <c r="W163" s="166"/>
      <c r="X163" s="166"/>
      <c r="Y163" s="166"/>
      <c r="Z163" s="166"/>
      <c r="AA163" s="166"/>
      <c r="AB163" s="166"/>
      <c r="AC163" s="166"/>
      <c r="AD163" s="166"/>
      <c r="AE163" s="166"/>
      <c r="AF163" s="166"/>
    </row>
    <row r="164" spans="1:32" ht="14" customHeight="1" x14ac:dyDescent="0.15">
      <c r="A164" s="166"/>
      <c r="B164" s="597"/>
      <c r="C164" s="52"/>
      <c r="D164" s="2" t="s">
        <v>127</v>
      </c>
      <c r="E164" s="622">
        <f>Huishoudens!H42</f>
        <v>0</v>
      </c>
      <c r="F164" s="629"/>
      <c r="G164" s="633">
        <f t="shared" si="10"/>
        <v>0</v>
      </c>
      <c r="H164" s="634">
        <f t="shared" si="9"/>
        <v>0</v>
      </c>
      <c r="J164" s="2" t="s">
        <v>128</v>
      </c>
      <c r="L164" s="6">
        <f>VLOOKUP(T(SUBSTITUTE($D164,$M$112,"")), Efficiencies!$D$9:$E$316,2,FALSE)</f>
        <v>0.8</v>
      </c>
      <c r="M164" s="166"/>
      <c r="N164" s="166"/>
      <c r="O164" s="166"/>
      <c r="P164" s="166"/>
      <c r="Q164" s="166"/>
      <c r="R164" s="166"/>
      <c r="S164" s="166"/>
      <c r="T164" s="166"/>
      <c r="U164" s="166"/>
      <c r="V164" s="166"/>
      <c r="W164" s="166"/>
      <c r="X164" s="166"/>
      <c r="Y164" s="166"/>
      <c r="Z164" s="166"/>
      <c r="AA164" s="166"/>
      <c r="AB164" s="166"/>
      <c r="AC164" s="166"/>
      <c r="AD164" s="166"/>
      <c r="AE164" s="166"/>
      <c r="AF164" s="166"/>
    </row>
    <row r="165" spans="1:32" ht="14" customHeight="1" x14ac:dyDescent="0.15">
      <c r="A165" s="166"/>
      <c r="B165" s="597"/>
      <c r="C165" s="52"/>
      <c r="D165" s="2" t="s">
        <v>18</v>
      </c>
      <c r="E165" s="622">
        <f>Huishoudens!H43</f>
        <v>0.81965611286257456</v>
      </c>
      <c r="F165" s="629"/>
      <c r="G165" s="633">
        <f t="shared" si="10"/>
        <v>81.965611286257428</v>
      </c>
      <c r="H165" s="634">
        <f t="shared" si="9"/>
        <v>81.965611286257456</v>
      </c>
      <c r="J165" s="2" t="s">
        <v>128</v>
      </c>
      <c r="L165" s="6">
        <f>VLOOKUP(T(SUBSTITUTE($D165,$M$112,"")), Efficiencies!$D$9:$E$316,2,FALSE)</f>
        <v>0.9</v>
      </c>
      <c r="M165" s="166"/>
      <c r="N165" s="166"/>
      <c r="O165" s="166"/>
      <c r="P165" s="166"/>
      <c r="Q165" s="166"/>
      <c r="R165" s="166"/>
      <c r="S165" s="166"/>
      <c r="T165" s="166"/>
      <c r="U165" s="166"/>
      <c r="V165" s="166"/>
      <c r="W165" s="166"/>
      <c r="X165" s="166"/>
      <c r="Y165" s="166"/>
      <c r="Z165" s="166"/>
      <c r="AA165" s="166"/>
      <c r="AB165" s="166"/>
      <c r="AC165" s="166"/>
      <c r="AD165" s="166"/>
      <c r="AE165" s="166"/>
      <c r="AF165" s="166"/>
    </row>
    <row r="166" spans="1:32" ht="14" customHeight="1" x14ac:dyDescent="0.15">
      <c r="A166" s="166"/>
      <c r="B166" s="597"/>
      <c r="C166" s="52"/>
      <c r="D166" s="2" t="s">
        <v>129</v>
      </c>
      <c r="E166" s="622">
        <f>Huishoudens!H44</f>
        <v>0</v>
      </c>
      <c r="F166" s="629"/>
      <c r="G166" s="633">
        <f t="shared" si="10"/>
        <v>0</v>
      </c>
      <c r="H166" s="634">
        <f t="shared" si="9"/>
        <v>0</v>
      </c>
      <c r="J166" s="2" t="s">
        <v>128</v>
      </c>
      <c r="L166" s="6">
        <f>VLOOKUP(T(SUBSTITUTE($D166,$M$112,"")), Efficiencies!$D$9:$E$316,2,FALSE)</f>
        <v>0.85</v>
      </c>
      <c r="M166" s="166"/>
      <c r="N166" s="166"/>
      <c r="O166" s="166"/>
      <c r="P166" s="166"/>
      <c r="Q166" s="166"/>
      <c r="R166" s="166"/>
      <c r="S166" s="166"/>
      <c r="T166" s="166"/>
      <c r="U166" s="166"/>
      <c r="V166" s="166"/>
      <c r="W166" s="166"/>
      <c r="X166" s="166"/>
      <c r="Y166" s="166"/>
      <c r="Z166" s="166"/>
      <c r="AA166" s="166"/>
      <c r="AB166" s="166"/>
      <c r="AC166" s="166"/>
      <c r="AD166" s="166"/>
      <c r="AE166" s="166"/>
      <c r="AF166" s="166"/>
    </row>
    <row r="167" spans="1:32" ht="14" customHeight="1" x14ac:dyDescent="0.15">
      <c r="A167" s="166"/>
      <c r="B167" s="597"/>
      <c r="C167" s="52"/>
      <c r="D167" s="2" t="s">
        <v>130</v>
      </c>
      <c r="E167" s="622">
        <f>Huishoudens!H45</f>
        <v>0</v>
      </c>
      <c r="F167" s="629"/>
      <c r="G167" s="633">
        <f t="shared" si="10"/>
        <v>0</v>
      </c>
      <c r="H167" s="634">
        <f t="shared" si="9"/>
        <v>0</v>
      </c>
      <c r="J167" s="2" t="s">
        <v>128</v>
      </c>
      <c r="L167" s="6">
        <f>VLOOKUP(T(SUBSTITUTE($D167,$M$112,"")), Efficiencies!$D$9:$E$316,2,FALSE)</f>
        <v>1</v>
      </c>
      <c r="M167" s="166"/>
      <c r="N167" s="166"/>
      <c r="O167" s="166"/>
      <c r="P167" s="166"/>
      <c r="Q167" s="166"/>
      <c r="R167" s="166"/>
      <c r="S167" s="166"/>
      <c r="T167" s="166"/>
      <c r="U167" s="166"/>
      <c r="V167" s="166"/>
      <c r="W167" s="166"/>
      <c r="X167" s="166"/>
      <c r="Y167" s="166"/>
      <c r="Z167" s="166"/>
      <c r="AA167" s="166"/>
      <c r="AB167" s="166"/>
      <c r="AC167" s="166"/>
      <c r="AD167" s="166"/>
      <c r="AE167" s="166"/>
      <c r="AF167" s="166"/>
    </row>
    <row r="168" spans="1:32" ht="14" customHeight="1" x14ac:dyDescent="0.15">
      <c r="A168" s="166"/>
      <c r="B168" s="597"/>
      <c r="C168" s="52"/>
      <c r="D168" s="2" t="s">
        <v>131</v>
      </c>
      <c r="E168" s="622">
        <f>Huishoudens!H46</f>
        <v>0</v>
      </c>
      <c r="F168" s="629"/>
      <c r="G168" s="633">
        <f t="shared" si="10"/>
        <v>0</v>
      </c>
      <c r="H168" s="634">
        <f t="shared" si="9"/>
        <v>0</v>
      </c>
      <c r="J168" s="2" t="s">
        <v>128</v>
      </c>
      <c r="L168" s="6">
        <f>VLOOKUP(T(SUBSTITUTE($D168,$M$112,"")), Efficiencies!$D$9:$E$316,2,FALSE)</f>
        <v>0.2</v>
      </c>
      <c r="M168" s="166"/>
      <c r="N168" s="166"/>
      <c r="O168" s="166"/>
      <c r="P168" s="166"/>
      <c r="Q168" s="166"/>
      <c r="R168" s="166"/>
      <c r="S168" s="166"/>
      <c r="T168" s="166"/>
      <c r="U168" s="166"/>
      <c r="V168" s="166"/>
      <c r="W168" s="166"/>
      <c r="X168" s="166"/>
      <c r="Y168" s="166"/>
      <c r="Z168" s="166"/>
      <c r="AA168" s="166"/>
      <c r="AB168" s="166"/>
      <c r="AC168" s="166"/>
      <c r="AD168" s="166"/>
      <c r="AE168" s="166"/>
      <c r="AF168" s="166"/>
    </row>
    <row r="169" spans="1:32" ht="14" customHeight="1" x14ac:dyDescent="0.15">
      <c r="A169" s="166"/>
      <c r="B169" s="597"/>
      <c r="C169" s="52"/>
      <c r="D169" s="2" t="s">
        <v>132</v>
      </c>
      <c r="E169" s="622">
        <f>Huishoudens!H47</f>
        <v>2.7495086337549476E-2</v>
      </c>
      <c r="F169" s="629"/>
      <c r="G169" s="633">
        <f t="shared" si="10"/>
        <v>2.7495086337549468</v>
      </c>
      <c r="H169" s="634">
        <f t="shared" si="9"/>
        <v>2.7495086337549477</v>
      </c>
      <c r="J169" s="2" t="s">
        <v>128</v>
      </c>
      <c r="L169" s="6">
        <f>VLOOKUP(T(SUBSTITUTE($D169,$M$112,"")), Efficiencies!$D$9:$E$316,2,FALSE)</f>
        <v>3</v>
      </c>
      <c r="M169" s="166"/>
      <c r="N169" s="166"/>
      <c r="O169" s="166"/>
      <c r="P169" s="166"/>
      <c r="Q169" s="166"/>
      <c r="R169" s="166"/>
      <c r="S169" s="166"/>
      <c r="T169" s="166"/>
      <c r="U169" s="166"/>
      <c r="V169" s="166"/>
      <c r="W169" s="166"/>
      <c r="X169" s="166"/>
      <c r="Y169" s="166"/>
      <c r="Z169" s="166"/>
      <c r="AA169" s="166"/>
      <c r="AB169" s="166"/>
      <c r="AC169" s="166"/>
      <c r="AD169" s="166"/>
      <c r="AE169" s="166"/>
      <c r="AF169" s="166"/>
    </row>
    <row r="170" spans="1:32" ht="14" customHeight="1" x14ac:dyDescent="0.15">
      <c r="A170" s="166"/>
      <c r="B170" s="597"/>
      <c r="C170" s="52"/>
      <c r="D170" s="2" t="s">
        <v>133</v>
      </c>
      <c r="E170" s="622">
        <f>Huishoudens!H48</f>
        <v>6.0664757198584081E-3</v>
      </c>
      <c r="F170" s="629"/>
      <c r="G170" s="633">
        <f t="shared" si="10"/>
        <v>0.60664757198584063</v>
      </c>
      <c r="H170" s="634">
        <f t="shared" si="9"/>
        <v>0.60664757198584085</v>
      </c>
      <c r="J170" s="2" t="s">
        <v>128</v>
      </c>
      <c r="L170" s="6">
        <f>VLOOKUP(T(SUBSTITUTE($D170,$M$112,"")), Efficiencies!$D$9:$E$316,2,FALSE)</f>
        <v>3</v>
      </c>
      <c r="M170" s="166"/>
      <c r="N170" s="166"/>
      <c r="O170" s="166"/>
      <c r="P170" s="166"/>
      <c r="Q170" s="166"/>
      <c r="R170" s="166"/>
      <c r="S170" s="166"/>
      <c r="T170" s="166"/>
      <c r="U170" s="166"/>
      <c r="V170" s="166"/>
      <c r="W170" s="166"/>
      <c r="X170" s="166"/>
      <c r="Y170" s="166"/>
      <c r="Z170" s="166"/>
      <c r="AA170" s="166"/>
      <c r="AB170" s="166"/>
      <c r="AC170" s="166"/>
      <c r="AD170" s="166"/>
      <c r="AE170" s="166"/>
      <c r="AF170" s="166"/>
    </row>
    <row r="171" spans="1:32" ht="14" customHeight="1" x14ac:dyDescent="0.15">
      <c r="A171" s="166"/>
      <c r="B171" s="597"/>
      <c r="C171" s="52"/>
      <c r="D171" s="2" t="s">
        <v>134</v>
      </c>
      <c r="E171" s="622">
        <f>Huishoudens!H49</f>
        <v>0</v>
      </c>
      <c r="F171" s="629"/>
      <c r="G171" s="633">
        <f t="shared" si="10"/>
        <v>0</v>
      </c>
      <c r="H171" s="634">
        <f t="shared" si="9"/>
        <v>0</v>
      </c>
      <c r="J171" s="2" t="s">
        <v>128</v>
      </c>
      <c r="L171" s="6">
        <f>VLOOKUP(T(SUBSTITUTE($D171,$M$112,"")), Efficiencies!$D$9:$E$316,2,FALSE)</f>
        <v>3</v>
      </c>
      <c r="M171" s="166"/>
      <c r="N171" s="166"/>
      <c r="O171" s="166"/>
      <c r="P171" s="166"/>
      <c r="Q171" s="166"/>
      <c r="R171" s="166"/>
      <c r="S171" s="166"/>
      <c r="T171" s="166"/>
      <c r="U171" s="166"/>
      <c r="V171" s="166"/>
      <c r="W171" s="166"/>
      <c r="X171" s="166"/>
      <c r="Y171" s="166"/>
      <c r="Z171" s="166"/>
      <c r="AA171" s="166"/>
      <c r="AB171" s="166"/>
      <c r="AC171" s="166"/>
      <c r="AD171" s="166"/>
      <c r="AE171" s="166"/>
      <c r="AF171" s="166"/>
    </row>
    <row r="172" spans="1:32" ht="14" customHeight="1" x14ac:dyDescent="0.15">
      <c r="A172" s="166"/>
      <c r="B172" s="597"/>
      <c r="C172" s="52"/>
      <c r="D172" s="2" t="s">
        <v>135</v>
      </c>
      <c r="E172" s="622">
        <f>Huishoudens!H50</f>
        <v>0</v>
      </c>
      <c r="F172" s="629"/>
      <c r="G172" s="633">
        <f t="shared" si="10"/>
        <v>0</v>
      </c>
      <c r="H172" s="634">
        <f t="shared" si="9"/>
        <v>0</v>
      </c>
      <c r="J172" s="2" t="s">
        <v>128</v>
      </c>
      <c r="L172" s="6">
        <f>VLOOKUP(T(SUBSTITUTE($D172,$M$112,"")), Efficiencies!$D$9:$E$316,2,FALSE)</f>
        <v>0.17</v>
      </c>
      <c r="M172" s="166"/>
      <c r="N172" s="166"/>
      <c r="O172" s="166"/>
      <c r="P172" s="166"/>
      <c r="Q172" s="166"/>
      <c r="R172" s="166"/>
      <c r="S172" s="166"/>
      <c r="T172" s="166"/>
      <c r="U172" s="166"/>
      <c r="V172" s="166"/>
      <c r="W172" s="166"/>
      <c r="X172" s="166"/>
      <c r="Y172" s="166"/>
      <c r="Z172" s="166"/>
      <c r="AA172" s="166"/>
      <c r="AB172" s="166"/>
      <c r="AC172" s="166"/>
      <c r="AD172" s="166"/>
      <c r="AE172" s="166"/>
      <c r="AF172" s="166"/>
    </row>
    <row r="173" spans="1:32" ht="14" customHeight="1" x14ac:dyDescent="0.15">
      <c r="A173" s="166"/>
      <c r="B173" s="597"/>
      <c r="C173" s="52"/>
      <c r="D173" s="2" t="s">
        <v>136</v>
      </c>
      <c r="E173" s="622">
        <f>Huishoudens!H51</f>
        <v>9.1548396080774544E-2</v>
      </c>
      <c r="F173" s="629"/>
      <c r="G173" s="633">
        <f t="shared" si="10"/>
        <v>9.1548396080774523</v>
      </c>
      <c r="H173" s="634">
        <f t="shared" si="9"/>
        <v>9.1548396080774541</v>
      </c>
      <c r="J173" s="2" t="s">
        <v>128</v>
      </c>
      <c r="L173" s="6">
        <f>VLOOKUP(T(SUBSTITUTE($D173,$M$112,"")), Efficiencies!$D$9:$E$316,2,FALSE)</f>
        <v>0.67</v>
      </c>
      <c r="M173" s="166"/>
      <c r="N173" s="166"/>
      <c r="O173" s="166"/>
      <c r="P173" s="166"/>
      <c r="Q173" s="166"/>
      <c r="R173" s="166"/>
      <c r="S173" s="166"/>
      <c r="T173" s="166"/>
      <c r="U173" s="166"/>
      <c r="V173" s="166"/>
      <c r="W173" s="166"/>
      <c r="X173" s="166"/>
      <c r="Y173" s="166"/>
      <c r="Z173" s="166"/>
      <c r="AA173" s="166"/>
      <c r="AB173" s="166"/>
      <c r="AC173" s="166"/>
      <c r="AD173" s="166"/>
      <c r="AE173" s="166"/>
      <c r="AF173" s="166"/>
    </row>
    <row r="174" spans="1:32" ht="14" customHeight="1" x14ac:dyDescent="0.15">
      <c r="A174" s="166"/>
      <c r="B174" s="597"/>
      <c r="C174" s="52"/>
      <c r="D174" s="2" t="s">
        <v>137</v>
      </c>
      <c r="E174" s="622">
        <f>Huishoudens!H52</f>
        <v>5.5233928999243134E-2</v>
      </c>
      <c r="F174" s="629"/>
      <c r="G174" s="633">
        <f t="shared" si="10"/>
        <v>5.5233928999243123</v>
      </c>
      <c r="H174" s="634">
        <f t="shared" si="9"/>
        <v>5.5233928999243131</v>
      </c>
      <c r="J174" s="2" t="s">
        <v>128</v>
      </c>
      <c r="L174" s="6">
        <f>VLOOKUP(T(SUBSTITUTE($D174,$M$112,"")), Efficiencies!$D$9:$E$316,2,FALSE)</f>
        <v>0.95</v>
      </c>
      <c r="M174" s="166"/>
      <c r="N174" s="166"/>
      <c r="O174" s="166"/>
      <c r="P174" s="166"/>
      <c r="Q174" s="166"/>
      <c r="R174" s="166"/>
      <c r="S174" s="166"/>
      <c r="T174" s="166"/>
      <c r="U174" s="166"/>
      <c r="V174" s="166"/>
      <c r="W174" s="166"/>
      <c r="X174" s="166"/>
      <c r="Y174" s="166"/>
      <c r="Z174" s="166"/>
      <c r="AA174" s="166"/>
      <c r="AB174" s="166"/>
      <c r="AC174" s="166"/>
      <c r="AD174" s="166"/>
      <c r="AE174" s="166"/>
      <c r="AF174" s="166"/>
    </row>
    <row r="175" spans="1:32" ht="14" customHeight="1" x14ac:dyDescent="0.15">
      <c r="A175" s="166"/>
      <c r="B175" s="597"/>
      <c r="C175" s="52"/>
      <c r="D175" s="2" t="s">
        <v>138</v>
      </c>
      <c r="E175" s="622">
        <f>Huishoudens!H53</f>
        <v>0</v>
      </c>
      <c r="F175" s="629"/>
      <c r="G175" s="633">
        <f>E175*100</f>
        <v>0</v>
      </c>
      <c r="H175" s="634">
        <f t="shared" si="9"/>
        <v>0</v>
      </c>
      <c r="J175" s="2" t="s">
        <v>49</v>
      </c>
      <c r="L175" s="6">
        <f>VLOOKUP(T(SUBSTITUTE($D175,$M$112,"")), Efficiencies!$D$9:$E$316,2,FALSE)</f>
        <v>1</v>
      </c>
      <c r="M175" s="166"/>
      <c r="N175" s="166"/>
      <c r="O175" s="166"/>
      <c r="P175" s="166"/>
      <c r="Q175" s="166"/>
      <c r="R175" s="166"/>
      <c r="S175" s="166"/>
      <c r="T175" s="166"/>
      <c r="U175" s="166"/>
      <c r="V175" s="166"/>
      <c r="W175" s="166"/>
      <c r="X175" s="166"/>
      <c r="Y175" s="166"/>
      <c r="Z175" s="166"/>
      <c r="AA175" s="166"/>
      <c r="AB175" s="166"/>
      <c r="AC175" s="166"/>
      <c r="AD175" s="166"/>
      <c r="AE175" s="166"/>
      <c r="AF175" s="166"/>
    </row>
    <row r="176" spans="1:32" ht="14" customHeight="1" x14ac:dyDescent="0.15">
      <c r="A176" s="166"/>
      <c r="B176" s="597"/>
      <c r="C176" s="52"/>
      <c r="D176" s="2" t="s">
        <v>139</v>
      </c>
      <c r="E176" s="622">
        <f>Huishoudens!H54</f>
        <v>0</v>
      </c>
      <c r="F176" s="629"/>
      <c r="G176" s="633">
        <f t="shared" ref="G176:G203" si="11">E176*100</f>
        <v>0</v>
      </c>
      <c r="H176" s="634">
        <f t="shared" ref="H176:H223" si="12">E176*100</f>
        <v>0</v>
      </c>
      <c r="J176" s="2" t="s">
        <v>128</v>
      </c>
      <c r="L176" s="6">
        <f>VLOOKUP(T(SUBSTITUTE($D176,$M$112,"")), Efficiencies!$D$9:$E$316,2,FALSE)</f>
        <v>0.82</v>
      </c>
      <c r="M176" s="166"/>
      <c r="N176" s="166"/>
      <c r="O176" s="166"/>
      <c r="P176" s="166"/>
      <c r="Q176" s="166"/>
      <c r="R176" s="166"/>
      <c r="S176" s="166"/>
      <c r="T176" s="166"/>
      <c r="U176" s="166"/>
      <c r="V176" s="166"/>
      <c r="W176" s="166"/>
      <c r="X176" s="166"/>
      <c r="Y176" s="166"/>
      <c r="Z176" s="166"/>
      <c r="AA176" s="166"/>
      <c r="AB176" s="166"/>
      <c r="AC176" s="166"/>
      <c r="AD176" s="166"/>
      <c r="AE176" s="166"/>
      <c r="AF176" s="166"/>
    </row>
    <row r="177" spans="1:32" ht="14" customHeight="1" x14ac:dyDescent="0.15">
      <c r="A177" s="166"/>
      <c r="B177" s="597"/>
      <c r="C177" s="52" t="s">
        <v>201</v>
      </c>
      <c r="D177" t="s">
        <v>995</v>
      </c>
      <c r="E177" s="683">
        <v>1</v>
      </c>
      <c r="G177" s="633">
        <f t="shared" si="11"/>
        <v>100</v>
      </c>
      <c r="H177" s="634">
        <f t="shared" si="12"/>
        <v>100</v>
      </c>
      <c r="J177" s="2" t="s">
        <v>1010</v>
      </c>
      <c r="L177" s="6" t="e">
        <f>VLOOKUP(T(SUBSTITUTE($D177,$M$112,"")), Efficiencies!$D$9:$E$316,2,FALSE)</f>
        <v>#N/A</v>
      </c>
      <c r="M177" s="166"/>
      <c r="N177" s="166"/>
      <c r="O177" s="166"/>
      <c r="P177" s="166"/>
      <c r="Q177" s="166"/>
      <c r="R177" s="166"/>
      <c r="S177" s="166"/>
      <c r="T177" s="166"/>
      <c r="U177" s="166"/>
      <c r="V177" s="166"/>
      <c r="W177" s="166"/>
      <c r="X177" s="166"/>
      <c r="Y177" s="166"/>
      <c r="Z177" s="166"/>
      <c r="AA177" s="166"/>
      <c r="AB177" s="166"/>
      <c r="AC177" s="166"/>
      <c r="AD177" s="166"/>
      <c r="AE177" s="166"/>
      <c r="AF177" s="166"/>
    </row>
    <row r="178" spans="1:32" ht="14" customHeight="1" x14ac:dyDescent="0.15">
      <c r="A178" s="166"/>
      <c r="B178" s="597"/>
      <c r="C178" s="52"/>
      <c r="D178" t="s">
        <v>996</v>
      </c>
      <c r="E178" s="683">
        <v>0</v>
      </c>
      <c r="G178" s="633">
        <f t="shared" si="11"/>
        <v>0</v>
      </c>
      <c r="H178" s="634">
        <f t="shared" si="12"/>
        <v>0</v>
      </c>
      <c r="J178" s="2" t="s">
        <v>1010</v>
      </c>
      <c r="L178" s="6" t="e">
        <f>VLOOKUP(T(SUBSTITUTE($D178,$M$112,"")), Efficiencies!$D$9:$E$316,2,FALSE)</f>
        <v>#N/A</v>
      </c>
      <c r="M178" s="166"/>
      <c r="N178" s="166"/>
      <c r="O178" s="166"/>
      <c r="P178" s="166"/>
      <c r="Q178" s="166"/>
      <c r="R178" s="166"/>
      <c r="S178" s="166"/>
      <c r="T178" s="166"/>
      <c r="U178" s="166"/>
      <c r="V178" s="166"/>
      <c r="W178" s="166"/>
      <c r="X178" s="166"/>
      <c r="Y178" s="166"/>
      <c r="Z178" s="166"/>
      <c r="AA178" s="166"/>
      <c r="AB178" s="166"/>
      <c r="AC178" s="166"/>
      <c r="AD178" s="166"/>
      <c r="AE178" s="166"/>
      <c r="AF178" s="166"/>
    </row>
    <row r="179" spans="1:32" ht="14" customHeight="1" x14ac:dyDescent="0.15">
      <c r="A179" s="166"/>
      <c r="B179" s="597"/>
      <c r="C179" s="52"/>
      <c r="D179" t="s">
        <v>997</v>
      </c>
      <c r="E179" s="683">
        <v>0</v>
      </c>
      <c r="G179" s="633">
        <f t="shared" si="11"/>
        <v>0</v>
      </c>
      <c r="H179" s="634">
        <f t="shared" si="12"/>
        <v>0</v>
      </c>
      <c r="J179" s="2" t="s">
        <v>1010</v>
      </c>
      <c r="L179" s="6" t="e">
        <f>VLOOKUP(T(SUBSTITUTE($D179,$M$112,"")), Efficiencies!$D$9:$E$316,2,FALSE)</f>
        <v>#N/A</v>
      </c>
      <c r="M179" s="166"/>
      <c r="N179" s="166"/>
      <c r="O179" s="166"/>
      <c r="P179" s="166"/>
      <c r="Q179" s="166"/>
      <c r="R179" s="166"/>
      <c r="S179" s="166"/>
      <c r="T179" s="166"/>
      <c r="U179" s="166"/>
      <c r="V179" s="166"/>
      <c r="W179" s="166"/>
      <c r="X179" s="166"/>
      <c r="Y179" s="166"/>
      <c r="Z179" s="166"/>
      <c r="AA179" s="166"/>
      <c r="AB179" s="166"/>
      <c r="AC179" s="166"/>
      <c r="AD179" s="166"/>
      <c r="AE179" s="166"/>
      <c r="AF179" s="166"/>
    </row>
    <row r="180" spans="1:32" ht="14" customHeight="1" x14ac:dyDescent="0.15">
      <c r="A180" s="166"/>
      <c r="B180" s="597"/>
      <c r="C180" s="52"/>
      <c r="D180" t="s">
        <v>1007</v>
      </c>
      <c r="E180" s="683">
        <v>0</v>
      </c>
      <c r="G180" s="633">
        <f t="shared" si="11"/>
        <v>0</v>
      </c>
      <c r="H180" s="634">
        <f t="shared" si="12"/>
        <v>0</v>
      </c>
      <c r="J180" s="2" t="s">
        <v>1010</v>
      </c>
      <c r="L180" s="6"/>
      <c r="M180" s="166"/>
      <c r="N180" s="166"/>
      <c r="O180" s="166"/>
      <c r="P180" s="166"/>
      <c r="Q180" s="166"/>
      <c r="R180" s="166"/>
      <c r="S180" s="166"/>
      <c r="T180" s="166"/>
      <c r="U180" s="166"/>
      <c r="V180" s="166"/>
      <c r="W180" s="166"/>
      <c r="X180" s="166"/>
      <c r="Y180" s="166"/>
      <c r="Z180" s="166"/>
      <c r="AA180" s="166"/>
      <c r="AB180" s="166"/>
      <c r="AC180" s="166"/>
      <c r="AD180" s="166"/>
      <c r="AE180" s="166"/>
      <c r="AF180" s="166"/>
    </row>
    <row r="181" spans="1:32" ht="14" customHeight="1" x14ac:dyDescent="0.15">
      <c r="A181" s="166"/>
      <c r="B181" s="597"/>
      <c r="C181" s="52"/>
      <c r="D181" t="s">
        <v>998</v>
      </c>
      <c r="E181" s="683">
        <v>0</v>
      </c>
      <c r="G181" s="633">
        <f t="shared" si="11"/>
        <v>0</v>
      </c>
      <c r="H181" s="634">
        <f t="shared" si="12"/>
        <v>0</v>
      </c>
      <c r="J181" s="2" t="s">
        <v>1010</v>
      </c>
      <c r="L181" s="6" t="e">
        <f>VLOOKUP(T(SUBSTITUTE($D181,$M$112,"")), Efficiencies!$D$9:$E$316,2,FALSE)</f>
        <v>#N/A</v>
      </c>
      <c r="M181" s="166"/>
      <c r="N181" s="166"/>
      <c r="O181" s="166"/>
      <c r="P181" s="166"/>
      <c r="Q181" s="166"/>
      <c r="R181" s="166"/>
      <c r="S181" s="166"/>
      <c r="T181" s="166"/>
      <c r="U181" s="166"/>
      <c r="V181" s="166"/>
      <c r="W181" s="166"/>
      <c r="X181" s="166"/>
      <c r="Y181" s="166"/>
      <c r="Z181" s="166"/>
      <c r="AA181" s="166"/>
      <c r="AB181" s="166"/>
      <c r="AC181" s="166"/>
      <c r="AD181" s="166"/>
      <c r="AE181" s="166"/>
      <c r="AF181" s="166"/>
    </row>
    <row r="182" spans="1:32" ht="14" customHeight="1" x14ac:dyDescent="0.15">
      <c r="A182" s="166"/>
      <c r="B182" s="597"/>
      <c r="C182" s="52"/>
      <c r="D182" t="s">
        <v>999</v>
      </c>
      <c r="E182" s="622">
        <f>Industrie!G213</f>
        <v>0</v>
      </c>
      <c r="G182" s="633">
        <f t="shared" si="11"/>
        <v>0</v>
      </c>
      <c r="H182" s="634">
        <f t="shared" si="12"/>
        <v>0</v>
      </c>
      <c r="J182" s="2" t="s">
        <v>1011</v>
      </c>
      <c r="L182" s="6" t="e">
        <f>VLOOKUP(T(SUBSTITUTE($D182,$M$112,"")), Efficiencies!$D$9:$E$316,2,FALSE)</f>
        <v>#N/A</v>
      </c>
      <c r="M182" s="166"/>
      <c r="N182" s="166"/>
      <c r="O182" s="166"/>
      <c r="P182" s="166"/>
      <c r="Q182" s="166"/>
      <c r="R182" s="166"/>
      <c r="S182" s="166"/>
      <c r="T182" s="166"/>
      <c r="U182" s="166"/>
      <c r="V182" s="166"/>
      <c r="W182" s="166"/>
      <c r="X182" s="166"/>
      <c r="Y182" s="166"/>
      <c r="Z182" s="166"/>
      <c r="AA182" s="166"/>
      <c r="AB182" s="166"/>
      <c r="AC182" s="166"/>
      <c r="AD182" s="166"/>
      <c r="AE182" s="166"/>
      <c r="AF182" s="166"/>
    </row>
    <row r="183" spans="1:32" ht="14" customHeight="1" x14ac:dyDescent="0.15">
      <c r="A183" s="166"/>
      <c r="B183" s="597"/>
      <c r="C183" s="52"/>
      <c r="D183" t="s">
        <v>1000</v>
      </c>
      <c r="E183" s="622">
        <f>Industrie!G212</f>
        <v>0.53453050674910674</v>
      </c>
      <c r="G183" s="633">
        <f t="shared" si="11"/>
        <v>53.453050674910671</v>
      </c>
      <c r="H183" s="634">
        <f t="shared" si="12"/>
        <v>53.453050674910671</v>
      </c>
      <c r="J183" s="2" t="s">
        <v>1011</v>
      </c>
      <c r="L183" s="6" t="e">
        <f>VLOOKUP(T(SUBSTITUTE($D183,$M$112,"")), Efficiencies!$D$9:$E$316,2,FALSE)</f>
        <v>#N/A</v>
      </c>
      <c r="M183" s="166"/>
      <c r="N183" s="166"/>
      <c r="O183" s="166"/>
      <c r="P183" s="166"/>
      <c r="Q183" s="166"/>
      <c r="R183" s="166"/>
      <c r="S183" s="166"/>
      <c r="T183" s="166"/>
      <c r="U183" s="166"/>
      <c r="V183" s="166"/>
      <c r="W183" s="166"/>
      <c r="X183" s="166"/>
      <c r="Y183" s="166"/>
      <c r="Z183" s="166"/>
      <c r="AA183" s="166"/>
      <c r="AB183" s="166"/>
      <c r="AC183" s="166"/>
      <c r="AD183" s="166"/>
      <c r="AE183" s="166"/>
      <c r="AF183" s="166"/>
    </row>
    <row r="184" spans="1:32" ht="14" customHeight="1" x14ac:dyDescent="0.15">
      <c r="A184" s="166"/>
      <c r="B184" s="597"/>
      <c r="C184" s="52"/>
      <c r="D184" t="s">
        <v>1001</v>
      </c>
      <c r="E184" s="622">
        <f>Industrie!G211</f>
        <v>0.17122984274641806</v>
      </c>
      <c r="G184" s="633">
        <f t="shared" si="11"/>
        <v>17.122984274641805</v>
      </c>
      <c r="H184" s="634">
        <f t="shared" si="12"/>
        <v>17.122984274641805</v>
      </c>
      <c r="J184" s="2" t="s">
        <v>1011</v>
      </c>
      <c r="L184" s="6" t="e">
        <f>VLOOKUP(T(SUBSTITUTE($D184,$M$112,"")), Efficiencies!$D$9:$E$316,2,FALSE)</f>
        <v>#N/A</v>
      </c>
      <c r="M184" s="166"/>
      <c r="N184" s="166"/>
      <c r="O184" s="166"/>
      <c r="P184" s="166"/>
      <c r="Q184" s="166"/>
      <c r="R184" s="166"/>
      <c r="S184" s="166"/>
      <c r="T184" s="166"/>
      <c r="U184" s="166"/>
      <c r="V184" s="166"/>
      <c r="W184" s="166"/>
      <c r="X184" s="166"/>
      <c r="Y184" s="166"/>
      <c r="Z184" s="166"/>
      <c r="AA184" s="166"/>
      <c r="AB184" s="166"/>
      <c r="AC184" s="166"/>
      <c r="AD184" s="166"/>
      <c r="AE184" s="166"/>
      <c r="AF184" s="166"/>
    </row>
    <row r="185" spans="1:32" ht="14" customHeight="1" x14ac:dyDescent="0.15">
      <c r="A185" s="166"/>
      <c r="B185" s="597"/>
      <c r="C185" s="52"/>
      <c r="D185" t="s">
        <v>1002</v>
      </c>
      <c r="E185" s="622">
        <f>Industrie!G214</f>
        <v>0</v>
      </c>
      <c r="G185" s="633">
        <f t="shared" si="11"/>
        <v>0</v>
      </c>
      <c r="H185" s="634">
        <f t="shared" si="12"/>
        <v>0</v>
      </c>
      <c r="J185" s="2" t="s">
        <v>1011</v>
      </c>
      <c r="L185" s="6" t="e">
        <f>VLOOKUP(T(SUBSTITUTE($D185,$M$112,"")), Efficiencies!$D$9:$E$316,2,FALSE)</f>
        <v>#N/A</v>
      </c>
      <c r="M185" s="166"/>
      <c r="N185" s="166"/>
      <c r="O185" s="166"/>
      <c r="P185" s="166"/>
      <c r="Q185" s="166"/>
      <c r="R185" s="166"/>
      <c r="S185" s="166"/>
      <c r="T185" s="166"/>
      <c r="U185" s="166"/>
      <c r="V185" s="166"/>
      <c r="W185" s="166"/>
      <c r="X185" s="166"/>
      <c r="Y185" s="166"/>
      <c r="Z185" s="166"/>
      <c r="AA185" s="166"/>
      <c r="AB185" s="166"/>
      <c r="AC185" s="166"/>
      <c r="AD185" s="166"/>
      <c r="AE185" s="166"/>
      <c r="AF185" s="166"/>
    </row>
    <row r="186" spans="1:32" ht="14" customHeight="1" x14ac:dyDescent="0.15">
      <c r="A186" s="166"/>
      <c r="B186" s="597"/>
      <c r="C186" s="52"/>
      <c r="D186" t="s">
        <v>1008</v>
      </c>
      <c r="E186" s="622">
        <f>Industrie!G216</f>
        <v>0.29423965050447526</v>
      </c>
      <c r="G186" s="633">
        <f t="shared" si="11"/>
        <v>29.423965050447524</v>
      </c>
      <c r="H186" s="634">
        <f t="shared" si="12"/>
        <v>29.423965050447524</v>
      </c>
      <c r="J186" s="2" t="s">
        <v>1011</v>
      </c>
      <c r="L186" s="6"/>
      <c r="M186" s="166"/>
      <c r="N186" s="166"/>
      <c r="O186" s="166"/>
      <c r="P186" s="166"/>
      <c r="Q186" s="166"/>
      <c r="R186" s="166"/>
      <c r="S186" s="166"/>
      <c r="T186" s="166"/>
      <c r="U186" s="166"/>
      <c r="V186" s="166"/>
      <c r="W186" s="166"/>
      <c r="X186" s="166"/>
      <c r="Y186" s="166"/>
      <c r="Z186" s="166"/>
      <c r="AA186" s="166"/>
      <c r="AB186" s="166"/>
      <c r="AC186" s="166"/>
      <c r="AD186" s="166"/>
      <c r="AE186" s="166"/>
      <c r="AF186" s="166"/>
    </row>
    <row r="187" spans="1:32" ht="14" customHeight="1" x14ac:dyDescent="0.15">
      <c r="A187" s="166"/>
      <c r="B187" s="597"/>
      <c r="C187" s="52"/>
      <c r="D187" t="s">
        <v>1003</v>
      </c>
      <c r="E187" s="683">
        <v>1</v>
      </c>
      <c r="G187" s="633">
        <f t="shared" si="11"/>
        <v>100</v>
      </c>
      <c r="H187" s="634">
        <f t="shared" si="12"/>
        <v>100</v>
      </c>
      <c r="J187" s="2" t="s">
        <v>1012</v>
      </c>
      <c r="L187" s="6" t="e">
        <f>VLOOKUP(T(SUBSTITUTE($D187,$M$112,"")), Efficiencies!$D$9:$E$316,2,FALSE)</f>
        <v>#N/A</v>
      </c>
      <c r="M187" s="166"/>
      <c r="N187" s="166"/>
      <c r="O187" s="166"/>
      <c r="P187" s="166"/>
      <c r="Q187" s="166"/>
      <c r="R187" s="166"/>
      <c r="S187" s="166"/>
      <c r="T187" s="166"/>
      <c r="U187" s="166"/>
      <c r="V187" s="166"/>
      <c r="W187" s="166"/>
      <c r="X187" s="166"/>
      <c r="Y187" s="166"/>
      <c r="Z187" s="166"/>
      <c r="AA187" s="166"/>
      <c r="AB187" s="166"/>
      <c r="AC187" s="166"/>
      <c r="AD187" s="166"/>
      <c r="AE187" s="166"/>
      <c r="AF187" s="166"/>
    </row>
    <row r="188" spans="1:32" ht="14" customHeight="1" x14ac:dyDescent="0.15">
      <c r="A188" s="166"/>
      <c r="B188" s="597"/>
      <c r="C188" s="52"/>
      <c r="D188" t="s">
        <v>1004</v>
      </c>
      <c r="E188" s="683">
        <v>0</v>
      </c>
      <c r="G188" s="633">
        <f t="shared" si="11"/>
        <v>0</v>
      </c>
      <c r="H188" s="634">
        <f t="shared" si="12"/>
        <v>0</v>
      </c>
      <c r="J188" s="2" t="s">
        <v>1012</v>
      </c>
      <c r="L188" s="6" t="e">
        <f>VLOOKUP(T(SUBSTITUTE($D188,$M$112,"")), Efficiencies!$D$9:$E$316,2,FALSE)</f>
        <v>#N/A</v>
      </c>
      <c r="M188" s="166"/>
      <c r="N188" s="166"/>
      <c r="O188" s="166"/>
      <c r="P188" s="166"/>
      <c r="Q188" s="166"/>
      <c r="R188" s="166"/>
      <c r="S188" s="166"/>
      <c r="T188" s="166"/>
      <c r="U188" s="166"/>
      <c r="V188" s="166"/>
      <c r="W188" s="166"/>
      <c r="X188" s="166"/>
      <c r="Y188" s="166"/>
      <c r="Z188" s="166"/>
      <c r="AA188" s="166"/>
      <c r="AB188" s="166"/>
      <c r="AC188" s="166"/>
      <c r="AD188" s="166"/>
      <c r="AE188" s="166"/>
      <c r="AF188" s="166"/>
    </row>
    <row r="189" spans="1:32" ht="14" customHeight="1" x14ac:dyDescent="0.15">
      <c r="A189" s="166"/>
      <c r="B189" s="597"/>
      <c r="C189" s="52"/>
      <c r="D189" t="s">
        <v>1005</v>
      </c>
      <c r="E189" s="683">
        <v>0</v>
      </c>
      <c r="G189" s="633">
        <f t="shared" si="11"/>
        <v>0</v>
      </c>
      <c r="H189" s="634">
        <f t="shared" si="12"/>
        <v>0</v>
      </c>
      <c r="J189" s="2" t="s">
        <v>1012</v>
      </c>
      <c r="L189" s="6" t="e">
        <f>VLOOKUP(T(SUBSTITUTE($D189,$M$112,"")), Efficiencies!$D$9:$E$316,2,FALSE)</f>
        <v>#N/A</v>
      </c>
      <c r="M189" s="166"/>
      <c r="N189" s="166"/>
      <c r="O189" s="166"/>
      <c r="P189" s="166"/>
      <c r="Q189" s="166"/>
      <c r="R189" s="166"/>
      <c r="S189" s="166"/>
      <c r="T189" s="166"/>
      <c r="U189" s="166"/>
      <c r="V189" s="166"/>
      <c r="W189" s="166"/>
      <c r="X189" s="166"/>
      <c r="Y189" s="166"/>
      <c r="Z189" s="166"/>
      <c r="AA189" s="166"/>
      <c r="AB189" s="166"/>
      <c r="AC189" s="166"/>
      <c r="AD189" s="166"/>
      <c r="AE189" s="166"/>
      <c r="AF189" s="166"/>
    </row>
    <row r="190" spans="1:32" ht="14" customHeight="1" x14ac:dyDescent="0.15">
      <c r="A190" s="166"/>
      <c r="B190" s="597"/>
      <c r="C190" s="52"/>
      <c r="D190" t="s">
        <v>1006</v>
      </c>
      <c r="E190" s="683">
        <v>0</v>
      </c>
      <c r="G190" s="633">
        <f t="shared" si="11"/>
        <v>0</v>
      </c>
      <c r="H190" s="634">
        <f t="shared" si="12"/>
        <v>0</v>
      </c>
      <c r="J190" s="2" t="s">
        <v>1012</v>
      </c>
      <c r="L190" s="6" t="e">
        <f>VLOOKUP(T(SUBSTITUTE($D190,$M$112,"")), Efficiencies!$D$9:$E$316,2,FALSE)</f>
        <v>#N/A</v>
      </c>
      <c r="M190" s="166"/>
      <c r="N190" s="166"/>
      <c r="O190" s="166"/>
      <c r="P190" s="166"/>
      <c r="Q190" s="166"/>
      <c r="R190" s="166"/>
      <c r="S190" s="166"/>
      <c r="T190" s="166"/>
      <c r="U190" s="166"/>
      <c r="V190" s="166"/>
      <c r="W190" s="166"/>
      <c r="X190" s="166"/>
      <c r="Y190" s="166"/>
      <c r="Z190" s="166"/>
      <c r="AA190" s="166"/>
      <c r="AB190" s="166"/>
      <c r="AC190" s="166"/>
      <c r="AD190" s="166"/>
      <c r="AE190" s="166"/>
      <c r="AF190" s="166"/>
    </row>
    <row r="191" spans="1:32" ht="14" customHeight="1" x14ac:dyDescent="0.15">
      <c r="A191" s="166"/>
      <c r="B191" s="597"/>
      <c r="C191" s="52"/>
      <c r="D191" t="s">
        <v>1009</v>
      </c>
      <c r="E191" s="683">
        <v>0</v>
      </c>
      <c r="G191" s="633">
        <f t="shared" si="11"/>
        <v>0</v>
      </c>
      <c r="H191" s="634">
        <f t="shared" si="12"/>
        <v>0</v>
      </c>
      <c r="J191" s="2" t="s">
        <v>1012</v>
      </c>
      <c r="L191" s="6" t="e">
        <f>VLOOKUP(T(SUBSTITUTE($D191,$M$112,"")), Efficiencies!$D$9:$E$316,2,FALSE)</f>
        <v>#N/A</v>
      </c>
      <c r="M191" s="166"/>
      <c r="N191" s="166"/>
      <c r="O191" s="166"/>
      <c r="P191" s="166"/>
      <c r="Q191" s="166"/>
      <c r="R191" s="166"/>
      <c r="S191" s="166"/>
      <c r="T191" s="166"/>
      <c r="U191" s="166"/>
      <c r="V191" s="166"/>
      <c r="W191" s="166"/>
      <c r="X191" s="166"/>
      <c r="Y191" s="166"/>
      <c r="Z191" s="166"/>
      <c r="AA191" s="166"/>
      <c r="AB191" s="166"/>
      <c r="AC191" s="166"/>
      <c r="AD191" s="166"/>
      <c r="AE191" s="166"/>
      <c r="AF191" s="166"/>
    </row>
    <row r="192" spans="1:32" ht="14" customHeight="1" x14ac:dyDescent="0.15">
      <c r="A192" s="166"/>
      <c r="B192" s="597"/>
      <c r="C192" s="52"/>
      <c r="D192" t="s">
        <v>947</v>
      </c>
      <c r="E192" s="622">
        <f>Industrie!G271</f>
        <v>1.8041708093701442E-2</v>
      </c>
      <c r="G192" s="633">
        <f t="shared" si="11"/>
        <v>1.8041708093701443</v>
      </c>
      <c r="H192" s="634">
        <f t="shared" si="12"/>
        <v>1.8041708093701443</v>
      </c>
      <c r="J192" s="2" t="s">
        <v>1013</v>
      </c>
      <c r="L192" s="6"/>
      <c r="M192" s="166"/>
      <c r="N192" s="166"/>
      <c r="O192" s="166"/>
      <c r="P192" s="166"/>
      <c r="Q192" s="166"/>
      <c r="R192" s="166"/>
      <c r="S192" s="166"/>
      <c r="T192" s="166"/>
      <c r="U192" s="166"/>
      <c r="V192" s="166"/>
      <c r="W192" s="166"/>
      <c r="X192" s="166"/>
      <c r="Y192" s="166"/>
      <c r="Z192" s="166"/>
      <c r="AA192" s="166"/>
      <c r="AB192" s="166"/>
      <c r="AC192" s="166"/>
      <c r="AD192" s="166"/>
      <c r="AE192" s="166"/>
      <c r="AF192" s="166"/>
    </row>
    <row r="193" spans="1:32" ht="14" customHeight="1" x14ac:dyDescent="0.15">
      <c r="A193" s="166"/>
      <c r="B193" s="597"/>
      <c r="C193" s="52"/>
      <c r="D193" t="s">
        <v>948</v>
      </c>
      <c r="E193" s="622">
        <f>Industrie!G270</f>
        <v>3.5863916256495916E-3</v>
      </c>
      <c r="G193" s="633">
        <f t="shared" si="11"/>
        <v>0.35863916256495915</v>
      </c>
      <c r="H193" s="634">
        <f t="shared" si="12"/>
        <v>0.35863916256495915</v>
      </c>
      <c r="J193" s="2" t="s">
        <v>1013</v>
      </c>
      <c r="L193" s="6"/>
      <c r="M193" s="166"/>
      <c r="N193" s="166"/>
      <c r="O193" s="166"/>
      <c r="P193" s="166"/>
      <c r="Q193" s="166"/>
      <c r="R193" s="166"/>
      <c r="S193" s="166"/>
      <c r="T193" s="166"/>
      <c r="U193" s="166"/>
      <c r="V193" s="166"/>
      <c r="W193" s="166"/>
      <c r="X193" s="166"/>
      <c r="Y193" s="166"/>
      <c r="Z193" s="166"/>
      <c r="AA193" s="166"/>
      <c r="AB193" s="166"/>
      <c r="AC193" s="166"/>
      <c r="AD193" s="166"/>
      <c r="AE193" s="166"/>
      <c r="AF193" s="166"/>
    </row>
    <row r="194" spans="1:32" ht="14" customHeight="1" x14ac:dyDescent="0.15">
      <c r="A194" s="166"/>
      <c r="B194" s="597"/>
      <c r="C194" s="52"/>
      <c r="D194" t="s">
        <v>949</v>
      </c>
      <c r="E194" s="622">
        <f>Industrie!G269</f>
        <v>0.62497834709552935</v>
      </c>
      <c r="G194" s="633">
        <f t="shared" si="11"/>
        <v>62.497834709552933</v>
      </c>
      <c r="H194" s="634">
        <f t="shared" si="12"/>
        <v>62.497834709552933</v>
      </c>
      <c r="J194" s="2" t="s">
        <v>1013</v>
      </c>
      <c r="L194" s="6"/>
      <c r="M194" s="166"/>
      <c r="N194" s="166"/>
      <c r="O194" s="166"/>
      <c r="P194" s="166"/>
      <c r="Q194" s="166"/>
      <c r="R194" s="166"/>
      <c r="S194" s="166"/>
      <c r="T194" s="166"/>
      <c r="U194" s="166"/>
      <c r="V194" s="166"/>
      <c r="W194" s="166"/>
      <c r="X194" s="166"/>
      <c r="Y194" s="166"/>
      <c r="Z194" s="166"/>
      <c r="AA194" s="166"/>
      <c r="AB194" s="166"/>
      <c r="AC194" s="166"/>
      <c r="AD194" s="166"/>
      <c r="AE194" s="166"/>
      <c r="AF194" s="166"/>
    </row>
    <row r="195" spans="1:32" ht="14" customHeight="1" x14ac:dyDescent="0.15">
      <c r="A195" s="166"/>
      <c r="B195" s="597"/>
      <c r="C195" s="52"/>
      <c r="D195" t="s">
        <v>950</v>
      </c>
      <c r="E195" s="622">
        <f>Industrie!G272</f>
        <v>5.868053117078352E-3</v>
      </c>
      <c r="G195" s="633">
        <f t="shared" si="11"/>
        <v>0.58680531170783523</v>
      </c>
      <c r="H195" s="634">
        <f t="shared" si="12"/>
        <v>0.58680531170783523</v>
      </c>
      <c r="J195" s="2" t="s">
        <v>1013</v>
      </c>
      <c r="L195" s="6"/>
      <c r="M195" s="166"/>
      <c r="N195" s="166"/>
      <c r="O195" s="166"/>
      <c r="P195" s="166"/>
      <c r="Q195" s="166"/>
      <c r="R195" s="166"/>
      <c r="S195" s="166"/>
      <c r="T195" s="166"/>
      <c r="U195" s="166"/>
      <c r="V195" s="166"/>
      <c r="W195" s="166"/>
      <c r="X195" s="166"/>
      <c r="Y195" s="166"/>
      <c r="Z195" s="166"/>
      <c r="AA195" s="166"/>
      <c r="AB195" s="166"/>
      <c r="AC195" s="166"/>
      <c r="AD195" s="166"/>
      <c r="AE195" s="166"/>
      <c r="AF195" s="166"/>
    </row>
    <row r="196" spans="1:32" ht="14" customHeight="1" x14ac:dyDescent="0.15">
      <c r="A196" s="166"/>
      <c r="B196" s="597"/>
      <c r="C196" s="52"/>
      <c r="D196" t="s">
        <v>951</v>
      </c>
      <c r="E196" s="622">
        <f>Industrie!G273</f>
        <v>0</v>
      </c>
      <c r="G196" s="633">
        <f t="shared" si="11"/>
        <v>0</v>
      </c>
      <c r="H196" s="634">
        <f t="shared" si="12"/>
        <v>0</v>
      </c>
      <c r="J196" s="2" t="s">
        <v>1013</v>
      </c>
      <c r="L196" s="6"/>
      <c r="M196" s="166"/>
      <c r="N196" s="166"/>
      <c r="O196" s="166"/>
      <c r="P196" s="166"/>
      <c r="Q196" s="166"/>
      <c r="R196" s="166"/>
      <c r="S196" s="166"/>
      <c r="T196" s="166"/>
      <c r="U196" s="166"/>
      <c r="V196" s="166"/>
      <c r="W196" s="166"/>
      <c r="X196" s="166"/>
      <c r="Y196" s="166"/>
      <c r="Z196" s="166"/>
      <c r="AA196" s="166"/>
      <c r="AB196" s="166"/>
      <c r="AC196" s="166"/>
      <c r="AD196" s="166"/>
      <c r="AE196" s="166"/>
      <c r="AF196" s="166"/>
    </row>
    <row r="197" spans="1:32" ht="14" customHeight="1" x14ac:dyDescent="0.15">
      <c r="A197" s="166"/>
      <c r="B197" s="597"/>
      <c r="C197" s="52"/>
      <c r="D197" t="s">
        <v>945</v>
      </c>
      <c r="E197" s="622">
        <f>Industrie!G274</f>
        <v>0.34752550006804123</v>
      </c>
      <c r="G197" s="633">
        <f t="shared" si="11"/>
        <v>34.752550006804121</v>
      </c>
      <c r="H197" s="634">
        <f t="shared" si="12"/>
        <v>34.752550006804121</v>
      </c>
      <c r="J197" s="2" t="s">
        <v>1013</v>
      </c>
      <c r="L197" s="6"/>
      <c r="M197" s="166"/>
      <c r="N197" s="166"/>
      <c r="O197" s="166"/>
      <c r="P197" s="166"/>
      <c r="Q197" s="166"/>
      <c r="R197" s="166"/>
      <c r="S197" s="166"/>
      <c r="T197" s="166"/>
      <c r="U197" s="166"/>
      <c r="V197" s="166"/>
      <c r="W197" s="166"/>
      <c r="X197" s="166"/>
      <c r="Y197" s="166"/>
      <c r="Z197" s="166"/>
      <c r="AA197" s="166"/>
      <c r="AB197" s="166"/>
      <c r="AC197" s="166"/>
      <c r="AD197" s="166"/>
      <c r="AE197" s="166"/>
      <c r="AF197" s="166"/>
    </row>
    <row r="198" spans="1:32" ht="14" customHeight="1" x14ac:dyDescent="0.15">
      <c r="A198" s="166"/>
      <c r="B198" s="597"/>
      <c r="C198" s="52"/>
      <c r="D198" t="s">
        <v>952</v>
      </c>
      <c r="E198" s="622">
        <f>Industrie!G255</f>
        <v>0</v>
      </c>
      <c r="G198" s="633">
        <f t="shared" si="11"/>
        <v>0</v>
      </c>
      <c r="H198" s="634">
        <f t="shared" si="12"/>
        <v>0</v>
      </c>
      <c r="J198" s="2" t="s">
        <v>1014</v>
      </c>
      <c r="L198" s="6"/>
      <c r="M198" s="166"/>
      <c r="N198" s="166"/>
      <c r="O198" s="166"/>
      <c r="P198" s="166"/>
      <c r="Q198" s="166"/>
      <c r="R198" s="166"/>
      <c r="S198" s="166"/>
      <c r="T198" s="166"/>
      <c r="U198" s="166"/>
      <c r="V198" s="166"/>
      <c r="W198" s="166"/>
      <c r="X198" s="166"/>
      <c r="Y198" s="166"/>
      <c r="Z198" s="166"/>
      <c r="AA198" s="166"/>
      <c r="AB198" s="166"/>
      <c r="AC198" s="166"/>
      <c r="AD198" s="166"/>
      <c r="AE198" s="166"/>
      <c r="AF198" s="166"/>
    </row>
    <row r="199" spans="1:32" ht="14" customHeight="1" x14ac:dyDescent="0.15">
      <c r="A199" s="166"/>
      <c r="B199" s="597"/>
      <c r="C199" s="52"/>
      <c r="D199" t="s">
        <v>953</v>
      </c>
      <c r="E199" s="622">
        <f>Industrie!G254</f>
        <v>0</v>
      </c>
      <c r="G199" s="633">
        <f t="shared" si="11"/>
        <v>0</v>
      </c>
      <c r="H199" s="634">
        <f t="shared" si="12"/>
        <v>0</v>
      </c>
      <c r="J199" s="2" t="s">
        <v>1014</v>
      </c>
      <c r="L199" s="6"/>
      <c r="M199" s="166"/>
      <c r="N199" s="166"/>
      <c r="O199" s="166"/>
      <c r="P199" s="166"/>
      <c r="Q199" s="166"/>
      <c r="R199" s="166"/>
      <c r="S199" s="166"/>
      <c r="T199" s="166"/>
      <c r="U199" s="166"/>
      <c r="V199" s="166"/>
      <c r="W199" s="166"/>
      <c r="X199" s="166"/>
      <c r="Y199" s="166"/>
      <c r="Z199" s="166"/>
      <c r="AA199" s="166"/>
      <c r="AB199" s="166"/>
      <c r="AC199" s="166"/>
      <c r="AD199" s="166"/>
      <c r="AE199" s="166"/>
      <c r="AF199" s="166"/>
    </row>
    <row r="200" spans="1:32" ht="14" customHeight="1" x14ac:dyDescent="0.15">
      <c r="A200" s="166"/>
      <c r="B200" s="597"/>
      <c r="C200" s="52"/>
      <c r="D200" t="s">
        <v>954</v>
      </c>
      <c r="E200" s="622">
        <f>Industrie!G253</f>
        <v>0.26599695586162725</v>
      </c>
      <c r="G200" s="633">
        <f t="shared" si="11"/>
        <v>26.599695586162724</v>
      </c>
      <c r="H200" s="634">
        <f t="shared" si="12"/>
        <v>26.599695586162724</v>
      </c>
      <c r="J200" s="2" t="s">
        <v>1014</v>
      </c>
      <c r="L200" s="6" t="e">
        <f>VLOOKUP(T(SUBSTITUTE($D200,$M$112,"")), Efficiencies!$D$9:$E$316,2,FALSE)</f>
        <v>#N/A</v>
      </c>
      <c r="M200" s="166"/>
      <c r="N200" s="166"/>
      <c r="O200" s="166"/>
      <c r="P200" s="166"/>
      <c r="Q200" s="166"/>
      <c r="R200" s="166"/>
      <c r="S200" s="166"/>
      <c r="T200" s="166"/>
      <c r="U200" s="166"/>
      <c r="V200" s="166"/>
      <c r="W200" s="166"/>
      <c r="X200" s="166"/>
      <c r="Y200" s="166"/>
      <c r="Z200" s="166"/>
      <c r="AA200" s="166"/>
      <c r="AB200" s="166"/>
      <c r="AC200" s="166"/>
      <c r="AD200" s="166"/>
      <c r="AE200" s="166"/>
      <c r="AF200" s="166"/>
    </row>
    <row r="201" spans="1:32" ht="14" customHeight="1" x14ac:dyDescent="0.15">
      <c r="A201" s="166"/>
      <c r="B201" s="597"/>
      <c r="C201" s="52"/>
      <c r="D201" t="s">
        <v>955</v>
      </c>
      <c r="E201" s="625">
        <f>Industrie!G256</f>
        <v>5.0663598826792581E-3</v>
      </c>
      <c r="G201" s="633">
        <f t="shared" si="11"/>
        <v>0.50663598826792577</v>
      </c>
      <c r="H201" s="634">
        <f t="shared" si="12"/>
        <v>0.50663598826792577</v>
      </c>
      <c r="J201" s="2" t="s">
        <v>1014</v>
      </c>
      <c r="L201" s="6" t="e">
        <f>VLOOKUP(T(SUBSTITUTE($D201,$M$112,"")), Efficiencies!$D$9:$E$316,2,FALSE)</f>
        <v>#N/A</v>
      </c>
      <c r="M201" s="166"/>
      <c r="N201" s="166"/>
      <c r="O201" s="166"/>
      <c r="P201" s="166"/>
      <c r="Q201" s="166"/>
      <c r="R201" s="166"/>
      <c r="S201" s="166"/>
      <c r="T201" s="166"/>
      <c r="U201" s="166"/>
      <c r="V201" s="166"/>
      <c r="W201" s="166"/>
      <c r="X201" s="166"/>
      <c r="Y201" s="166"/>
      <c r="Z201" s="166"/>
      <c r="AA201" s="166"/>
      <c r="AB201" s="166"/>
      <c r="AC201" s="166"/>
      <c r="AD201" s="166"/>
      <c r="AE201" s="166"/>
      <c r="AF201" s="166"/>
    </row>
    <row r="202" spans="1:32" ht="14" customHeight="1" x14ac:dyDescent="0.15">
      <c r="A202" s="166"/>
      <c r="B202" s="597"/>
      <c r="C202" s="52"/>
      <c r="D202" t="s">
        <v>956</v>
      </c>
      <c r="E202" s="625">
        <f>Industrie!G259</f>
        <v>0</v>
      </c>
      <c r="G202" s="633">
        <f t="shared" si="11"/>
        <v>0</v>
      </c>
      <c r="H202" s="634">
        <f t="shared" si="12"/>
        <v>0</v>
      </c>
      <c r="J202" s="2" t="s">
        <v>1014</v>
      </c>
      <c r="L202" s="6" t="e">
        <f>VLOOKUP(T(SUBSTITUTE($D202,$M$112,"")), Efficiencies!$D$9:$E$316,2,FALSE)</f>
        <v>#N/A</v>
      </c>
      <c r="M202" s="166"/>
      <c r="N202" s="166"/>
      <c r="O202" s="166"/>
      <c r="P202" s="166"/>
      <c r="Q202" s="166"/>
      <c r="R202" s="166"/>
      <c r="S202" s="166"/>
      <c r="T202" s="166"/>
      <c r="U202" s="166"/>
      <c r="V202" s="166"/>
      <c r="W202" s="166"/>
      <c r="X202" s="166"/>
      <c r="Y202" s="166"/>
      <c r="Z202" s="166"/>
      <c r="AA202" s="166"/>
      <c r="AB202" s="166"/>
      <c r="AC202" s="166"/>
      <c r="AD202" s="166"/>
      <c r="AE202" s="166"/>
      <c r="AF202" s="166"/>
    </row>
    <row r="203" spans="1:32" ht="14" customHeight="1" x14ac:dyDescent="0.15">
      <c r="A203" s="166"/>
      <c r="B203" s="597"/>
      <c r="C203" s="52"/>
      <c r="D203" t="s">
        <v>946</v>
      </c>
      <c r="E203" s="622">
        <f>Industrie!G257</f>
        <v>0.72893668425569358</v>
      </c>
      <c r="G203" s="633">
        <f t="shared" si="11"/>
        <v>72.893668425569359</v>
      </c>
      <c r="H203" s="634">
        <f t="shared" si="12"/>
        <v>72.893668425569359</v>
      </c>
      <c r="J203" s="2" t="s">
        <v>1014</v>
      </c>
      <c r="L203" s="6"/>
      <c r="M203" s="166"/>
      <c r="N203" s="166"/>
      <c r="O203" s="166"/>
      <c r="P203" s="166"/>
      <c r="Q203" s="166"/>
      <c r="R203" s="166"/>
      <c r="S203" s="166"/>
      <c r="T203" s="166"/>
      <c r="U203" s="166"/>
      <c r="V203" s="166"/>
      <c r="W203" s="166"/>
      <c r="X203" s="166"/>
      <c r="Y203" s="166"/>
      <c r="Z203" s="166"/>
      <c r="AA203" s="166"/>
      <c r="AB203" s="166"/>
      <c r="AC203" s="166"/>
      <c r="AD203" s="166"/>
      <c r="AE203" s="166"/>
      <c r="AF203" s="166"/>
    </row>
    <row r="204" spans="1:32" ht="14" customHeight="1" x14ac:dyDescent="0.15">
      <c r="A204" s="166"/>
      <c r="B204" s="597"/>
      <c r="C204" s="52" t="s">
        <v>202</v>
      </c>
      <c r="D204" s="2" t="s">
        <v>25</v>
      </c>
      <c r="E204" s="625">
        <f>Transport!H45</f>
        <v>0</v>
      </c>
      <c r="F204" s="629"/>
      <c r="G204" s="633">
        <f>E204*100</f>
        <v>0</v>
      </c>
      <c r="H204" s="634">
        <f t="shared" si="12"/>
        <v>0</v>
      </c>
      <c r="J204" s="2" t="s">
        <v>1066</v>
      </c>
      <c r="L204" s="6">
        <f>VLOOKUP(T(SUBSTITUTE($D204,$M$112,"")), Efficiencies!$D$9:$E$316,2,FALSE)</f>
        <v>0.47599999999999998</v>
      </c>
      <c r="M204" s="166"/>
      <c r="N204" s="166"/>
      <c r="O204" s="166"/>
      <c r="P204" s="166"/>
      <c r="Q204" s="166"/>
      <c r="R204" s="166"/>
      <c r="S204" s="166"/>
      <c r="T204" s="166"/>
      <c r="U204" s="166"/>
      <c r="V204" s="166"/>
      <c r="W204" s="166"/>
      <c r="X204" s="166"/>
      <c r="Y204" s="166"/>
      <c r="Z204" s="166"/>
      <c r="AA204" s="166"/>
      <c r="AB204" s="166"/>
      <c r="AC204" s="166"/>
      <c r="AD204" s="166"/>
      <c r="AE204" s="166"/>
      <c r="AF204" s="166"/>
    </row>
    <row r="205" spans="1:32" ht="14" customHeight="1" x14ac:dyDescent="0.15">
      <c r="A205" s="166"/>
      <c r="B205" s="597"/>
      <c r="C205" s="52"/>
      <c r="D205" s="2" t="s">
        <v>21</v>
      </c>
      <c r="E205" s="625">
        <f>Transport!H46</f>
        <v>0.23554240399266252</v>
      </c>
      <c r="F205" s="629"/>
      <c r="G205" s="633">
        <f t="shared" ref="G205:G223" si="13">E205*100</f>
        <v>23.554240399266252</v>
      </c>
      <c r="H205" s="634">
        <f t="shared" si="12"/>
        <v>23.554240399266252</v>
      </c>
      <c r="J205" s="2" t="s">
        <v>1066</v>
      </c>
      <c r="L205" s="6">
        <f>VLOOKUP(T(SUBSTITUTE($D205,$M$112,"")), Efficiencies!$D$9:$E$316,2,FALSE)</f>
        <v>0.52629999999999999</v>
      </c>
      <c r="M205" s="166"/>
      <c r="N205" s="166"/>
      <c r="O205" s="166"/>
      <c r="P205" s="166"/>
      <c r="Q205" s="166"/>
      <c r="R205" s="166"/>
      <c r="S205" s="166"/>
      <c r="T205" s="166"/>
      <c r="U205" s="166"/>
      <c r="V205" s="166"/>
      <c r="W205" s="166"/>
      <c r="X205" s="166"/>
      <c r="Y205" s="166"/>
      <c r="Z205" s="166"/>
      <c r="AA205" s="166"/>
      <c r="AB205" s="166"/>
      <c r="AC205" s="166"/>
      <c r="AD205" s="166"/>
      <c r="AE205" s="166"/>
      <c r="AF205" s="166"/>
    </row>
    <row r="206" spans="1:32" ht="14" customHeight="1" x14ac:dyDescent="0.15">
      <c r="A206" s="166"/>
      <c r="B206" s="597"/>
      <c r="C206" s="52"/>
      <c r="D206" s="2" t="s">
        <v>24</v>
      </c>
      <c r="E206" s="625">
        <f>Transport!H47</f>
        <v>1.1787266259722694E-3</v>
      </c>
      <c r="F206" s="629"/>
      <c r="G206" s="633">
        <f t="shared" si="13"/>
        <v>0.11787266259722694</v>
      </c>
      <c r="H206" s="634">
        <f t="shared" si="12"/>
        <v>0.11787266259722694</v>
      </c>
      <c r="J206" s="2" t="s">
        <v>1066</v>
      </c>
      <c r="L206" s="6">
        <f>VLOOKUP(T(SUBSTITUTE($D206,$M$112,"")), Efficiencies!$D$9:$E$316,2,FALSE)</f>
        <v>1.5385</v>
      </c>
      <c r="M206" s="166"/>
      <c r="N206" s="166"/>
      <c r="O206" s="166"/>
      <c r="P206" s="166"/>
      <c r="Q206" s="166"/>
      <c r="R206" s="166"/>
      <c r="S206" s="166"/>
      <c r="T206" s="166"/>
      <c r="U206" s="166"/>
      <c r="V206" s="166"/>
      <c r="W206" s="166"/>
      <c r="X206" s="166"/>
      <c r="Y206" s="166"/>
      <c r="Z206" s="166"/>
      <c r="AA206" s="166"/>
      <c r="AB206" s="166"/>
      <c r="AC206" s="166"/>
      <c r="AD206" s="166"/>
      <c r="AE206" s="166"/>
      <c r="AF206" s="166"/>
    </row>
    <row r="207" spans="1:32" ht="14" customHeight="1" x14ac:dyDescent="0.15">
      <c r="A207" s="166"/>
      <c r="B207" s="597"/>
      <c r="C207" s="52"/>
      <c r="D207" s="2" t="s">
        <v>22</v>
      </c>
      <c r="E207" s="625">
        <f>Transport!H48</f>
        <v>0.72175020858905437</v>
      </c>
      <c r="F207" s="629"/>
      <c r="G207" s="633">
        <f t="shared" si="13"/>
        <v>72.175020858905441</v>
      </c>
      <c r="H207" s="634">
        <f t="shared" si="12"/>
        <v>72.175020858905441</v>
      </c>
      <c r="J207" s="2" t="s">
        <v>1066</v>
      </c>
      <c r="L207" s="6">
        <f>VLOOKUP(T(SUBSTITUTE($D207,$M$112,"")), Efficiencies!$D$9:$E$316,2,FALSE)</f>
        <v>0.47620000000000001</v>
      </c>
      <c r="M207" s="166"/>
      <c r="N207" s="166"/>
      <c r="O207" s="166"/>
      <c r="P207" s="166"/>
      <c r="Q207" s="166"/>
      <c r="R207" s="166"/>
      <c r="S207" s="166"/>
      <c r="T207" s="166"/>
      <c r="U207" s="166"/>
      <c r="V207" s="166"/>
      <c r="W207" s="166"/>
      <c r="X207" s="166"/>
      <c r="Y207" s="166"/>
      <c r="Z207" s="166"/>
      <c r="AA207" s="166"/>
      <c r="AB207" s="166"/>
      <c r="AC207" s="166"/>
      <c r="AD207" s="166"/>
      <c r="AE207" s="166"/>
      <c r="AF207" s="166"/>
    </row>
    <row r="208" spans="1:32" ht="14" customHeight="1" x14ac:dyDescent="0.15">
      <c r="A208" s="166"/>
      <c r="B208" s="597"/>
      <c r="C208" s="52"/>
      <c r="D208" s="2" t="s">
        <v>23</v>
      </c>
      <c r="E208" s="625">
        <f>Transport!H49</f>
        <v>0</v>
      </c>
      <c r="F208" s="629"/>
      <c r="G208" s="633">
        <f t="shared" si="13"/>
        <v>0</v>
      </c>
      <c r="H208" s="634">
        <f t="shared" si="12"/>
        <v>0</v>
      </c>
      <c r="J208" s="2" t="s">
        <v>1066</v>
      </c>
      <c r="L208" s="6">
        <f>VLOOKUP(T(SUBSTITUTE($D208,$M$112,"")), Efficiencies!$D$9:$E$316,2,FALSE)</f>
        <v>1.0204</v>
      </c>
      <c r="M208" s="166"/>
      <c r="N208" s="166"/>
      <c r="O208" s="166"/>
      <c r="P208" s="166"/>
      <c r="Q208" s="166"/>
      <c r="R208" s="166"/>
      <c r="S208" s="166"/>
      <c r="T208" s="166"/>
      <c r="U208" s="166"/>
      <c r="V208" s="166"/>
      <c r="W208" s="166"/>
      <c r="X208" s="166"/>
      <c r="Y208" s="166"/>
      <c r="Z208" s="166"/>
      <c r="AA208" s="166"/>
      <c r="AB208" s="166"/>
      <c r="AC208" s="166"/>
      <c r="AD208" s="166"/>
      <c r="AE208" s="166"/>
      <c r="AF208" s="166"/>
    </row>
    <row r="209" spans="1:32" ht="14" customHeight="1" x14ac:dyDescent="0.15">
      <c r="A209" s="166"/>
      <c r="B209" s="597"/>
      <c r="C209" s="52"/>
      <c r="D209" s="2" t="s">
        <v>26</v>
      </c>
      <c r="E209" s="625">
        <f>Transport!H50</f>
        <v>4.1528660792310754E-2</v>
      </c>
      <c r="F209" s="629"/>
      <c r="G209" s="633">
        <f t="shared" si="13"/>
        <v>4.1528660792310754</v>
      </c>
      <c r="H209" s="634">
        <f t="shared" si="12"/>
        <v>4.1528660792310754</v>
      </c>
      <c r="J209" s="2" t="s">
        <v>1066</v>
      </c>
      <c r="L209" s="6">
        <f>VLOOKUP(T(SUBSTITUTE($D209,$M$112,"")), Efficiencies!$D$9:$E$316,2,FALSE)</f>
        <v>0.5</v>
      </c>
      <c r="M209" s="166"/>
      <c r="N209" s="166"/>
      <c r="O209" s="166"/>
      <c r="P209" s="166"/>
      <c r="Q209" s="166"/>
      <c r="R209" s="166"/>
      <c r="S209" s="166"/>
      <c r="T209" s="166"/>
      <c r="U209" s="166"/>
      <c r="V209" s="166"/>
      <c r="W209" s="166"/>
      <c r="X209" s="166"/>
      <c r="Y209" s="166"/>
      <c r="Z209" s="166"/>
      <c r="AA209" s="166"/>
      <c r="AB209" s="166"/>
      <c r="AC209" s="166"/>
      <c r="AD209" s="166"/>
      <c r="AE209" s="166"/>
      <c r="AF209" s="166"/>
    </row>
    <row r="210" spans="1:32" ht="14" customHeight="1" x14ac:dyDescent="0.15">
      <c r="A210" s="166"/>
      <c r="B210" s="597"/>
      <c r="C210" s="52"/>
      <c r="D210" s="599" t="s">
        <v>405</v>
      </c>
      <c r="E210" s="622">
        <f>Transport!F65</f>
        <v>3.1600000000000003E-2</v>
      </c>
      <c r="G210" s="633">
        <f t="shared" si="13"/>
        <v>3.16</v>
      </c>
      <c r="H210" s="634">
        <f t="shared" si="12"/>
        <v>3.16</v>
      </c>
      <c r="J210" s="2" t="s">
        <v>1067</v>
      </c>
      <c r="L210" s="6" t="e">
        <f>VLOOKUP(T(SUBSTITUTE($D210,$M$112,"")), Efficiencies!$D$9:$E$316,2,FALSE)</f>
        <v>#N/A</v>
      </c>
      <c r="M210" s="166"/>
      <c r="N210" s="166"/>
      <c r="O210" s="166"/>
      <c r="P210" s="166"/>
      <c r="Q210" s="166"/>
      <c r="R210" s="166"/>
      <c r="S210" s="166"/>
      <c r="T210" s="166"/>
      <c r="U210" s="166"/>
      <c r="V210" s="166"/>
      <c r="W210" s="166"/>
      <c r="X210" s="166"/>
      <c r="Y210" s="166"/>
      <c r="Z210" s="166"/>
      <c r="AA210" s="166"/>
      <c r="AB210" s="166"/>
      <c r="AC210" s="166"/>
      <c r="AD210" s="166"/>
      <c r="AE210" s="166"/>
      <c r="AF210" s="166"/>
    </row>
    <row r="211" spans="1:32" ht="14" customHeight="1" x14ac:dyDescent="0.15">
      <c r="A211" s="166"/>
      <c r="B211" s="597"/>
      <c r="C211" s="52"/>
      <c r="D211" s="599" t="s">
        <v>406</v>
      </c>
      <c r="E211" s="622">
        <f>Transport!F66</f>
        <v>0.96840000000000004</v>
      </c>
      <c r="G211" s="633">
        <f t="shared" si="13"/>
        <v>96.84</v>
      </c>
      <c r="H211" s="634">
        <f t="shared" si="12"/>
        <v>96.84</v>
      </c>
      <c r="J211" s="2" t="s">
        <v>1067</v>
      </c>
      <c r="L211" s="6" t="e">
        <f>VLOOKUP(T(SUBSTITUTE($D211,$M$112,"")), Efficiencies!$D$9:$E$316,2,FALSE)</f>
        <v>#N/A</v>
      </c>
      <c r="M211" s="166"/>
      <c r="N211" s="166"/>
      <c r="O211" s="166"/>
      <c r="P211" s="166"/>
      <c r="Q211" s="166"/>
      <c r="R211" s="166"/>
      <c r="S211" s="166"/>
      <c r="T211" s="166"/>
      <c r="U211" s="166"/>
      <c r="V211" s="166"/>
      <c r="W211" s="166"/>
      <c r="X211" s="166"/>
      <c r="Y211" s="166"/>
      <c r="Z211" s="166"/>
      <c r="AA211" s="166"/>
      <c r="AB211" s="166"/>
      <c r="AC211" s="166"/>
      <c r="AD211" s="166"/>
      <c r="AE211" s="166"/>
      <c r="AF211" s="166"/>
    </row>
    <row r="212" spans="1:32" ht="14" customHeight="1" x14ac:dyDescent="0.15">
      <c r="A212" s="166"/>
      <c r="B212" s="597"/>
      <c r="C212" s="52"/>
      <c r="D212" s="2" t="s">
        <v>407</v>
      </c>
      <c r="E212" s="622">
        <f>Transport!F67</f>
        <v>3.2599999999999997E-2</v>
      </c>
      <c r="G212" s="633">
        <f t="shared" si="13"/>
        <v>3.26</v>
      </c>
      <c r="H212" s="634">
        <f t="shared" si="12"/>
        <v>3.26</v>
      </c>
      <c r="J212" s="2" t="s">
        <v>1067</v>
      </c>
      <c r="L212" s="6" t="e">
        <f>VLOOKUP(T(SUBSTITUTE($D212,$M$112,"")), Efficiencies!$D$9:$E$316,2,FALSE)</f>
        <v>#N/A</v>
      </c>
      <c r="M212" s="166"/>
      <c r="N212" s="166"/>
      <c r="O212" s="166"/>
      <c r="P212" s="166"/>
      <c r="Q212" s="166"/>
      <c r="R212" s="166"/>
      <c r="S212" s="166"/>
      <c r="T212" s="166"/>
      <c r="U212" s="166"/>
      <c r="V212" s="166"/>
      <c r="W212" s="166"/>
      <c r="X212" s="166"/>
      <c r="Y212" s="166"/>
      <c r="Z212" s="166"/>
      <c r="AA212" s="166"/>
      <c r="AB212" s="166"/>
      <c r="AC212" s="166"/>
      <c r="AD212" s="166"/>
      <c r="AE212" s="166"/>
      <c r="AF212" s="166"/>
    </row>
    <row r="213" spans="1:32" ht="14" customHeight="1" x14ac:dyDescent="0.15">
      <c r="A213" s="166"/>
      <c r="B213" s="597"/>
      <c r="C213" s="52"/>
      <c r="D213" s="2" t="s">
        <v>408</v>
      </c>
      <c r="E213" s="622">
        <f>Transport!F68</f>
        <v>0.96740000000000004</v>
      </c>
      <c r="G213" s="633">
        <f t="shared" si="13"/>
        <v>96.740000000000009</v>
      </c>
      <c r="H213" s="634">
        <f t="shared" si="12"/>
        <v>96.740000000000009</v>
      </c>
      <c r="J213" s="2" t="s">
        <v>1067</v>
      </c>
      <c r="L213" s="6" t="e">
        <f>VLOOKUP(T(SUBSTITUTE($D213,$M$112,"")), Efficiencies!$D$9:$E$316,2,FALSE)</f>
        <v>#N/A</v>
      </c>
      <c r="M213" s="166"/>
      <c r="N213" s="166"/>
      <c r="O213" s="166"/>
      <c r="P213" s="166"/>
      <c r="Q213" s="166"/>
      <c r="R213" s="166"/>
      <c r="S213" s="166"/>
      <c r="T213" s="166"/>
      <c r="U213" s="166"/>
      <c r="V213" s="166"/>
      <c r="W213" s="166"/>
      <c r="X213" s="166"/>
      <c r="Y213" s="166"/>
      <c r="Z213" s="166"/>
      <c r="AA213" s="166"/>
      <c r="AB213" s="166"/>
      <c r="AC213" s="166"/>
      <c r="AD213" s="166"/>
      <c r="AE213" s="166"/>
      <c r="AF213" s="166"/>
    </row>
    <row r="214" spans="1:32" ht="14" customHeight="1" x14ac:dyDescent="0.15">
      <c r="A214" s="166"/>
      <c r="B214" s="597"/>
      <c r="C214" s="52"/>
      <c r="D214" s="2" t="s">
        <v>360</v>
      </c>
      <c r="E214" s="622">
        <f>Transport!I26</f>
        <v>1</v>
      </c>
      <c r="G214" s="633">
        <f t="shared" si="13"/>
        <v>100</v>
      </c>
      <c r="H214" s="634">
        <f t="shared" si="12"/>
        <v>100</v>
      </c>
      <c r="L214" s="6">
        <f>VLOOKUP(T(SUBSTITUTE($D214,$M$112,"")), Efficiencies!$D$9:$E$316,2,FALSE)</f>
        <v>1.6999999999999999E-3</v>
      </c>
      <c r="M214" s="166"/>
      <c r="N214" s="166"/>
      <c r="O214" s="166"/>
      <c r="P214" s="166"/>
      <c r="Q214" s="166"/>
      <c r="R214" s="166"/>
      <c r="S214" s="166"/>
      <c r="T214" s="166"/>
      <c r="U214" s="166"/>
      <c r="V214" s="166"/>
      <c r="W214" s="166"/>
      <c r="X214" s="166"/>
      <c r="Y214" s="166"/>
      <c r="Z214" s="166"/>
      <c r="AA214" s="166"/>
      <c r="AB214" s="166"/>
      <c r="AC214" s="166"/>
      <c r="AD214" s="166"/>
      <c r="AE214" s="166"/>
      <c r="AF214" s="166"/>
    </row>
    <row r="215" spans="1:32" ht="14" customHeight="1" x14ac:dyDescent="0.15">
      <c r="A215" s="166"/>
      <c r="B215" s="597"/>
      <c r="C215" s="52"/>
      <c r="D215" s="2" t="s">
        <v>361</v>
      </c>
      <c r="E215" s="622">
        <f>Transport!I27</f>
        <v>0</v>
      </c>
      <c r="G215" s="633">
        <f t="shared" si="13"/>
        <v>0</v>
      </c>
      <c r="H215" s="634">
        <f t="shared" si="12"/>
        <v>0</v>
      </c>
      <c r="L215" s="6">
        <f>VLOOKUP(T(SUBSTITUTE($D215,$M$112,"")), Efficiencies!$D$9:$E$316,2,FALSE)</f>
        <v>1.6999999999999999E-3</v>
      </c>
      <c r="M215" s="166"/>
      <c r="N215" s="166"/>
      <c r="O215" s="166"/>
      <c r="P215" s="166"/>
      <c r="Q215" s="166"/>
      <c r="R215" s="166"/>
      <c r="S215" s="166"/>
      <c r="T215" s="166"/>
      <c r="U215" s="166"/>
      <c r="V215" s="166"/>
      <c r="W215" s="166"/>
      <c r="X215" s="166"/>
      <c r="Y215" s="166"/>
      <c r="Z215" s="166"/>
      <c r="AA215" s="166"/>
      <c r="AB215" s="166"/>
      <c r="AC215" s="166"/>
      <c r="AD215" s="166"/>
      <c r="AE215" s="166"/>
      <c r="AF215" s="166"/>
    </row>
    <row r="216" spans="1:32" ht="14" customHeight="1" x14ac:dyDescent="0.15">
      <c r="A216" s="166"/>
      <c r="B216" s="597"/>
      <c r="C216" s="52"/>
      <c r="D216" s="2" t="s">
        <v>359</v>
      </c>
      <c r="E216" s="622">
        <f>Transport!I16</f>
        <v>0</v>
      </c>
      <c r="F216" s="629"/>
      <c r="G216" s="633">
        <f t="shared" si="13"/>
        <v>0</v>
      </c>
      <c r="H216" s="634">
        <f t="shared" si="12"/>
        <v>0</v>
      </c>
      <c r="L216" s="6">
        <f>VLOOKUP(T(SUBSTITUTE($D216,$M$112,"")), Efficiencies!$D$9:$E$316,2,FALSE)</f>
        <v>0.3</v>
      </c>
      <c r="M216" s="166"/>
      <c r="N216" s="166"/>
      <c r="O216" s="166"/>
      <c r="P216" s="166"/>
      <c r="Q216" s="166"/>
      <c r="R216" s="166"/>
      <c r="S216" s="166"/>
      <c r="T216" s="166"/>
      <c r="U216" s="166"/>
      <c r="V216" s="166"/>
      <c r="W216" s="166"/>
      <c r="X216" s="166"/>
      <c r="Y216" s="166"/>
      <c r="Z216" s="166"/>
      <c r="AA216" s="166"/>
      <c r="AB216" s="166"/>
      <c r="AC216" s="166"/>
      <c r="AD216" s="166"/>
      <c r="AE216" s="166"/>
      <c r="AF216" s="166"/>
    </row>
    <row r="217" spans="1:32" ht="14" customHeight="1" x14ac:dyDescent="0.15">
      <c r="A217" s="166"/>
      <c r="B217" s="597"/>
      <c r="C217" s="52"/>
      <c r="D217" s="2" t="s">
        <v>358</v>
      </c>
      <c r="E217" s="622">
        <f>Transport!I17</f>
        <v>5.115759482535763E-2</v>
      </c>
      <c r="F217" s="629"/>
      <c r="G217" s="633">
        <f t="shared" si="13"/>
        <v>5.1157594825357631</v>
      </c>
      <c r="H217" s="634">
        <f t="shared" si="12"/>
        <v>5.1157594825357631</v>
      </c>
      <c r="L217" s="6">
        <f>VLOOKUP(T(SUBSTITUTE($D217,$M$112,"")), Efficiencies!$D$9:$E$316,2,FALSE)</f>
        <v>0.3</v>
      </c>
      <c r="M217" s="166"/>
      <c r="N217" s="166"/>
      <c r="O217" s="166"/>
      <c r="P217" s="166"/>
      <c r="Q217" s="166"/>
      <c r="R217" s="166"/>
      <c r="S217" s="166"/>
      <c r="T217" s="166"/>
      <c r="U217" s="166"/>
      <c r="V217" s="166"/>
      <c r="W217" s="166"/>
      <c r="X217" s="166"/>
      <c r="Y217" s="166"/>
      <c r="Z217" s="166"/>
      <c r="AA217" s="166"/>
      <c r="AB217" s="166"/>
      <c r="AC217" s="166"/>
      <c r="AD217" s="166"/>
      <c r="AE217" s="166"/>
      <c r="AF217" s="166"/>
    </row>
    <row r="218" spans="1:32" ht="14" customHeight="1" x14ac:dyDescent="0.15">
      <c r="A218" s="166"/>
      <c r="B218" s="597"/>
      <c r="C218" s="52"/>
      <c r="D218" s="2" t="s">
        <v>357</v>
      </c>
      <c r="E218" s="622">
        <f>Transport!I18</f>
        <v>0.94884240517464236</v>
      </c>
      <c r="F218" s="629"/>
      <c r="G218" s="633">
        <f t="shared" si="13"/>
        <v>94.884240517464235</v>
      </c>
      <c r="H218" s="634">
        <f t="shared" si="12"/>
        <v>94.884240517464235</v>
      </c>
      <c r="L218" s="6">
        <f>VLOOKUP(T(SUBSTITUTE($D218,$M$112,"")), Efficiencies!$D$9:$E$316,2,FALSE)</f>
        <v>0.9</v>
      </c>
      <c r="M218" s="166"/>
      <c r="N218" s="166"/>
      <c r="O218" s="166"/>
      <c r="P218" s="166"/>
      <c r="Q218" s="166"/>
      <c r="R218" s="166"/>
      <c r="S218" s="166"/>
      <c r="T218" s="166"/>
      <c r="U218" s="166"/>
      <c r="V218" s="166"/>
      <c r="W218" s="166"/>
      <c r="X218" s="166"/>
      <c r="Y218" s="166"/>
      <c r="Z218" s="166"/>
      <c r="AA218" s="166"/>
      <c r="AB218" s="166"/>
      <c r="AC218" s="166"/>
      <c r="AD218" s="166"/>
      <c r="AE218" s="166"/>
      <c r="AF218" s="166"/>
    </row>
    <row r="219" spans="1:32" ht="14" customHeight="1" x14ac:dyDescent="0.15">
      <c r="A219" s="166"/>
      <c r="B219" s="597"/>
      <c r="C219" s="52"/>
      <c r="D219" s="2" t="s">
        <v>27</v>
      </c>
      <c r="E219" s="622">
        <f>Transport!H56</f>
        <v>2.9520004960438542E-3</v>
      </c>
      <c r="F219" s="629"/>
      <c r="G219" s="633">
        <f t="shared" si="13"/>
        <v>0.29520004960438539</v>
      </c>
      <c r="H219" s="634">
        <f t="shared" si="12"/>
        <v>0.29520004960438539</v>
      </c>
      <c r="L219" s="6">
        <f>VLOOKUP(T(SUBSTITUTE($D219,$M$112,"")), Efficiencies!$D$9:$E$316,2,FALSE)</f>
        <v>0.10639999999999999</v>
      </c>
      <c r="M219" s="166"/>
      <c r="N219" s="166"/>
      <c r="O219" s="166"/>
      <c r="P219" s="166"/>
      <c r="Q219" s="166"/>
      <c r="R219" s="166"/>
      <c r="S219" s="166"/>
      <c r="T219" s="166"/>
      <c r="U219" s="166"/>
      <c r="V219" s="166"/>
      <c r="W219" s="166"/>
      <c r="X219" s="166"/>
      <c r="Y219" s="166"/>
      <c r="Z219" s="166"/>
      <c r="AA219" s="166"/>
      <c r="AB219" s="166"/>
      <c r="AC219" s="166"/>
      <c r="AD219" s="166"/>
      <c r="AE219" s="166"/>
      <c r="AF219" s="166"/>
    </row>
    <row r="220" spans="1:32" ht="14" customHeight="1" x14ac:dyDescent="0.15">
      <c r="A220" s="166"/>
      <c r="B220" s="597"/>
      <c r="C220" s="52"/>
      <c r="D220" s="2" t="s">
        <v>28</v>
      </c>
      <c r="E220" s="622">
        <f>Transport!H57</f>
        <v>0.98715912948367968</v>
      </c>
      <c r="F220" s="629"/>
      <c r="G220" s="633">
        <f t="shared" si="13"/>
        <v>98.715912948367972</v>
      </c>
      <c r="H220" s="634">
        <f t="shared" si="12"/>
        <v>98.715912948367972</v>
      </c>
      <c r="L220" s="6">
        <f>VLOOKUP(T(SUBSTITUTE($D220,$M$112,"")), Efficiencies!$D$9:$E$316,2,FALSE)</f>
        <v>0.10639999999999999</v>
      </c>
      <c r="M220" s="166"/>
      <c r="N220" s="166"/>
      <c r="O220" s="166"/>
      <c r="P220" s="166"/>
      <c r="Q220" s="166"/>
      <c r="R220" s="166"/>
      <c r="S220" s="166"/>
      <c r="T220" s="166"/>
      <c r="U220" s="166"/>
      <c r="V220" s="166"/>
      <c r="W220" s="166"/>
      <c r="X220" s="166"/>
      <c r="Y220" s="166"/>
      <c r="Z220" s="166"/>
      <c r="AA220" s="166"/>
      <c r="AB220" s="166"/>
      <c r="AC220" s="166"/>
      <c r="AD220" s="166"/>
      <c r="AE220" s="166"/>
      <c r="AF220" s="166"/>
    </row>
    <row r="221" spans="1:32" ht="14" customHeight="1" x14ac:dyDescent="0.15">
      <c r="A221" s="166"/>
      <c r="B221" s="597"/>
      <c r="C221" s="52"/>
      <c r="D221" s="2" t="s">
        <v>29</v>
      </c>
      <c r="E221" s="622">
        <f>Transport!H58</f>
        <v>4.5910086390513503E-5</v>
      </c>
      <c r="F221" s="629"/>
      <c r="G221" s="633">
        <f t="shared" si="13"/>
        <v>4.5910086390513506E-3</v>
      </c>
      <c r="H221" s="634">
        <f t="shared" si="12"/>
        <v>4.5910086390513506E-3</v>
      </c>
      <c r="L221" s="6">
        <f>VLOOKUP(T(SUBSTITUTE($D221,$M$112,"")), Efficiencies!$D$9:$E$316,2,FALSE)</f>
        <v>0.19159999999999999</v>
      </c>
      <c r="M221" s="166"/>
      <c r="N221" s="166"/>
      <c r="O221" s="166"/>
      <c r="P221" s="166"/>
      <c r="Q221" s="166"/>
      <c r="R221" s="166"/>
      <c r="S221" s="166"/>
      <c r="T221" s="166"/>
      <c r="U221" s="166"/>
      <c r="V221" s="166"/>
      <c r="W221" s="166"/>
      <c r="X221" s="166"/>
      <c r="Y221" s="166"/>
      <c r="Z221" s="166"/>
      <c r="AA221" s="166"/>
      <c r="AB221" s="166"/>
      <c r="AC221" s="166"/>
      <c r="AD221" s="166"/>
      <c r="AE221" s="166"/>
      <c r="AF221" s="166"/>
    </row>
    <row r="222" spans="1:32" ht="14" customHeight="1" x14ac:dyDescent="0.15">
      <c r="A222" s="166"/>
      <c r="B222" s="597"/>
      <c r="C222" s="52"/>
      <c r="D222" s="2" t="s">
        <v>30</v>
      </c>
      <c r="E222" s="622">
        <f>Transport!H59</f>
        <v>9.8429599338858836E-3</v>
      </c>
      <c r="F222" s="629"/>
      <c r="G222" s="633">
        <f t="shared" si="13"/>
        <v>0.98429599338858842</v>
      </c>
      <c r="H222" s="634">
        <f t="shared" si="12"/>
        <v>0.98429599338858842</v>
      </c>
      <c r="L222" s="6">
        <f>VLOOKUP(T(SUBSTITUTE($D222,$M$112,"")), Efficiencies!$D$9:$E$316,2,FALSE)</f>
        <v>9.6500000000000002E-2</v>
      </c>
      <c r="M222" s="166"/>
      <c r="N222" s="166"/>
      <c r="O222" s="166"/>
      <c r="P222" s="166"/>
      <c r="Q222" s="166"/>
      <c r="R222" s="166"/>
      <c r="S222" s="166"/>
      <c r="T222" s="166"/>
      <c r="U222" s="166"/>
      <c r="V222" s="166"/>
      <c r="W222" s="166"/>
      <c r="X222" s="166"/>
      <c r="Y222" s="166"/>
      <c r="Z222" s="166"/>
      <c r="AA222" s="166"/>
      <c r="AB222" s="166"/>
      <c r="AC222" s="166"/>
      <c r="AD222" s="166"/>
      <c r="AE222" s="166"/>
      <c r="AF222" s="166"/>
    </row>
    <row r="223" spans="1:32" ht="14" customHeight="1" x14ac:dyDescent="0.15">
      <c r="A223" s="166"/>
      <c r="B223" s="597"/>
      <c r="C223" s="52"/>
      <c r="D223" s="2" t="s">
        <v>31</v>
      </c>
      <c r="E223" s="683">
        <v>0</v>
      </c>
      <c r="F223" s="629"/>
      <c r="G223" s="633">
        <f t="shared" si="13"/>
        <v>0</v>
      </c>
      <c r="H223" s="634">
        <f t="shared" si="12"/>
        <v>0</v>
      </c>
      <c r="L223" s="6">
        <f>VLOOKUP(T(SUBSTITUTE($D223,$M$112,"")), Efficiencies!$D$9:$E$316,2,FALSE)</f>
        <v>0.1182</v>
      </c>
      <c r="M223" s="166"/>
      <c r="N223" s="166"/>
      <c r="O223" s="166"/>
      <c r="P223" s="166"/>
      <c r="Q223" s="166"/>
      <c r="R223" s="166"/>
      <c r="S223" s="166"/>
      <c r="T223" s="166"/>
      <c r="U223" s="166"/>
      <c r="V223" s="166"/>
      <c r="W223" s="166"/>
      <c r="X223" s="166"/>
      <c r="Y223" s="166"/>
      <c r="Z223" s="166"/>
      <c r="AA223" s="166"/>
      <c r="AB223" s="166"/>
      <c r="AC223" s="166"/>
      <c r="AD223" s="166"/>
      <c r="AE223" s="166"/>
      <c r="AF223" s="166"/>
    </row>
    <row r="224" spans="1:32" ht="14" customHeight="1" x14ac:dyDescent="0.15">
      <c r="A224" s="166"/>
      <c r="B224" s="287"/>
      <c r="C224" s="52"/>
      <c r="D224" s="166"/>
      <c r="E224" s="624"/>
      <c r="F224" s="630"/>
      <c r="G224" s="656"/>
      <c r="H224" s="634"/>
      <c r="I224" s="166"/>
      <c r="J224" s="166"/>
      <c r="K224" s="166"/>
      <c r="L224" s="288"/>
      <c r="M224" s="166"/>
      <c r="N224" s="166"/>
      <c r="O224" s="166"/>
      <c r="P224" s="166"/>
      <c r="Q224" s="166"/>
      <c r="R224" s="166"/>
      <c r="S224" s="166"/>
      <c r="T224" s="166"/>
      <c r="U224" s="166"/>
      <c r="V224" s="166"/>
      <c r="W224" s="166"/>
      <c r="X224" s="166"/>
      <c r="Y224" s="166"/>
      <c r="Z224" s="166"/>
      <c r="AA224" s="166"/>
      <c r="AB224" s="166"/>
      <c r="AC224" s="166"/>
      <c r="AD224" s="166"/>
      <c r="AE224" s="166"/>
      <c r="AF224" s="166"/>
    </row>
    <row r="225" spans="1:32" ht="14" customHeight="1" x14ac:dyDescent="0.15">
      <c r="A225" s="166"/>
      <c r="B225" s="598"/>
      <c r="C225" s="257" t="s">
        <v>191</v>
      </c>
      <c r="D225" s="2" t="s">
        <v>166</v>
      </c>
      <c r="E225" s="625">
        <f>WKK!F38</f>
        <v>13.094117647058823</v>
      </c>
      <c r="F225" s="622">
        <v>1.7573052682047301</v>
      </c>
      <c r="G225" s="633">
        <f>E225</f>
        <v>13.094117647058823</v>
      </c>
      <c r="H225" s="634">
        <f>E225</f>
        <v>13.094117647058823</v>
      </c>
      <c r="J225" s="2" t="s">
        <v>49</v>
      </c>
      <c r="L225" s="6">
        <v>0.42</v>
      </c>
      <c r="M225" s="166"/>
      <c r="N225" s="604" t="s">
        <v>668</v>
      </c>
      <c r="O225" s="166"/>
      <c r="P225" s="166"/>
      <c r="Q225" s="166"/>
      <c r="R225" s="166"/>
      <c r="S225" s="166"/>
      <c r="T225" s="166"/>
      <c r="U225" s="166"/>
      <c r="V225" s="166"/>
      <c r="W225" s="166"/>
      <c r="X225" s="166"/>
      <c r="Y225" s="166"/>
      <c r="Z225" s="166"/>
      <c r="AA225" s="166"/>
      <c r="AB225" s="166"/>
      <c r="AC225" s="166"/>
      <c r="AD225" s="166"/>
      <c r="AE225" s="166"/>
      <c r="AF225" s="166"/>
    </row>
    <row r="226" spans="1:32" ht="14" customHeight="1" x14ac:dyDescent="0.15">
      <c r="A226" s="166"/>
      <c r="B226" s="617"/>
      <c r="C226" s="52"/>
      <c r="D226" s="2" t="s">
        <v>167</v>
      </c>
      <c r="E226" s="684">
        <f>WKK!F30</f>
        <v>22.256535947712418</v>
      </c>
      <c r="F226" s="622">
        <v>42.560897339656002</v>
      </c>
      <c r="G226" s="633">
        <f t="shared" ref="G226:G249" si="14">E226</f>
        <v>22.256535947712418</v>
      </c>
      <c r="H226" s="634">
        <f t="shared" ref="H226:H249" si="15">E226</f>
        <v>22.256535947712418</v>
      </c>
      <c r="J226" s="2" t="s">
        <v>49</v>
      </c>
      <c r="L226" s="6">
        <v>0.43</v>
      </c>
      <c r="M226" s="166"/>
      <c r="N226" s="604" t="s">
        <v>307</v>
      </c>
      <c r="O226" s="166"/>
      <c r="P226" s="166"/>
      <c r="Q226" s="166"/>
      <c r="R226" s="166"/>
      <c r="S226" s="166"/>
      <c r="T226" s="166"/>
      <c r="U226" s="166"/>
      <c r="V226" s="166"/>
      <c r="W226" s="166"/>
      <c r="X226" s="166"/>
      <c r="Y226" s="166"/>
      <c r="Z226" s="166"/>
      <c r="AA226" s="166"/>
      <c r="AB226" s="166"/>
      <c r="AC226" s="166"/>
      <c r="AD226" s="166"/>
      <c r="AE226" s="166"/>
      <c r="AF226" s="166"/>
    </row>
    <row r="227" spans="1:32" ht="14" customHeight="1" x14ac:dyDescent="0.15">
      <c r="A227" s="166"/>
      <c r="B227" s="583"/>
      <c r="C227" s="52"/>
      <c r="D227" s="2" t="s">
        <v>168</v>
      </c>
      <c r="E227" s="684">
        <v>0</v>
      </c>
      <c r="F227" s="622">
        <v>0</v>
      </c>
      <c r="G227" s="633">
        <f t="shared" si="14"/>
        <v>0</v>
      </c>
      <c r="H227" s="634">
        <f t="shared" si="15"/>
        <v>0</v>
      </c>
      <c r="J227" s="2" t="s">
        <v>49</v>
      </c>
      <c r="L227" s="6">
        <v>0.2</v>
      </c>
      <c r="M227" s="166"/>
      <c r="N227" s="166"/>
      <c r="O227" s="166"/>
      <c r="P227" s="166"/>
      <c r="Q227" s="166"/>
      <c r="R227" s="166"/>
      <c r="S227" s="166"/>
      <c r="T227" s="166"/>
      <c r="U227" s="166"/>
      <c r="V227" s="166"/>
      <c r="W227" s="166"/>
      <c r="X227" s="166"/>
      <c r="Y227" s="166"/>
      <c r="Z227" s="166"/>
      <c r="AA227" s="166"/>
      <c r="AB227" s="166"/>
      <c r="AC227" s="166"/>
      <c r="AD227" s="166"/>
      <c r="AE227" s="166"/>
      <c r="AF227" s="166"/>
    </row>
    <row r="228" spans="1:32" ht="14" customHeight="1" x14ac:dyDescent="0.15">
      <c r="A228" s="166"/>
      <c r="B228" s="597"/>
      <c r="C228" s="52"/>
      <c r="D228" s="2" t="s">
        <v>424</v>
      </c>
      <c r="E228" s="625">
        <f>WKK!K30</f>
        <v>0.72845804988662144</v>
      </c>
      <c r="F228" s="622">
        <v>0.950083192312003</v>
      </c>
      <c r="G228" s="633">
        <f t="shared" si="14"/>
        <v>0.72845804988662144</v>
      </c>
      <c r="H228" s="634">
        <f t="shared" si="15"/>
        <v>0.72845804988662144</v>
      </c>
      <c r="L228" s="6">
        <v>0.42</v>
      </c>
      <c r="M228" s="166" t="s">
        <v>968</v>
      </c>
      <c r="N228" s="166"/>
      <c r="O228" s="166"/>
      <c r="P228" s="166"/>
      <c r="Q228" s="166"/>
      <c r="R228" s="166"/>
      <c r="S228" s="166"/>
      <c r="T228" s="166"/>
      <c r="U228" s="166"/>
      <c r="V228" s="166"/>
      <c r="W228" s="166"/>
      <c r="X228" s="166"/>
      <c r="Y228" s="166"/>
      <c r="Z228" s="166"/>
      <c r="AA228" s="166"/>
      <c r="AB228" s="166"/>
      <c r="AC228" s="166"/>
      <c r="AD228" s="166"/>
      <c r="AE228" s="166"/>
      <c r="AF228" s="166"/>
    </row>
    <row r="229" spans="1:32" ht="14" customHeight="1" x14ac:dyDescent="0.15">
      <c r="A229" s="166"/>
      <c r="B229" s="597"/>
      <c r="C229" s="52"/>
      <c r="D229" s="2" t="s">
        <v>423</v>
      </c>
      <c r="E229" s="625">
        <f>WKK!J30</f>
        <v>0.40486564996368923</v>
      </c>
      <c r="F229" s="622">
        <v>0.35083269568952702</v>
      </c>
      <c r="G229" s="633">
        <f t="shared" si="14"/>
        <v>0.40486564996368923</v>
      </c>
      <c r="H229" s="634">
        <f t="shared" si="15"/>
        <v>0.40486564996368923</v>
      </c>
      <c r="L229" s="6">
        <v>0.2</v>
      </c>
      <c r="M229" s="166"/>
      <c r="N229" s="166"/>
      <c r="O229" s="166"/>
      <c r="P229" s="166"/>
      <c r="Q229" s="166"/>
      <c r="R229" s="166"/>
      <c r="S229" s="166"/>
      <c r="T229" s="166"/>
      <c r="U229" s="166"/>
      <c r="V229" s="166"/>
      <c r="W229" s="166"/>
      <c r="X229" s="166"/>
      <c r="Y229" s="166"/>
      <c r="Z229" s="166"/>
      <c r="AA229" s="166"/>
      <c r="AB229" s="166"/>
      <c r="AC229" s="166"/>
      <c r="AD229" s="166"/>
      <c r="AE229" s="166"/>
      <c r="AF229" s="166"/>
    </row>
    <row r="230" spans="1:32" ht="14" customHeight="1" x14ac:dyDescent="0.15">
      <c r="A230" s="166"/>
      <c r="B230" s="597"/>
      <c r="C230" s="52"/>
      <c r="D230" s="2" t="s">
        <v>426</v>
      </c>
      <c r="E230" s="683">
        <v>0</v>
      </c>
      <c r="F230" s="622">
        <v>3.7529596385122703E-2</v>
      </c>
      <c r="G230" s="633">
        <f t="shared" si="14"/>
        <v>0</v>
      </c>
      <c r="H230" s="634">
        <f t="shared" si="15"/>
        <v>0</v>
      </c>
      <c r="L230" s="6">
        <v>0.4</v>
      </c>
      <c r="M230" s="166"/>
      <c r="N230" s="166"/>
      <c r="O230" s="166"/>
      <c r="P230" s="166"/>
      <c r="Q230" s="166"/>
      <c r="R230" s="166"/>
      <c r="S230" s="166"/>
      <c r="T230" s="166"/>
      <c r="U230" s="166"/>
      <c r="V230" s="166"/>
      <c r="W230" s="166"/>
      <c r="X230" s="166"/>
      <c r="Y230" s="166"/>
      <c r="Z230" s="166"/>
      <c r="AA230" s="166"/>
      <c r="AB230" s="166"/>
      <c r="AC230" s="166"/>
      <c r="AD230" s="166"/>
      <c r="AE230" s="166"/>
      <c r="AF230" s="166"/>
    </row>
    <row r="231" spans="1:32" ht="14" customHeight="1" x14ac:dyDescent="0.15">
      <c r="A231" s="166"/>
      <c r="B231" s="597"/>
      <c r="C231" s="52"/>
      <c r="D231" s="2" t="s">
        <v>425</v>
      </c>
      <c r="E231" s="683">
        <v>0</v>
      </c>
      <c r="F231" s="622">
        <v>1.8749635326043498E-2</v>
      </c>
      <c r="G231" s="633">
        <f t="shared" si="14"/>
        <v>0</v>
      </c>
      <c r="H231" s="634">
        <f t="shared" si="15"/>
        <v>0</v>
      </c>
      <c r="L231" s="6">
        <v>0.37</v>
      </c>
      <c r="M231" s="166"/>
      <c r="N231" s="166"/>
      <c r="O231" s="166"/>
      <c r="P231" s="166"/>
      <c r="Q231" s="166"/>
      <c r="R231" s="166"/>
      <c r="S231" s="166"/>
      <c r="T231" s="166"/>
      <c r="U231" s="166"/>
      <c r="V231" s="166"/>
      <c r="W231" s="166"/>
      <c r="X231" s="166"/>
      <c r="Y231" s="166"/>
      <c r="Z231" s="166"/>
      <c r="AA231" s="166"/>
      <c r="AB231" s="166"/>
      <c r="AC231" s="166"/>
      <c r="AD231" s="166"/>
      <c r="AE231" s="166"/>
      <c r="AF231" s="166"/>
    </row>
    <row r="232" spans="1:32" ht="14" customHeight="1" x14ac:dyDescent="0.15">
      <c r="A232" s="166"/>
      <c r="B232" s="597"/>
      <c r="C232" s="52"/>
      <c r="D232" s="2" t="s">
        <v>427</v>
      </c>
      <c r="E232" s="622">
        <v>0.80137192541893099</v>
      </c>
      <c r="F232" s="622">
        <v>0.80137192541893099</v>
      </c>
      <c r="G232" s="633">
        <f t="shared" si="14"/>
        <v>0.80137192541893099</v>
      </c>
      <c r="H232" s="634">
        <f t="shared" si="15"/>
        <v>0.80137192541893099</v>
      </c>
      <c r="J232" s="2" t="s">
        <v>49</v>
      </c>
      <c r="L232" s="6" t="e">
        <v>#N/A</v>
      </c>
      <c r="M232" s="166"/>
      <c r="N232" s="166"/>
      <c r="O232" s="166"/>
      <c r="P232" s="166"/>
      <c r="Q232" s="166"/>
      <c r="R232" s="166"/>
      <c r="S232" s="166"/>
      <c r="T232" s="166"/>
      <c r="U232" s="166"/>
      <c r="V232" s="166"/>
      <c r="W232" s="166"/>
      <c r="X232" s="166"/>
      <c r="Y232" s="166"/>
      <c r="Z232" s="166"/>
      <c r="AA232" s="166"/>
      <c r="AB232" s="166"/>
      <c r="AC232" s="166"/>
      <c r="AD232" s="166"/>
      <c r="AE232" s="166"/>
      <c r="AF232" s="166"/>
    </row>
    <row r="233" spans="1:32" ht="14" customHeight="1" x14ac:dyDescent="0.15">
      <c r="A233" s="166"/>
      <c r="B233" s="597"/>
      <c r="C233" s="52"/>
      <c r="D233" s="2" t="s">
        <v>429</v>
      </c>
      <c r="E233" s="625">
        <v>0</v>
      </c>
      <c r="F233" s="622">
        <v>0</v>
      </c>
      <c r="G233" s="633">
        <f t="shared" si="14"/>
        <v>0</v>
      </c>
      <c r="H233" s="634">
        <f t="shared" si="15"/>
        <v>0</v>
      </c>
      <c r="J233" s="2" t="s">
        <v>49</v>
      </c>
      <c r="L233" s="6" t="e">
        <v>#N/A</v>
      </c>
      <c r="M233" s="166"/>
      <c r="N233" s="166"/>
      <c r="O233" s="166"/>
      <c r="P233" s="166"/>
      <c r="Q233" s="166"/>
      <c r="R233" s="166"/>
      <c r="S233" s="166"/>
      <c r="T233" s="166"/>
      <c r="U233" s="166"/>
      <c r="V233" s="166"/>
      <c r="W233" s="166"/>
      <c r="X233" s="166"/>
      <c r="Y233" s="166"/>
      <c r="Z233" s="166"/>
      <c r="AA233" s="166"/>
      <c r="AB233" s="166"/>
      <c r="AC233" s="166"/>
      <c r="AD233" s="166"/>
      <c r="AE233" s="166"/>
      <c r="AF233" s="166"/>
    </row>
    <row r="234" spans="1:32" ht="14" customHeight="1" x14ac:dyDescent="0.15">
      <c r="A234" s="166"/>
      <c r="B234" s="597"/>
      <c r="C234" s="52"/>
      <c r="D234" s="2" t="s">
        <v>428</v>
      </c>
      <c r="E234" s="625">
        <v>0</v>
      </c>
      <c r="F234" s="622">
        <v>0</v>
      </c>
      <c r="G234" s="633">
        <f t="shared" si="14"/>
        <v>0</v>
      </c>
      <c r="H234" s="634">
        <f t="shared" si="15"/>
        <v>0</v>
      </c>
      <c r="J234" s="2" t="s">
        <v>49</v>
      </c>
      <c r="L234" s="6" t="e">
        <v>#N/A</v>
      </c>
      <c r="M234" s="166"/>
      <c r="N234" s="166"/>
      <c r="O234" s="166"/>
      <c r="P234" s="166"/>
      <c r="Q234" s="166"/>
      <c r="R234" s="166"/>
      <c r="S234" s="166"/>
      <c r="T234" s="166"/>
      <c r="U234" s="166"/>
      <c r="V234" s="166"/>
      <c r="W234" s="166"/>
      <c r="X234" s="166"/>
      <c r="Y234" s="166"/>
      <c r="Z234" s="166"/>
      <c r="AA234" s="166"/>
      <c r="AB234" s="166"/>
      <c r="AC234" s="166"/>
      <c r="AD234" s="166"/>
      <c r="AE234" s="166"/>
      <c r="AF234" s="166"/>
    </row>
    <row r="235" spans="1:32" ht="14" customHeight="1" x14ac:dyDescent="0.15">
      <c r="A235" s="166"/>
      <c r="B235" s="597"/>
      <c r="C235" s="52"/>
      <c r="D235" s="2" t="s">
        <v>430</v>
      </c>
      <c r="E235" s="730">
        <v>0</v>
      </c>
      <c r="F235" s="622">
        <v>9.0105643920651603E-3</v>
      </c>
      <c r="G235" s="633">
        <f t="shared" si="14"/>
        <v>0</v>
      </c>
      <c r="H235" s="634">
        <f t="shared" si="15"/>
        <v>0</v>
      </c>
      <c r="J235" s="2" t="s">
        <v>49</v>
      </c>
      <c r="L235" s="6">
        <v>0.45</v>
      </c>
      <c r="M235" s="166"/>
      <c r="N235" s="166"/>
      <c r="O235" s="166"/>
      <c r="P235" s="166"/>
      <c r="Q235" s="166"/>
      <c r="R235" s="166"/>
      <c r="S235" s="166"/>
      <c r="T235" s="166"/>
      <c r="U235" s="166"/>
      <c r="V235" s="166"/>
      <c r="W235" s="166"/>
      <c r="X235" s="166"/>
      <c r="Y235" s="166"/>
      <c r="Z235" s="166"/>
      <c r="AA235" s="166"/>
      <c r="AB235" s="166"/>
      <c r="AC235" s="166"/>
      <c r="AD235" s="166"/>
      <c r="AE235" s="166"/>
      <c r="AF235" s="166"/>
    </row>
    <row r="236" spans="1:32" ht="14" customHeight="1" x14ac:dyDescent="0.15">
      <c r="A236" s="166"/>
      <c r="B236" s="597"/>
      <c r="C236" s="52"/>
      <c r="D236" s="2" t="s">
        <v>431</v>
      </c>
      <c r="E236" s="731">
        <v>0</v>
      </c>
      <c r="F236" s="622">
        <v>0.28392291513128698</v>
      </c>
      <c r="G236" s="633">
        <f t="shared" si="14"/>
        <v>0</v>
      </c>
      <c r="H236" s="634">
        <f t="shared" si="15"/>
        <v>0</v>
      </c>
      <c r="J236" s="2" t="s">
        <v>49</v>
      </c>
      <c r="L236" s="6">
        <v>0.6</v>
      </c>
      <c r="M236" s="166"/>
      <c r="N236" s="166"/>
      <c r="O236" s="166"/>
      <c r="P236" s="166"/>
      <c r="Q236" s="166"/>
      <c r="R236" s="166"/>
      <c r="S236" s="166"/>
      <c r="T236" s="166"/>
      <c r="U236" s="166"/>
      <c r="V236" s="166"/>
      <c r="W236" s="166"/>
      <c r="X236" s="166"/>
      <c r="Y236" s="166"/>
      <c r="Z236" s="166"/>
      <c r="AA236" s="166"/>
      <c r="AB236" s="166"/>
      <c r="AC236" s="166"/>
      <c r="AD236" s="166"/>
      <c r="AE236" s="166"/>
      <c r="AF236" s="166"/>
    </row>
    <row r="237" spans="1:32" ht="14" customHeight="1" x14ac:dyDescent="0.15">
      <c r="A237" s="166"/>
      <c r="B237" s="597"/>
      <c r="C237" s="52"/>
      <c r="D237" s="2" t="s">
        <v>419</v>
      </c>
      <c r="E237" s="730">
        <v>0</v>
      </c>
      <c r="F237" s="622">
        <v>0.105286751426657</v>
      </c>
      <c r="G237" s="633">
        <f t="shared" si="14"/>
        <v>0</v>
      </c>
      <c r="H237" s="634">
        <f t="shared" si="15"/>
        <v>0</v>
      </c>
      <c r="J237" s="2" t="s">
        <v>49</v>
      </c>
      <c r="L237" s="6">
        <v>0.98</v>
      </c>
      <c r="M237" s="166"/>
      <c r="N237" s="166"/>
      <c r="O237" s="166"/>
      <c r="P237" s="166"/>
      <c r="Q237" s="166"/>
      <c r="R237" s="166"/>
      <c r="S237" s="166"/>
      <c r="T237" s="166"/>
      <c r="U237" s="166"/>
      <c r="V237" s="166"/>
      <c r="W237" s="166"/>
      <c r="X237" s="166"/>
      <c r="Y237" s="166"/>
      <c r="Z237" s="166"/>
      <c r="AA237" s="166"/>
      <c r="AB237" s="166"/>
      <c r="AC237" s="166"/>
      <c r="AD237" s="166"/>
      <c r="AE237" s="166"/>
      <c r="AF237" s="166"/>
    </row>
    <row r="238" spans="1:32" ht="14" customHeight="1" x14ac:dyDescent="0.15">
      <c r="A238" s="166"/>
      <c r="B238" s="597"/>
      <c r="C238" s="52"/>
      <c r="D238" s="2" t="s">
        <v>432</v>
      </c>
      <c r="E238" s="730">
        <v>0</v>
      </c>
      <c r="F238" s="622">
        <v>8.7439745095773506E-3</v>
      </c>
      <c r="G238" s="633">
        <f t="shared" si="14"/>
        <v>0</v>
      </c>
      <c r="H238" s="634">
        <f t="shared" si="15"/>
        <v>0</v>
      </c>
      <c r="J238" s="2" t="s">
        <v>49</v>
      </c>
      <c r="L238" s="6">
        <v>0.32</v>
      </c>
      <c r="M238" s="166"/>
      <c r="N238" s="166">
        <v>0.39267267004041106</v>
      </c>
      <c r="O238" s="298" t="s">
        <v>329</v>
      </c>
      <c r="P238" s="166"/>
      <c r="Q238" s="166"/>
      <c r="R238" s="166"/>
      <c r="S238" s="166"/>
      <c r="T238" s="166"/>
      <c r="U238" s="166"/>
      <c r="V238" s="166"/>
      <c r="W238" s="166"/>
      <c r="X238" s="166"/>
      <c r="Y238" s="166"/>
      <c r="Z238" s="166"/>
      <c r="AA238" s="166"/>
      <c r="AB238" s="166"/>
      <c r="AC238" s="166"/>
      <c r="AD238" s="166"/>
      <c r="AE238" s="166"/>
      <c r="AF238" s="166"/>
    </row>
    <row r="239" spans="1:32" ht="14" customHeight="1" x14ac:dyDescent="0.15">
      <c r="A239" s="166"/>
      <c r="B239" s="597"/>
      <c r="C239" s="52"/>
      <c r="D239" s="2" t="s">
        <v>170</v>
      </c>
      <c r="E239" s="730">
        <v>0</v>
      </c>
      <c r="F239" s="622">
        <v>1.80452616318376E-2</v>
      </c>
      <c r="G239" s="633">
        <f t="shared" si="14"/>
        <v>0</v>
      </c>
      <c r="H239" s="634">
        <f t="shared" si="15"/>
        <v>0</v>
      </c>
      <c r="J239" s="2" t="s">
        <v>49</v>
      </c>
      <c r="L239" s="6">
        <v>0.15</v>
      </c>
      <c r="M239" s="166"/>
      <c r="N239" s="166">
        <v>0</v>
      </c>
      <c r="O239" s="166"/>
      <c r="P239" s="166"/>
      <c r="Q239" s="166"/>
      <c r="R239" s="166"/>
      <c r="S239" s="166"/>
      <c r="T239" s="166"/>
      <c r="U239" s="166"/>
      <c r="V239" s="166"/>
      <c r="W239" s="166"/>
      <c r="X239" s="166"/>
      <c r="Y239" s="166"/>
      <c r="Z239" s="166"/>
      <c r="AA239" s="166"/>
      <c r="AB239" s="166"/>
      <c r="AC239" s="166"/>
      <c r="AD239" s="166"/>
      <c r="AE239" s="166"/>
      <c r="AF239" s="166"/>
    </row>
    <row r="240" spans="1:32" ht="14" customHeight="1" x14ac:dyDescent="0.15">
      <c r="A240" s="166"/>
      <c r="B240" s="597"/>
      <c r="C240" s="52"/>
      <c r="D240" s="2" t="s">
        <v>433</v>
      </c>
      <c r="E240" s="730">
        <v>0</v>
      </c>
      <c r="F240" s="622">
        <v>4.3395753992733502E-2</v>
      </c>
      <c r="G240" s="633">
        <f t="shared" si="14"/>
        <v>0</v>
      </c>
      <c r="H240" s="634">
        <f t="shared" si="15"/>
        <v>0</v>
      </c>
      <c r="J240" s="2" t="s">
        <v>49</v>
      </c>
      <c r="L240" s="6">
        <v>0.36</v>
      </c>
      <c r="M240" s="166"/>
      <c r="N240" s="166">
        <v>0</v>
      </c>
      <c r="O240" s="166"/>
      <c r="P240" s="166"/>
      <c r="Q240" s="166"/>
      <c r="R240" s="166"/>
      <c r="S240" s="166"/>
      <c r="T240" s="166"/>
      <c r="U240" s="166"/>
      <c r="V240" s="166"/>
      <c r="W240" s="166"/>
      <c r="X240" s="166"/>
      <c r="Y240" s="166"/>
      <c r="Z240" s="166"/>
      <c r="AA240" s="166"/>
      <c r="AB240" s="166"/>
      <c r="AC240" s="166"/>
      <c r="AD240" s="166"/>
      <c r="AE240" s="166"/>
      <c r="AF240" s="166"/>
    </row>
    <row r="241" spans="1:32" ht="14" customHeight="1" x14ac:dyDescent="0.15">
      <c r="A241" s="166"/>
      <c r="B241" s="597"/>
      <c r="C241" s="52"/>
      <c r="D241" s="2" t="s">
        <v>434</v>
      </c>
      <c r="E241" s="730">
        <v>0</v>
      </c>
      <c r="F241" s="622">
        <v>3.67384125294586E-2</v>
      </c>
      <c r="G241" s="633">
        <f t="shared" si="14"/>
        <v>0</v>
      </c>
      <c r="H241" s="634">
        <f t="shared" si="15"/>
        <v>0</v>
      </c>
      <c r="J241" s="2" t="s">
        <v>49</v>
      </c>
      <c r="L241" s="6">
        <v>0.46</v>
      </c>
      <c r="M241" s="166"/>
      <c r="N241" s="166"/>
      <c r="O241" s="166"/>
      <c r="P241" s="166"/>
      <c r="Q241" s="166"/>
      <c r="R241" s="166"/>
      <c r="S241" s="166"/>
      <c r="T241" s="166"/>
      <c r="U241" s="166"/>
      <c r="V241" s="166"/>
      <c r="W241" s="166"/>
      <c r="X241" s="166"/>
      <c r="Y241" s="166"/>
      <c r="Z241" s="166"/>
      <c r="AA241" s="166"/>
      <c r="AB241" s="166"/>
      <c r="AC241" s="166"/>
      <c r="AD241" s="166"/>
      <c r="AE241" s="166"/>
      <c r="AF241" s="166"/>
    </row>
    <row r="242" spans="1:32" ht="14" customHeight="1" x14ac:dyDescent="0.15">
      <c r="A242" s="166"/>
      <c r="B242" s="597"/>
      <c r="C242" s="52"/>
      <c r="D242" s="2" t="s">
        <v>435</v>
      </c>
      <c r="E242" s="731">
        <v>0</v>
      </c>
      <c r="F242" s="622">
        <v>1.64549810486216E-2</v>
      </c>
      <c r="G242" s="633">
        <f t="shared" si="14"/>
        <v>0</v>
      </c>
      <c r="H242" s="634">
        <f t="shared" si="15"/>
        <v>0</v>
      </c>
      <c r="J242" s="2" t="s">
        <v>49</v>
      </c>
      <c r="L242" s="6">
        <v>0.42</v>
      </c>
      <c r="M242" s="166"/>
      <c r="N242" s="166"/>
      <c r="O242" s="166"/>
      <c r="P242" s="166"/>
      <c r="Q242" s="166"/>
      <c r="R242" s="166"/>
      <c r="S242" s="166"/>
      <c r="T242" s="166"/>
      <c r="U242" s="166"/>
      <c r="V242" s="166"/>
      <c r="W242" s="166"/>
      <c r="X242" s="166"/>
      <c r="Y242" s="166"/>
      <c r="Z242" s="166"/>
      <c r="AA242" s="166"/>
      <c r="AB242" s="166"/>
      <c r="AC242" s="166"/>
      <c r="AD242" s="166"/>
      <c r="AE242" s="166"/>
      <c r="AF242" s="166"/>
    </row>
    <row r="243" spans="1:32" ht="14" customHeight="1" x14ac:dyDescent="0.15">
      <c r="A243" s="166"/>
      <c r="B243" s="597"/>
      <c r="C243" s="52"/>
      <c r="D243" s="2" t="s">
        <v>436</v>
      </c>
      <c r="E243" s="730">
        <v>0</v>
      </c>
      <c r="F243" s="622">
        <v>0.13848289903047301</v>
      </c>
      <c r="G243" s="633">
        <f t="shared" si="14"/>
        <v>0</v>
      </c>
      <c r="H243" s="634">
        <f t="shared" si="15"/>
        <v>0</v>
      </c>
      <c r="J243" s="2" t="s">
        <v>49</v>
      </c>
      <c r="L243" s="6">
        <v>0.4</v>
      </c>
      <c r="M243" s="166"/>
      <c r="N243" s="166"/>
      <c r="O243" s="166"/>
      <c r="P243" s="166"/>
      <c r="Q243" s="166"/>
      <c r="R243" s="166"/>
      <c r="S243" s="166"/>
      <c r="T243" s="166"/>
      <c r="U243" s="166"/>
      <c r="V243" s="166"/>
      <c r="W243" s="166"/>
      <c r="X243" s="166"/>
      <c r="Y243" s="166"/>
      <c r="Z243" s="166"/>
      <c r="AA243" s="166"/>
      <c r="AB243" s="166"/>
      <c r="AC243" s="166"/>
      <c r="AD243" s="166"/>
      <c r="AE243" s="166"/>
      <c r="AF243" s="166"/>
    </row>
    <row r="244" spans="1:32" ht="14" customHeight="1" x14ac:dyDescent="0.15">
      <c r="A244" s="166"/>
      <c r="B244" s="597"/>
      <c r="C244" s="52"/>
      <c r="D244" s="2" t="s">
        <v>420</v>
      </c>
      <c r="E244" s="683">
        <v>0</v>
      </c>
      <c r="F244" s="622">
        <v>7.1556224136612796</v>
      </c>
      <c r="G244" s="633">
        <f t="shared" si="14"/>
        <v>0</v>
      </c>
      <c r="H244" s="634">
        <f t="shared" si="15"/>
        <v>0</v>
      </c>
      <c r="J244" s="2" t="s">
        <v>49</v>
      </c>
      <c r="L244" s="6">
        <v>0.97</v>
      </c>
      <c r="M244" s="166"/>
      <c r="N244" s="166"/>
      <c r="O244" s="166"/>
      <c r="P244" s="166"/>
      <c r="Q244" s="166"/>
      <c r="R244" s="166"/>
      <c r="S244" s="166"/>
      <c r="T244" s="166"/>
      <c r="U244" s="166"/>
      <c r="V244" s="166"/>
      <c r="W244" s="166"/>
      <c r="X244" s="166"/>
      <c r="Y244" s="166"/>
      <c r="Z244" s="166"/>
      <c r="AA244" s="166"/>
      <c r="AB244" s="166"/>
      <c r="AC244" s="166"/>
      <c r="AD244" s="166"/>
      <c r="AE244" s="166"/>
      <c r="AF244" s="166"/>
    </row>
    <row r="245" spans="1:32" ht="14" customHeight="1" x14ac:dyDescent="0.15">
      <c r="A245" s="166"/>
      <c r="B245" s="597"/>
      <c r="C245" s="52"/>
      <c r="D245" s="2" t="s">
        <v>421</v>
      </c>
      <c r="E245" s="685">
        <f>Hernieuwbare_energie!E33</f>
        <v>7.3183148784523357</v>
      </c>
      <c r="F245" s="622">
        <v>16.436938481468101</v>
      </c>
      <c r="G245" s="633">
        <f t="shared" si="14"/>
        <v>7.3183148784523357</v>
      </c>
      <c r="H245" s="634">
        <f t="shared" si="15"/>
        <v>7.3183148784523357</v>
      </c>
      <c r="J245" s="2" t="s">
        <v>49</v>
      </c>
      <c r="L245" s="6">
        <v>0.97</v>
      </c>
      <c r="M245" s="166"/>
      <c r="N245" s="166"/>
      <c r="O245" s="166"/>
      <c r="P245" s="166"/>
      <c r="Q245" s="166"/>
      <c r="R245" s="166"/>
      <c r="S245" s="166"/>
      <c r="T245" s="166"/>
      <c r="U245" s="166"/>
      <c r="V245" s="166"/>
      <c r="W245" s="166"/>
      <c r="X245" s="166"/>
      <c r="Y245" s="166"/>
      <c r="Z245" s="166"/>
      <c r="AA245" s="166"/>
      <c r="AB245" s="166"/>
      <c r="AC245" s="166"/>
      <c r="AD245" s="166"/>
      <c r="AE245" s="166"/>
      <c r="AF245" s="166"/>
    </row>
    <row r="246" spans="1:32" ht="14" customHeight="1" x14ac:dyDescent="0.15">
      <c r="A246" s="166"/>
      <c r="B246" s="597"/>
      <c r="C246" s="52"/>
      <c r="D246" s="2" t="s">
        <v>422</v>
      </c>
      <c r="E246" s="683">
        <v>0</v>
      </c>
      <c r="F246" s="622">
        <v>2.0887413774256798</v>
      </c>
      <c r="G246" s="633">
        <f t="shared" si="14"/>
        <v>0</v>
      </c>
      <c r="H246" s="634">
        <f t="shared" si="15"/>
        <v>0</v>
      </c>
      <c r="J246" s="2" t="s">
        <v>49</v>
      </c>
      <c r="L246" s="6">
        <v>0.97</v>
      </c>
      <c r="M246" s="166"/>
      <c r="N246" s="166"/>
      <c r="O246" s="166"/>
      <c r="P246" s="166"/>
      <c r="Q246" s="166"/>
      <c r="R246" s="166"/>
      <c r="S246" s="166"/>
      <c r="T246" s="166"/>
      <c r="U246" s="166"/>
      <c r="V246" s="166"/>
      <c r="W246" s="166"/>
      <c r="X246" s="166"/>
      <c r="Y246" s="166"/>
      <c r="Z246" s="166"/>
      <c r="AA246" s="166"/>
      <c r="AB246" s="166"/>
      <c r="AC246" s="166"/>
      <c r="AD246" s="166"/>
      <c r="AE246" s="166"/>
      <c r="AF246" s="166"/>
    </row>
    <row r="247" spans="1:32" ht="14" customHeight="1" x14ac:dyDescent="0.15">
      <c r="A247" s="166"/>
      <c r="B247" s="597"/>
      <c r="C247" s="52"/>
      <c r="D247" s="599" t="s">
        <v>437</v>
      </c>
      <c r="E247" s="622">
        <f>WKK!E30</f>
        <v>0.91588050314465419</v>
      </c>
      <c r="F247" s="622">
        <v>0.60687370218620595</v>
      </c>
      <c r="G247" s="633">
        <f t="shared" si="14"/>
        <v>0.91588050314465419</v>
      </c>
      <c r="H247" s="634">
        <f t="shared" si="15"/>
        <v>0.91588050314465419</v>
      </c>
      <c r="J247" s="2" t="s">
        <v>49</v>
      </c>
      <c r="L247" s="6">
        <v>0.42</v>
      </c>
      <c r="M247" s="166"/>
      <c r="N247" s="166"/>
      <c r="O247" s="166"/>
      <c r="P247" s="166"/>
      <c r="Q247" s="166"/>
      <c r="R247" s="166"/>
      <c r="S247" s="166"/>
      <c r="T247" s="166"/>
      <c r="U247" s="166"/>
      <c r="V247" s="166"/>
      <c r="W247" s="166"/>
      <c r="X247" s="166"/>
      <c r="Y247" s="166"/>
      <c r="Z247" s="166"/>
      <c r="AA247" s="166"/>
      <c r="AB247" s="166"/>
      <c r="AC247" s="166"/>
      <c r="AD247" s="166"/>
      <c r="AE247" s="166"/>
      <c r="AF247" s="166"/>
    </row>
    <row r="248" spans="1:32" ht="14" customHeight="1" x14ac:dyDescent="0.15">
      <c r="A248" s="166"/>
      <c r="B248" s="597"/>
      <c r="C248" s="52"/>
      <c r="D248" s="2" t="s">
        <v>438</v>
      </c>
      <c r="E248" s="683">
        <v>0</v>
      </c>
      <c r="F248" s="622">
        <v>2.0353789970424101</v>
      </c>
      <c r="G248" s="633">
        <f t="shared" si="14"/>
        <v>0</v>
      </c>
      <c r="H248" s="634">
        <f t="shared" si="15"/>
        <v>0</v>
      </c>
      <c r="J248" s="2" t="s">
        <v>49</v>
      </c>
      <c r="L248" s="6">
        <v>0.42</v>
      </c>
      <c r="M248" s="166"/>
      <c r="N248" s="166"/>
      <c r="O248" s="166"/>
      <c r="P248" s="166"/>
      <c r="Q248" s="166"/>
      <c r="R248" s="166"/>
      <c r="S248" s="166"/>
      <c r="T248" s="166"/>
      <c r="U248" s="166"/>
      <c r="V248" s="166"/>
      <c r="W248" s="166"/>
      <c r="X248" s="166"/>
      <c r="Y248" s="166"/>
      <c r="Z248" s="166"/>
      <c r="AA248" s="166"/>
      <c r="AB248" s="166"/>
      <c r="AC248" s="166"/>
      <c r="AD248" s="166"/>
      <c r="AE248" s="166"/>
      <c r="AF248" s="166"/>
    </row>
    <row r="249" spans="1:32" ht="14" customHeight="1" x14ac:dyDescent="0.15">
      <c r="A249" s="166"/>
      <c r="B249" s="597"/>
      <c r="C249" s="52"/>
      <c r="D249" s="2" t="s">
        <v>439</v>
      </c>
      <c r="E249" s="683">
        <v>0</v>
      </c>
      <c r="F249" s="622">
        <v>0.48547955588971298</v>
      </c>
      <c r="G249" s="633">
        <f t="shared" si="14"/>
        <v>0</v>
      </c>
      <c r="H249" s="634">
        <f t="shared" si="15"/>
        <v>0</v>
      </c>
      <c r="J249" s="2" t="s">
        <v>49</v>
      </c>
      <c r="L249" s="6">
        <v>0.38</v>
      </c>
      <c r="M249" s="166"/>
      <c r="N249" s="166"/>
      <c r="O249" s="166"/>
      <c r="P249" s="166"/>
      <c r="Q249" s="166"/>
      <c r="R249" s="166"/>
      <c r="S249" s="166"/>
      <c r="T249" s="166"/>
      <c r="U249" s="166"/>
      <c r="V249" s="166"/>
      <c r="W249" s="166"/>
      <c r="X249" s="166"/>
      <c r="Y249" s="166"/>
      <c r="Z249" s="166"/>
      <c r="AA249" s="166"/>
      <c r="AB249" s="166"/>
      <c r="AC249" s="166"/>
      <c r="AD249" s="166"/>
      <c r="AE249" s="166"/>
      <c r="AF249" s="166"/>
    </row>
    <row r="250" spans="1:32" ht="14" customHeight="1" x14ac:dyDescent="0.15">
      <c r="A250" s="166"/>
      <c r="B250" s="597"/>
      <c r="C250" s="52"/>
      <c r="D250" s="2" t="s">
        <v>13</v>
      </c>
      <c r="E250" s="685">
        <f>Hernieuwbare_energie!E28</f>
        <v>4.0974326629098848E-2</v>
      </c>
      <c r="F250" s="622">
        <v>1.7999999999999999E-2</v>
      </c>
      <c r="G250" s="633">
        <f>E250/F250*100</f>
        <v>227.63514793943807</v>
      </c>
      <c r="H250" s="634">
        <f>E250*100</f>
        <v>4.0974326629098847</v>
      </c>
      <c r="J250" s="2" t="s">
        <v>49</v>
      </c>
      <c r="L250" s="6"/>
      <c r="M250" s="166"/>
      <c r="N250" s="166"/>
      <c r="O250" s="166"/>
      <c r="P250" s="166"/>
      <c r="Q250" s="166"/>
      <c r="R250" s="166"/>
      <c r="S250" s="166"/>
      <c r="T250" s="166"/>
      <c r="U250" s="166"/>
      <c r="V250" s="166"/>
      <c r="W250" s="166"/>
      <c r="X250" s="166"/>
      <c r="Y250" s="166"/>
      <c r="Z250" s="166"/>
      <c r="AA250" s="166"/>
      <c r="AB250" s="166"/>
      <c r="AC250" s="166"/>
      <c r="AD250" s="166"/>
      <c r="AE250" s="166"/>
      <c r="AF250" s="166"/>
    </row>
    <row r="251" spans="1:32" ht="14" customHeight="1" x14ac:dyDescent="0.15">
      <c r="A251" s="166"/>
      <c r="B251" s="597"/>
      <c r="C251" s="52"/>
      <c r="D251" s="2" t="s">
        <v>12</v>
      </c>
      <c r="E251" s="685">
        <f>Hernieuwbare_energie!E29</f>
        <v>5.3002368388623457E-3</v>
      </c>
      <c r="F251" s="622">
        <v>1.4E-2</v>
      </c>
      <c r="G251" s="633">
        <f>E251/F251*100</f>
        <v>37.858834563302466</v>
      </c>
      <c r="H251" s="634">
        <f>E251*100</f>
        <v>0.53002368388623455</v>
      </c>
      <c r="J251" s="2" t="s">
        <v>49</v>
      </c>
      <c r="L251" s="6"/>
      <c r="M251" s="166"/>
      <c r="N251" s="166"/>
      <c r="O251" s="166"/>
      <c r="P251" s="166"/>
      <c r="Q251" s="166"/>
      <c r="R251" s="166"/>
      <c r="S251" s="166"/>
      <c r="T251" s="166"/>
      <c r="U251" s="166"/>
      <c r="V251" s="166"/>
      <c r="W251" s="166"/>
      <c r="X251" s="166"/>
      <c r="Y251" s="166"/>
      <c r="Z251" s="166"/>
      <c r="AA251" s="166"/>
      <c r="AB251" s="166"/>
      <c r="AC251" s="166"/>
      <c r="AD251" s="166"/>
      <c r="AE251" s="166"/>
      <c r="AF251" s="166"/>
    </row>
    <row r="252" spans="1:32" ht="14" customHeight="1" x14ac:dyDescent="0.15">
      <c r="A252" s="166"/>
      <c r="B252" s="287"/>
      <c r="C252" s="52"/>
      <c r="D252" s="166"/>
      <c r="E252" s="624"/>
      <c r="F252" s="624"/>
      <c r="G252" s="636"/>
      <c r="H252" s="634"/>
      <c r="I252" s="166"/>
      <c r="J252" s="166"/>
      <c r="K252" s="166"/>
      <c r="L252" s="166"/>
      <c r="M252" s="166"/>
      <c r="N252" s="166"/>
      <c r="O252" s="166"/>
      <c r="P252" s="166"/>
      <c r="Q252" s="166"/>
      <c r="R252" s="166"/>
      <c r="S252" s="166"/>
      <c r="T252" s="166"/>
      <c r="U252" s="166"/>
      <c r="V252" s="166"/>
      <c r="W252" s="166"/>
      <c r="X252" s="166"/>
      <c r="Y252" s="166"/>
      <c r="Z252" s="166"/>
      <c r="AA252" s="166"/>
      <c r="AB252" s="166"/>
      <c r="AC252" s="166"/>
      <c r="AD252" s="166"/>
      <c r="AE252" s="166"/>
      <c r="AF252" s="166"/>
    </row>
    <row r="253" spans="1:32" ht="14" customHeight="1" x14ac:dyDescent="0.15">
      <c r="A253" s="166"/>
      <c r="B253" s="270"/>
      <c r="C253" s="257"/>
      <c r="D253" s="166"/>
      <c r="E253" s="624"/>
      <c r="F253" s="624"/>
      <c r="G253" s="636"/>
      <c r="H253" s="634"/>
      <c r="I253" s="166"/>
      <c r="J253" s="166"/>
      <c r="K253" s="166"/>
      <c r="L253" s="288"/>
      <c r="M253" s="166"/>
      <c r="N253" s="166"/>
      <c r="O253" s="166"/>
      <c r="P253" s="166"/>
      <c r="Q253" s="166"/>
      <c r="R253" s="166"/>
      <c r="S253" s="166"/>
      <c r="T253" s="166"/>
      <c r="U253" s="166"/>
      <c r="V253" s="166"/>
      <c r="W253" s="166"/>
      <c r="X253" s="166"/>
      <c r="Y253" s="166"/>
      <c r="Z253" s="166"/>
      <c r="AA253" s="166"/>
      <c r="AB253" s="166"/>
      <c r="AC253" s="166"/>
      <c r="AD253" s="166"/>
      <c r="AE253" s="166"/>
      <c r="AF253" s="166"/>
    </row>
    <row r="254" spans="1:32" ht="14" customHeight="1" x14ac:dyDescent="0.15">
      <c r="A254" s="166"/>
      <c r="B254" s="287"/>
      <c r="C254" s="52"/>
      <c r="D254" s="166"/>
      <c r="E254" s="630"/>
      <c r="F254" s="624"/>
      <c r="G254" s="636"/>
      <c r="H254" s="636"/>
      <c r="I254" s="166"/>
      <c r="J254" s="166"/>
      <c r="K254" s="166"/>
      <c r="L254" s="288"/>
      <c r="M254" s="166"/>
      <c r="N254" s="166"/>
      <c r="O254" s="166"/>
      <c r="P254" s="166"/>
      <c r="Q254" s="166"/>
      <c r="R254" s="166"/>
      <c r="S254" s="166"/>
      <c r="T254" s="166"/>
      <c r="U254" s="166"/>
      <c r="V254" s="166"/>
      <c r="W254" s="166"/>
      <c r="X254" s="166"/>
      <c r="Y254" s="166"/>
      <c r="Z254" s="166"/>
      <c r="AA254" s="166"/>
      <c r="AB254" s="166"/>
      <c r="AC254" s="166"/>
      <c r="AD254" s="166"/>
      <c r="AE254" s="166"/>
      <c r="AF254" s="166"/>
    </row>
    <row r="255" spans="1:32" x14ac:dyDescent="0.15">
      <c r="A255" s="166"/>
      <c r="B255" s="287"/>
      <c r="C255" s="52"/>
      <c r="D255" s="166"/>
      <c r="E255" s="630"/>
      <c r="F255" s="624"/>
      <c r="G255" s="636"/>
      <c r="H255" s="636"/>
      <c r="I255" s="166"/>
      <c r="J255" s="166"/>
      <c r="K255" s="166"/>
      <c r="L255" s="288"/>
      <c r="M255" s="166"/>
      <c r="N255" s="166"/>
      <c r="O255" s="166"/>
      <c r="P255" s="166"/>
      <c r="Q255" s="166"/>
      <c r="R255" s="166"/>
      <c r="S255" s="166"/>
      <c r="T255" s="166"/>
      <c r="U255" s="166"/>
      <c r="V255" s="166"/>
      <c r="W255" s="166"/>
      <c r="X255" s="166"/>
      <c r="Y255" s="166"/>
      <c r="Z255" s="166"/>
      <c r="AA255" s="166"/>
      <c r="AB255" s="166"/>
      <c r="AC255" s="166"/>
      <c r="AD255" s="166"/>
      <c r="AE255" s="166"/>
      <c r="AF255" s="166"/>
    </row>
    <row r="256" spans="1:32" x14ac:dyDescent="0.15">
      <c r="A256" s="166"/>
      <c r="B256" s="287"/>
      <c r="C256" s="52"/>
      <c r="D256" s="166"/>
      <c r="E256" s="630"/>
      <c r="F256" s="624"/>
      <c r="G256" s="636"/>
      <c r="H256" s="636"/>
      <c r="I256" s="166"/>
      <c r="J256" s="166"/>
      <c r="K256" s="166"/>
      <c r="L256" s="288"/>
      <c r="M256" s="166"/>
      <c r="N256" s="166"/>
      <c r="O256" s="166"/>
      <c r="P256" s="166"/>
      <c r="Q256" s="166"/>
      <c r="R256" s="166"/>
      <c r="S256" s="166"/>
      <c r="T256" s="166"/>
      <c r="U256" s="166"/>
      <c r="V256" s="166"/>
      <c r="W256" s="166"/>
      <c r="X256" s="166"/>
      <c r="Y256" s="166"/>
      <c r="Z256" s="166"/>
      <c r="AA256" s="166"/>
      <c r="AB256" s="166"/>
      <c r="AC256" s="166"/>
      <c r="AD256" s="166"/>
      <c r="AE256" s="166"/>
      <c r="AF256" s="166"/>
    </row>
    <row r="257" spans="1:32" x14ac:dyDescent="0.15">
      <c r="A257" s="166"/>
      <c r="B257" s="287"/>
      <c r="C257" s="257"/>
      <c r="D257" s="166"/>
      <c r="E257" s="630"/>
      <c r="F257" s="624"/>
      <c r="G257" s="636"/>
      <c r="H257" s="636"/>
      <c r="I257" s="166"/>
      <c r="J257" s="166"/>
      <c r="K257" s="166"/>
      <c r="L257" s="288"/>
      <c r="M257" s="166"/>
      <c r="N257" s="166"/>
      <c r="O257" s="166"/>
      <c r="P257" s="166"/>
      <c r="Q257" s="166"/>
      <c r="R257" s="166"/>
      <c r="S257" s="166"/>
      <c r="T257" s="166"/>
      <c r="U257" s="166"/>
      <c r="V257" s="166"/>
      <c r="W257" s="166"/>
      <c r="X257" s="166"/>
      <c r="Y257" s="166"/>
      <c r="Z257" s="166"/>
      <c r="AA257" s="166"/>
      <c r="AB257" s="166"/>
      <c r="AC257" s="166"/>
      <c r="AD257" s="166"/>
      <c r="AE257" s="166"/>
      <c r="AF257" s="166"/>
    </row>
    <row r="258" spans="1:32" x14ac:dyDescent="0.15">
      <c r="A258" s="166"/>
      <c r="B258" s="287"/>
      <c r="C258" s="52"/>
      <c r="D258" s="166"/>
      <c r="E258" s="630"/>
      <c r="F258" s="624"/>
      <c r="G258" s="636"/>
      <c r="H258" s="636"/>
      <c r="I258" s="166"/>
      <c r="J258" s="166"/>
      <c r="K258" s="166"/>
      <c r="L258" s="288"/>
      <c r="M258" s="166"/>
      <c r="N258" s="166"/>
      <c r="O258" s="166"/>
      <c r="P258" s="166"/>
      <c r="Q258" s="166"/>
      <c r="R258" s="166"/>
      <c r="S258" s="166"/>
      <c r="T258" s="166"/>
      <c r="U258" s="166"/>
      <c r="V258" s="166"/>
      <c r="W258" s="166"/>
      <c r="X258" s="166"/>
      <c r="Y258" s="166"/>
      <c r="Z258" s="166"/>
      <c r="AA258" s="166"/>
      <c r="AB258" s="166"/>
      <c r="AC258" s="166"/>
      <c r="AD258" s="166"/>
      <c r="AE258" s="166"/>
      <c r="AF258" s="166"/>
    </row>
    <row r="259" spans="1:32" x14ac:dyDescent="0.15">
      <c r="A259" s="166"/>
      <c r="B259" s="287"/>
      <c r="C259" s="52"/>
      <c r="D259" s="166"/>
      <c r="E259" s="630"/>
      <c r="F259" s="624"/>
      <c r="G259" s="636"/>
      <c r="H259" s="636"/>
      <c r="I259" s="166"/>
      <c r="J259" s="166"/>
      <c r="K259" s="166"/>
      <c r="L259" s="288"/>
      <c r="M259" s="166"/>
      <c r="N259" s="166"/>
      <c r="O259" s="166"/>
      <c r="P259" s="166"/>
      <c r="Q259" s="166"/>
      <c r="R259" s="166"/>
      <c r="S259" s="166"/>
      <c r="T259" s="166"/>
      <c r="U259" s="166"/>
      <c r="V259" s="166"/>
      <c r="W259" s="166"/>
      <c r="X259" s="166"/>
      <c r="Y259" s="166"/>
      <c r="Z259" s="166"/>
      <c r="AA259" s="166"/>
      <c r="AB259" s="166"/>
      <c r="AC259" s="166"/>
      <c r="AD259" s="166"/>
      <c r="AE259" s="166"/>
      <c r="AF259" s="166"/>
    </row>
    <row r="260" spans="1:32" x14ac:dyDescent="0.15">
      <c r="A260" s="166"/>
      <c r="B260" s="287"/>
      <c r="C260" s="52"/>
      <c r="D260" s="166"/>
      <c r="E260" s="630"/>
      <c r="F260" s="624"/>
      <c r="G260" s="636"/>
      <c r="H260" s="636"/>
      <c r="I260" s="166"/>
      <c r="J260" s="166"/>
      <c r="K260" s="166"/>
      <c r="L260" s="288"/>
      <c r="M260" s="166"/>
      <c r="N260" s="166"/>
      <c r="O260" s="166"/>
      <c r="P260" s="166"/>
      <c r="Q260" s="166"/>
      <c r="R260" s="166"/>
      <c r="S260" s="166"/>
      <c r="T260" s="166"/>
      <c r="U260" s="166"/>
      <c r="V260" s="166"/>
      <c r="W260" s="166"/>
      <c r="X260" s="166"/>
      <c r="Y260" s="166"/>
      <c r="Z260" s="166"/>
      <c r="AA260" s="166"/>
      <c r="AB260" s="166"/>
      <c r="AC260" s="166"/>
      <c r="AD260" s="166"/>
      <c r="AE260" s="166"/>
      <c r="AF260" s="166"/>
    </row>
    <row r="261" spans="1:32" x14ac:dyDescent="0.15">
      <c r="A261" s="166"/>
      <c r="B261" s="287"/>
      <c r="C261" s="52"/>
      <c r="D261" s="166"/>
      <c r="E261" s="630"/>
      <c r="F261" s="624"/>
      <c r="G261" s="636"/>
      <c r="H261" s="636"/>
      <c r="I261" s="166"/>
      <c r="J261" s="166"/>
      <c r="K261" s="166"/>
      <c r="L261" s="288"/>
      <c r="M261" s="166"/>
      <c r="N261" s="166"/>
      <c r="O261" s="166"/>
      <c r="P261" s="166"/>
      <c r="Q261" s="166"/>
      <c r="R261" s="166"/>
      <c r="S261" s="166"/>
      <c r="T261" s="166"/>
      <c r="U261" s="166"/>
      <c r="V261" s="166"/>
      <c r="W261" s="166"/>
      <c r="X261" s="166"/>
      <c r="Y261" s="166"/>
      <c r="Z261" s="166"/>
      <c r="AA261" s="166"/>
      <c r="AB261" s="166"/>
      <c r="AC261" s="166"/>
      <c r="AD261" s="166"/>
      <c r="AE261" s="166"/>
      <c r="AF261" s="166"/>
    </row>
    <row r="262" spans="1:32" x14ac:dyDescent="0.15">
      <c r="A262" s="166"/>
      <c r="B262" s="287"/>
      <c r="C262" s="52"/>
      <c r="D262" s="166"/>
      <c r="E262" s="630"/>
      <c r="F262" s="624"/>
      <c r="G262" s="636"/>
      <c r="H262" s="636"/>
      <c r="I262" s="166"/>
      <c r="J262" s="166"/>
      <c r="K262" s="166"/>
      <c r="L262" s="288"/>
      <c r="M262" s="166"/>
      <c r="N262" s="166"/>
      <c r="O262" s="166"/>
      <c r="P262" s="166"/>
      <c r="Q262" s="166"/>
      <c r="R262" s="166"/>
      <c r="S262" s="166"/>
      <c r="T262" s="166"/>
      <c r="U262" s="166"/>
      <c r="V262" s="166"/>
      <c r="W262" s="166"/>
      <c r="X262" s="166"/>
      <c r="Y262" s="166"/>
      <c r="Z262" s="166"/>
      <c r="AA262" s="166"/>
      <c r="AB262" s="166"/>
      <c r="AC262" s="166"/>
      <c r="AD262" s="166"/>
      <c r="AE262" s="166"/>
      <c r="AF262" s="166"/>
    </row>
    <row r="263" spans="1:32" x14ac:dyDescent="0.15">
      <c r="A263" s="166"/>
      <c r="B263" s="287"/>
      <c r="C263" s="52"/>
      <c r="D263" s="166"/>
      <c r="E263" s="630"/>
      <c r="F263" s="624"/>
      <c r="G263" s="636"/>
      <c r="H263" s="636"/>
      <c r="I263" s="166"/>
      <c r="J263" s="166"/>
      <c r="K263" s="166"/>
      <c r="L263" s="288"/>
      <c r="M263" s="166"/>
      <c r="N263" s="166"/>
      <c r="O263" s="166"/>
      <c r="P263" s="166"/>
      <c r="Q263" s="166"/>
      <c r="R263" s="166"/>
      <c r="S263" s="166"/>
      <c r="T263" s="166"/>
      <c r="U263" s="166"/>
      <c r="V263" s="166"/>
      <c r="W263" s="166"/>
      <c r="X263" s="166"/>
      <c r="Y263" s="166"/>
      <c r="Z263" s="166"/>
      <c r="AA263" s="166"/>
      <c r="AB263" s="166"/>
      <c r="AC263" s="166"/>
      <c r="AD263" s="166"/>
      <c r="AE263" s="166"/>
      <c r="AF263" s="166"/>
    </row>
    <row r="264" spans="1:32" x14ac:dyDescent="0.15">
      <c r="A264" s="166"/>
      <c r="B264" s="287"/>
      <c r="C264" s="52"/>
      <c r="D264" s="166"/>
      <c r="E264" s="630"/>
      <c r="F264" s="624"/>
      <c r="G264" s="636"/>
      <c r="H264" s="636"/>
      <c r="I264" s="166"/>
      <c r="J264" s="166"/>
      <c r="K264" s="166"/>
      <c r="L264" s="288"/>
      <c r="M264" s="166"/>
      <c r="N264" s="166"/>
      <c r="O264" s="166"/>
      <c r="P264" s="166"/>
      <c r="Q264" s="166"/>
      <c r="R264" s="166"/>
      <c r="S264" s="166"/>
      <c r="T264" s="166"/>
      <c r="U264" s="166"/>
      <c r="V264" s="166"/>
      <c r="W264" s="166"/>
      <c r="X264" s="166"/>
      <c r="Y264" s="166"/>
      <c r="Z264" s="166"/>
      <c r="AA264" s="166"/>
      <c r="AB264" s="166"/>
      <c r="AC264" s="166"/>
      <c r="AD264" s="166"/>
      <c r="AE264" s="166"/>
      <c r="AF264" s="166"/>
    </row>
    <row r="265" spans="1:32" x14ac:dyDescent="0.15">
      <c r="A265" s="166"/>
      <c r="B265" s="287"/>
      <c r="C265" s="52"/>
      <c r="D265" s="166"/>
      <c r="E265" s="630"/>
      <c r="F265" s="624"/>
      <c r="G265" s="636"/>
      <c r="H265" s="636"/>
      <c r="I265" s="166"/>
      <c r="J265" s="166"/>
      <c r="K265" s="166"/>
      <c r="L265" s="288"/>
      <c r="M265" s="166"/>
      <c r="N265" s="166"/>
      <c r="O265" s="166"/>
      <c r="P265" s="166"/>
      <c r="Q265" s="166"/>
      <c r="R265" s="166"/>
      <c r="S265" s="166"/>
      <c r="T265" s="166"/>
      <c r="U265" s="166"/>
      <c r="V265" s="166"/>
      <c r="W265" s="166"/>
      <c r="X265" s="166"/>
      <c r="Y265" s="166"/>
      <c r="Z265" s="166"/>
      <c r="AA265" s="166"/>
      <c r="AB265" s="166"/>
      <c r="AC265" s="166"/>
      <c r="AD265" s="166"/>
      <c r="AE265" s="166"/>
      <c r="AF265" s="166"/>
    </row>
    <row r="266" spans="1:32" x14ac:dyDescent="0.15">
      <c r="A266" s="166"/>
      <c r="B266" s="287"/>
      <c r="C266" s="52"/>
      <c r="D266" s="166"/>
      <c r="E266" s="630"/>
      <c r="F266" s="624"/>
      <c r="G266" s="636"/>
      <c r="H266" s="636"/>
      <c r="I266" s="166"/>
      <c r="J266" s="166"/>
      <c r="K266" s="166"/>
      <c r="L266" s="288"/>
      <c r="M266" s="166"/>
      <c r="N266" s="166"/>
      <c r="O266" s="166"/>
      <c r="P266" s="166"/>
      <c r="Q266" s="166"/>
      <c r="R266" s="166"/>
      <c r="S266" s="166"/>
      <c r="T266" s="166"/>
      <c r="U266" s="166"/>
      <c r="V266" s="166"/>
      <c r="W266" s="166"/>
      <c r="X266" s="166"/>
      <c r="Y266" s="166"/>
      <c r="Z266" s="166"/>
      <c r="AA266" s="166"/>
      <c r="AB266" s="166"/>
      <c r="AC266" s="166"/>
      <c r="AD266" s="166"/>
      <c r="AE266" s="166"/>
      <c r="AF266" s="166"/>
    </row>
    <row r="267" spans="1:32" x14ac:dyDescent="0.15">
      <c r="A267" s="166"/>
      <c r="B267" s="287"/>
      <c r="C267" s="52"/>
      <c r="D267" s="166"/>
      <c r="E267" s="630"/>
      <c r="F267" s="630"/>
      <c r="G267" s="636"/>
      <c r="H267" s="636"/>
      <c r="I267" s="166"/>
      <c r="J267" s="166"/>
      <c r="K267" s="166"/>
      <c r="L267" s="288"/>
      <c r="M267" s="166"/>
      <c r="N267" s="166"/>
      <c r="O267" s="166"/>
      <c r="P267" s="166"/>
      <c r="Q267" s="166"/>
      <c r="R267" s="166"/>
      <c r="S267" s="166"/>
      <c r="T267" s="166"/>
      <c r="U267" s="166"/>
      <c r="V267" s="166"/>
      <c r="W267" s="166"/>
      <c r="X267" s="166"/>
      <c r="Y267" s="166"/>
      <c r="Z267" s="166"/>
      <c r="AA267" s="166"/>
      <c r="AB267" s="166"/>
      <c r="AC267" s="166"/>
      <c r="AD267" s="166"/>
      <c r="AE267" s="166"/>
      <c r="AF267" s="166"/>
    </row>
    <row r="268" spans="1:32" x14ac:dyDescent="0.15">
      <c r="A268" s="166"/>
      <c r="B268" s="287"/>
      <c r="C268" s="52"/>
      <c r="D268" s="166"/>
      <c r="E268" s="630"/>
      <c r="F268" s="630"/>
      <c r="G268" s="636"/>
      <c r="H268" s="636"/>
      <c r="I268" s="166"/>
      <c r="J268" s="166"/>
      <c r="K268" s="166"/>
      <c r="L268" s="288"/>
      <c r="M268" s="166"/>
      <c r="N268" s="166"/>
      <c r="O268" s="166"/>
      <c r="P268" s="166"/>
      <c r="Q268" s="166"/>
      <c r="R268" s="166"/>
      <c r="S268" s="166"/>
      <c r="T268" s="166"/>
      <c r="U268" s="166"/>
      <c r="V268" s="166"/>
      <c r="W268" s="166"/>
      <c r="X268" s="166"/>
      <c r="Y268" s="166"/>
      <c r="Z268" s="166"/>
      <c r="AA268" s="166"/>
      <c r="AB268" s="166"/>
      <c r="AC268" s="166"/>
      <c r="AD268" s="166"/>
      <c r="AE268" s="166"/>
      <c r="AF268" s="166"/>
    </row>
    <row r="269" spans="1:32" x14ac:dyDescent="0.15">
      <c r="A269" s="166"/>
      <c r="B269" s="287"/>
      <c r="C269" s="52"/>
      <c r="D269" s="166"/>
      <c r="E269" s="630"/>
      <c r="F269" s="630"/>
      <c r="G269" s="636"/>
      <c r="H269" s="636"/>
      <c r="I269" s="166"/>
      <c r="J269" s="166"/>
      <c r="K269" s="166"/>
      <c r="L269" s="288"/>
      <c r="M269" s="166"/>
      <c r="N269" s="166"/>
      <c r="O269" s="166"/>
      <c r="P269" s="166"/>
      <c r="Q269" s="166"/>
      <c r="R269" s="166"/>
      <c r="S269" s="166"/>
      <c r="T269" s="166"/>
      <c r="U269" s="166"/>
      <c r="V269" s="166"/>
      <c r="W269" s="166"/>
      <c r="X269" s="166"/>
      <c r="Y269" s="166"/>
      <c r="Z269" s="166"/>
      <c r="AA269" s="166"/>
      <c r="AB269" s="166"/>
      <c r="AC269" s="166"/>
      <c r="AD269" s="166"/>
      <c r="AE269" s="166"/>
      <c r="AF269" s="166"/>
    </row>
    <row r="270" spans="1:32" x14ac:dyDescent="0.15">
      <c r="A270" s="166"/>
      <c r="B270" s="287"/>
      <c r="C270" s="52"/>
      <c r="D270" s="166"/>
      <c r="E270" s="630"/>
      <c r="F270" s="630"/>
      <c r="G270" s="636"/>
      <c r="H270" s="636"/>
      <c r="I270" s="166"/>
      <c r="J270" s="166"/>
      <c r="K270" s="166"/>
      <c r="L270" s="288"/>
      <c r="M270" s="166"/>
      <c r="N270" s="166"/>
      <c r="O270" s="166"/>
      <c r="P270" s="166"/>
      <c r="Q270" s="166"/>
      <c r="R270" s="166"/>
      <c r="S270" s="166"/>
      <c r="T270" s="166"/>
      <c r="U270" s="166"/>
      <c r="V270" s="166"/>
      <c r="W270" s="166"/>
      <c r="X270" s="166"/>
      <c r="Y270" s="166"/>
      <c r="Z270" s="166"/>
      <c r="AA270" s="166"/>
      <c r="AB270" s="166"/>
      <c r="AC270" s="166"/>
      <c r="AD270" s="166"/>
      <c r="AE270" s="166"/>
      <c r="AF270" s="166"/>
    </row>
    <row r="271" spans="1:32" x14ac:dyDescent="0.15">
      <c r="A271" s="166"/>
      <c r="B271" s="287"/>
      <c r="C271" s="52"/>
      <c r="D271" s="166"/>
      <c r="E271" s="630"/>
      <c r="F271" s="630"/>
      <c r="G271" s="636"/>
      <c r="H271" s="636"/>
      <c r="I271" s="166"/>
      <c r="J271" s="166"/>
      <c r="K271" s="166"/>
      <c r="L271" s="288"/>
      <c r="M271" s="166"/>
      <c r="N271" s="166"/>
      <c r="O271" s="166"/>
      <c r="P271" s="166"/>
      <c r="Q271" s="166"/>
      <c r="R271" s="166"/>
      <c r="S271" s="166"/>
      <c r="T271" s="166"/>
      <c r="U271" s="166"/>
      <c r="V271" s="166"/>
      <c r="W271" s="166"/>
      <c r="X271" s="166"/>
      <c r="Y271" s="166"/>
      <c r="Z271" s="166"/>
      <c r="AA271" s="166"/>
      <c r="AB271" s="166"/>
      <c r="AC271" s="166"/>
      <c r="AD271" s="166"/>
      <c r="AE271" s="166"/>
      <c r="AF271" s="166"/>
    </row>
    <row r="272" spans="1:32" x14ac:dyDescent="0.15">
      <c r="A272" s="166"/>
      <c r="B272" s="287"/>
      <c r="C272" s="52"/>
      <c r="D272" s="166"/>
      <c r="E272" s="630"/>
      <c r="F272" s="630"/>
      <c r="G272" s="636"/>
      <c r="H272" s="636"/>
      <c r="I272" s="166"/>
      <c r="J272" s="166"/>
      <c r="K272" s="166"/>
      <c r="L272" s="288"/>
      <c r="M272" s="166"/>
      <c r="N272" s="166"/>
      <c r="O272" s="166"/>
      <c r="P272" s="166"/>
      <c r="Q272" s="166"/>
      <c r="R272" s="166"/>
      <c r="S272" s="166"/>
      <c r="T272" s="166"/>
      <c r="U272" s="166"/>
      <c r="V272" s="166"/>
      <c r="W272" s="166"/>
      <c r="X272" s="166"/>
      <c r="Y272" s="166"/>
      <c r="Z272" s="166"/>
      <c r="AA272" s="166"/>
      <c r="AB272" s="166"/>
      <c r="AC272" s="166"/>
      <c r="AD272" s="166"/>
      <c r="AE272" s="166"/>
      <c r="AF272" s="166"/>
    </row>
    <row r="273" spans="1:32" x14ac:dyDescent="0.15">
      <c r="A273" s="166"/>
      <c r="B273" s="287"/>
      <c r="C273" s="52"/>
      <c r="D273" s="166"/>
      <c r="E273" s="630"/>
      <c r="F273" s="630"/>
      <c r="G273" s="636"/>
      <c r="H273" s="636"/>
      <c r="I273" s="166"/>
      <c r="J273" s="166"/>
      <c r="K273" s="166"/>
      <c r="L273" s="288"/>
      <c r="M273" s="166"/>
      <c r="N273" s="166"/>
      <c r="O273" s="166"/>
      <c r="P273" s="166"/>
      <c r="Q273" s="166"/>
      <c r="R273" s="166"/>
      <c r="S273" s="166"/>
      <c r="T273" s="166"/>
      <c r="U273" s="166"/>
      <c r="V273" s="166"/>
      <c r="W273" s="166"/>
      <c r="X273" s="166"/>
      <c r="Y273" s="166"/>
      <c r="Z273" s="166"/>
      <c r="AA273" s="166"/>
      <c r="AB273" s="166"/>
      <c r="AC273" s="166"/>
      <c r="AD273" s="166"/>
      <c r="AE273" s="166"/>
      <c r="AF273" s="166"/>
    </row>
    <row r="274" spans="1:32" x14ac:dyDescent="0.15">
      <c r="A274" s="166"/>
      <c r="B274" s="287"/>
      <c r="C274" s="52"/>
      <c r="D274" s="166"/>
      <c r="E274" s="630"/>
      <c r="F274" s="630"/>
      <c r="G274" s="636"/>
      <c r="H274" s="636"/>
      <c r="I274" s="166"/>
      <c r="J274" s="166"/>
      <c r="K274" s="166"/>
      <c r="L274" s="288"/>
      <c r="M274" s="166"/>
      <c r="N274" s="166"/>
      <c r="O274" s="166"/>
      <c r="P274" s="166"/>
      <c r="Q274" s="166"/>
      <c r="R274" s="166"/>
      <c r="S274" s="166"/>
      <c r="T274" s="166"/>
      <c r="U274" s="166"/>
      <c r="V274" s="166"/>
      <c r="W274" s="166"/>
      <c r="X274" s="166"/>
      <c r="Y274" s="166"/>
      <c r="Z274" s="166"/>
      <c r="AA274" s="166"/>
      <c r="AB274" s="166"/>
      <c r="AC274" s="166"/>
      <c r="AD274" s="166"/>
      <c r="AE274" s="166"/>
      <c r="AF274" s="166"/>
    </row>
    <row r="275" spans="1:32" x14ac:dyDescent="0.15">
      <c r="A275" s="166"/>
      <c r="B275" s="287"/>
      <c r="C275" s="52"/>
      <c r="D275" s="166"/>
      <c r="E275" s="630"/>
      <c r="F275" s="630"/>
      <c r="G275" s="636"/>
      <c r="H275" s="636"/>
      <c r="I275" s="166"/>
      <c r="J275" s="166"/>
      <c r="K275" s="166"/>
      <c r="L275" s="288"/>
      <c r="M275" s="166"/>
      <c r="N275" s="166"/>
      <c r="O275" s="166"/>
      <c r="P275" s="166"/>
      <c r="Q275" s="166"/>
      <c r="R275" s="166"/>
      <c r="S275" s="166"/>
      <c r="T275" s="166"/>
      <c r="U275" s="166"/>
      <c r="V275" s="166"/>
      <c r="W275" s="166"/>
      <c r="X275" s="166"/>
      <c r="Y275" s="166"/>
      <c r="Z275" s="166"/>
      <c r="AA275" s="166"/>
      <c r="AB275" s="166"/>
      <c r="AC275" s="166"/>
      <c r="AD275" s="166"/>
      <c r="AE275" s="166"/>
      <c r="AF275" s="166"/>
    </row>
    <row r="276" spans="1:32" x14ac:dyDescent="0.15">
      <c r="A276" s="166"/>
      <c r="B276" s="287"/>
      <c r="C276" s="52"/>
      <c r="D276" s="166"/>
      <c r="E276" s="630"/>
      <c r="F276" s="630"/>
      <c r="G276" s="636"/>
      <c r="H276" s="636"/>
      <c r="I276" s="166"/>
      <c r="J276" s="166"/>
      <c r="K276" s="166"/>
      <c r="L276" s="288"/>
      <c r="M276" s="166"/>
      <c r="N276" s="166"/>
      <c r="O276" s="166"/>
      <c r="P276" s="166"/>
      <c r="Q276" s="166"/>
      <c r="R276" s="166"/>
      <c r="S276" s="166"/>
      <c r="T276" s="166"/>
      <c r="U276" s="166"/>
      <c r="V276" s="166"/>
      <c r="W276" s="166"/>
      <c r="X276" s="166"/>
      <c r="Y276" s="166"/>
      <c r="Z276" s="166"/>
      <c r="AA276" s="166"/>
      <c r="AB276" s="166"/>
      <c r="AC276" s="166"/>
      <c r="AD276" s="166"/>
      <c r="AE276" s="166"/>
      <c r="AF276" s="166"/>
    </row>
    <row r="277" spans="1:32" x14ac:dyDescent="0.15">
      <c r="A277" s="166"/>
      <c r="B277" s="287"/>
      <c r="C277" s="52"/>
      <c r="D277" s="166"/>
      <c r="E277" s="630"/>
      <c r="F277" s="630"/>
      <c r="G277" s="636"/>
      <c r="H277" s="636"/>
      <c r="I277" s="166"/>
      <c r="J277" s="166"/>
      <c r="K277" s="166"/>
      <c r="L277" s="288"/>
      <c r="M277" s="166"/>
      <c r="N277" s="166"/>
      <c r="O277" s="166"/>
      <c r="P277" s="166"/>
      <c r="Q277" s="166"/>
      <c r="R277" s="166"/>
      <c r="S277" s="166"/>
      <c r="T277" s="166"/>
      <c r="U277" s="166"/>
      <c r="V277" s="166"/>
      <c r="W277" s="166"/>
      <c r="X277" s="166"/>
      <c r="Y277" s="166"/>
      <c r="Z277" s="166"/>
      <c r="AA277" s="166"/>
      <c r="AB277" s="166"/>
      <c r="AC277" s="166"/>
      <c r="AD277" s="166"/>
      <c r="AE277" s="166"/>
      <c r="AF277" s="166"/>
    </row>
    <row r="278" spans="1:32" x14ac:dyDescent="0.15">
      <c r="A278" s="166"/>
      <c r="B278" s="287"/>
      <c r="C278" s="52"/>
      <c r="D278" s="166"/>
      <c r="E278" s="630"/>
      <c r="F278" s="630"/>
      <c r="G278" s="636"/>
      <c r="H278" s="636"/>
      <c r="I278" s="166"/>
      <c r="J278" s="166"/>
      <c r="K278" s="166"/>
      <c r="L278" s="288"/>
      <c r="M278" s="166"/>
      <c r="N278" s="166"/>
      <c r="O278" s="166"/>
      <c r="P278" s="166"/>
      <c r="Q278" s="166"/>
      <c r="R278" s="166"/>
      <c r="S278" s="166"/>
      <c r="T278" s="166"/>
      <c r="U278" s="166"/>
      <c r="V278" s="166"/>
      <c r="W278" s="166"/>
      <c r="X278" s="166"/>
      <c r="Y278" s="166"/>
      <c r="Z278" s="166"/>
      <c r="AA278" s="166"/>
      <c r="AB278" s="166"/>
      <c r="AC278" s="166"/>
      <c r="AD278" s="166"/>
      <c r="AE278" s="166"/>
      <c r="AF278" s="166"/>
    </row>
    <row r="279" spans="1:32" x14ac:dyDescent="0.15">
      <c r="A279" s="166"/>
      <c r="B279" s="287"/>
      <c r="C279" s="52"/>
      <c r="D279" s="166"/>
      <c r="E279" s="630"/>
      <c r="F279" s="630"/>
      <c r="G279" s="636"/>
      <c r="H279" s="636"/>
      <c r="I279" s="166"/>
      <c r="J279" s="166"/>
      <c r="K279" s="166"/>
      <c r="L279" s="288"/>
      <c r="M279" s="166"/>
      <c r="N279" s="166"/>
      <c r="O279" s="166"/>
      <c r="P279" s="166"/>
      <c r="Q279" s="166"/>
      <c r="R279" s="166"/>
      <c r="S279" s="166"/>
      <c r="T279" s="166"/>
      <c r="U279" s="166"/>
      <c r="V279" s="166"/>
      <c r="W279" s="166"/>
      <c r="X279" s="166"/>
      <c r="Y279" s="166"/>
      <c r="Z279" s="166"/>
      <c r="AA279" s="166"/>
      <c r="AB279" s="166"/>
      <c r="AC279" s="166"/>
      <c r="AD279" s="166"/>
      <c r="AE279" s="166"/>
      <c r="AF279" s="166"/>
    </row>
    <row r="280" spans="1:32" x14ac:dyDescent="0.15">
      <c r="A280" s="166"/>
      <c r="B280" s="287"/>
      <c r="C280" s="52"/>
      <c r="D280" s="166"/>
      <c r="E280" s="630"/>
      <c r="F280" s="630"/>
      <c r="G280" s="636"/>
      <c r="H280" s="636"/>
      <c r="I280" s="166"/>
      <c r="J280" s="166"/>
      <c r="K280" s="166"/>
      <c r="L280" s="288"/>
      <c r="M280" s="166"/>
      <c r="N280" s="166"/>
      <c r="O280" s="166"/>
      <c r="P280" s="166"/>
      <c r="Q280" s="166"/>
      <c r="R280" s="166"/>
      <c r="S280" s="166"/>
      <c r="T280" s="166"/>
      <c r="U280" s="166"/>
      <c r="V280" s="166"/>
      <c r="W280" s="166"/>
      <c r="X280" s="166"/>
      <c r="Y280" s="166"/>
      <c r="Z280" s="166"/>
      <c r="AA280" s="166"/>
      <c r="AB280" s="166"/>
      <c r="AC280" s="166"/>
      <c r="AD280" s="166"/>
      <c r="AE280" s="166"/>
      <c r="AF280" s="166"/>
    </row>
    <row r="281" spans="1:32" x14ac:dyDescent="0.15">
      <c r="A281" s="166"/>
      <c r="B281" s="287"/>
      <c r="C281" s="52"/>
      <c r="D281" s="166"/>
      <c r="E281" s="630"/>
      <c r="F281" s="630"/>
      <c r="G281" s="636"/>
      <c r="H281" s="636"/>
      <c r="I281" s="166"/>
      <c r="J281" s="166"/>
      <c r="K281" s="166"/>
      <c r="L281" s="288"/>
      <c r="M281" s="166"/>
      <c r="N281" s="166"/>
      <c r="O281" s="166"/>
      <c r="P281" s="166"/>
      <c r="Q281" s="166"/>
      <c r="R281" s="166"/>
      <c r="S281" s="166"/>
      <c r="T281" s="166"/>
      <c r="U281" s="166"/>
      <c r="V281" s="166"/>
      <c r="W281" s="166"/>
      <c r="X281" s="166"/>
      <c r="Y281" s="166"/>
      <c r="Z281" s="166"/>
      <c r="AA281" s="166"/>
      <c r="AB281" s="166"/>
      <c r="AC281" s="166"/>
      <c r="AD281" s="166"/>
      <c r="AE281" s="166"/>
      <c r="AF281" s="166"/>
    </row>
    <row r="282" spans="1:32" x14ac:dyDescent="0.15">
      <c r="A282" s="166"/>
      <c r="B282" s="287"/>
      <c r="C282" s="52"/>
      <c r="D282" s="166"/>
      <c r="E282" s="630"/>
      <c r="F282" s="630"/>
      <c r="G282" s="636"/>
      <c r="H282" s="636"/>
      <c r="I282" s="166"/>
      <c r="J282" s="166"/>
      <c r="K282" s="166"/>
      <c r="L282" s="288"/>
      <c r="M282" s="166"/>
      <c r="N282" s="166"/>
      <c r="O282" s="166"/>
      <c r="P282" s="166"/>
      <c r="Q282" s="166"/>
      <c r="R282" s="166"/>
      <c r="S282" s="166"/>
      <c r="T282" s="166"/>
      <c r="U282" s="166"/>
      <c r="V282" s="166"/>
      <c r="W282" s="166"/>
      <c r="X282" s="166"/>
      <c r="Y282" s="166"/>
      <c r="Z282" s="166"/>
      <c r="AA282" s="166"/>
      <c r="AB282" s="166"/>
      <c r="AC282" s="166"/>
      <c r="AD282" s="166"/>
      <c r="AE282" s="166"/>
      <c r="AF282" s="166"/>
    </row>
    <row r="283" spans="1:32" x14ac:dyDescent="0.15">
      <c r="A283" s="166"/>
      <c r="B283" s="166"/>
      <c r="C283" s="166"/>
      <c r="D283" s="166"/>
      <c r="E283" s="630"/>
      <c r="F283" s="630"/>
      <c r="G283" s="636"/>
      <c r="H283" s="636"/>
      <c r="I283" s="166"/>
      <c r="J283" s="166"/>
      <c r="K283" s="166"/>
      <c r="L283" s="288"/>
      <c r="M283" s="166"/>
      <c r="N283" s="166"/>
      <c r="O283" s="166"/>
      <c r="P283" s="166"/>
      <c r="Q283" s="166"/>
      <c r="R283" s="166"/>
      <c r="S283" s="166"/>
      <c r="T283" s="166"/>
      <c r="U283" s="166"/>
      <c r="V283" s="166"/>
      <c r="W283" s="166"/>
      <c r="X283" s="166"/>
      <c r="Y283" s="166"/>
      <c r="Z283" s="166"/>
      <c r="AA283" s="166"/>
      <c r="AB283" s="166"/>
      <c r="AC283" s="166"/>
      <c r="AD283" s="166"/>
      <c r="AE283" s="166"/>
      <c r="AF283" s="166"/>
    </row>
    <row r="284" spans="1:32" x14ac:dyDescent="0.15">
      <c r="A284" s="166"/>
      <c r="D284" s="166"/>
      <c r="E284" s="630"/>
      <c r="F284" s="630"/>
      <c r="G284" s="636"/>
      <c r="H284" s="636"/>
      <c r="I284" s="166"/>
      <c r="J284" s="166"/>
      <c r="K284" s="166"/>
      <c r="L284" s="288"/>
      <c r="M284" s="166"/>
      <c r="N284" s="166"/>
      <c r="O284" s="166"/>
      <c r="P284" s="166"/>
      <c r="Q284" s="166"/>
      <c r="R284" s="166"/>
      <c r="S284" s="166"/>
      <c r="T284" s="166"/>
      <c r="U284" s="166"/>
      <c r="V284" s="166"/>
      <c r="W284" s="166"/>
      <c r="X284" s="166"/>
      <c r="Y284" s="166"/>
      <c r="Z284" s="166"/>
      <c r="AA284" s="166"/>
      <c r="AB284" s="166"/>
      <c r="AC284" s="166"/>
      <c r="AD284" s="166"/>
      <c r="AE284" s="166"/>
      <c r="AF284" s="166"/>
    </row>
    <row r="285" spans="1:32" x14ac:dyDescent="0.15">
      <c r="A285" s="166"/>
      <c r="D285" s="166"/>
      <c r="E285" s="630"/>
      <c r="F285" s="630"/>
      <c r="G285" s="636"/>
      <c r="H285" s="636"/>
      <c r="I285" s="166"/>
      <c r="J285" s="166"/>
      <c r="K285" s="166"/>
      <c r="L285" s="288"/>
      <c r="M285" s="166"/>
      <c r="N285" s="166"/>
      <c r="O285" s="166"/>
      <c r="P285" s="166"/>
      <c r="Q285" s="166"/>
      <c r="R285" s="166"/>
      <c r="S285" s="166"/>
      <c r="T285" s="166"/>
      <c r="U285" s="166"/>
      <c r="V285" s="166"/>
      <c r="W285" s="166"/>
      <c r="X285" s="166"/>
      <c r="Y285" s="166"/>
      <c r="Z285" s="166"/>
      <c r="AA285" s="166"/>
      <c r="AB285" s="166"/>
      <c r="AC285" s="166"/>
      <c r="AD285" s="166"/>
      <c r="AE285" s="166"/>
      <c r="AF285" s="166"/>
    </row>
    <row r="286" spans="1:32" x14ac:dyDescent="0.15">
      <c r="A286" s="166"/>
      <c r="D286" s="166"/>
      <c r="E286" s="630"/>
      <c r="F286" s="630"/>
      <c r="G286" s="636"/>
      <c r="H286" s="636"/>
      <c r="I286" s="166"/>
      <c r="J286" s="166"/>
      <c r="K286" s="166"/>
      <c r="L286" s="288"/>
      <c r="M286" s="166"/>
      <c r="N286" s="166"/>
      <c r="O286" s="166"/>
      <c r="P286" s="166"/>
      <c r="Q286" s="166"/>
      <c r="R286" s="166"/>
      <c r="S286" s="166"/>
      <c r="T286" s="166"/>
      <c r="U286" s="166"/>
      <c r="V286" s="166"/>
      <c r="W286" s="166"/>
      <c r="X286" s="166"/>
      <c r="Y286" s="166"/>
      <c r="Z286" s="166"/>
      <c r="AA286" s="166"/>
      <c r="AB286" s="166"/>
      <c r="AC286" s="166"/>
      <c r="AD286" s="166"/>
      <c r="AE286" s="166"/>
      <c r="AF286" s="166"/>
    </row>
    <row r="287" spans="1:32" x14ac:dyDescent="0.15">
      <c r="A287" s="166"/>
      <c r="D287" s="166"/>
      <c r="E287" s="630"/>
      <c r="F287" s="630"/>
      <c r="G287" s="636"/>
      <c r="H287" s="636"/>
      <c r="I287" s="166"/>
      <c r="J287" s="166"/>
      <c r="K287" s="166"/>
      <c r="L287" s="288"/>
      <c r="M287" s="166"/>
      <c r="N287" s="166"/>
      <c r="O287" s="166"/>
      <c r="P287" s="166"/>
      <c r="Q287" s="166"/>
      <c r="R287" s="166"/>
      <c r="S287" s="166"/>
      <c r="T287" s="166"/>
      <c r="U287" s="166"/>
      <c r="V287" s="166"/>
      <c r="W287" s="166"/>
      <c r="X287" s="166"/>
      <c r="Y287" s="166"/>
      <c r="Z287" s="166"/>
      <c r="AA287" s="166"/>
      <c r="AB287" s="166"/>
      <c r="AC287" s="166"/>
      <c r="AD287" s="166"/>
      <c r="AE287" s="166"/>
      <c r="AF287" s="166"/>
    </row>
    <row r="288" spans="1:32" x14ac:dyDescent="0.15">
      <c r="A288" s="166"/>
      <c r="D288" s="166"/>
      <c r="E288" s="630"/>
      <c r="F288" s="630"/>
      <c r="G288" s="636"/>
      <c r="H288" s="636"/>
      <c r="I288" s="166"/>
      <c r="J288" s="166"/>
      <c r="K288" s="166"/>
      <c r="L288" s="288"/>
      <c r="M288" s="166"/>
      <c r="N288" s="166"/>
      <c r="O288" s="166"/>
      <c r="P288" s="166"/>
      <c r="Q288" s="166"/>
      <c r="R288" s="166"/>
      <c r="S288" s="166"/>
      <c r="T288" s="166"/>
      <c r="U288" s="166"/>
      <c r="V288" s="166"/>
      <c r="W288" s="166"/>
      <c r="X288" s="166"/>
      <c r="Y288" s="166"/>
      <c r="Z288" s="166"/>
      <c r="AA288" s="166"/>
      <c r="AB288" s="166"/>
      <c r="AC288" s="166"/>
      <c r="AD288" s="166"/>
      <c r="AE288" s="166"/>
      <c r="AF288" s="166"/>
    </row>
    <row r="289" spans="1:32" x14ac:dyDescent="0.15">
      <c r="A289" s="166"/>
      <c r="D289" s="166"/>
      <c r="E289" s="630"/>
      <c r="F289" s="630"/>
      <c r="G289" s="636"/>
      <c r="H289" s="636"/>
      <c r="I289" s="166"/>
      <c r="J289" s="166"/>
      <c r="K289" s="166"/>
      <c r="L289" s="288"/>
      <c r="M289" s="166"/>
      <c r="N289" s="166"/>
      <c r="O289" s="166"/>
      <c r="P289" s="166"/>
      <c r="Q289" s="166"/>
      <c r="R289" s="166"/>
      <c r="S289" s="166"/>
      <c r="T289" s="166"/>
      <c r="U289" s="166"/>
      <c r="V289" s="166"/>
      <c r="W289" s="166"/>
      <c r="X289" s="166"/>
      <c r="Y289" s="166"/>
      <c r="Z289" s="166"/>
      <c r="AA289" s="166"/>
      <c r="AB289" s="166"/>
      <c r="AC289" s="166"/>
      <c r="AD289" s="166"/>
      <c r="AE289" s="166"/>
      <c r="AF289" s="166"/>
    </row>
    <row r="290" spans="1:32" x14ac:dyDescent="0.15">
      <c r="A290" s="166"/>
      <c r="D290" s="166"/>
      <c r="E290" s="630"/>
      <c r="F290" s="630"/>
      <c r="G290" s="636"/>
      <c r="H290" s="636"/>
      <c r="I290" s="166"/>
      <c r="J290" s="166"/>
      <c r="K290" s="166"/>
      <c r="L290" s="288"/>
      <c r="M290" s="166"/>
      <c r="N290" s="166"/>
      <c r="O290" s="166"/>
      <c r="P290" s="166"/>
      <c r="Q290" s="166"/>
      <c r="R290" s="166"/>
      <c r="S290" s="166"/>
      <c r="T290" s="166"/>
      <c r="U290" s="166"/>
      <c r="V290" s="166"/>
      <c r="W290" s="166"/>
      <c r="X290" s="166"/>
      <c r="Y290" s="166"/>
      <c r="Z290" s="166"/>
      <c r="AA290" s="166"/>
      <c r="AB290" s="166"/>
      <c r="AC290" s="166"/>
      <c r="AD290" s="166"/>
      <c r="AE290" s="166"/>
      <c r="AF290" s="166"/>
    </row>
    <row r="291" spans="1:32" x14ac:dyDescent="0.15">
      <c r="A291" s="166"/>
      <c r="D291" s="166"/>
      <c r="E291" s="630"/>
      <c r="F291" s="624"/>
      <c r="G291" s="636"/>
      <c r="H291" s="636"/>
      <c r="I291" s="166"/>
      <c r="J291" s="166"/>
      <c r="K291" s="166"/>
      <c r="L291" s="166"/>
      <c r="M291" s="166"/>
      <c r="N291" s="166"/>
      <c r="O291" s="166"/>
      <c r="P291" s="166"/>
      <c r="Q291" s="166"/>
      <c r="R291" s="166"/>
      <c r="S291" s="166"/>
      <c r="T291" s="166"/>
      <c r="U291" s="166"/>
      <c r="V291" s="166"/>
      <c r="W291" s="166"/>
      <c r="X291" s="166"/>
      <c r="Y291" s="166"/>
      <c r="Z291" s="166"/>
      <c r="AA291" s="166"/>
      <c r="AB291" s="166"/>
      <c r="AC291" s="166"/>
      <c r="AD291" s="166"/>
      <c r="AE291" s="166"/>
      <c r="AF291" s="166"/>
    </row>
    <row r="292" spans="1:32" x14ac:dyDescent="0.15">
      <c r="A292" s="166"/>
      <c r="D292" s="166"/>
      <c r="E292" s="630"/>
      <c r="F292" s="624"/>
      <c r="G292" s="624"/>
      <c r="H292" s="624"/>
      <c r="I292" s="166"/>
      <c r="J292" s="166"/>
      <c r="K292" s="166"/>
      <c r="L292" s="166"/>
      <c r="M292" s="166"/>
      <c r="N292" s="166"/>
      <c r="O292" s="166"/>
      <c r="P292" s="166"/>
      <c r="Q292" s="166"/>
      <c r="R292" s="166"/>
      <c r="S292" s="166"/>
      <c r="T292" s="166"/>
      <c r="U292" s="166"/>
      <c r="V292" s="166"/>
      <c r="W292" s="166"/>
      <c r="X292" s="166"/>
      <c r="Y292" s="166"/>
      <c r="Z292" s="166"/>
      <c r="AA292" s="166"/>
      <c r="AB292" s="166"/>
      <c r="AC292" s="166"/>
      <c r="AD292" s="166"/>
      <c r="AE292" s="166"/>
      <c r="AF292" s="166"/>
    </row>
    <row r="293" spans="1:32" x14ac:dyDescent="0.15">
      <c r="A293" s="166"/>
      <c r="D293" s="166"/>
      <c r="E293" s="630"/>
      <c r="F293" s="624"/>
      <c r="G293" s="624"/>
      <c r="H293" s="624"/>
      <c r="I293" s="166"/>
      <c r="J293" s="166"/>
      <c r="K293" s="166"/>
      <c r="L293" s="166"/>
      <c r="M293" s="166"/>
      <c r="N293" s="166"/>
      <c r="O293" s="166"/>
      <c r="P293" s="166"/>
      <c r="Q293" s="166"/>
      <c r="R293" s="166"/>
      <c r="S293" s="166"/>
      <c r="T293" s="166"/>
      <c r="U293" s="166"/>
      <c r="V293" s="166"/>
      <c r="W293" s="166"/>
      <c r="X293" s="166"/>
      <c r="Y293" s="166"/>
      <c r="Z293" s="166"/>
      <c r="AA293" s="166"/>
      <c r="AB293" s="166"/>
      <c r="AC293" s="166"/>
      <c r="AD293" s="166"/>
      <c r="AE293" s="166"/>
      <c r="AF293" s="166"/>
    </row>
    <row r="294" spans="1:32" x14ac:dyDescent="0.15">
      <c r="A294" s="166"/>
      <c r="D294" s="166"/>
      <c r="E294" s="630"/>
      <c r="F294" s="624"/>
      <c r="G294" s="624"/>
      <c r="H294" s="624"/>
      <c r="I294" s="166"/>
      <c r="J294" s="166"/>
      <c r="K294" s="166"/>
      <c r="L294" s="166"/>
      <c r="M294" s="166"/>
      <c r="N294" s="166"/>
      <c r="O294" s="166"/>
      <c r="P294" s="166"/>
      <c r="Q294" s="166"/>
      <c r="R294" s="166"/>
      <c r="S294" s="166"/>
      <c r="T294" s="166"/>
      <c r="U294" s="166"/>
      <c r="V294" s="166"/>
      <c r="W294" s="166"/>
      <c r="X294" s="166"/>
      <c r="Y294" s="166"/>
      <c r="Z294" s="166"/>
      <c r="AA294" s="166"/>
      <c r="AB294" s="166"/>
      <c r="AC294" s="166"/>
      <c r="AD294" s="166"/>
      <c r="AE294" s="166"/>
      <c r="AF294" s="166"/>
    </row>
    <row r="295" spans="1:32" x14ac:dyDescent="0.15">
      <c r="A295" s="166"/>
      <c r="D295" s="166"/>
      <c r="E295" s="630"/>
      <c r="F295" s="624"/>
      <c r="G295" s="624"/>
      <c r="H295" s="624"/>
      <c r="I295" s="166"/>
      <c r="J295" s="166"/>
      <c r="K295" s="166"/>
      <c r="L295" s="166"/>
      <c r="M295" s="166"/>
      <c r="N295" s="166"/>
      <c r="O295" s="166"/>
      <c r="P295" s="166"/>
      <c r="Q295" s="166"/>
      <c r="R295" s="166"/>
      <c r="S295" s="166"/>
      <c r="T295" s="166"/>
      <c r="U295" s="166"/>
      <c r="V295" s="166"/>
      <c r="W295" s="166"/>
      <c r="X295" s="166"/>
      <c r="Y295" s="166"/>
      <c r="Z295" s="166"/>
      <c r="AA295" s="166"/>
      <c r="AB295" s="166"/>
      <c r="AC295" s="166"/>
      <c r="AD295" s="166"/>
      <c r="AE295" s="166"/>
      <c r="AF295" s="166"/>
    </row>
    <row r="296" spans="1:32" x14ac:dyDescent="0.15">
      <c r="A296" s="166"/>
      <c r="D296" s="166"/>
      <c r="E296" s="630"/>
      <c r="F296" s="624"/>
      <c r="G296" s="624"/>
      <c r="H296" s="624"/>
      <c r="I296" s="166"/>
      <c r="J296" s="166"/>
      <c r="K296" s="166"/>
      <c r="L296" s="166"/>
      <c r="M296" s="166"/>
      <c r="N296" s="166"/>
      <c r="O296" s="166"/>
      <c r="P296" s="166"/>
      <c r="Q296" s="166"/>
      <c r="R296" s="166"/>
      <c r="S296" s="166"/>
      <c r="T296" s="166"/>
      <c r="U296" s="166"/>
      <c r="V296" s="166"/>
      <c r="W296" s="166"/>
      <c r="X296" s="166"/>
      <c r="Y296" s="166"/>
      <c r="Z296" s="166"/>
      <c r="AA296" s="166"/>
      <c r="AB296" s="166"/>
      <c r="AC296" s="166"/>
      <c r="AD296" s="166"/>
      <c r="AE296" s="166"/>
      <c r="AF296" s="166"/>
    </row>
    <row r="297" spans="1:32" x14ac:dyDescent="0.15">
      <c r="A297" s="166"/>
      <c r="D297" s="166"/>
      <c r="E297" s="630"/>
      <c r="F297" s="624"/>
      <c r="G297" s="624"/>
      <c r="H297" s="624"/>
      <c r="I297" s="166"/>
      <c r="J297" s="166"/>
      <c r="K297" s="166"/>
      <c r="L297" s="166"/>
      <c r="M297" s="166"/>
      <c r="N297" s="166"/>
      <c r="O297" s="166"/>
      <c r="P297" s="166"/>
      <c r="Q297" s="166"/>
      <c r="R297" s="166"/>
      <c r="S297" s="166"/>
      <c r="T297" s="166"/>
      <c r="U297" s="166"/>
      <c r="V297" s="166"/>
      <c r="W297" s="166"/>
      <c r="X297" s="166"/>
      <c r="Y297" s="166"/>
      <c r="Z297" s="166"/>
      <c r="AA297" s="166"/>
      <c r="AB297" s="166"/>
      <c r="AC297" s="166"/>
      <c r="AD297" s="166"/>
      <c r="AE297" s="166"/>
      <c r="AF297" s="166"/>
    </row>
    <row r="298" spans="1:32" x14ac:dyDescent="0.15">
      <c r="A298" s="166"/>
      <c r="D298" s="166"/>
      <c r="E298" s="630"/>
      <c r="F298" s="624"/>
      <c r="G298" s="624"/>
      <c r="H298" s="624"/>
      <c r="I298" s="166"/>
      <c r="J298" s="166"/>
      <c r="K298" s="166"/>
      <c r="L298" s="166"/>
      <c r="M298" s="166"/>
      <c r="N298" s="166"/>
      <c r="O298" s="166"/>
      <c r="P298" s="166"/>
      <c r="Q298" s="166"/>
      <c r="R298" s="166"/>
      <c r="S298" s="166"/>
      <c r="T298" s="166"/>
      <c r="U298" s="166"/>
      <c r="V298" s="166"/>
      <c r="W298" s="166"/>
      <c r="X298" s="166"/>
      <c r="Y298" s="166"/>
      <c r="Z298" s="166"/>
      <c r="AA298" s="166"/>
      <c r="AB298" s="166"/>
      <c r="AC298" s="166"/>
      <c r="AD298" s="166"/>
      <c r="AE298" s="166"/>
      <c r="AF298" s="166"/>
    </row>
    <row r="299" spans="1:32" x14ac:dyDescent="0.15">
      <c r="A299" s="166"/>
      <c r="D299" s="166"/>
      <c r="E299" s="630"/>
      <c r="F299" s="624"/>
      <c r="G299" s="624"/>
      <c r="H299" s="624"/>
      <c r="I299" s="166"/>
      <c r="J299" s="166"/>
      <c r="K299" s="166"/>
      <c r="L299" s="166"/>
      <c r="M299" s="166"/>
      <c r="N299" s="166"/>
      <c r="O299" s="166"/>
      <c r="P299" s="166"/>
      <c r="Q299" s="166"/>
      <c r="R299" s="166"/>
      <c r="S299" s="166"/>
      <c r="T299" s="166"/>
      <c r="U299" s="166"/>
      <c r="V299" s="166"/>
      <c r="W299" s="166"/>
      <c r="X299" s="166"/>
      <c r="Y299" s="166"/>
      <c r="Z299" s="166"/>
      <c r="AA299" s="166"/>
      <c r="AB299" s="166"/>
      <c r="AC299" s="166"/>
      <c r="AD299" s="166"/>
      <c r="AE299" s="166"/>
      <c r="AF299" s="166"/>
    </row>
    <row r="300" spans="1:32" x14ac:dyDescent="0.15">
      <c r="A300" s="166"/>
      <c r="D300" s="166"/>
      <c r="E300" s="630"/>
      <c r="F300" s="624"/>
      <c r="G300" s="624"/>
      <c r="H300" s="624"/>
      <c r="I300" s="166"/>
      <c r="J300" s="166"/>
      <c r="K300" s="166"/>
      <c r="L300" s="166"/>
      <c r="M300" s="166"/>
      <c r="N300" s="166"/>
      <c r="O300" s="166"/>
      <c r="P300" s="166"/>
      <c r="Q300" s="166"/>
      <c r="R300" s="166"/>
      <c r="S300" s="166"/>
      <c r="T300" s="166"/>
      <c r="U300" s="166"/>
      <c r="V300" s="166"/>
      <c r="W300" s="166"/>
      <c r="X300" s="166"/>
      <c r="Y300" s="166"/>
      <c r="Z300" s="166"/>
      <c r="AA300" s="166"/>
      <c r="AB300" s="166"/>
      <c r="AC300" s="166"/>
      <c r="AD300" s="166"/>
      <c r="AE300" s="166"/>
      <c r="AF300" s="166"/>
    </row>
    <row r="301" spans="1:32" x14ac:dyDescent="0.15">
      <c r="A301" s="166"/>
      <c r="D301" s="166"/>
      <c r="E301" s="630"/>
      <c r="F301" s="624"/>
      <c r="G301" s="624"/>
      <c r="H301" s="624"/>
      <c r="I301" s="166"/>
      <c r="J301" s="166"/>
      <c r="K301" s="166"/>
      <c r="L301" s="166"/>
      <c r="M301" s="166"/>
      <c r="N301" s="166"/>
      <c r="O301" s="166"/>
      <c r="P301" s="166"/>
      <c r="Q301" s="166"/>
      <c r="R301" s="166"/>
      <c r="S301" s="166"/>
      <c r="T301" s="166"/>
      <c r="U301" s="166"/>
      <c r="V301" s="166"/>
      <c r="W301" s="166"/>
      <c r="X301" s="166"/>
      <c r="Y301" s="166"/>
      <c r="Z301" s="166"/>
      <c r="AA301" s="166"/>
      <c r="AB301" s="166"/>
      <c r="AC301" s="166"/>
      <c r="AD301" s="166"/>
      <c r="AE301" s="166"/>
      <c r="AF301" s="166"/>
    </row>
    <row r="302" spans="1:32" x14ac:dyDescent="0.15">
      <c r="A302" s="166"/>
      <c r="D302" s="166"/>
      <c r="E302" s="630"/>
      <c r="F302" s="624"/>
      <c r="G302" s="624"/>
      <c r="H302" s="624"/>
      <c r="I302" s="166"/>
      <c r="J302" s="166"/>
      <c r="K302" s="166"/>
      <c r="L302" s="166"/>
      <c r="M302" s="166"/>
      <c r="N302" s="166"/>
      <c r="O302" s="166"/>
      <c r="P302" s="166"/>
      <c r="Q302" s="166"/>
      <c r="R302" s="166"/>
      <c r="S302" s="166"/>
      <c r="T302" s="166"/>
      <c r="U302" s="166"/>
      <c r="V302" s="166"/>
      <c r="W302" s="166"/>
      <c r="X302" s="166"/>
      <c r="Y302" s="166"/>
      <c r="Z302" s="166"/>
      <c r="AA302" s="166"/>
      <c r="AB302" s="166"/>
      <c r="AC302" s="166"/>
      <c r="AD302" s="166"/>
      <c r="AE302" s="166"/>
      <c r="AF302" s="166"/>
    </row>
    <row r="303" spans="1:32" x14ac:dyDescent="0.15">
      <c r="A303" s="166"/>
      <c r="D303" s="166"/>
      <c r="E303" s="630"/>
      <c r="F303" s="624"/>
      <c r="G303" s="624"/>
      <c r="H303" s="624"/>
      <c r="I303" s="166"/>
      <c r="J303" s="166"/>
      <c r="K303" s="166"/>
      <c r="L303" s="166"/>
      <c r="M303" s="166"/>
      <c r="N303" s="166"/>
      <c r="O303" s="166"/>
      <c r="P303" s="166"/>
      <c r="Q303" s="166"/>
      <c r="R303" s="166"/>
      <c r="S303" s="166"/>
      <c r="T303" s="166"/>
      <c r="U303" s="166"/>
      <c r="V303" s="166"/>
      <c r="W303" s="166"/>
      <c r="X303" s="166"/>
      <c r="Y303" s="166"/>
      <c r="Z303" s="166"/>
      <c r="AA303" s="166"/>
      <c r="AB303" s="166"/>
      <c r="AC303" s="166"/>
      <c r="AD303" s="166"/>
      <c r="AE303" s="166"/>
      <c r="AF303" s="166"/>
    </row>
    <row r="304" spans="1:32" x14ac:dyDescent="0.15">
      <c r="A304" s="166"/>
      <c r="D304" s="166"/>
      <c r="E304" s="630"/>
      <c r="F304" s="624"/>
      <c r="G304" s="624"/>
      <c r="H304" s="624"/>
      <c r="I304" s="166"/>
      <c r="J304" s="166"/>
      <c r="K304" s="166"/>
      <c r="L304" s="166"/>
      <c r="M304" s="166"/>
      <c r="N304" s="166"/>
      <c r="O304" s="166"/>
      <c r="P304" s="166"/>
      <c r="Q304" s="166"/>
      <c r="R304" s="166"/>
      <c r="S304" s="166"/>
      <c r="T304" s="166"/>
      <c r="U304" s="166"/>
      <c r="V304" s="166"/>
      <c r="W304" s="166"/>
      <c r="X304" s="166"/>
      <c r="Y304" s="166"/>
      <c r="Z304" s="166"/>
      <c r="AA304" s="166"/>
      <c r="AB304" s="166"/>
      <c r="AC304" s="166"/>
      <c r="AD304" s="166"/>
      <c r="AE304" s="166"/>
      <c r="AF304" s="166"/>
    </row>
    <row r="305" spans="1:32" x14ac:dyDescent="0.15">
      <c r="A305" s="166"/>
      <c r="D305" s="166"/>
      <c r="E305" s="630"/>
      <c r="F305" s="624"/>
      <c r="G305" s="624"/>
      <c r="H305" s="624"/>
      <c r="I305" s="166"/>
      <c r="J305" s="166"/>
      <c r="K305" s="166"/>
      <c r="L305" s="166"/>
      <c r="M305" s="166"/>
      <c r="N305" s="166"/>
      <c r="O305" s="166"/>
      <c r="P305" s="166"/>
      <c r="Q305" s="166"/>
      <c r="R305" s="166"/>
      <c r="S305" s="166"/>
      <c r="T305" s="166"/>
      <c r="U305" s="166"/>
      <c r="V305" s="166"/>
      <c r="W305" s="166"/>
      <c r="X305" s="166"/>
      <c r="Y305" s="166"/>
      <c r="Z305" s="166"/>
      <c r="AA305" s="166"/>
      <c r="AB305" s="166"/>
      <c r="AC305" s="166"/>
      <c r="AD305" s="166"/>
      <c r="AE305" s="166"/>
      <c r="AF305" s="166"/>
    </row>
    <row r="306" spans="1:32" x14ac:dyDescent="0.15">
      <c r="A306" s="166"/>
      <c r="D306" s="166"/>
      <c r="E306" s="630"/>
      <c r="F306" s="624"/>
      <c r="G306" s="624"/>
      <c r="H306" s="624"/>
      <c r="I306" s="166"/>
      <c r="J306" s="166"/>
      <c r="K306" s="166"/>
      <c r="L306" s="166"/>
      <c r="M306" s="166"/>
      <c r="N306" s="166"/>
      <c r="O306" s="166"/>
      <c r="P306" s="166"/>
      <c r="Q306" s="166"/>
      <c r="R306" s="166"/>
      <c r="S306" s="166"/>
      <c r="T306" s="166"/>
      <c r="U306" s="166"/>
      <c r="V306" s="166"/>
      <c r="W306" s="166"/>
      <c r="X306" s="166"/>
      <c r="Y306" s="166"/>
      <c r="Z306" s="166"/>
      <c r="AA306" s="166"/>
      <c r="AB306" s="166"/>
      <c r="AC306" s="166"/>
      <c r="AD306" s="166"/>
      <c r="AE306" s="166"/>
      <c r="AF306" s="166"/>
    </row>
    <row r="307" spans="1:32" x14ac:dyDescent="0.15">
      <c r="A307" s="166"/>
      <c r="D307" s="166"/>
      <c r="E307" s="630"/>
      <c r="F307" s="624"/>
      <c r="G307" s="624"/>
      <c r="H307" s="624"/>
      <c r="I307" s="166"/>
      <c r="J307" s="166"/>
      <c r="K307" s="166"/>
      <c r="L307" s="166"/>
      <c r="M307" s="166"/>
      <c r="N307" s="166"/>
      <c r="O307" s="166"/>
      <c r="P307" s="166"/>
      <c r="Q307" s="166"/>
      <c r="R307" s="166"/>
      <c r="S307" s="166"/>
      <c r="T307" s="166"/>
      <c r="U307" s="166"/>
      <c r="V307" s="166"/>
      <c r="W307" s="166"/>
      <c r="X307" s="166"/>
      <c r="Y307" s="166"/>
      <c r="Z307" s="166"/>
      <c r="AA307" s="166"/>
      <c r="AB307" s="166"/>
      <c r="AC307" s="166"/>
      <c r="AD307" s="166"/>
      <c r="AE307" s="166"/>
      <c r="AF307" s="166"/>
    </row>
    <row r="308" spans="1:32" x14ac:dyDescent="0.15">
      <c r="A308" s="166"/>
      <c r="D308" s="166"/>
      <c r="E308" s="630"/>
      <c r="F308" s="624"/>
      <c r="G308" s="624"/>
      <c r="H308" s="624"/>
      <c r="I308" s="166"/>
      <c r="J308" s="166"/>
      <c r="K308" s="166"/>
      <c r="L308" s="166"/>
      <c r="M308" s="166"/>
      <c r="N308" s="166"/>
      <c r="O308" s="166"/>
      <c r="P308" s="166"/>
      <c r="Q308" s="166"/>
      <c r="R308" s="166"/>
      <c r="S308" s="166"/>
      <c r="T308" s="166"/>
      <c r="U308" s="166"/>
      <c r="V308" s="166"/>
      <c r="W308" s="166"/>
      <c r="X308" s="166"/>
      <c r="Y308" s="166"/>
      <c r="Z308" s="166"/>
      <c r="AA308" s="166"/>
      <c r="AB308" s="166"/>
      <c r="AC308" s="166"/>
      <c r="AD308" s="166"/>
      <c r="AE308" s="166"/>
      <c r="AF308" s="166"/>
    </row>
    <row r="309" spans="1:32" x14ac:dyDescent="0.15">
      <c r="A309" s="166"/>
      <c r="D309" s="166"/>
      <c r="E309" s="630"/>
      <c r="F309" s="624"/>
      <c r="G309" s="624"/>
      <c r="H309" s="624"/>
      <c r="I309" s="166"/>
      <c r="J309" s="166"/>
      <c r="K309" s="166"/>
      <c r="L309" s="166"/>
      <c r="M309" s="166"/>
      <c r="N309" s="166"/>
      <c r="O309" s="166"/>
      <c r="P309" s="166"/>
      <c r="Q309" s="166"/>
      <c r="R309" s="166"/>
      <c r="S309" s="166"/>
      <c r="T309" s="166"/>
      <c r="U309" s="166"/>
      <c r="V309" s="166"/>
      <c r="W309" s="166"/>
      <c r="X309" s="166"/>
      <c r="Y309" s="166"/>
      <c r="Z309" s="166"/>
      <c r="AA309" s="166"/>
      <c r="AB309" s="166"/>
      <c r="AC309" s="166"/>
      <c r="AD309" s="166"/>
      <c r="AE309" s="166"/>
      <c r="AF309" s="166"/>
    </row>
    <row r="310" spans="1:32" x14ac:dyDescent="0.15">
      <c r="A310" s="166"/>
      <c r="D310" s="166"/>
      <c r="E310" s="630"/>
      <c r="F310" s="624"/>
      <c r="G310" s="624"/>
      <c r="H310" s="624"/>
      <c r="I310" s="166"/>
      <c r="J310" s="166"/>
      <c r="K310" s="166"/>
      <c r="L310" s="166"/>
      <c r="M310" s="166"/>
      <c r="N310" s="166"/>
      <c r="O310" s="166"/>
      <c r="P310" s="166"/>
      <c r="Q310" s="166"/>
      <c r="R310" s="166"/>
      <c r="S310" s="166"/>
      <c r="T310" s="166"/>
      <c r="U310" s="166"/>
      <c r="V310" s="166"/>
      <c r="W310" s="166"/>
      <c r="X310" s="166"/>
      <c r="Y310" s="166"/>
      <c r="Z310" s="166"/>
      <c r="AA310" s="166"/>
      <c r="AB310" s="166"/>
      <c r="AC310" s="166"/>
      <c r="AD310" s="166"/>
      <c r="AE310" s="166"/>
      <c r="AF310" s="166"/>
    </row>
    <row r="311" spans="1:32" x14ac:dyDescent="0.15">
      <c r="A311" s="166"/>
      <c r="D311" s="166"/>
      <c r="E311" s="630"/>
      <c r="F311" s="624"/>
      <c r="G311" s="624"/>
      <c r="H311" s="624"/>
      <c r="I311" s="166"/>
      <c r="J311" s="166"/>
      <c r="K311" s="166"/>
      <c r="L311" s="166"/>
      <c r="M311" s="166"/>
      <c r="N311" s="166"/>
      <c r="O311" s="166"/>
      <c r="P311" s="166"/>
      <c r="Q311" s="166"/>
      <c r="R311" s="166"/>
      <c r="S311" s="166"/>
      <c r="T311" s="166"/>
      <c r="U311" s="166"/>
      <c r="V311" s="166"/>
      <c r="W311" s="166"/>
      <c r="X311" s="166"/>
      <c r="Y311" s="166"/>
      <c r="Z311" s="166"/>
      <c r="AA311" s="166"/>
      <c r="AB311" s="166"/>
      <c r="AC311" s="166"/>
      <c r="AD311" s="166"/>
      <c r="AE311" s="166"/>
      <c r="AF311" s="166"/>
    </row>
    <row r="312" spans="1:32" x14ac:dyDescent="0.15">
      <c r="A312" s="166"/>
      <c r="D312" s="166"/>
      <c r="E312" s="630"/>
      <c r="F312" s="624"/>
      <c r="G312" s="624"/>
      <c r="H312" s="624"/>
      <c r="I312" s="166"/>
      <c r="J312" s="166"/>
      <c r="K312" s="166"/>
      <c r="L312" s="166"/>
      <c r="M312" s="166"/>
      <c r="N312" s="166"/>
      <c r="O312" s="166"/>
      <c r="P312" s="166"/>
      <c r="Q312" s="166"/>
      <c r="R312" s="166"/>
      <c r="S312" s="166"/>
      <c r="T312" s="166"/>
      <c r="U312" s="166"/>
      <c r="V312" s="166"/>
      <c r="W312" s="166"/>
      <c r="X312" s="166"/>
      <c r="Y312" s="166"/>
      <c r="Z312" s="166"/>
      <c r="AA312" s="166"/>
      <c r="AB312" s="166"/>
      <c r="AC312" s="166"/>
      <c r="AD312" s="166"/>
      <c r="AE312" s="166"/>
      <c r="AF312" s="166"/>
    </row>
    <row r="313" spans="1:32" x14ac:dyDescent="0.15">
      <c r="A313" s="166"/>
      <c r="D313" s="166"/>
      <c r="E313" s="630"/>
      <c r="F313" s="624"/>
      <c r="G313" s="624"/>
      <c r="H313" s="624"/>
      <c r="I313" s="166"/>
      <c r="J313" s="166"/>
      <c r="K313" s="166"/>
      <c r="L313" s="166"/>
      <c r="M313" s="166"/>
      <c r="N313" s="166"/>
      <c r="O313" s="166"/>
      <c r="P313" s="166"/>
      <c r="Q313" s="166"/>
      <c r="R313" s="166"/>
      <c r="S313" s="166"/>
      <c r="T313" s="166"/>
      <c r="U313" s="166"/>
      <c r="V313" s="166"/>
      <c r="W313" s="166"/>
      <c r="X313" s="166"/>
      <c r="Y313" s="166"/>
      <c r="Z313" s="166"/>
      <c r="AA313" s="166"/>
      <c r="AB313" s="166"/>
      <c r="AC313" s="166"/>
      <c r="AD313" s="166"/>
      <c r="AE313" s="166"/>
      <c r="AF313" s="166"/>
    </row>
    <row r="314" spans="1:32" x14ac:dyDescent="0.15">
      <c r="A314" s="166"/>
      <c r="D314" s="166"/>
      <c r="E314" s="630"/>
      <c r="F314" s="624"/>
      <c r="G314" s="624"/>
      <c r="H314" s="624"/>
      <c r="I314" s="166"/>
      <c r="J314" s="166"/>
      <c r="K314" s="166"/>
      <c r="L314" s="166"/>
      <c r="M314" s="166"/>
      <c r="N314" s="166"/>
      <c r="O314" s="166"/>
      <c r="P314" s="166"/>
      <c r="Q314" s="166"/>
      <c r="R314" s="166"/>
      <c r="S314" s="166"/>
      <c r="T314" s="166"/>
      <c r="U314" s="166"/>
      <c r="V314" s="166"/>
      <c r="W314" s="166"/>
      <c r="X314" s="166"/>
      <c r="Y314" s="166"/>
      <c r="Z314" s="166"/>
      <c r="AA314" s="166"/>
      <c r="AB314" s="166"/>
      <c r="AC314" s="166"/>
      <c r="AD314" s="166"/>
      <c r="AE314" s="166"/>
      <c r="AF314" s="166"/>
    </row>
    <row r="315" spans="1:32" x14ac:dyDescent="0.15">
      <c r="A315" s="166"/>
      <c r="D315" s="166"/>
      <c r="E315" s="630"/>
      <c r="F315" s="624"/>
      <c r="G315" s="624"/>
      <c r="H315" s="624"/>
      <c r="I315" s="166"/>
      <c r="J315" s="166"/>
      <c r="K315" s="166"/>
      <c r="L315" s="166"/>
      <c r="M315" s="166"/>
      <c r="N315" s="166"/>
      <c r="O315" s="166"/>
      <c r="P315" s="166"/>
      <c r="Q315" s="166"/>
      <c r="R315" s="166"/>
      <c r="S315" s="166"/>
      <c r="T315" s="166"/>
      <c r="U315" s="166"/>
      <c r="V315" s="166"/>
      <c r="W315" s="166"/>
      <c r="X315" s="166"/>
      <c r="Y315" s="166"/>
      <c r="Z315" s="166"/>
      <c r="AA315" s="166"/>
      <c r="AB315" s="166"/>
      <c r="AC315" s="166"/>
      <c r="AD315" s="166"/>
      <c r="AE315" s="166"/>
      <c r="AF315" s="166"/>
    </row>
    <row r="316" spans="1:32" x14ac:dyDescent="0.15">
      <c r="A316" s="166"/>
      <c r="D316" s="166"/>
      <c r="E316" s="630"/>
      <c r="F316" s="624"/>
      <c r="G316" s="624"/>
      <c r="H316" s="624"/>
      <c r="I316" s="166"/>
      <c r="J316" s="166"/>
      <c r="K316" s="166"/>
      <c r="L316" s="166"/>
      <c r="M316" s="166"/>
      <c r="N316" s="166"/>
      <c r="O316" s="166"/>
      <c r="P316" s="166"/>
      <c r="Q316" s="166"/>
      <c r="R316" s="166"/>
      <c r="S316" s="166"/>
      <c r="T316" s="166"/>
      <c r="U316" s="166"/>
      <c r="V316" s="166"/>
      <c r="W316" s="166"/>
      <c r="X316" s="166"/>
      <c r="Y316" s="166"/>
      <c r="Z316" s="166"/>
      <c r="AA316" s="166"/>
      <c r="AB316" s="166"/>
      <c r="AC316" s="166"/>
      <c r="AD316" s="166"/>
      <c r="AE316" s="166"/>
      <c r="AF316" s="166"/>
    </row>
    <row r="317" spans="1:32" x14ac:dyDescent="0.15">
      <c r="A317" s="166"/>
      <c r="D317" s="166"/>
      <c r="E317" s="630"/>
      <c r="F317" s="624"/>
      <c r="G317" s="624"/>
      <c r="H317" s="624"/>
      <c r="I317" s="166"/>
      <c r="J317" s="166"/>
      <c r="K317" s="166"/>
      <c r="L317" s="166"/>
      <c r="M317" s="166"/>
      <c r="N317" s="166"/>
      <c r="O317" s="166"/>
      <c r="P317" s="166"/>
      <c r="Q317" s="166"/>
      <c r="R317" s="166"/>
      <c r="S317" s="166"/>
      <c r="T317" s="166"/>
      <c r="U317" s="166"/>
      <c r="V317" s="166"/>
      <c r="W317" s="166"/>
      <c r="X317" s="166"/>
      <c r="Y317" s="166"/>
      <c r="Z317" s="166"/>
      <c r="AA317" s="166"/>
      <c r="AB317" s="166"/>
      <c r="AC317" s="166"/>
      <c r="AD317" s="166"/>
      <c r="AE317" s="166"/>
      <c r="AF317" s="166"/>
    </row>
    <row r="318" spans="1:32" x14ac:dyDescent="0.15">
      <c r="A318" s="166"/>
      <c r="D318" s="166"/>
      <c r="E318" s="630"/>
      <c r="F318" s="624"/>
      <c r="G318" s="624"/>
      <c r="H318" s="624"/>
      <c r="I318" s="166"/>
      <c r="J318" s="166"/>
      <c r="K318" s="166"/>
      <c r="L318" s="166"/>
      <c r="M318" s="166"/>
      <c r="N318" s="166"/>
      <c r="O318" s="166"/>
      <c r="P318" s="166"/>
      <c r="Q318" s="166"/>
      <c r="R318" s="166"/>
      <c r="S318" s="166"/>
      <c r="T318" s="166"/>
      <c r="U318" s="166"/>
      <c r="V318" s="166"/>
      <c r="W318" s="166"/>
      <c r="X318" s="166"/>
      <c r="Y318" s="166"/>
      <c r="Z318" s="166"/>
      <c r="AA318" s="166"/>
      <c r="AB318" s="166"/>
      <c r="AC318" s="166"/>
      <c r="AD318" s="166"/>
      <c r="AE318" s="166"/>
      <c r="AF318" s="166"/>
    </row>
    <row r="319" spans="1:32" x14ac:dyDescent="0.15">
      <c r="A319" s="166"/>
      <c r="D319" s="166"/>
      <c r="E319" s="630"/>
      <c r="F319" s="624"/>
      <c r="G319" s="624"/>
      <c r="H319" s="624"/>
      <c r="I319" s="166"/>
      <c r="J319" s="166"/>
      <c r="K319" s="166"/>
      <c r="L319" s="166"/>
      <c r="M319" s="166"/>
      <c r="N319" s="166"/>
      <c r="O319" s="166"/>
      <c r="P319" s="166"/>
      <c r="Q319" s="166"/>
      <c r="R319" s="166"/>
      <c r="S319" s="166"/>
      <c r="T319" s="166"/>
      <c r="U319" s="166"/>
      <c r="V319" s="166"/>
      <c r="W319" s="166"/>
      <c r="X319" s="166"/>
      <c r="Y319" s="166"/>
      <c r="Z319" s="166"/>
      <c r="AA319" s="166"/>
      <c r="AB319" s="166"/>
      <c r="AC319" s="166"/>
      <c r="AD319" s="166"/>
      <c r="AE319" s="166"/>
      <c r="AF319" s="166"/>
    </row>
    <row r="320" spans="1:32" x14ac:dyDescent="0.15">
      <c r="A320" s="166"/>
      <c r="D320" s="166"/>
      <c r="E320" s="630"/>
      <c r="F320" s="624"/>
      <c r="G320" s="624"/>
      <c r="H320" s="624"/>
      <c r="I320" s="166"/>
      <c r="J320" s="166"/>
      <c r="K320" s="166"/>
      <c r="L320" s="166"/>
      <c r="M320" s="166"/>
      <c r="N320" s="166"/>
      <c r="O320" s="166"/>
      <c r="P320" s="166"/>
      <c r="Q320" s="166"/>
      <c r="R320" s="166"/>
      <c r="S320" s="166"/>
      <c r="T320" s="166"/>
      <c r="U320" s="166"/>
      <c r="V320" s="166"/>
      <c r="W320" s="166"/>
      <c r="X320" s="166"/>
      <c r="Y320" s="166"/>
      <c r="Z320" s="166"/>
      <c r="AA320" s="166"/>
      <c r="AB320" s="166"/>
      <c r="AC320" s="166"/>
      <c r="AD320" s="166"/>
      <c r="AE320" s="166"/>
      <c r="AF320" s="166"/>
    </row>
    <row r="321" spans="1:32" x14ac:dyDescent="0.15">
      <c r="A321" s="166"/>
      <c r="D321" s="166"/>
      <c r="E321" s="630"/>
      <c r="F321" s="624"/>
      <c r="G321" s="624"/>
      <c r="H321" s="624"/>
      <c r="I321" s="166"/>
      <c r="J321" s="166"/>
      <c r="K321" s="166"/>
      <c r="L321" s="166"/>
      <c r="M321" s="166"/>
      <c r="N321" s="166"/>
      <c r="O321" s="166"/>
      <c r="P321" s="166"/>
      <c r="Q321" s="166"/>
      <c r="R321" s="166"/>
      <c r="S321" s="166"/>
      <c r="T321" s="166"/>
      <c r="U321" s="166"/>
      <c r="V321" s="166"/>
      <c r="W321" s="166"/>
      <c r="X321" s="166"/>
      <c r="Y321" s="166"/>
      <c r="Z321" s="166"/>
      <c r="AA321" s="166"/>
      <c r="AB321" s="166"/>
      <c r="AC321" s="166"/>
      <c r="AD321" s="166"/>
      <c r="AE321" s="166"/>
      <c r="AF321" s="166"/>
    </row>
    <row r="322" spans="1:32" x14ac:dyDescent="0.15">
      <c r="A322" s="166"/>
      <c r="D322" s="166"/>
      <c r="E322" s="630"/>
      <c r="F322" s="624"/>
      <c r="G322" s="624"/>
      <c r="H322" s="624"/>
      <c r="I322" s="166"/>
      <c r="J322" s="166"/>
      <c r="K322" s="166"/>
      <c r="L322" s="166"/>
      <c r="M322" s="166"/>
      <c r="N322" s="166"/>
      <c r="O322" s="166"/>
      <c r="P322" s="166"/>
      <c r="Q322" s="166"/>
      <c r="R322" s="166"/>
      <c r="S322" s="166"/>
      <c r="T322" s="166"/>
      <c r="U322" s="166"/>
      <c r="V322" s="166"/>
      <c r="W322" s="166"/>
      <c r="X322" s="166"/>
      <c r="Y322" s="166"/>
      <c r="Z322" s="166"/>
      <c r="AA322" s="166"/>
      <c r="AB322" s="166"/>
      <c r="AC322" s="166"/>
      <c r="AD322" s="166"/>
      <c r="AE322" s="166"/>
      <c r="AF322" s="166"/>
    </row>
    <row r="323" spans="1:32" x14ac:dyDescent="0.15">
      <c r="A323" s="166"/>
      <c r="D323" s="166"/>
      <c r="E323" s="630"/>
      <c r="F323" s="624"/>
      <c r="G323" s="624"/>
      <c r="H323" s="624"/>
      <c r="I323" s="166"/>
      <c r="J323" s="166"/>
      <c r="K323" s="166"/>
      <c r="L323" s="166"/>
      <c r="M323" s="166"/>
      <c r="N323" s="166"/>
      <c r="O323" s="166"/>
      <c r="P323" s="166"/>
      <c r="Q323" s="166"/>
      <c r="R323" s="166"/>
      <c r="S323" s="166"/>
      <c r="T323" s="166"/>
      <c r="U323" s="166"/>
      <c r="V323" s="166"/>
      <c r="W323" s="166"/>
      <c r="X323" s="166"/>
      <c r="Y323" s="166"/>
      <c r="Z323" s="166"/>
      <c r="AA323" s="166"/>
      <c r="AB323" s="166"/>
      <c r="AC323" s="166"/>
      <c r="AD323" s="166"/>
      <c r="AE323" s="166"/>
      <c r="AF323" s="166"/>
    </row>
    <row r="324" spans="1:32" x14ac:dyDescent="0.15">
      <c r="A324" s="166"/>
      <c r="D324" s="166"/>
      <c r="E324" s="630"/>
      <c r="F324" s="624"/>
      <c r="G324" s="624"/>
      <c r="H324" s="624"/>
      <c r="I324" s="166"/>
      <c r="J324" s="166"/>
      <c r="K324" s="166"/>
      <c r="L324" s="166"/>
      <c r="M324" s="166"/>
      <c r="N324" s="166"/>
      <c r="O324" s="166"/>
      <c r="P324" s="166"/>
      <c r="Q324" s="166"/>
      <c r="R324" s="166"/>
      <c r="S324" s="166"/>
      <c r="T324" s="166"/>
      <c r="U324" s="166"/>
      <c r="V324" s="166"/>
      <c r="W324" s="166"/>
      <c r="X324" s="166"/>
      <c r="Y324" s="166"/>
      <c r="Z324" s="166"/>
      <c r="AA324" s="166"/>
      <c r="AB324" s="166"/>
      <c r="AC324" s="166"/>
      <c r="AD324" s="166"/>
      <c r="AE324" s="166"/>
      <c r="AF324" s="166"/>
    </row>
    <row r="325" spans="1:32" x14ac:dyDescent="0.15">
      <c r="A325" s="166"/>
      <c r="D325" s="166"/>
      <c r="E325" s="630"/>
      <c r="F325" s="624"/>
      <c r="G325" s="624"/>
      <c r="H325" s="624"/>
      <c r="I325" s="166"/>
      <c r="J325" s="166"/>
      <c r="K325" s="166"/>
      <c r="L325" s="166"/>
      <c r="M325" s="166"/>
      <c r="N325" s="166"/>
      <c r="O325" s="166"/>
      <c r="P325" s="166"/>
      <c r="Q325" s="166"/>
      <c r="R325" s="166"/>
      <c r="S325" s="166"/>
      <c r="T325" s="166"/>
      <c r="U325" s="166"/>
      <c r="V325" s="166"/>
      <c r="W325" s="166"/>
      <c r="X325" s="166"/>
      <c r="Y325" s="166"/>
      <c r="Z325" s="166"/>
      <c r="AA325" s="166"/>
      <c r="AB325" s="166"/>
      <c r="AC325" s="166"/>
      <c r="AD325" s="166"/>
      <c r="AE325" s="166"/>
      <c r="AF325" s="166"/>
    </row>
    <row r="326" spans="1:32" x14ac:dyDescent="0.15">
      <c r="A326" s="166"/>
      <c r="D326" s="166"/>
      <c r="E326" s="630"/>
      <c r="F326" s="624"/>
      <c r="G326" s="624"/>
      <c r="H326" s="624"/>
      <c r="I326" s="166"/>
      <c r="J326" s="166"/>
      <c r="K326" s="166"/>
      <c r="L326" s="166"/>
      <c r="M326" s="166"/>
      <c r="N326" s="166"/>
      <c r="O326" s="166"/>
      <c r="P326" s="166"/>
      <c r="Q326" s="166"/>
      <c r="R326" s="166"/>
      <c r="S326" s="166"/>
      <c r="T326" s="166"/>
      <c r="U326" s="166"/>
      <c r="V326" s="166"/>
      <c r="W326" s="166"/>
      <c r="X326" s="166"/>
      <c r="Y326" s="166"/>
      <c r="Z326" s="166"/>
      <c r="AA326" s="166"/>
      <c r="AB326" s="166"/>
      <c r="AC326" s="166"/>
      <c r="AD326" s="166"/>
      <c r="AE326" s="166"/>
      <c r="AF326" s="166"/>
    </row>
    <row r="327" spans="1:32" x14ac:dyDescent="0.15">
      <c r="A327" s="166"/>
      <c r="D327" s="166"/>
      <c r="E327" s="630"/>
      <c r="F327" s="624"/>
      <c r="G327" s="624"/>
      <c r="H327" s="624"/>
      <c r="I327" s="166"/>
      <c r="J327" s="166"/>
      <c r="K327" s="166"/>
      <c r="L327" s="166"/>
      <c r="M327" s="166"/>
      <c r="N327" s="166"/>
      <c r="O327" s="166"/>
      <c r="P327" s="166"/>
      <c r="Q327" s="166"/>
      <c r="R327" s="166"/>
      <c r="S327" s="166"/>
      <c r="T327" s="166"/>
      <c r="U327" s="166"/>
      <c r="V327" s="166"/>
      <c r="W327" s="166"/>
      <c r="X327" s="166"/>
      <c r="Y327" s="166"/>
      <c r="Z327" s="166"/>
      <c r="AA327" s="166"/>
      <c r="AB327" s="166"/>
      <c r="AC327" s="166"/>
      <c r="AD327" s="166"/>
      <c r="AE327" s="166"/>
      <c r="AF327" s="166"/>
    </row>
    <row r="328" spans="1:32" x14ac:dyDescent="0.15">
      <c r="A328" s="166"/>
      <c r="D328" s="166"/>
      <c r="E328" s="630"/>
      <c r="F328" s="624"/>
      <c r="G328" s="624"/>
      <c r="H328" s="624"/>
      <c r="I328" s="166"/>
      <c r="J328" s="166"/>
      <c r="K328" s="166"/>
      <c r="L328" s="166"/>
      <c r="M328" s="166"/>
      <c r="N328" s="166"/>
      <c r="O328" s="166"/>
      <c r="P328" s="166"/>
      <c r="Q328" s="166"/>
      <c r="R328" s="166"/>
      <c r="S328" s="166"/>
      <c r="T328" s="166"/>
      <c r="U328" s="166"/>
      <c r="V328" s="166"/>
      <c r="W328" s="166"/>
      <c r="X328" s="166"/>
      <c r="Y328" s="166"/>
      <c r="Z328" s="166"/>
      <c r="AA328" s="166"/>
      <c r="AB328" s="166"/>
      <c r="AC328" s="166"/>
      <c r="AD328" s="166"/>
      <c r="AE328" s="166"/>
      <c r="AF328" s="166"/>
    </row>
    <row r="329" spans="1:32" x14ac:dyDescent="0.15">
      <c r="A329" s="166"/>
      <c r="D329" s="166"/>
      <c r="E329" s="630"/>
      <c r="F329" s="624"/>
      <c r="G329" s="624"/>
      <c r="H329" s="624"/>
      <c r="I329" s="166"/>
      <c r="J329" s="166"/>
      <c r="K329" s="166"/>
      <c r="L329" s="166"/>
      <c r="M329" s="166"/>
      <c r="N329" s="166"/>
      <c r="O329" s="166"/>
      <c r="P329" s="166"/>
      <c r="Q329" s="166"/>
      <c r="R329" s="166"/>
      <c r="S329" s="166"/>
      <c r="T329" s="166"/>
      <c r="U329" s="166"/>
      <c r="V329" s="166"/>
      <c r="W329" s="166"/>
      <c r="X329" s="166"/>
      <c r="Y329" s="166"/>
      <c r="Z329" s="166"/>
      <c r="AA329" s="166"/>
      <c r="AB329" s="166"/>
      <c r="AC329" s="166"/>
      <c r="AD329" s="166"/>
      <c r="AE329" s="166"/>
      <c r="AF329" s="166"/>
    </row>
    <row r="330" spans="1:32" x14ac:dyDescent="0.15">
      <c r="A330" s="166"/>
      <c r="D330" s="166"/>
      <c r="E330" s="630"/>
      <c r="F330" s="624"/>
      <c r="G330" s="624"/>
      <c r="H330" s="624"/>
      <c r="I330" s="166"/>
      <c r="J330" s="166"/>
      <c r="K330" s="166"/>
      <c r="L330" s="166"/>
      <c r="M330" s="166"/>
      <c r="N330" s="166"/>
      <c r="O330" s="166"/>
      <c r="P330" s="166"/>
      <c r="Q330" s="166"/>
      <c r="R330" s="166"/>
      <c r="S330" s="166"/>
      <c r="T330" s="166"/>
      <c r="U330" s="166"/>
      <c r="V330" s="166"/>
      <c r="W330" s="166"/>
      <c r="X330" s="166"/>
      <c r="Y330" s="166"/>
      <c r="Z330" s="166"/>
      <c r="AA330" s="166"/>
      <c r="AB330" s="166"/>
      <c r="AC330" s="166"/>
      <c r="AD330" s="166"/>
      <c r="AE330" s="166"/>
      <c r="AF330" s="166"/>
    </row>
    <row r="331" spans="1:32" x14ac:dyDescent="0.15">
      <c r="A331" s="166"/>
      <c r="D331" s="166"/>
      <c r="E331" s="630"/>
      <c r="F331" s="624"/>
      <c r="G331" s="624"/>
      <c r="H331" s="624"/>
      <c r="I331" s="166"/>
      <c r="J331" s="166"/>
      <c r="K331" s="166"/>
      <c r="L331" s="166"/>
      <c r="M331" s="166"/>
      <c r="N331" s="166"/>
      <c r="O331" s="166"/>
      <c r="P331" s="166"/>
      <c r="Q331" s="166"/>
      <c r="R331" s="166"/>
      <c r="S331" s="166"/>
      <c r="T331" s="166"/>
      <c r="U331" s="166"/>
      <c r="V331" s="166"/>
      <c r="W331" s="166"/>
      <c r="X331" s="166"/>
      <c r="Y331" s="166"/>
      <c r="Z331" s="166"/>
      <c r="AA331" s="166"/>
      <c r="AB331" s="166"/>
      <c r="AC331" s="166"/>
      <c r="AD331" s="166"/>
      <c r="AE331" s="166"/>
      <c r="AF331" s="166"/>
    </row>
    <row r="332" spans="1:32" x14ac:dyDescent="0.15">
      <c r="A332" s="166"/>
      <c r="D332" s="166"/>
      <c r="E332" s="630"/>
      <c r="F332" s="624"/>
      <c r="G332" s="624"/>
      <c r="H332" s="624"/>
      <c r="I332" s="166"/>
      <c r="J332" s="166"/>
      <c r="K332" s="166"/>
      <c r="L332" s="166"/>
      <c r="M332" s="166"/>
      <c r="N332" s="166"/>
      <c r="O332" s="166"/>
      <c r="P332" s="166"/>
      <c r="Q332" s="166"/>
      <c r="R332" s="166"/>
      <c r="S332" s="166"/>
      <c r="T332" s="166"/>
      <c r="U332" s="166"/>
      <c r="V332" s="166"/>
      <c r="W332" s="166"/>
      <c r="X332" s="166"/>
      <c r="Y332" s="166"/>
      <c r="Z332" s="166"/>
      <c r="AA332" s="166"/>
      <c r="AB332" s="166"/>
      <c r="AC332" s="166"/>
      <c r="AD332" s="166"/>
      <c r="AE332" s="166"/>
      <c r="AF332" s="166"/>
    </row>
    <row r="333" spans="1:32" x14ac:dyDescent="0.15">
      <c r="A333" s="166"/>
    </row>
    <row r="334" spans="1:32" x14ac:dyDescent="0.15">
      <c r="A334" s="166"/>
    </row>
    <row r="335" spans="1:32" x14ac:dyDescent="0.15">
      <c r="A335" s="166"/>
    </row>
    <row r="336" spans="1:32" x14ac:dyDescent="0.15">
      <c r="A336" s="166"/>
    </row>
    <row r="337" spans="1:1" x14ac:dyDescent="0.15">
      <c r="A337" s="166"/>
    </row>
    <row r="338" spans="1:1" x14ac:dyDescent="0.15">
      <c r="A338" s="166"/>
    </row>
    <row r="339" spans="1:1" x14ac:dyDescent="0.15">
      <c r="A339" s="166"/>
    </row>
    <row r="340" spans="1:1" x14ac:dyDescent="0.15">
      <c r="A340" s="166"/>
    </row>
    <row r="341" spans="1:1" x14ac:dyDescent="0.15">
      <c r="A341" s="166"/>
    </row>
    <row r="342" spans="1:1" x14ac:dyDescent="0.15">
      <c r="A342" s="166"/>
    </row>
    <row r="343" spans="1:1" x14ac:dyDescent="0.15">
      <c r="A343" s="166"/>
    </row>
    <row r="344" spans="1:1" x14ac:dyDescent="0.15">
      <c r="A344" s="166"/>
    </row>
    <row r="345" spans="1:1" x14ac:dyDescent="0.15">
      <c r="A345" s="166"/>
    </row>
    <row r="346" spans="1:1" x14ac:dyDescent="0.15">
      <c r="A346" s="166"/>
    </row>
    <row r="347" spans="1:1" x14ac:dyDescent="0.15">
      <c r="A347" s="166"/>
    </row>
    <row r="348" spans="1:1" x14ac:dyDescent="0.15">
      <c r="A348" s="166"/>
    </row>
    <row r="349" spans="1:1" x14ac:dyDescent="0.15">
      <c r="A349" s="166"/>
    </row>
    <row r="350" spans="1:1" x14ac:dyDescent="0.15">
      <c r="A350" s="166"/>
    </row>
    <row r="351" spans="1:1" x14ac:dyDescent="0.15">
      <c r="A351" s="166"/>
    </row>
    <row r="356" spans="2:6" hidden="1" x14ac:dyDescent="0.15">
      <c r="B356" s="2" t="s">
        <v>193</v>
      </c>
      <c r="D356" s="2" t="s">
        <v>50</v>
      </c>
      <c r="E356" s="629">
        <v>0</v>
      </c>
      <c r="F356" s="622">
        <v>100</v>
      </c>
    </row>
    <row r="357" spans="2:6" hidden="1" x14ac:dyDescent="0.15">
      <c r="D357" s="2" t="s">
        <v>51</v>
      </c>
      <c r="E357" s="629">
        <v>0</v>
      </c>
      <c r="F357" s="622">
        <v>100</v>
      </c>
    </row>
    <row r="358" spans="2:6" hidden="1" x14ac:dyDescent="0.15">
      <c r="D358" s="2" t="s">
        <v>52</v>
      </c>
      <c r="E358" s="629">
        <v>0</v>
      </c>
      <c r="F358" s="622">
        <v>100</v>
      </c>
    </row>
    <row r="359" spans="2:6" hidden="1" x14ac:dyDescent="0.15">
      <c r="D359" s="2" t="s">
        <v>53</v>
      </c>
      <c r="E359" s="629">
        <v>0</v>
      </c>
      <c r="F359" s="622">
        <v>100</v>
      </c>
    </row>
    <row r="360" spans="2:6" hidden="1" x14ac:dyDescent="0.15">
      <c r="D360" s="2" t="s">
        <v>78</v>
      </c>
      <c r="E360" s="629">
        <v>0</v>
      </c>
      <c r="F360" s="622">
        <v>100</v>
      </c>
    </row>
    <row r="361" spans="2:6" hidden="1" x14ac:dyDescent="0.15">
      <c r="D361" s="2" t="s">
        <v>79</v>
      </c>
      <c r="E361" s="629">
        <v>0</v>
      </c>
      <c r="F361" s="622">
        <v>100</v>
      </c>
    </row>
    <row r="362" spans="2:6" hidden="1" x14ac:dyDescent="0.15">
      <c r="D362" s="2" t="s">
        <v>80</v>
      </c>
      <c r="E362" s="629">
        <v>0</v>
      </c>
      <c r="F362" s="622">
        <v>100</v>
      </c>
    </row>
    <row r="363" spans="2:6" hidden="1" x14ac:dyDescent="0.15">
      <c r="D363" s="2" t="s">
        <v>81</v>
      </c>
      <c r="E363" s="629">
        <v>0</v>
      </c>
      <c r="F363" s="622">
        <v>100</v>
      </c>
    </row>
    <row r="364" spans="2:6" hidden="1" x14ac:dyDescent="0.15">
      <c r="D364" s="2" t="s">
        <v>82</v>
      </c>
      <c r="E364" s="629">
        <v>0</v>
      </c>
      <c r="F364" s="622">
        <v>100</v>
      </c>
    </row>
    <row r="365" spans="2:6" hidden="1" x14ac:dyDescent="0.15">
      <c r="D365" s="2" t="s">
        <v>83</v>
      </c>
      <c r="E365" s="629">
        <v>0</v>
      </c>
      <c r="F365" s="622">
        <v>100</v>
      </c>
    </row>
    <row r="366" spans="2:6" hidden="1" x14ac:dyDescent="0.15">
      <c r="D366" s="2" t="s">
        <v>84</v>
      </c>
      <c r="E366" s="629">
        <v>0</v>
      </c>
      <c r="F366" s="622">
        <v>100</v>
      </c>
    </row>
    <row r="367" spans="2:6" hidden="1" x14ac:dyDescent="0.15">
      <c r="D367" s="2" t="s">
        <v>85</v>
      </c>
      <c r="E367" s="629">
        <v>0</v>
      </c>
      <c r="F367" s="622">
        <v>100</v>
      </c>
    </row>
    <row r="368" spans="2:6" hidden="1" x14ac:dyDescent="0.15">
      <c r="D368" s="2" t="s">
        <v>188</v>
      </c>
      <c r="E368" s="629">
        <v>0</v>
      </c>
      <c r="F368" s="622">
        <v>100</v>
      </c>
    </row>
    <row r="369" spans="2:6" hidden="1" x14ac:dyDescent="0.15">
      <c r="D369" s="2" t="s">
        <v>189</v>
      </c>
      <c r="E369" s="629">
        <v>0</v>
      </c>
      <c r="F369" s="622">
        <v>100</v>
      </c>
    </row>
    <row r="370" spans="2:6" hidden="1" x14ac:dyDescent="0.15">
      <c r="D370" s="2" t="s">
        <v>190</v>
      </c>
      <c r="E370" s="629">
        <v>0</v>
      </c>
      <c r="F370" s="622">
        <v>100</v>
      </c>
    </row>
    <row r="371" spans="2:6" hidden="1" x14ac:dyDescent="0.15">
      <c r="D371" s="2" t="s">
        <v>96</v>
      </c>
      <c r="E371" s="629">
        <v>0</v>
      </c>
      <c r="F371" s="622">
        <v>100</v>
      </c>
    </row>
    <row r="372" spans="2:6" hidden="1" x14ac:dyDescent="0.15">
      <c r="D372" s="2" t="s">
        <v>97</v>
      </c>
      <c r="E372" s="629">
        <v>0</v>
      </c>
      <c r="F372" s="622">
        <v>100</v>
      </c>
    </row>
    <row r="373" spans="2:6" hidden="1" x14ac:dyDescent="0.15">
      <c r="D373" s="2" t="s">
        <v>98</v>
      </c>
      <c r="E373" s="629">
        <v>0</v>
      </c>
      <c r="F373" s="622">
        <v>100</v>
      </c>
    </row>
    <row r="374" spans="2:6" hidden="1" x14ac:dyDescent="0.15">
      <c r="D374" s="2" t="s">
        <v>99</v>
      </c>
      <c r="E374" s="629">
        <v>0</v>
      </c>
      <c r="F374" s="622">
        <v>100</v>
      </c>
    </row>
    <row r="375" spans="2:6" hidden="1" x14ac:dyDescent="0.15">
      <c r="D375" s="2" t="s">
        <v>162</v>
      </c>
      <c r="E375" s="629">
        <v>0</v>
      </c>
      <c r="F375" s="622">
        <v>100</v>
      </c>
    </row>
    <row r="376" spans="2:6" hidden="1" x14ac:dyDescent="0.15">
      <c r="D376" s="2" t="s">
        <v>163</v>
      </c>
      <c r="E376" s="629">
        <v>0</v>
      </c>
      <c r="F376" s="622">
        <v>100</v>
      </c>
    </row>
    <row r="377" spans="2:6" hidden="1" x14ac:dyDescent="0.15">
      <c r="D377" s="2" t="s">
        <v>164</v>
      </c>
      <c r="E377" s="629">
        <v>0</v>
      </c>
      <c r="F377" s="622">
        <v>100</v>
      </c>
    </row>
    <row r="378" spans="2:6" hidden="1" x14ac:dyDescent="0.15">
      <c r="D378" s="2" t="s">
        <v>165</v>
      </c>
      <c r="E378" s="629">
        <v>0</v>
      </c>
      <c r="F378" s="622">
        <v>100</v>
      </c>
    </row>
    <row r="380" spans="2:6" hidden="1" x14ac:dyDescent="0.15">
      <c r="B380" s="2" t="s">
        <v>192</v>
      </c>
      <c r="D380" s="2" t="s">
        <v>140</v>
      </c>
      <c r="E380" s="629">
        <v>-100</v>
      </c>
      <c r="F380" s="622">
        <v>300</v>
      </c>
    </row>
    <row r="381" spans="2:6" hidden="1" x14ac:dyDescent="0.15">
      <c r="D381" s="2" t="s">
        <v>141</v>
      </c>
      <c r="E381" s="629">
        <v>-100</v>
      </c>
      <c r="F381" s="622">
        <v>300</v>
      </c>
    </row>
    <row r="382" spans="2:6" hidden="1" x14ac:dyDescent="0.15">
      <c r="D382" s="2" t="s">
        <v>142</v>
      </c>
      <c r="E382" s="629">
        <v>-100</v>
      </c>
      <c r="F382" s="622">
        <v>300</v>
      </c>
    </row>
    <row r="383" spans="2:6" hidden="1" x14ac:dyDescent="0.15">
      <c r="D383" s="2" t="s">
        <v>143</v>
      </c>
      <c r="E383" s="629">
        <v>-100</v>
      </c>
      <c r="F383" s="622">
        <v>300</v>
      </c>
    </row>
    <row r="384" spans="2:6" hidden="1" x14ac:dyDescent="0.15">
      <c r="D384" s="2" t="s">
        <v>144</v>
      </c>
      <c r="E384" s="629">
        <v>-100</v>
      </c>
      <c r="F384" s="622">
        <v>300</v>
      </c>
    </row>
    <row r="385" spans="4:6" hidden="1" x14ac:dyDescent="0.15">
      <c r="D385" s="2" t="s">
        <v>145</v>
      </c>
      <c r="E385" s="629">
        <v>-100</v>
      </c>
      <c r="F385" s="622">
        <v>300</v>
      </c>
    </row>
    <row r="386" spans="4:6" hidden="1" x14ac:dyDescent="0.15">
      <c r="D386" s="2" t="s">
        <v>146</v>
      </c>
      <c r="E386" s="629">
        <v>-100</v>
      </c>
      <c r="F386" s="622">
        <v>300</v>
      </c>
    </row>
    <row r="387" spans="4:6" hidden="1" x14ac:dyDescent="0.15">
      <c r="D387" s="2" t="s">
        <v>147</v>
      </c>
      <c r="E387" s="629">
        <v>-100</v>
      </c>
      <c r="F387" s="622">
        <v>300</v>
      </c>
    </row>
    <row r="388" spans="4:6" hidden="1" x14ac:dyDescent="0.15">
      <c r="D388" s="2" t="s">
        <v>148</v>
      </c>
      <c r="E388" s="629">
        <v>-100</v>
      </c>
      <c r="F388" s="622">
        <v>300</v>
      </c>
    </row>
    <row r="389" spans="4:6" hidden="1" x14ac:dyDescent="0.15">
      <c r="D389" s="2" t="s">
        <v>149</v>
      </c>
      <c r="E389" s="629">
        <v>0</v>
      </c>
      <c r="F389" s="622">
        <v>25000</v>
      </c>
    </row>
    <row r="390" spans="4:6" hidden="1" x14ac:dyDescent="0.15">
      <c r="D390" s="2" t="s">
        <v>150</v>
      </c>
      <c r="E390" s="629">
        <v>-100</v>
      </c>
      <c r="F390" s="622">
        <v>300</v>
      </c>
    </row>
    <row r="391" spans="4:6" hidden="1" x14ac:dyDescent="0.15">
      <c r="D391" s="2" t="s">
        <v>151</v>
      </c>
      <c r="E391" s="629">
        <v>-100</v>
      </c>
      <c r="F391" s="622">
        <v>300</v>
      </c>
    </row>
    <row r="392" spans="4:6" hidden="1" x14ac:dyDescent="0.15">
      <c r="D392" s="2" t="s">
        <v>152</v>
      </c>
      <c r="E392" s="629">
        <v>-100</v>
      </c>
      <c r="F392" s="622">
        <v>300</v>
      </c>
    </row>
    <row r="393" spans="4:6" hidden="1" x14ac:dyDescent="0.15">
      <c r="D393" s="2" t="s">
        <v>153</v>
      </c>
      <c r="E393" s="629">
        <v>-100</v>
      </c>
      <c r="F393" s="622">
        <v>300</v>
      </c>
    </row>
    <row r="394" spans="4:6" hidden="1" x14ac:dyDescent="0.15">
      <c r="D394" s="2" t="s">
        <v>154</v>
      </c>
      <c r="E394" s="629">
        <v>-100</v>
      </c>
      <c r="F394" s="622">
        <v>300</v>
      </c>
    </row>
    <row r="395" spans="4:6" hidden="1" x14ac:dyDescent="0.15">
      <c r="D395" s="2" t="s">
        <v>155</v>
      </c>
      <c r="E395" s="629">
        <v>-100</v>
      </c>
      <c r="F395" s="622">
        <v>300</v>
      </c>
    </row>
    <row r="396" spans="4:6" hidden="1" x14ac:dyDescent="0.15">
      <c r="D396" s="2" t="s">
        <v>156</v>
      </c>
      <c r="E396" s="629">
        <v>-100</v>
      </c>
      <c r="F396" s="622">
        <v>300</v>
      </c>
    </row>
    <row r="397" spans="4:6" hidden="1" x14ac:dyDescent="0.15">
      <c r="D397" s="2" t="s">
        <v>157</v>
      </c>
      <c r="E397" s="629">
        <v>-100</v>
      </c>
      <c r="F397" s="622">
        <v>300</v>
      </c>
    </row>
    <row r="398" spans="4:6" hidden="1" x14ac:dyDescent="0.15">
      <c r="D398" s="2" t="s">
        <v>158</v>
      </c>
      <c r="E398" s="629">
        <v>-100</v>
      </c>
      <c r="F398" s="622">
        <v>300</v>
      </c>
    </row>
    <row r="399" spans="4:6" hidden="1" x14ac:dyDescent="0.15">
      <c r="D399" s="2" t="s">
        <v>159</v>
      </c>
      <c r="E399" s="629">
        <v>-100</v>
      </c>
      <c r="F399" s="622">
        <v>300</v>
      </c>
    </row>
    <row r="400" spans="4:6" hidden="1" x14ac:dyDescent="0.15">
      <c r="D400" s="2" t="s">
        <v>160</v>
      </c>
      <c r="E400" s="629">
        <v>-100</v>
      </c>
      <c r="F400" s="622">
        <v>300</v>
      </c>
    </row>
    <row r="401" spans="4:6" hidden="1" x14ac:dyDescent="0.15">
      <c r="D401" s="2" t="s">
        <v>161</v>
      </c>
      <c r="E401" s="629">
        <v>-100</v>
      </c>
      <c r="F401" s="622">
        <v>300</v>
      </c>
    </row>
    <row r="402" spans="4:6" hidden="1" x14ac:dyDescent="0.15">
      <c r="D402" s="2" t="s">
        <v>174</v>
      </c>
      <c r="E402" s="629">
        <v>-100</v>
      </c>
      <c r="F402" s="622">
        <v>300</v>
      </c>
    </row>
    <row r="403" spans="4:6" hidden="1" x14ac:dyDescent="0.15">
      <c r="D403" s="2" t="s">
        <v>175</v>
      </c>
      <c r="E403" s="629">
        <v>-100</v>
      </c>
      <c r="F403" s="622">
        <v>300</v>
      </c>
    </row>
    <row r="404" spans="4:6" hidden="1" x14ac:dyDescent="0.15">
      <c r="D404" s="2" t="s">
        <v>176</v>
      </c>
      <c r="E404" s="629">
        <v>-100</v>
      </c>
      <c r="F404" s="622">
        <v>300</v>
      </c>
    </row>
    <row r="405" spans="4:6" hidden="1" x14ac:dyDescent="0.15">
      <c r="D405" s="2" t="s">
        <v>177</v>
      </c>
      <c r="E405" s="629">
        <v>-100</v>
      </c>
      <c r="F405" s="622">
        <v>300</v>
      </c>
    </row>
    <row r="406" spans="4:6" hidden="1" x14ac:dyDescent="0.15">
      <c r="D406" s="2" t="s">
        <v>178</v>
      </c>
      <c r="E406" s="629">
        <v>-100</v>
      </c>
      <c r="F406" s="622">
        <v>300</v>
      </c>
    </row>
    <row r="407" spans="4:6" hidden="1" x14ac:dyDescent="0.15">
      <c r="D407" s="2" t="s">
        <v>179</v>
      </c>
      <c r="E407" s="629">
        <v>-100</v>
      </c>
      <c r="F407" s="622">
        <v>300</v>
      </c>
    </row>
    <row r="408" spans="4:6" hidden="1" x14ac:dyDescent="0.15">
      <c r="D408" s="2" t="s">
        <v>180</v>
      </c>
      <c r="E408" s="629">
        <v>-100</v>
      </c>
      <c r="F408" s="622">
        <v>300</v>
      </c>
    </row>
    <row r="409" spans="4:6" hidden="1" x14ac:dyDescent="0.15">
      <c r="D409" s="2" t="s">
        <v>181</v>
      </c>
      <c r="E409" s="629">
        <v>-100</v>
      </c>
      <c r="F409" s="622">
        <v>300</v>
      </c>
    </row>
    <row r="410" spans="4:6" hidden="1" x14ac:dyDescent="0.15">
      <c r="D410" s="2" t="s">
        <v>182</v>
      </c>
      <c r="E410" s="629">
        <v>-100</v>
      </c>
      <c r="F410" s="622">
        <v>300</v>
      </c>
    </row>
    <row r="411" spans="4:6" hidden="1" x14ac:dyDescent="0.15">
      <c r="D411" s="2" t="s">
        <v>183</v>
      </c>
      <c r="E411" s="629">
        <v>-100</v>
      </c>
      <c r="F411" s="622">
        <v>300</v>
      </c>
    </row>
    <row r="412" spans="4:6" hidden="1" x14ac:dyDescent="0.15">
      <c r="D412" s="2" t="s">
        <v>184</v>
      </c>
      <c r="E412" s="629">
        <v>-100</v>
      </c>
      <c r="F412" s="622">
        <v>300</v>
      </c>
    </row>
    <row r="413" spans="4:6" hidden="1" x14ac:dyDescent="0.15">
      <c r="D413" s="2" t="s">
        <v>185</v>
      </c>
      <c r="E413" s="629">
        <v>-100</v>
      </c>
      <c r="F413" s="622">
        <v>300</v>
      </c>
    </row>
    <row r="414" spans="4:6" hidden="1" x14ac:dyDescent="0.15">
      <c r="D414" s="2" t="s">
        <v>86</v>
      </c>
      <c r="E414" s="629">
        <v>-100</v>
      </c>
      <c r="F414" s="622">
        <v>1000</v>
      </c>
    </row>
    <row r="415" spans="4:6" hidden="1" x14ac:dyDescent="0.15">
      <c r="D415" s="2" t="s">
        <v>87</v>
      </c>
      <c r="E415" s="629">
        <v>-100</v>
      </c>
      <c r="F415" s="622">
        <v>3500</v>
      </c>
    </row>
    <row r="416" spans="4:6" hidden="1" x14ac:dyDescent="0.15">
      <c r="D416" s="2" t="s">
        <v>88</v>
      </c>
      <c r="E416" s="629">
        <v>0</v>
      </c>
      <c r="F416" s="622">
        <v>100</v>
      </c>
    </row>
    <row r="417" spans="4:6" hidden="1" x14ac:dyDescent="0.15">
      <c r="D417" s="2" t="s">
        <v>89</v>
      </c>
      <c r="E417" s="629">
        <v>-100</v>
      </c>
      <c r="F417" s="622">
        <v>1000</v>
      </c>
    </row>
    <row r="418" spans="4:6" hidden="1" x14ac:dyDescent="0.15">
      <c r="D418" s="2" t="s">
        <v>90</v>
      </c>
      <c r="E418" s="629">
        <v>-100</v>
      </c>
      <c r="F418" s="622">
        <v>1000</v>
      </c>
    </row>
    <row r="419" spans="4:6" hidden="1" x14ac:dyDescent="0.15">
      <c r="D419" s="2" t="s">
        <v>91</v>
      </c>
      <c r="E419" s="629">
        <v>-100</v>
      </c>
      <c r="F419" s="622">
        <v>1000</v>
      </c>
    </row>
    <row r="420" spans="4:6" hidden="1" x14ac:dyDescent="0.15">
      <c r="D420" s="2" t="s">
        <v>92</v>
      </c>
      <c r="E420" s="629">
        <v>-100</v>
      </c>
      <c r="F420" s="622">
        <v>1000</v>
      </c>
    </row>
    <row r="421" spans="4:6" hidden="1" x14ac:dyDescent="0.15">
      <c r="D421" s="2" t="s">
        <v>93</v>
      </c>
      <c r="E421" s="629">
        <v>1</v>
      </c>
      <c r="F421" s="622">
        <v>3</v>
      </c>
    </row>
    <row r="422" spans="4:6" hidden="1" x14ac:dyDescent="0.15">
      <c r="D422" s="2" t="s">
        <v>94</v>
      </c>
      <c r="E422" s="629">
        <v>0</v>
      </c>
      <c r="F422" s="622">
        <v>90</v>
      </c>
    </row>
    <row r="423" spans="4:6" hidden="1" x14ac:dyDescent="0.15">
      <c r="D423" s="2" t="s">
        <v>95</v>
      </c>
      <c r="E423" s="629">
        <v>0</v>
      </c>
      <c r="F423" s="622">
        <v>100</v>
      </c>
    </row>
  </sheetData>
  <sortState ref="D166:K194">
    <sortCondition ref="D166"/>
  </sortState>
  <mergeCells count="1">
    <mergeCell ref="B4:G4"/>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AI365"/>
  <sheetViews>
    <sheetView topLeftCell="E75" zoomScale="150" workbookViewId="0">
      <selection activeCell="F45" sqref="F45:F263"/>
    </sheetView>
  </sheetViews>
  <sheetFormatPr baseColWidth="10" defaultRowHeight="13" x14ac:dyDescent="0.15"/>
  <cols>
    <col min="4" max="4" width="132.5" customWidth="1"/>
    <col min="5" max="5" width="94.83203125" customWidth="1"/>
    <col min="6" max="6" width="88.5" customWidth="1"/>
  </cols>
  <sheetData>
    <row r="1" spans="1:32" ht="21" x14ac:dyDescent="0.25">
      <c r="A1" s="49"/>
      <c r="B1" s="20" t="s">
        <v>643</v>
      </c>
      <c r="C1" s="20"/>
      <c r="D1" s="21"/>
      <c r="E1" s="21"/>
      <c r="F1" s="49"/>
      <c r="G1" s="23"/>
      <c r="H1" s="23"/>
      <c r="I1" s="23"/>
      <c r="J1" s="23"/>
      <c r="K1" s="23"/>
      <c r="L1" s="23"/>
      <c r="M1" s="23"/>
      <c r="N1" s="23"/>
      <c r="O1" s="23"/>
      <c r="P1" s="23"/>
      <c r="Q1" s="23"/>
      <c r="R1" s="23"/>
      <c r="S1" s="23"/>
      <c r="T1" s="23"/>
      <c r="U1" s="23"/>
      <c r="V1" s="23"/>
      <c r="W1" s="23"/>
      <c r="X1" s="23"/>
      <c r="Y1" s="23"/>
      <c r="Z1" s="23"/>
      <c r="AA1" s="23"/>
      <c r="AB1" s="23"/>
      <c r="AC1" s="23"/>
      <c r="AD1" s="23"/>
    </row>
    <row r="2" spans="1:32" ht="16" x14ac:dyDescent="0.2">
      <c r="A2" s="49"/>
      <c r="B2" s="24"/>
      <c r="C2" s="24"/>
      <c r="D2" s="21"/>
      <c r="E2" s="21"/>
      <c r="F2" s="22"/>
      <c r="G2" s="23"/>
      <c r="H2" s="29"/>
      <c r="I2" s="23"/>
      <c r="J2" s="23"/>
      <c r="K2" s="23"/>
      <c r="L2" s="23"/>
      <c r="M2" s="23"/>
      <c r="N2" s="23"/>
      <c r="O2" s="23"/>
      <c r="P2" s="23"/>
      <c r="Q2" s="23"/>
      <c r="R2" s="23"/>
      <c r="S2" s="23"/>
      <c r="T2" s="23"/>
      <c r="U2" s="23"/>
      <c r="V2" s="23"/>
      <c r="W2" s="23"/>
      <c r="X2" s="23"/>
      <c r="Y2" s="23"/>
      <c r="Z2" s="23"/>
      <c r="AA2" s="23"/>
      <c r="AB2" s="23"/>
      <c r="AC2" s="23"/>
      <c r="AD2" s="23"/>
    </row>
    <row r="3" spans="1:32" ht="16" x14ac:dyDescent="0.2">
      <c r="A3" s="49"/>
      <c r="B3" s="293" t="s">
        <v>585</v>
      </c>
      <c r="C3" s="294"/>
      <c r="D3" s="294"/>
      <c r="E3" s="294"/>
      <c r="F3" s="26"/>
      <c r="G3" s="27"/>
      <c r="H3" s="28"/>
      <c r="I3" s="29"/>
      <c r="J3" s="29"/>
      <c r="K3" s="23"/>
      <c r="L3" s="29"/>
      <c r="M3" s="29"/>
      <c r="N3" s="29"/>
      <c r="O3" s="29"/>
      <c r="P3" s="29"/>
      <c r="Q3" s="29"/>
      <c r="R3" s="29"/>
      <c r="S3" s="29"/>
      <c r="T3" s="29"/>
      <c r="U3" s="29"/>
      <c r="V3" s="29"/>
      <c r="W3" s="23"/>
      <c r="X3" s="29"/>
      <c r="Y3" s="29"/>
      <c r="Z3" s="29"/>
      <c r="AA3" s="29"/>
      <c r="AB3" s="29"/>
      <c r="AC3" s="29"/>
      <c r="AD3" s="29"/>
    </row>
    <row r="4" spans="1:32" ht="12" customHeight="1" x14ac:dyDescent="0.15">
      <c r="A4" s="49"/>
      <c r="B4" s="742" t="s">
        <v>642</v>
      </c>
      <c r="C4" s="743"/>
      <c r="D4" s="743"/>
      <c r="E4" s="743"/>
      <c r="F4" s="743"/>
      <c r="G4" s="743"/>
      <c r="H4" s="744"/>
      <c r="I4" s="30"/>
      <c r="J4" s="30"/>
      <c r="K4" s="23"/>
      <c r="L4" s="30"/>
      <c r="M4" s="30"/>
      <c r="N4" s="30"/>
      <c r="O4" s="30"/>
      <c r="P4" s="30"/>
      <c r="Q4" s="30"/>
      <c r="R4" s="30"/>
      <c r="S4" s="30"/>
      <c r="T4" s="30"/>
      <c r="U4" s="30"/>
      <c r="V4" s="30"/>
      <c r="W4" s="23"/>
      <c r="X4" s="30"/>
      <c r="Y4" s="30"/>
      <c r="Z4" s="30"/>
      <c r="AA4" s="30"/>
      <c r="AB4" s="30"/>
      <c r="AC4" s="30"/>
      <c r="AD4" s="30"/>
    </row>
    <row r="5" spans="1:32" x14ac:dyDescent="0.15">
      <c r="A5" s="49"/>
      <c r="B5" s="49"/>
      <c r="C5" s="49"/>
      <c r="D5" s="49"/>
      <c r="E5" s="49"/>
      <c r="F5" s="1"/>
      <c r="G5" s="30"/>
      <c r="H5" s="30"/>
      <c r="I5" s="30"/>
      <c r="J5" s="30"/>
      <c r="K5" s="30"/>
      <c r="L5" s="30"/>
      <c r="M5" s="23"/>
      <c r="N5" s="30"/>
      <c r="O5" s="30"/>
      <c r="P5" s="30"/>
      <c r="Q5" s="30"/>
      <c r="R5" s="30"/>
      <c r="S5" s="30"/>
      <c r="T5" s="30"/>
      <c r="U5" s="30"/>
      <c r="V5" s="30"/>
      <c r="W5" s="30"/>
      <c r="X5" s="30"/>
      <c r="Y5" s="23"/>
      <c r="Z5" s="30"/>
      <c r="AA5" s="30"/>
      <c r="AB5" s="30"/>
      <c r="AC5" s="30"/>
      <c r="AD5" s="30"/>
      <c r="AE5" s="30"/>
      <c r="AF5" s="30"/>
    </row>
    <row r="6" spans="1:32" ht="14" thickBot="1" x14ac:dyDescent="0.2">
      <c r="A6" s="49"/>
      <c r="B6" s="158"/>
      <c r="C6" s="253"/>
      <c r="D6" s="253"/>
      <c r="E6" s="253"/>
      <c r="F6" s="17"/>
      <c r="G6" s="254"/>
      <c r="H6" s="254"/>
      <c r="I6" s="254"/>
      <c r="J6" s="254"/>
      <c r="K6" s="254"/>
      <c r="L6" s="254"/>
      <c r="M6" s="255"/>
      <c r="N6" s="254"/>
      <c r="O6" s="254"/>
      <c r="P6" s="254"/>
      <c r="Q6" s="254"/>
      <c r="R6" s="254"/>
      <c r="S6" s="254"/>
      <c r="T6" s="254"/>
      <c r="U6" s="254"/>
      <c r="V6" s="254"/>
      <c r="W6" s="254"/>
      <c r="X6" s="254"/>
      <c r="Y6" s="255"/>
      <c r="Z6" s="254"/>
      <c r="AA6" s="30"/>
      <c r="AB6" s="30"/>
      <c r="AC6" s="30"/>
      <c r="AD6" s="30"/>
      <c r="AE6" s="30"/>
      <c r="AF6" s="30"/>
    </row>
    <row r="7" spans="1:32" ht="14" thickBot="1" x14ac:dyDescent="0.2">
      <c r="A7" s="49"/>
      <c r="B7" s="269"/>
      <c r="C7" s="158"/>
      <c r="D7" s="158"/>
      <c r="E7" s="158"/>
      <c r="F7" s="256"/>
      <c r="G7" s="30"/>
      <c r="H7" s="30"/>
      <c r="I7" s="30"/>
      <c r="J7" s="30"/>
      <c r="K7" s="30"/>
      <c r="L7" s="30"/>
      <c r="M7" s="29"/>
      <c r="N7" s="30"/>
      <c r="O7" s="30"/>
      <c r="P7" s="30"/>
      <c r="Q7" s="30"/>
      <c r="R7" s="30"/>
      <c r="S7" s="30"/>
      <c r="T7" s="30"/>
      <c r="U7" s="30"/>
      <c r="V7" s="30"/>
      <c r="W7" s="30"/>
      <c r="X7" s="30"/>
      <c r="Y7" s="29"/>
      <c r="Z7" s="30"/>
      <c r="AA7" s="30"/>
      <c r="AB7" s="30"/>
      <c r="AC7" s="30"/>
      <c r="AD7" s="30"/>
      <c r="AE7" s="30"/>
      <c r="AF7" s="30"/>
    </row>
    <row r="8" spans="1:32" ht="16" x14ac:dyDescent="0.2">
      <c r="A8" s="49"/>
      <c r="B8" s="155"/>
      <c r="C8" s="158"/>
      <c r="D8" s="675" t="s">
        <v>1019</v>
      </c>
      <c r="E8" s="675"/>
      <c r="F8" s="688" t="s">
        <v>1019</v>
      </c>
      <c r="G8" s="30"/>
      <c r="H8" s="30"/>
      <c r="I8" s="30"/>
      <c r="J8" s="30"/>
      <c r="K8" s="30"/>
      <c r="L8" s="30"/>
      <c r="M8" s="29"/>
      <c r="N8" s="30"/>
      <c r="O8" s="30"/>
      <c r="P8" s="30"/>
      <c r="Q8" s="30"/>
      <c r="R8" s="30"/>
      <c r="S8" s="30"/>
      <c r="T8" s="30"/>
      <c r="U8" s="30"/>
      <c r="V8" s="30"/>
      <c r="W8" s="30"/>
      <c r="X8" s="30"/>
      <c r="Y8" s="29"/>
      <c r="Z8" s="30"/>
      <c r="AA8" s="30"/>
      <c r="AB8" s="30"/>
      <c r="AC8" s="30"/>
      <c r="AD8" s="30"/>
      <c r="AE8" s="30"/>
      <c r="AF8" s="30"/>
    </row>
    <row r="9" spans="1:32" x14ac:dyDescent="0.15">
      <c r="A9" s="49"/>
      <c r="B9" s="674"/>
      <c r="C9" s="158"/>
      <c r="D9" s="676" t="s">
        <v>1020</v>
      </c>
      <c r="E9" s="676"/>
      <c r="F9" s="686"/>
      <c r="G9" s="30"/>
      <c r="H9" s="30"/>
      <c r="I9" s="30"/>
      <c r="J9" s="30"/>
      <c r="K9" s="30"/>
      <c r="L9" s="30"/>
      <c r="M9" s="29"/>
      <c r="N9" s="30"/>
      <c r="O9" s="30"/>
      <c r="P9" s="30"/>
      <c r="Q9" s="30"/>
      <c r="R9" s="30"/>
      <c r="S9" s="30"/>
      <c r="T9" s="30"/>
      <c r="U9" s="30"/>
      <c r="V9" s="30"/>
      <c r="W9" s="30"/>
      <c r="X9" s="30"/>
      <c r="Y9" s="29"/>
      <c r="Z9" s="30"/>
      <c r="AA9" s="30"/>
      <c r="AB9" s="30"/>
      <c r="AC9" s="30"/>
      <c r="AD9" s="30"/>
      <c r="AE9" s="30"/>
      <c r="AF9" s="30"/>
    </row>
    <row r="10" spans="1:32" ht="16" x14ac:dyDescent="0.2">
      <c r="A10" s="49"/>
      <c r="B10" s="674"/>
      <c r="C10" s="158"/>
      <c r="D10" s="676" t="s">
        <v>1021</v>
      </c>
      <c r="E10" s="676"/>
      <c r="F10" s="689" t="s">
        <v>1030</v>
      </c>
      <c r="G10" s="30"/>
      <c r="H10" s="30"/>
      <c r="I10" s="30"/>
      <c r="J10" s="30"/>
      <c r="K10" s="30"/>
      <c r="L10" s="30"/>
      <c r="M10" s="29"/>
      <c r="N10" s="30"/>
      <c r="O10" s="30"/>
      <c r="P10" s="30"/>
      <c r="Q10" s="30"/>
      <c r="R10" s="30"/>
      <c r="S10" s="30"/>
      <c r="T10" s="30"/>
      <c r="U10" s="30"/>
      <c r="V10" s="30"/>
      <c r="W10" s="30"/>
      <c r="X10" s="30"/>
      <c r="Y10" s="29"/>
      <c r="Z10" s="30"/>
      <c r="AA10" s="30"/>
      <c r="AB10" s="30"/>
      <c r="AC10" s="30"/>
      <c r="AD10" s="30"/>
      <c r="AE10" s="30"/>
      <c r="AF10" s="30"/>
    </row>
    <row r="11" spans="1:32" ht="48" x14ac:dyDescent="0.2">
      <c r="A11" s="49"/>
      <c r="B11" s="674"/>
      <c r="C11" s="158"/>
      <c r="D11" s="676" t="s">
        <v>1022</v>
      </c>
      <c r="E11" s="676"/>
      <c r="F11" s="689" t="s">
        <v>1034</v>
      </c>
      <c r="G11" s="30"/>
      <c r="H11" s="30"/>
      <c r="I11" s="30"/>
      <c r="J11" s="30"/>
      <c r="K11" s="30"/>
      <c r="L11" s="30"/>
      <c r="M11" s="29"/>
      <c r="N11" s="30"/>
      <c r="O11" s="30"/>
      <c r="P11" s="30"/>
      <c r="Q11" s="30"/>
      <c r="R11" s="30"/>
      <c r="S11" s="30"/>
      <c r="T11" s="30"/>
      <c r="U11" s="30"/>
      <c r="V11" s="30"/>
      <c r="W11" s="30"/>
      <c r="X11" s="30"/>
      <c r="Y11" s="29"/>
      <c r="Z11" s="30"/>
      <c r="AA11" s="30"/>
      <c r="AB11" s="30"/>
      <c r="AC11" s="30"/>
      <c r="AD11" s="30"/>
      <c r="AE11" s="30"/>
      <c r="AF11" s="30"/>
    </row>
    <row r="12" spans="1:32" ht="16" x14ac:dyDescent="0.2">
      <c r="A12" s="49"/>
      <c r="B12" s="674"/>
      <c r="C12" s="158"/>
      <c r="D12" s="676" t="s">
        <v>1023</v>
      </c>
      <c r="E12" s="676"/>
      <c r="F12" s="689" t="s">
        <v>1031</v>
      </c>
      <c r="G12" s="30"/>
      <c r="H12" s="30"/>
      <c r="I12" s="30"/>
      <c r="J12" s="30"/>
      <c r="K12" s="30"/>
      <c r="L12" s="30"/>
      <c r="M12" s="29"/>
      <c r="N12" s="30"/>
      <c r="O12" s="30"/>
      <c r="P12" s="30"/>
      <c r="Q12" s="30"/>
      <c r="R12" s="30"/>
      <c r="S12" s="30"/>
      <c r="T12" s="30"/>
      <c r="U12" s="30"/>
      <c r="V12" s="30"/>
      <c r="W12" s="30"/>
      <c r="X12" s="30"/>
      <c r="Y12" s="29"/>
      <c r="Z12" s="30"/>
      <c r="AA12" s="30"/>
      <c r="AB12" s="30"/>
      <c r="AC12" s="30"/>
      <c r="AD12" s="30"/>
      <c r="AE12" s="30"/>
      <c r="AF12" s="30"/>
    </row>
    <row r="13" spans="1:32" ht="16" x14ac:dyDescent="0.2">
      <c r="A13" s="49"/>
      <c r="B13" s="674"/>
      <c r="C13" s="158"/>
      <c r="D13" s="676" t="s">
        <v>1024</v>
      </c>
      <c r="E13" s="676"/>
      <c r="F13" s="689" t="s">
        <v>1032</v>
      </c>
      <c r="G13" s="30"/>
      <c r="H13" s="30"/>
      <c r="I13" s="30"/>
      <c r="J13" s="30"/>
      <c r="K13" s="30"/>
      <c r="L13" s="30"/>
      <c r="M13" s="29"/>
      <c r="N13" s="30"/>
      <c r="O13" s="30"/>
      <c r="P13" s="30"/>
      <c r="Q13" s="30"/>
      <c r="R13" s="30"/>
      <c r="S13" s="30"/>
      <c r="T13" s="30"/>
      <c r="U13" s="30"/>
      <c r="V13" s="30"/>
      <c r="W13" s="30"/>
      <c r="X13" s="30"/>
      <c r="Y13" s="29"/>
      <c r="Z13" s="30"/>
      <c r="AA13" s="30"/>
      <c r="AB13" s="30"/>
      <c r="AC13" s="30"/>
      <c r="AD13" s="30"/>
      <c r="AE13" s="30"/>
      <c r="AF13" s="30"/>
    </row>
    <row r="14" spans="1:32" ht="16" x14ac:dyDescent="0.2">
      <c r="A14" s="49"/>
      <c r="B14" s="674"/>
      <c r="C14" s="158"/>
      <c r="D14" s="676" t="s">
        <v>1025</v>
      </c>
      <c r="E14" s="676"/>
      <c r="F14" s="689" t="s">
        <v>1035</v>
      </c>
      <c r="G14" s="30"/>
      <c r="H14" s="30"/>
      <c r="I14" s="30"/>
      <c r="J14" s="30"/>
      <c r="K14" s="30"/>
      <c r="L14" s="30"/>
      <c r="M14" s="29"/>
      <c r="N14" s="30"/>
      <c r="O14" s="30"/>
      <c r="P14" s="30"/>
      <c r="Q14" s="30"/>
      <c r="R14" s="30"/>
      <c r="S14" s="30"/>
      <c r="T14" s="30"/>
      <c r="U14" s="30"/>
      <c r="V14" s="30"/>
      <c r="W14" s="30"/>
      <c r="X14" s="30"/>
      <c r="Y14" s="29"/>
      <c r="Z14" s="30"/>
      <c r="AA14" s="30"/>
      <c r="AB14" s="30"/>
      <c r="AC14" s="30"/>
      <c r="AD14" s="30"/>
      <c r="AE14" s="30"/>
      <c r="AF14" s="30"/>
    </row>
    <row r="15" spans="1:32" ht="16" x14ac:dyDescent="0.2">
      <c r="A15" s="49"/>
      <c r="B15" s="674"/>
      <c r="C15" s="158"/>
      <c r="D15" s="676" t="s">
        <v>1026</v>
      </c>
      <c r="E15" s="676"/>
      <c r="F15" s="689" t="s">
        <v>1036</v>
      </c>
      <c r="G15" s="30"/>
      <c r="H15" s="30"/>
      <c r="I15" s="30"/>
      <c r="J15" s="30"/>
      <c r="K15" s="30"/>
      <c r="L15" s="30"/>
      <c r="M15" s="29"/>
      <c r="N15" s="30"/>
      <c r="O15" s="30"/>
      <c r="P15" s="30"/>
      <c r="Q15" s="30"/>
      <c r="R15" s="30"/>
      <c r="S15" s="30"/>
      <c r="T15" s="30"/>
      <c r="U15" s="30"/>
      <c r="V15" s="30"/>
      <c r="W15" s="30"/>
      <c r="X15" s="30"/>
      <c r="Y15" s="29"/>
      <c r="Z15" s="30"/>
      <c r="AA15" s="30"/>
      <c r="AB15" s="30"/>
      <c r="AC15" s="30"/>
      <c r="AD15" s="30"/>
      <c r="AE15" s="30"/>
      <c r="AF15" s="30"/>
    </row>
    <row r="16" spans="1:32" ht="32" x14ac:dyDescent="0.2">
      <c r="A16" s="49"/>
      <c r="B16" s="674"/>
      <c r="C16" s="158"/>
      <c r="D16" s="676" t="s">
        <v>1027</v>
      </c>
      <c r="E16" s="676"/>
      <c r="F16" s="689" t="s">
        <v>1037</v>
      </c>
      <c r="G16" s="30"/>
      <c r="H16" s="30"/>
      <c r="I16" s="30"/>
      <c r="J16" s="30"/>
      <c r="K16" s="30"/>
      <c r="L16" s="30"/>
      <c r="M16" s="29"/>
      <c r="N16" s="30"/>
      <c r="O16" s="30"/>
      <c r="P16" s="30"/>
      <c r="Q16" s="30"/>
      <c r="R16" s="30"/>
      <c r="S16" s="30"/>
      <c r="T16" s="30"/>
      <c r="U16" s="30"/>
      <c r="V16" s="30"/>
      <c r="W16" s="30"/>
      <c r="X16" s="30"/>
      <c r="Y16" s="29"/>
      <c r="Z16" s="30"/>
      <c r="AA16" s="30"/>
      <c r="AB16" s="30"/>
      <c r="AC16" s="30"/>
      <c r="AD16" s="30"/>
      <c r="AE16" s="30"/>
      <c r="AF16" s="30"/>
    </row>
    <row r="17" spans="1:35" x14ac:dyDescent="0.15">
      <c r="A17" s="49"/>
      <c r="B17" s="674"/>
      <c r="C17" s="158"/>
      <c r="D17" s="676" t="s">
        <v>1028</v>
      </c>
      <c r="E17" s="676"/>
      <c r="F17" s="686"/>
      <c r="G17" s="30"/>
      <c r="H17" s="30"/>
      <c r="I17" s="30"/>
      <c r="J17" s="30"/>
      <c r="K17" s="30"/>
      <c r="L17" s="30"/>
      <c r="M17" s="29"/>
      <c r="N17" s="30"/>
      <c r="O17" s="30"/>
      <c r="P17" s="30"/>
      <c r="Q17" s="30"/>
      <c r="R17" s="30"/>
      <c r="S17" s="30"/>
      <c r="T17" s="30"/>
      <c r="U17" s="30"/>
      <c r="V17" s="30"/>
      <c r="W17" s="30"/>
      <c r="X17" s="30"/>
      <c r="Y17" s="29"/>
      <c r="Z17" s="30"/>
      <c r="AA17" s="30"/>
      <c r="AB17" s="30"/>
      <c r="AC17" s="30"/>
      <c r="AD17" s="30"/>
      <c r="AE17" s="30"/>
      <c r="AF17" s="30"/>
    </row>
    <row r="18" spans="1:35" ht="14" thickBot="1" x14ac:dyDescent="0.2">
      <c r="A18" s="49"/>
      <c r="B18" s="674"/>
      <c r="C18" s="158"/>
      <c r="D18" s="677" t="s">
        <v>1029</v>
      </c>
      <c r="E18" s="677"/>
      <c r="F18" s="687"/>
      <c r="G18" s="30"/>
      <c r="H18" s="30"/>
      <c r="I18" s="30"/>
      <c r="J18" s="30"/>
      <c r="K18" s="30"/>
      <c r="L18" s="30"/>
      <c r="M18" s="29"/>
      <c r="N18" s="30"/>
      <c r="O18" s="30"/>
      <c r="P18" s="30"/>
      <c r="Q18" s="30"/>
      <c r="R18" s="30"/>
      <c r="S18" s="30"/>
      <c r="T18" s="30"/>
      <c r="U18" s="30"/>
      <c r="V18" s="30"/>
      <c r="W18" s="30"/>
      <c r="X18" s="30"/>
      <c r="Y18" s="29"/>
      <c r="Z18" s="30"/>
      <c r="AA18" s="30"/>
      <c r="AB18" s="30"/>
      <c r="AC18" s="30"/>
      <c r="AD18" s="30"/>
      <c r="AE18" s="30"/>
      <c r="AF18" s="30"/>
    </row>
    <row r="19" spans="1:35" ht="15" customHeight="1" x14ac:dyDescent="0.15">
      <c r="A19" s="49"/>
      <c r="B19" s="287"/>
      <c r="C19" s="49"/>
      <c r="D19" s="673"/>
      <c r="E19" s="673"/>
      <c r="F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row>
    <row r="20" spans="1:35" ht="16" x14ac:dyDescent="0.2">
      <c r="A20" s="49"/>
      <c r="B20" s="287"/>
      <c r="C20" s="49"/>
      <c r="D20" s="678"/>
      <c r="E20" s="678"/>
      <c r="G20" s="259" t="s">
        <v>34</v>
      </c>
      <c r="H20" s="291">
        <v>2050</v>
      </c>
      <c r="I20" s="259" t="s">
        <v>308</v>
      </c>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row>
    <row r="21" spans="1:35" ht="16" x14ac:dyDescent="0.2">
      <c r="A21" s="49"/>
      <c r="B21" s="287"/>
      <c r="C21" s="49"/>
      <c r="D21" s="256"/>
      <c r="E21" s="256"/>
      <c r="F21" s="49"/>
      <c r="G21" s="259" t="s">
        <v>35</v>
      </c>
      <c r="H21" s="292">
        <v>2013</v>
      </c>
      <c r="I21" s="259" t="s">
        <v>307</v>
      </c>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row>
    <row r="22" spans="1:35" x14ac:dyDescent="0.15">
      <c r="A22" s="49"/>
      <c r="B22" s="287"/>
      <c r="C22" s="49"/>
      <c r="D22" s="49"/>
      <c r="E22" s="49"/>
      <c r="G22" s="259"/>
      <c r="H22" s="259" t="s">
        <v>641</v>
      </c>
      <c r="I22" s="25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row>
    <row r="23" spans="1:35" x14ac:dyDescent="0.15">
      <c r="A23" s="49"/>
      <c r="B23" s="287"/>
      <c r="C23" s="49"/>
      <c r="D23" s="49"/>
      <c r="E23" s="49"/>
      <c r="F23" s="49"/>
      <c r="G23" s="49"/>
      <c r="H23" t="s">
        <v>1038</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5" x14ac:dyDescent="0.15">
      <c r="A24" s="49"/>
      <c r="B24" s="287"/>
      <c r="C24" s="49"/>
      <c r="D24" t="s">
        <v>207</v>
      </c>
      <c r="F24" s="49"/>
      <c r="G24" s="49"/>
      <c r="H24" s="690" t="s">
        <v>1039</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row>
    <row r="25" spans="1:35" x14ac:dyDescent="0.15">
      <c r="A25" s="49"/>
      <c r="B25" s="287"/>
      <c r="C25" s="258" t="s">
        <v>309</v>
      </c>
      <c r="D25" s="10" t="str">
        <f>(ETM_waardes_2050!D14&amp;$H$22&amp;ETM_waardes_2050!G14)</f>
        <v>number_of_buildings_present: 32 848</v>
      </c>
      <c r="E25" s="10" t="str">
        <f>SUBSTITUTE(D25,"_present","")</f>
        <v>number_of_buildings: 32 848</v>
      </c>
      <c r="F25" s="10"/>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row>
    <row r="26" spans="1:35" x14ac:dyDescent="0.15">
      <c r="A26" s="49"/>
      <c r="B26" s="287"/>
      <c r="C26" s="49"/>
      <c r="D26" s="10" t="str">
        <f>(ETM_waardes_2050!D15&amp;$H$22&amp;ETM_waardes_2050!G15)</f>
        <v>number_of_cars_both: 253051</v>
      </c>
      <c r="E26" s="10"/>
      <c r="F26" s="10"/>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row>
    <row r="27" spans="1:35" x14ac:dyDescent="0.15">
      <c r="A27" s="49"/>
      <c r="B27" s="287"/>
      <c r="C27" s="49"/>
      <c r="D27" s="10" t="str">
        <f>(ETM_waardes_2050!D16&amp;$H$22&amp;ETM_waardes_2050!G16)</f>
        <v>number_of_inhabitants_present: 489918</v>
      </c>
      <c r="E27" s="10" t="str">
        <f>SUBSTITUTE(D27,"_present","")</f>
        <v>number_of_inhabitants: 489918</v>
      </c>
      <c r="F27" s="10"/>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row>
    <row r="28" spans="1:35" x14ac:dyDescent="0.15">
      <c r="A28" s="49"/>
      <c r="B28" s="287"/>
      <c r="C28" s="49"/>
      <c r="D28" s="10" t="str">
        <f>(ETM_waardes_2050!D17&amp;$H$22&amp;ETM_waardes_2050!G17)</f>
        <v>number_of_new_residences: 50953</v>
      </c>
      <c r="E28" s="10"/>
      <c r="F28" s="10"/>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row>
    <row r="29" spans="1:35" x14ac:dyDescent="0.15">
      <c r="A29" s="49"/>
      <c r="B29" s="287"/>
      <c r="C29" s="49"/>
      <c r="D29" s="10" t="str">
        <f>(ETM_waardes_2050!D18&amp;$H$22&amp;ETM_waardes_2050!G18)</f>
        <v>number_of_old_residences: 160970</v>
      </c>
      <c r="E29" s="10"/>
      <c r="F29" s="10"/>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row>
    <row r="30" spans="1:35" x14ac:dyDescent="0.15">
      <c r="A30" s="49"/>
      <c r="B30" s="287"/>
      <c r="C30" s="49"/>
      <c r="D30" s="10" t="str">
        <f>(ETM_waardes_2050!D19&amp;$H$22&amp;ETM_waardes_2050!G19)</f>
        <v>areable_land: 1887</v>
      </c>
      <c r="E30" s="10"/>
      <c r="F30" s="10"/>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row>
    <row r="31" spans="1:35" x14ac:dyDescent="0.15">
      <c r="A31" s="49"/>
      <c r="B31" s="287"/>
      <c r="C31" s="49"/>
      <c r="D31" s="10" t="str">
        <f>(ETM_waardes_2050!D20&amp;$H$22&amp;ETM_waardes_2050!G20)</f>
        <v>offshore_suitable_for_wind: 0</v>
      </c>
      <c r="E31" s="10"/>
      <c r="F31" s="10"/>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row>
    <row r="32" spans="1:35" x14ac:dyDescent="0.15">
      <c r="A32" s="49"/>
      <c r="B32" s="287"/>
      <c r="C32" s="49"/>
      <c r="D32" s="10" t="str">
        <f>(ETM_waardes_2050!D21&amp;$H$22&amp;ETM_waardes_2050!G21)</f>
        <v>onshore_suitable_for_wind: 39.448</v>
      </c>
      <c r="E32" s="10"/>
      <c r="F32" s="10"/>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row>
    <row r="33" spans="1:35" x14ac:dyDescent="0.15">
      <c r="A33" s="49"/>
      <c r="B33" s="287"/>
      <c r="C33" s="49"/>
      <c r="D33" s="10" t="str">
        <f>(ETM_waardes_2050!D22&amp;$H$22&amp;ETM_waardes_2050!G22)</f>
        <v>buildings_insulation_level: 0.6</v>
      </c>
      <c r="E33" s="10"/>
      <c r="F33" s="10"/>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row>
    <row r="34" spans="1:35" x14ac:dyDescent="0.15">
      <c r="A34" s="49"/>
      <c r="B34" s="287"/>
      <c r="C34" s="49"/>
      <c r="D34" s="10" t="str">
        <f>(ETM_waardes_2050!D23&amp;$H$22&amp;ETM_waardes_2050!G23)</f>
        <v>buildings_roof_surface_available_for_pv: 11.09828319</v>
      </c>
      <c r="E34" s="10"/>
      <c r="F34" s="10"/>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row>
    <row r="35" spans="1:35" x14ac:dyDescent="0.15">
      <c r="A35" s="49"/>
      <c r="B35" s="287"/>
      <c r="C35" s="49"/>
      <c r="D35" s="10" t="str">
        <f>(ETM_waardes_2050!D24&amp;$H$22&amp;ETM_waardes_2050!G24)</f>
        <v>households_number_of_inhabitants_both: 0.489918</v>
      </c>
      <c r="E35" s="10"/>
      <c r="F35" s="10"/>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row>
    <row r="36" spans="1:35" x14ac:dyDescent="0.15">
      <c r="A36" s="49"/>
      <c r="B36" s="287"/>
      <c r="C36" s="49"/>
      <c r="D36" s="10" t="str">
        <f>(ETM_waardes_2050!D25&amp;$H$22&amp;ETM_waardes_2050!G25)</f>
        <v>households_number_of_old_houses: 0.16097</v>
      </c>
      <c r="E36" s="10"/>
      <c r="F36" s="10"/>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row>
    <row r="37" spans="1:35" x14ac:dyDescent="0.15">
      <c r="A37" s="49"/>
      <c r="B37" s="287"/>
      <c r="C37" s="49"/>
      <c r="D37" s="10" t="str">
        <f>(ETM_waardes_2050!D26&amp;$H$22&amp;ETM_waardes_2050!G26)</f>
        <v>households_number_of_new_houses: 0.050953</v>
      </c>
      <c r="E37" s="10"/>
      <c r="F37" s="10"/>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row>
    <row r="38" spans="1:35" x14ac:dyDescent="0.15">
      <c r="A38" s="49"/>
      <c r="B38" s="287"/>
      <c r="C38" s="49"/>
      <c r="D38" s="10" t="str">
        <f>(ETM_waardes_2050!D27&amp;$H$22&amp;ETM_waardes_2050!G27)</f>
        <v>coast_line: 0</v>
      </c>
      <c r="E38" s="10"/>
      <c r="F38" s="10"/>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row>
    <row r="39" spans="1:35" x14ac:dyDescent="0.15">
      <c r="A39" s="49"/>
      <c r="B39" s="287"/>
      <c r="C39" s="49"/>
      <c r="D39" s="10" t="str">
        <f>(ETM_waardes_2050!D28&amp;$H$22&amp;ETM_waardes_2050!G28)</f>
        <v>land_available_for_solar: 1887</v>
      </c>
      <c r="E39" s="10"/>
      <c r="F39" s="10"/>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row>
    <row r="40" spans="1:35" x14ac:dyDescent="0.15">
      <c r="A40" s="49"/>
      <c r="B40" s="287"/>
      <c r="C40" s="49"/>
      <c r="D40" s="10" t="str">
        <f>(ETM_waardes_2050!D29&amp;$H$22&amp;ETM_waardes_2050!G29)</f>
        <v>co2_emission_1990: 3.31</v>
      </c>
      <c r="E40" s="10"/>
      <c r="F40" s="10"/>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row>
    <row r="41" spans="1:35" x14ac:dyDescent="0.15">
      <c r="A41" s="49"/>
      <c r="B41" s="287"/>
      <c r="C41" s="49"/>
      <c r="D41" s="10" t="str">
        <f>(ETM_waardes_2050!D30&amp;$H$22&amp;ETM_waardes_2050!G30)</f>
        <v>residences_roof_surface_available_for_pv: 8.241517545</v>
      </c>
      <c r="E41" s="10"/>
      <c r="F41" s="10"/>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35" x14ac:dyDescent="0.15">
      <c r="A42" s="49"/>
      <c r="B42" s="287"/>
      <c r="C42" s="49"/>
      <c r="D42" s="10" t="str">
        <f>(ETM_waardes_2050!D31&amp;$H$22&amp;ETM_waardes_2050!G31)</f>
        <v>households_insulation_level_new_houses: 1.8</v>
      </c>
      <c r="E42" s="10"/>
      <c r="F42" s="10"/>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35" x14ac:dyDescent="0.15">
      <c r="A43" s="49"/>
      <c r="B43" s="287"/>
      <c r="C43" s="49"/>
      <c r="D43" s="10" t="str">
        <f>(ETM_waardes_2050!D32&amp;$H$22&amp;ETM_waardes_2050!G32)</f>
        <v>households_insulation_level_old_houses: 0.5</v>
      </c>
      <c r="E43" s="10"/>
      <c r="F43" s="10"/>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row>
    <row r="44" spans="1:35" x14ac:dyDescent="0.15">
      <c r="A44" s="49"/>
      <c r="B44" s="287"/>
      <c r="C44" s="49"/>
      <c r="D44" s="10" t="str">
        <f>(ETM_waardes_2050!D33&amp;$H$22&amp;ETM_waardes_2050!G33)</f>
        <v>energy_production_biodiesel_both: 2618880000</v>
      </c>
      <c r="E44" s="10"/>
      <c r="F44" s="10"/>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row>
    <row r="45" spans="1:35" x14ac:dyDescent="0.15">
      <c r="A45" s="49"/>
      <c r="B45" s="287"/>
      <c r="C45" s="49"/>
      <c r="D45" s="10" t="str">
        <f>(ETM_waardes_2050!D34&amp;$H$22&amp;ETM_waardes_2050!G34)</f>
        <v>energy_production_bio_ethanol_both: 0</v>
      </c>
      <c r="E45" s="10"/>
      <c r="F45" s="10" t="str">
        <f>IF(ETM_waardes_2050!$E33&lt;&gt;"",$H$24&amp;T(SUBSTITUTE(SUBSTITUTE(ETM_waardes_2050!$D33,$I$20,""),$I$21,""))&amp;$H$23&amp;ETM_waardes_2050!$H33,"")</f>
        <v>- init.energy_production_biodiesel = 2618880000</v>
      </c>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row>
    <row r="46" spans="1:35" x14ac:dyDescent="0.15">
      <c r="A46" s="49"/>
      <c r="B46" s="287"/>
      <c r="C46" s="49"/>
      <c r="D46" s="10" t="str">
        <f>(ETM_waardes_2050!D35&amp;$H$22&amp;ETM_waardes_2050!G35)</f>
        <v>energy_production_woody_biomass_both: 1700000000</v>
      </c>
      <c r="E46" s="10"/>
      <c r="F46" s="10" t="str">
        <f>IF(ETM_waardes_2050!$E34&lt;&gt;"",$H$24&amp;T(SUBSTITUTE(SUBSTITUTE(ETM_waardes_2050!$D34,$I$20,""),$I$21,""))&amp;$H$23&amp;ETM_waardes_2050!$H34,"")</f>
        <v>- init.energy_production_bio_ethanol = 0</v>
      </c>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row>
    <row r="47" spans="1:35" x14ac:dyDescent="0.15">
      <c r="A47" s="49"/>
      <c r="B47" s="287"/>
      <c r="C47" s="49"/>
      <c r="D47" s="10" t="str">
        <f>(ETM_waardes_2050!D36&amp;$H$22&amp;ETM_waardes_2050!G36)</f>
        <v>energy_extraction_natural_gas_both: 0</v>
      </c>
      <c r="E47" s="10"/>
      <c r="F47" s="10" t="str">
        <f>IF(ETM_waardes_2050!$E35&lt;&gt;"",$H$24&amp;T(SUBSTITUTE(SUBSTITUTE(ETM_waardes_2050!$D35,$I$20,""),$I$21,""))&amp;$H$23&amp;ETM_waardes_2050!$H35,"")</f>
        <v>- init.energy_production_woody_biomass = 1700000000</v>
      </c>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row>
    <row r="48" spans="1:35" x14ac:dyDescent="0.15">
      <c r="A48" s="49"/>
      <c r="B48" s="287"/>
      <c r="C48" s="49"/>
      <c r="D48" s="10" t="str">
        <f>(ETM_waardes_2050!D37&amp;$H$22&amp;ETM_waardes_2050!G37)</f>
        <v>energy_extraction_crude_oil_both: 0</v>
      </c>
      <c r="E48" s="10"/>
      <c r="F48" s="10" t="str">
        <f>IF(ETM_waardes_2050!$E36&lt;&gt;"",$H$24&amp;T(SUBSTITUTE(SUBSTITUTE(ETM_waardes_2050!$D36,$I$20,""),$I$21,""))&amp;$H$23&amp;ETM_waardes_2050!$H36,"")</f>
        <v>- init.energy_extraction_natural_gas = 0</v>
      </c>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row>
    <row r="49" spans="1:35" x14ac:dyDescent="0.15">
      <c r="A49" s="49"/>
      <c r="B49" s="287"/>
      <c r="C49" s="49"/>
      <c r="D49" s="10" t="str">
        <f>(ETM_waardes_2050!D38&amp;$H$22&amp;ETM_waardes_2050!G38)</f>
        <v>buildings_appliances_coal_share_both: 0</v>
      </c>
      <c r="E49" s="10"/>
      <c r="F49" s="10" t="str">
        <f>IF(ETM_waardes_2050!$E37&lt;&gt;"",$H$24&amp;T(SUBSTITUTE(SUBSTITUTE(ETM_waardes_2050!$D37,$I$20,""),$I$21,""))&amp;$H$23&amp;ETM_waardes_2050!$H37,"")</f>
        <v>- init.energy_extraction_crude_oil = 0</v>
      </c>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row>
    <row r="50" spans="1:35" x14ac:dyDescent="0.15">
      <c r="A50" s="49"/>
      <c r="B50" s="287"/>
      <c r="C50" s="49"/>
      <c r="D50" s="10" t="str">
        <f>(ETM_waardes_2050!D39&amp;$H$22&amp;ETM_waardes_2050!G39)</f>
        <v>buildings_appliances_crude_oil_share_both: 0</v>
      </c>
      <c r="E50" s="10"/>
      <c r="F50" s="10" t="str">
        <f>IF(ETM_waardes_2050!$E38&lt;&gt;"",$H$24&amp;T(SUBSTITUTE(SUBSTITUTE(ETM_waardes_2050!$D38,$I$20,""),$I$21,""))&amp;$H$23&amp;ETM_waardes_2050!$H38,"")</f>
        <v>- init.buildings_appliances_coal_share = 0</v>
      </c>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row>
    <row r="51" spans="1:35" x14ac:dyDescent="0.15">
      <c r="A51" s="49"/>
      <c r="B51" s="287"/>
      <c r="C51" s="49"/>
      <c r="D51" s="10" t="str">
        <f>(ETM_waardes_2050!D40&amp;$H$22&amp;ETM_waardes_2050!G40)</f>
        <v>buildings_appliances_electricity_share_both: 100</v>
      </c>
      <c r="E51" s="10"/>
      <c r="F51" s="10" t="str">
        <f>IF(ETM_waardes_2050!$E39&lt;&gt;"",$H$24&amp;T(SUBSTITUTE(SUBSTITUTE(ETM_waardes_2050!$D39,$I$20,""),$I$21,""))&amp;$H$23&amp;ETM_waardes_2050!$H39,"")</f>
        <v>- init.buildings_appliances_crude_oil_share = 0</v>
      </c>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row>
    <row r="52" spans="1:35" x14ac:dyDescent="0.15">
      <c r="A52" s="49"/>
      <c r="B52" s="287"/>
      <c r="C52" s="49"/>
      <c r="D52" s="10" t="str">
        <f>(ETM_waardes_2050!D41&amp;$H$22&amp;ETM_waardes_2050!G41)</f>
        <v>buildings_appliances_network_gas_share_both: 0</v>
      </c>
      <c r="E52" s="10"/>
      <c r="F52" s="10" t="str">
        <f>IF(ETM_waardes_2050!$E40&lt;&gt;"",$H$24&amp;T(SUBSTITUTE(SUBSTITUTE(ETM_waardes_2050!$D40,$I$20,""),$I$21,""))&amp;$H$23&amp;ETM_waardes_2050!$H40,"")</f>
        <v>- init.buildings_appliances_electricity_share = 100</v>
      </c>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row>
    <row r="53" spans="1:35" x14ac:dyDescent="0.15">
      <c r="A53" s="49"/>
      <c r="B53" s="287"/>
      <c r="C53" s="49"/>
      <c r="D53" s="10" t="str">
        <f>(ETM_waardes_2050!D42&amp;$H$22&amp;ETM_waardes_2050!G42)</f>
        <v>buildings_appliances_wood_pellets_share_both: 0</v>
      </c>
      <c r="E53" s="10"/>
      <c r="F53" s="10" t="str">
        <f>IF(ETM_waardes_2050!$E41&lt;&gt;"",$H$24&amp;T(SUBSTITUTE(SUBSTITUTE(ETM_waardes_2050!$D41,$I$20,""),$I$21,""))&amp;$H$23&amp;ETM_waardes_2050!$H41,"")</f>
        <v>- init.buildings_appliances_network_gas_share = 0</v>
      </c>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row>
    <row r="54" spans="1:35" x14ac:dyDescent="0.15">
      <c r="A54" s="49"/>
      <c r="B54" s="287"/>
      <c r="C54" s="49"/>
      <c r="D54" s="10" t="str">
        <f>(ETM_waardes_2050!D43&amp;$H$22&amp;ETM_waardes_2050!G43)</f>
        <v>settings_enable_merit_order: 1</v>
      </c>
      <c r="E54" s="10"/>
      <c r="F54" s="10" t="str">
        <f>IF(ETM_waardes_2050!$E42&lt;&gt;"",$H$24&amp;T(SUBSTITUTE(SUBSTITUTE(ETM_waardes_2050!$D42,$I$20,""),$I$21,""))&amp;$H$23&amp;ETM_waardes_2050!$H42,"")</f>
        <v>- init.buildings_appliances_wood_pellets_share = 0</v>
      </c>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row>
    <row r="55" spans="1:35" x14ac:dyDescent="0.15">
      <c r="A55" s="49"/>
      <c r="B55" s="287"/>
      <c r="C55" s="49"/>
      <c r="F55" s="10"/>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row>
    <row r="56" spans="1:35" x14ac:dyDescent="0.15">
      <c r="A56" s="49"/>
      <c r="B56" s="287"/>
      <c r="C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row>
    <row r="57" spans="1:35" x14ac:dyDescent="0.15">
      <c r="A57" s="49"/>
      <c r="B57" s="287"/>
      <c r="C57" s="49"/>
      <c r="D57" s="4" t="s">
        <v>1045</v>
      </c>
      <c r="E57" s="4"/>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row>
    <row r="58" spans="1:35" x14ac:dyDescent="0.15">
      <c r="A58" s="49"/>
      <c r="B58" s="287"/>
      <c r="C58" s="258" t="s">
        <v>355</v>
      </c>
      <c r="D58" s="10" t="str">
        <f>(ETM_waardes_2050!D46&amp;$H$22&amp;ETM_waardes_2050!G46*100)</f>
        <v>agriculture_useful_demand_electricity_both: -0.120268481979846</v>
      </c>
      <c r="E58" s="10"/>
      <c r="F58" s="10" t="str">
        <f>IF(ETM_waardes_2050!$E46&lt;&gt;"",$H$24&amp;T(SUBSTITUTE(SUBSTITUTE(ETM_waardes_2050!$D46,$I$20,""),$I$21,""))&amp;$H$23&amp;ETM_waardes_2050!$H46,"")</f>
        <v>- init.agriculture_useful_demand_electricity = 799000000</v>
      </c>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row>
    <row r="59" spans="1:35" x14ac:dyDescent="0.15">
      <c r="A59" s="49"/>
      <c r="B59" s="287"/>
      <c r="C59" s="49"/>
      <c r="D59" s="10" t="str">
        <f>(ETM_waardes_2050!D47&amp;$H$22&amp;ETM_waardes_2050!G47*100)</f>
        <v>agriculture_useful_demand_useable_heat_both: -1.41638431952679</v>
      </c>
      <c r="E59" s="10"/>
      <c r="F59" s="10" t="str">
        <f>IF(ETM_waardes_2050!$E47&lt;&gt;"",$H$24&amp;T(SUBSTITUTE(SUBSTITUTE(ETM_waardes_2050!$D47,$I$20,""),$I$21,""))&amp;$H$23&amp;ETM_waardes_2050!$H47,"")</f>
        <v>- init.agriculture_useful_demand_useable_heat = 1596054800</v>
      </c>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row>
    <row r="60" spans="1:35" x14ac:dyDescent="0.15">
      <c r="A60" s="49"/>
      <c r="B60" s="287"/>
      <c r="C60" s="49"/>
      <c r="D60" s="10" t="str">
        <f>(ETM_waardes_2050!D48&amp;$H$22&amp;ETM_waardes_2050!G48*100)</f>
        <v>buildings_useful_demand_appliances_both: -1.98589233638669</v>
      </c>
      <c r="E60" s="10"/>
      <c r="F60" s="10" t="str">
        <f>IF(ETM_waardes_2050!$E48&lt;&gt;"",$H$24&amp;T(SUBSTITUTE(SUBSTITUTE(ETM_waardes_2050!$D48,$I$20,""),$I$21,""))&amp;$H$23&amp;ETM_waardes_2050!$H48,"")</f>
        <v>- init.buildings_useful_demand_appliances = 1321106111.11111</v>
      </c>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row>
    <row r="61" spans="1:35" x14ac:dyDescent="0.15">
      <c r="A61" s="49"/>
      <c r="B61" s="287"/>
      <c r="C61" s="49"/>
      <c r="D61" s="10" t="str">
        <f>(ETM_waardes_2050!D49&amp;$H$22&amp;ETM_waardes_2050!G49*100)</f>
        <v>buildings_useful_demand_cooling_both: -0.485097403347423</v>
      </c>
      <c r="E61" s="10"/>
      <c r="F61" s="10" t="str">
        <f>IF(ETM_waardes_2050!$E49&lt;&gt;"",$H$24&amp;T(SUBSTITUTE(SUBSTITUTE(ETM_waardes_2050!$D49,$I$20,""),$I$21,""))&amp;$H$23&amp;ETM_waardes_2050!$H49,"")</f>
        <v>- init.buildings_useful_demand_cooling = 650703380.588877</v>
      </c>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row>
    <row r="62" spans="1:35" x14ac:dyDescent="0.15">
      <c r="A62" s="49"/>
      <c r="B62" s="287"/>
      <c r="C62" s="49"/>
      <c r="D62" s="10" t="e">
        <f>(ETM_waardes_2050!D50&amp;$H$22&amp;ETM_waardes_2050!G50*100)</f>
        <v>#DIV/0!</v>
      </c>
      <c r="E62" s="10"/>
      <c r="F62" s="10" t="str">
        <f>IF(ETM_waardes_2050!$E50&lt;&gt;"",$H$24&amp;T(SUBSTITUTE(SUBSTITUTE(ETM_waardes_2050!$D50,$I$20,""),$I$21,""))&amp;$H$23&amp;ETM_waardes_2050!$H50,"")</f>
        <v/>
      </c>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row>
    <row r="63" spans="1:35" x14ac:dyDescent="0.15">
      <c r="A63" s="49"/>
      <c r="B63" s="287"/>
      <c r="C63" s="49"/>
      <c r="D63" s="10" t="str">
        <f>(ETM_waardes_2050!D51&amp;$H$22&amp;ETM_waardes_2050!G51*100)</f>
        <v>buildings_useful_demand_for_space_heating_both: -0.644681197167174</v>
      </c>
      <c r="E63" s="10"/>
      <c r="F63" s="10" t="str">
        <f>IF(ETM_waardes_2050!$E51&lt;&gt;"",$H$24&amp;T(SUBSTITUTE(SUBSTITUTE(ETM_waardes_2050!$D51,$I$20,""),$I$21,""))&amp;$H$23&amp;ETM_waardes_2050!$H51,"")</f>
        <v>- init.buildings_useful_demand_for_space_heating = 4741241000</v>
      </c>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row>
    <row r="64" spans="1:35" x14ac:dyDescent="0.15">
      <c r="A64" s="49"/>
      <c r="B64" s="287"/>
      <c r="C64" s="49"/>
      <c r="D64" s="10" t="str">
        <f>(ETM_waardes_2050!D52&amp;$H$22&amp;ETM_waardes_2050!G52*100)</f>
        <v>buildings_useful_demand_light_both: -0.495142697004769</v>
      </c>
      <c r="E64" s="10"/>
      <c r="F64" s="10" t="str">
        <f>IF(ETM_waardes_2050!$E52&lt;&gt;"",$H$24&amp;T(SUBSTITUTE(SUBSTITUTE(ETM_waardes_2050!$D52,$I$20,""),$I$21,""))&amp;$H$23&amp;ETM_waardes_2050!$H52,"")</f>
        <v>- init.buildings_useful_demand_light = 244872159.121908</v>
      </c>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row>
    <row r="65" spans="1:35" x14ac:dyDescent="0.15">
      <c r="A65" s="49"/>
      <c r="B65" s="287"/>
      <c r="C65" s="49"/>
      <c r="D65" s="10" t="str">
        <f>(ETM_waardes_2050!D53&amp;$H$22&amp;ETM_waardes_2050!G53*100)</f>
        <v>households_useful_demand_cooking_per_person_both: -0.000194018827548437</v>
      </c>
      <c r="E65" s="10"/>
      <c r="F65" s="10" t="str">
        <f>IF(ETM_waardes_2050!$E53&lt;&gt;"",$H$24&amp;T(SUBSTITUTE(SUBSTITUTE(ETM_waardes_2050!$D53,$I$20,""),$I$21,""))&amp;$H$23&amp;ETM_waardes_2050!$H53,"")</f>
        <v>- init.households_useful_demand_cooking_per_person = 131830500</v>
      </c>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row>
    <row r="66" spans="1:35" x14ac:dyDescent="0.15">
      <c r="A66" s="49"/>
      <c r="B66" s="287"/>
      <c r="C66" s="49"/>
      <c r="D66" s="10" t="str">
        <f>(ETM_waardes_2050!D54&amp;$H$22&amp;ETM_waardes_2050!G54*100)</f>
        <v>households_useful_demand_electric_appliances_clothes_dryer: 0</v>
      </c>
      <c r="E66" s="10"/>
      <c r="F66" s="10" t="str">
        <f>IF(ETM_waardes_2050!$E54&lt;&gt;"",$H$24&amp;T(SUBSTITUTE(SUBSTITUTE(ETM_waardes_2050!$D54,$I$20,""),$I$21,""))&amp;$H$23&amp;ETM_waardes_2050!$H54,"")</f>
        <v>- init.households_useful_demand_electric_appliances_clothes_dryer = 185752577.319588</v>
      </c>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row>
    <row r="67" spans="1:35" x14ac:dyDescent="0.15">
      <c r="A67" s="49"/>
      <c r="B67" s="287"/>
      <c r="C67" s="49"/>
      <c r="D67" s="10" t="str">
        <f>(ETM_waardes_2050!D55&amp;$H$22&amp;ETM_waardes_2050!G55*100)</f>
        <v>households_useful_demand_electric_appliances_computer_media: 0</v>
      </c>
      <c r="E67" s="10"/>
      <c r="F67" s="10" t="str">
        <f>IF(ETM_waardes_2050!$E55&lt;&gt;"",$H$24&amp;T(SUBSTITUTE(SUBSTITUTE(ETM_waardes_2050!$D55,$I$20,""),$I$21,""))&amp;$H$23&amp;ETM_waardes_2050!$H55,"")</f>
        <v>- init.households_useful_demand_electric_appliances_computer_media = 318432989.690722</v>
      </c>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row>
    <row r="68" spans="1:35" x14ac:dyDescent="0.15">
      <c r="A68" s="49"/>
      <c r="B68" s="287"/>
      <c r="C68" s="49"/>
      <c r="D68" s="10" t="str">
        <f>(ETM_waardes_2050!D56&amp;$H$22&amp;ETM_waardes_2050!G56*100)</f>
        <v>households_useful_demand_electric_appliances_dishwasher: 0</v>
      </c>
      <c r="E68" s="10"/>
      <c r="F68" s="10" t="str">
        <f>IF(ETM_waardes_2050!$E56&lt;&gt;"",$H$24&amp;T(SUBSTITUTE(SUBSTITUTE(ETM_waardes_2050!$D56,$I$20,""),$I$21,""))&amp;$H$23&amp;ETM_waardes_2050!$H56,"")</f>
        <v>- init.households_useful_demand_electric_appliances_dishwasher = 132680412.371134</v>
      </c>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row>
    <row r="69" spans="1:35" x14ac:dyDescent="0.15">
      <c r="A69" s="49"/>
      <c r="B69" s="287"/>
      <c r="C69" s="49"/>
      <c r="D69" s="10" t="str">
        <f>(ETM_waardes_2050!D57&amp;$H$22&amp;ETM_waardes_2050!G57*100)</f>
        <v>households_useful_demand_electric_appliances_fridge_freezer: 0</v>
      </c>
      <c r="E69" s="10"/>
      <c r="F69" s="10" t="str">
        <f>IF(ETM_waardes_2050!$E57&lt;&gt;"",$H$24&amp;T(SUBSTITUTE(SUBSTITUTE(ETM_waardes_2050!$D57,$I$20,""),$I$21,""))&amp;$H$23&amp;ETM_waardes_2050!$H57,"")</f>
        <v>- init.households_useful_demand_electric_appliances_fridge_freezer = 371505154.639175</v>
      </c>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row>
    <row r="70" spans="1:35" x14ac:dyDescent="0.15">
      <c r="A70" s="49"/>
      <c r="B70" s="287"/>
      <c r="C70" s="49"/>
      <c r="D70" s="10" t="str">
        <f>(ETM_waardes_2050!D58&amp;$H$22&amp;ETM_waardes_2050!G58*100)</f>
        <v>households_useful_demand_electric_appliances_other: 0</v>
      </c>
      <c r="E70" s="10"/>
      <c r="F70" s="10" t="str">
        <f>IF(ETM_waardes_2050!$E58&lt;&gt;"",$H$24&amp;T(SUBSTITUTE(SUBSTITUTE(ETM_waardes_2050!$D58,$I$20,""),$I$21,""))&amp;$H$23&amp;ETM_waardes_2050!$H58,"")</f>
        <v>- init.households_useful_demand_electric_appliances_other = 185752577.319588</v>
      </c>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row>
    <row r="71" spans="1:35" x14ac:dyDescent="0.15">
      <c r="A71" s="49"/>
      <c r="B71" s="287"/>
      <c r="C71" s="49"/>
      <c r="D71" s="10" t="str">
        <f>(ETM_waardes_2050!D59&amp;$H$22&amp;ETM_waardes_2050!G59*100)</f>
        <v>households_useful_demand_electric_appliances_television: 0</v>
      </c>
      <c r="E71" s="10"/>
      <c r="F71" s="10" t="str">
        <f>IF(ETM_waardes_2050!$E59&lt;&gt;"",$H$24&amp;T(SUBSTITUTE(SUBSTITUTE(ETM_waardes_2050!$D59,$I$20,""),$I$21,""))&amp;$H$23&amp;ETM_waardes_2050!$H59,"")</f>
        <v>- init.households_useful_demand_electric_appliances_television = 238824742.268041</v>
      </c>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row>
    <row r="72" spans="1:35" x14ac:dyDescent="0.15">
      <c r="A72" s="49"/>
      <c r="B72" s="287"/>
      <c r="C72" s="49"/>
      <c r="D72" s="10" t="str">
        <f>(ETM_waardes_2050!D60&amp;$H$22&amp;ETM_waardes_2050!G60*100)</f>
        <v>households_useful_demand_electric_appliances_vacuum_cleaner: 0</v>
      </c>
      <c r="E72" s="10"/>
      <c r="F72" s="10" t="str">
        <f>IF(ETM_waardes_2050!$E60&lt;&gt;"",$H$24&amp;T(SUBSTITUTE(SUBSTITUTE(ETM_waardes_2050!$D60,$I$20,""),$I$21,""))&amp;$H$23&amp;ETM_waardes_2050!$H60,"")</f>
        <v>- init.households_useful_demand_electric_appliances_vacuum_cleaner = 79608247.4226804</v>
      </c>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row>
    <row r="73" spans="1:35" x14ac:dyDescent="0.15">
      <c r="A73" s="49"/>
      <c r="B73" s="287"/>
      <c r="C73" s="49"/>
      <c r="D73" s="10" t="str">
        <f>(ETM_waardes_2050!D61&amp;$H$22&amp;ETM_waardes_2050!G61*100)</f>
        <v>households_useful_demand_electric_appliances_washing_machine: 0</v>
      </c>
      <c r="E73" s="10"/>
      <c r="F73" s="10" t="str">
        <f>IF(ETM_waardes_2050!$E61&lt;&gt;"",$H$24&amp;T(SUBSTITUTE(SUBSTITUTE(ETM_waardes_2050!$D61,$I$20,""),$I$21,""))&amp;$H$23&amp;ETM_waardes_2050!$H61,"")</f>
        <v>- init.households_useful_demand_electric_appliances_washing_machine = 132680412.371134</v>
      </c>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row>
    <row r="74" spans="1:35" x14ac:dyDescent="0.15">
      <c r="A74" s="49"/>
      <c r="B74" s="287"/>
      <c r="C74" s="49"/>
      <c r="D74" s="10" t="str">
        <f>(ETM_waardes_2050!D62&amp;$H$22&amp;ETM_waardes_2050!G62*100)</f>
        <v>households_useful_demand_for_cooling_new_houses_both: 0.779205211643408</v>
      </c>
      <c r="E74" s="10"/>
      <c r="F74" s="10" t="str">
        <f>IF(ETM_waardes_2050!$E62&lt;&gt;"",$H$24&amp;T(SUBSTITUTE(SUBSTITUTE(ETM_waardes_2050!$D62,$I$20,""),$I$21,""))&amp;$H$23&amp;ETM_waardes_2050!$H62,"")</f>
        <v>- init.households_useful_demand_for_cooling_new_houses = 78864826.8624166</v>
      </c>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row>
    <row r="75" spans="1:35" x14ac:dyDescent="0.15">
      <c r="A75" s="49"/>
      <c r="B75" s="287"/>
      <c r="C75" s="49"/>
      <c r="D75" s="10" t="str">
        <f>(ETM_waardes_2050!D63&amp;$H$22&amp;ETM_waardes_2050!G63*100)</f>
        <v>households_useful_demand_for_cooling_old_houses_both: 0.512754193483933</v>
      </c>
      <c r="E75" s="10"/>
      <c r="F75" s="10" t="str">
        <f>IF(ETM_waardes_2050!$E63&lt;&gt;"",$H$24&amp;T(SUBSTITUTE(SUBSTITUTE(ETM_waardes_2050!$D63,$I$20,""),$I$21,""))&amp;$H$23&amp;ETM_waardes_2050!$H63,"")</f>
        <v>- init.households_useful_demand_for_cooling_old_houses = 896935173.137583</v>
      </c>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row>
    <row r="76" spans="1:35" x14ac:dyDescent="0.15">
      <c r="A76" s="49"/>
      <c r="B76" s="287"/>
      <c r="C76" s="49"/>
      <c r="D76" s="10" t="str">
        <f>(ETM_waardes_2050!D64&amp;$H$22&amp;ETM_waardes_2050!G64*100)</f>
        <v>households_useful_demand_hot_water_both: 0.0401676190666</v>
      </c>
      <c r="E76" s="10"/>
      <c r="F76" s="10" t="str">
        <f>IF(ETM_waardes_2050!$E64&lt;&gt;"",$H$24&amp;T(SUBSTITUTE(SUBSTITUTE(ETM_waardes_2050!$D64,$I$20,""),$I$21,""))&amp;$H$23&amp;ETM_waardes_2050!$H64,"")</f>
        <v>- init.households_useful_demand_hot_water = 1913796500</v>
      </c>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row>
    <row r="77" spans="1:35" x14ac:dyDescent="0.15">
      <c r="A77" s="49"/>
      <c r="B77" s="287"/>
      <c r="C77" s="49"/>
      <c r="D77" s="10" t="str">
        <f>(ETM_waardes_2050!D65&amp;$H$22&amp;ETM_waardes_2050!G65*100)</f>
        <v>households_useful_demand_lighting_both: -0.000487930428438865</v>
      </c>
      <c r="E77" s="10"/>
      <c r="F77" s="10" t="str">
        <f>IF(ETM_waardes_2050!$E65&lt;&gt;"",$H$24&amp;T(SUBSTITUTE(SUBSTITUTE(ETM_waardes_2050!$D65,$I$20,""),$I$21,""))&amp;$H$23&amp;ETM_waardes_2050!$H65,"")</f>
        <v>- init.households_useful_demand_lighting = 29036000</v>
      </c>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row>
    <row r="78" spans="1:35" x14ac:dyDescent="0.15">
      <c r="A78" s="49"/>
      <c r="B78" s="287"/>
      <c r="C78" s="49"/>
      <c r="D78" s="10" t="str">
        <f>(ETM_waardes_2050!D66&amp;$H$22&amp;ETM_waardes_2050!G66*100)</f>
        <v>households_useful_demand_new_houses_heat_per_person_both: 0.450120716314473</v>
      </c>
      <c r="E78" s="10"/>
      <c r="F78" s="10" t="str">
        <f>IF(ETM_waardes_2050!$E66&lt;&gt;"",$H$24&amp;T(SUBSTITUTE(SUBSTITUTE(ETM_waardes_2050!$D66,$I$20,""),$I$21,""))&amp;$H$23&amp;ETM_waardes_2050!$H66,"")</f>
        <v>- init.households_useful_demand_new_houses_heat_per_person = 777783969.528575</v>
      </c>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row>
    <row r="79" spans="1:35" x14ac:dyDescent="0.15">
      <c r="A79" s="49"/>
      <c r="B79" s="287"/>
      <c r="C79" s="49"/>
      <c r="D79" s="10" t="str">
        <f>(ETM_waardes_2050!D67&amp;$H$22&amp;ETM_waardes_2050!G67*100)</f>
        <v>households_useful_demand_old_houses_heat_per_person_both: 0.1845397675176</v>
      </c>
      <c r="E79" s="10"/>
      <c r="F79" s="10" t="str">
        <f>IF(ETM_waardes_2050!$E67&lt;&gt;"",$H$24&amp;T(SUBSTITUTE(SUBSTITUTE(ETM_waardes_2050!$D67,$I$20,""),$I$21,""))&amp;$H$23&amp;ETM_waardes_2050!$H67,"")</f>
        <v>- init.households_useful_demand_old_houses_heat_per_person = 8845791300.47142</v>
      </c>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row>
    <row r="80" spans="1:35" x14ac:dyDescent="0.15">
      <c r="A80" s="49"/>
      <c r="B80" s="287"/>
      <c r="C80" s="49"/>
      <c r="D80" s="10" t="str">
        <f>(ETM_waardes_2050!D68&amp;$H$22&amp;ETM_waardes_2050!G68*100)</f>
        <v>industry_other_metals_production_both: 282.158048072975</v>
      </c>
      <c r="E80" s="10"/>
      <c r="F80" s="10" t="str">
        <f>IF(ETM_waardes_2050!$E68&lt;&gt;"",$H$24&amp;T(SUBSTITUTE(SUBSTITUTE(ETM_waardes_2050!$D68,$I$20,""),$I$21,""))&amp;$H$23&amp;ETM_waardes_2050!$H68,"")</f>
        <v>- init.industry_other_metals_production = 282.158048072975</v>
      </c>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row>
    <row r="81" spans="1:35" x14ac:dyDescent="0.15">
      <c r="A81" s="49"/>
      <c r="B81" s="287"/>
      <c r="C81" s="49"/>
      <c r="D81" s="10" t="str">
        <f>(ETM_waardes_2050!D69&amp;$H$22&amp;ETM_waardes_2050!G69*100)</f>
        <v>industry_aluminium_production_both: 0</v>
      </c>
      <c r="E81" s="10"/>
      <c r="F81" s="10" t="str">
        <f>IF(ETM_waardes_2050!$E69&lt;&gt;"",$H$24&amp;T(SUBSTITUTE(SUBSTITUTE(ETM_waardes_2050!$D69,$I$20,""),$I$21,""))&amp;$H$23&amp;ETM_waardes_2050!$H69,"")</f>
        <v>- init.industry_aluminium_production = 0</v>
      </c>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row>
    <row r="82" spans="1:35" x14ac:dyDescent="0.15">
      <c r="A82" s="49"/>
      <c r="B82" s="287"/>
      <c r="C82" s="49"/>
      <c r="D82" s="10" t="str">
        <f>(ETM_waardes_2050!D70&amp;$H$22&amp;ETM_waardes_2050!G70*100)</f>
        <v>industry_steel_production_both: 0</v>
      </c>
      <c r="E82" s="10"/>
      <c r="F82" s="10" t="str">
        <f>IF(ETM_waardes_2050!$E70&lt;&gt;"",$H$24&amp;T(SUBSTITUTE(SUBSTITUTE(ETM_waardes_2050!$D70,$I$20,""),$I$21,""))&amp;$H$23&amp;ETM_waardes_2050!$H70,"")</f>
        <v>- init.industry_steel_production = 0</v>
      </c>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row>
    <row r="83" spans="1:35" x14ac:dyDescent="0.15">
      <c r="A83" s="49"/>
      <c r="B83" s="287"/>
      <c r="C83" s="49"/>
      <c r="D83" s="10" t="e">
        <f>(ETM_waardes_2050!D71&amp;$H$22&amp;ETM_waardes_2050!G71*100)</f>
        <v>#DIV/0!</v>
      </c>
      <c r="E83" s="10"/>
      <c r="F83" s="10" t="str">
        <f>IF(ETM_waardes_2050!$E71&lt;&gt;"",$H$24&amp;T(SUBSTITUTE(SUBSTITUTE(ETM_waardes_2050!$D71,$I$20,""),$I$21,""))&amp;$H$23&amp;ETM_waardes_2050!$H71,"")</f>
        <v/>
      </c>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row>
    <row r="84" spans="1:35" x14ac:dyDescent="0.15">
      <c r="A84" s="49"/>
      <c r="B84" s="287"/>
      <c r="C84" s="49"/>
      <c r="D84" s="10" t="str">
        <f>(ETM_waardes_2050!D72&amp;$H$22&amp;ETM_waardes_2050!G72*100)</f>
        <v>industry_useful_demand_for_chemical_fertilizers_both: 0</v>
      </c>
      <c r="E84" s="10"/>
      <c r="F84" s="10" t="str">
        <f>IF(ETM_waardes_2050!$E72&lt;&gt;"",$H$24&amp;T(SUBSTITUTE(SUBSTITUTE(ETM_waardes_2050!$D72,$I$20,""),$I$21,""))&amp;$H$23&amp;ETM_waardes_2050!$H72,"")</f>
        <v>- init.industry_useful_demand_for_chemical_fertilizers = 0</v>
      </c>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row>
    <row r="85" spans="1:35" x14ac:dyDescent="0.15">
      <c r="A85" s="49"/>
      <c r="B85" s="287"/>
      <c r="C85" s="49"/>
      <c r="D85" s="10" t="str">
        <f>(ETM_waardes_2050!D73&amp;$H$22&amp;ETM_waardes_2050!G73*100)</f>
        <v>industry_useful_demand_for_chemical_other_coal_non_energetic_both: 26.6759436806622</v>
      </c>
      <c r="E85" s="10"/>
      <c r="F85" s="10" t="str">
        <f>IF(ETM_waardes_2050!$E73&lt;&gt;"",$H$24&amp;T(SUBSTITUTE(SUBSTITUTE(ETM_waardes_2050!$D73,$I$20,""),$I$21,""))&amp;$H$23&amp;ETM_waardes_2050!$H73,"")</f>
        <v>- init.industry_useful_demand_for_chemical_other_coal_non_energetic = 26.6759436806622</v>
      </c>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row>
    <row r="86" spans="1:35" x14ac:dyDescent="0.15">
      <c r="A86" s="49"/>
      <c r="B86" s="287"/>
      <c r="C86" s="49"/>
      <c r="D86" s="10" t="str">
        <f>(ETM_waardes_2050!D74&amp;$H$22&amp;ETM_waardes_2050!G74*100)</f>
        <v>industry_useful_demand_for_chemical_other_crude_oil_non_energetic_both: 0</v>
      </c>
      <c r="E86" s="10"/>
      <c r="F86" s="10" t="str">
        <f>IF(ETM_waardes_2050!$E74&lt;&gt;"",$H$24&amp;T(SUBSTITUTE(SUBSTITUTE(ETM_waardes_2050!$D74,$I$20,""),$I$21,""))&amp;$H$23&amp;ETM_waardes_2050!$H74,"")</f>
        <v>- init.industry_useful_demand_for_chemical_other_crude_oil_non_energetic = 0</v>
      </c>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row>
    <row r="87" spans="1:35" x14ac:dyDescent="0.15">
      <c r="A87" s="49"/>
      <c r="B87" s="287"/>
      <c r="C87" s="49"/>
      <c r="D87" s="10" t="str">
        <f>(ETM_waardes_2050!D75&amp;$H$22&amp;ETM_waardes_2050!G75*100)</f>
        <v>industry_useful_demand_for_chemical_other_electricity_both: 0</v>
      </c>
      <c r="E87" s="10"/>
      <c r="F87" s="10" t="str">
        <f>IF(ETM_waardes_2050!$E75&lt;&gt;"",$H$24&amp;T(SUBSTITUTE(SUBSTITUTE(ETM_waardes_2050!$D75,$I$20,""),$I$21,""))&amp;$H$23&amp;ETM_waardes_2050!$H75,"")</f>
        <v>- init.industry_useful_demand_for_chemical_other_electricity = 0</v>
      </c>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row>
    <row r="88" spans="1:35" x14ac:dyDescent="0.15">
      <c r="A88" s="49"/>
      <c r="B88" s="287"/>
      <c r="C88" s="49"/>
      <c r="D88" s="10" t="str">
        <f>(ETM_waardes_2050!D76&amp;$H$22&amp;ETM_waardes_2050!G76*100)</f>
        <v>industry_useful_demand_for_chemical_other_network_gas_non_energetic_both: 141.11790955292</v>
      </c>
      <c r="E88" s="10"/>
      <c r="F88" s="10" t="str">
        <f>IF(ETM_waardes_2050!$E76&lt;&gt;"",$H$24&amp;T(SUBSTITUTE(SUBSTITUTE(ETM_waardes_2050!$D76,$I$20,""),$I$21,""))&amp;$H$23&amp;ETM_waardes_2050!$H76,"")</f>
        <v>- init.industry_useful_demand_for_chemical_other_network_gas_non_energetic = 141.11790955292</v>
      </c>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row>
    <row r="89" spans="1:35" x14ac:dyDescent="0.15">
      <c r="A89" s="49"/>
      <c r="B89" s="287"/>
      <c r="C89" s="49"/>
      <c r="D89" s="10" t="str">
        <f>(ETM_waardes_2050!D77&amp;$H$22&amp;ETM_waardes_2050!G77*100)</f>
        <v>industry_useful_demand_for_chemical_other_useable_heat_both: 31.1674046606051</v>
      </c>
      <c r="E89" s="10"/>
      <c r="F89" s="10" t="str">
        <f>IF(ETM_waardes_2050!$E77&lt;&gt;"",$H$24&amp;T(SUBSTITUTE(SUBSTITUTE(ETM_waardes_2050!$D77,$I$20,""),$I$21,""))&amp;$H$23&amp;ETM_waardes_2050!$H77,"")</f>
        <v>- init.industry_useful_demand_for_chemical_other_useable_heat = 31.1674046606051</v>
      </c>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row>
    <row r="90" spans="1:35" x14ac:dyDescent="0.15">
      <c r="A90" s="49"/>
      <c r="B90" s="287"/>
      <c r="C90" s="49"/>
      <c r="D90" s="10" t="str">
        <f>(ETM_waardes_2050!D78&amp;$H$22&amp;ETM_waardes_2050!G78*100)</f>
        <v>industry_useful_demand_for_chemical_other_wood_pellets_non_energetic_both: 0</v>
      </c>
      <c r="E90" s="10"/>
      <c r="F90" s="10" t="str">
        <f>IF(ETM_waardes_2050!$E78&lt;&gt;"",$H$24&amp;T(SUBSTITUTE(SUBSTITUTE(ETM_waardes_2050!$D78,$I$20,""),$I$21,""))&amp;$H$23&amp;ETM_waardes_2050!$H78,"")</f>
        <v>- init.industry_useful_demand_for_chemical_other_wood_pellets_non_energetic = 0</v>
      </c>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row>
    <row r="91" spans="1:35" x14ac:dyDescent="0.15">
      <c r="A91" s="49"/>
      <c r="B91" s="287"/>
      <c r="C91" s="49"/>
      <c r="D91" s="10" t="str">
        <f>(ETM_waardes_2050!D79&amp;$H$22&amp;ETM_waardes_2050!G79*100)</f>
        <v>industry_useful_demand_for_chemical_refineries_both: 0</v>
      </c>
      <c r="E91" s="10"/>
      <c r="F91" s="10" t="str">
        <f>IF(ETM_waardes_2050!$E79&lt;&gt;"",$H$24&amp;T(SUBSTITUTE(SUBSTITUTE(ETM_waardes_2050!$D79,$I$20,""),$I$21,""))&amp;$H$23&amp;ETM_waardes_2050!$H79,"")</f>
        <v>- init.industry_useful_demand_for_chemical_refineries = 0</v>
      </c>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row>
    <row r="92" spans="1:35" x14ac:dyDescent="0.15">
      <c r="A92" s="49"/>
      <c r="B92" s="287"/>
      <c r="C92" s="49"/>
      <c r="D92" s="10" t="str">
        <f>(ETM_waardes_2050!D80&amp;$H$22&amp;ETM_waardes_2050!G80*100)</f>
        <v>industry_useful_demand_for_other_aggregated_industry_nl_coal_both: 41.2203323727411</v>
      </c>
      <c r="E92" s="10"/>
      <c r="F92" s="10" t="str">
        <f>IF(ETM_waardes_2050!$E80&lt;&gt;"",$H$24&amp;T(SUBSTITUTE(SUBSTITUTE(ETM_waardes_2050!$D80,$I$20,""),$I$21,""))&amp;$H$23&amp;ETM_waardes_2050!$H80,"")</f>
        <v>- init.industry_useful_demand_for_other_aggregated_industry_nl_coal = 41.2203323727411</v>
      </c>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row>
    <row r="93" spans="1:35" x14ac:dyDescent="0.15">
      <c r="A93" s="49"/>
      <c r="B93" s="287"/>
      <c r="C93" s="49"/>
      <c r="D93" s="10" t="str">
        <f>(ETM_waardes_2050!D81&amp;$H$22&amp;ETM_waardes_2050!G81*100)</f>
        <v>industry_useful_demand_for_other_aggregated_industry_nl_coal_non_energetic_both: 154.590169910297</v>
      </c>
      <c r="E93" s="10"/>
      <c r="F93" s="10" t="str">
        <f>IF(ETM_waardes_2050!$E81&lt;&gt;"",$H$24&amp;T(SUBSTITUTE(SUBSTITUTE(ETM_waardes_2050!$D81,$I$20,""),$I$21,""))&amp;$H$23&amp;ETM_waardes_2050!$H81,"")</f>
        <v>- init.industry_useful_demand_for_other_aggregated_industry_nl_coal_non_energetic = 154.590169910297</v>
      </c>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row>
    <row r="94" spans="1:35" x14ac:dyDescent="0.15">
      <c r="A94" s="49"/>
      <c r="B94" s="287"/>
      <c r="C94" s="49"/>
      <c r="D94" s="10" t="str">
        <f>(ETM_waardes_2050!D82&amp;$H$22&amp;ETM_waardes_2050!G82*100)</f>
        <v>industry_useful_demand_for_other_aggregated_industry_nl_crude_oil_both: 2.49403755821377</v>
      </c>
      <c r="E94" s="10"/>
      <c r="F94" s="10" t="str">
        <f>IF(ETM_waardes_2050!$E82&lt;&gt;"",$H$24&amp;T(SUBSTITUTE(SUBSTITUTE(ETM_waardes_2050!$D82,$I$20,""),$I$21,""))&amp;$H$23&amp;ETM_waardes_2050!$H82,"")</f>
        <v>- init.industry_useful_demand_for_other_aggregated_industry_nl_crude_oil = 2.49403755821377</v>
      </c>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row>
    <row r="95" spans="1:35" x14ac:dyDescent="0.15">
      <c r="A95" s="49"/>
      <c r="B95" s="287"/>
      <c r="C95" s="49"/>
      <c r="D95" s="10" t="str">
        <f>(ETM_waardes_2050!D83&amp;$H$22&amp;ETM_waardes_2050!G83*100)</f>
        <v>industry_useful_demand_for_other_aggregated_industry_nl_crude_oil_non_energetic_both: 21.6263429424659</v>
      </c>
      <c r="E95" s="10"/>
      <c r="F95" s="10" t="str">
        <f>IF(ETM_waardes_2050!$E83&lt;&gt;"",$H$24&amp;T(SUBSTITUTE(SUBSTITUTE(ETM_waardes_2050!$D83,$I$20,""),$I$21,""))&amp;$H$23&amp;ETM_waardes_2050!$H83,"")</f>
        <v>- init.industry_useful_demand_for_other_aggregated_industry_nl_crude_oil_non_energetic = 21.6263429424659</v>
      </c>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row>
    <row r="96" spans="1:35" x14ac:dyDescent="0.15">
      <c r="A96" s="49"/>
      <c r="B96" s="287"/>
      <c r="C96" s="49"/>
      <c r="D96" s="10" t="str">
        <f>(ETM_waardes_2050!D84&amp;$H$22&amp;ETM_waardes_2050!G84*100)</f>
        <v>industry_useful_demand_for_other_aggregated_industry_nl_electricity_both: 51.2133216452432</v>
      </c>
      <c r="E96" s="10"/>
      <c r="F96" s="10" t="str">
        <f>IF(ETM_waardes_2050!$E84&lt;&gt;"",$H$24&amp;T(SUBSTITUTE(SUBSTITUTE(ETM_waardes_2050!$D84,$I$20,""),$I$21,""))&amp;$H$23&amp;ETM_waardes_2050!$H84,"")</f>
        <v>- init.industry_useful_demand_for_other_aggregated_industry_nl_electricity = 51.2133216452432</v>
      </c>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row>
    <row r="97" spans="1:35" x14ac:dyDescent="0.15">
      <c r="A97" s="49"/>
      <c r="B97" s="287"/>
      <c r="C97" s="49"/>
      <c r="D97" s="10" t="str">
        <f>(ETM_waardes_2050!D85&amp;$H$22&amp;ETM_waardes_2050!G85*100)</f>
        <v>industry_useful_demand_for_other_aggregated_industry_nl_network_gas_both: 21.0195391133348</v>
      </c>
      <c r="E97" s="10"/>
      <c r="F97" s="10" t="str">
        <f>IF(ETM_waardes_2050!$E85&lt;&gt;"",$H$24&amp;T(SUBSTITUTE(SUBSTITUTE(ETM_waardes_2050!$D85,$I$20,""),$I$21,""))&amp;$H$23&amp;ETM_waardes_2050!$H85,"")</f>
        <v>- init.industry_useful_demand_for_other_aggregated_industry_nl_network_gas = 21.0195391133348</v>
      </c>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row>
    <row r="98" spans="1:35" x14ac:dyDescent="0.15">
      <c r="A98" s="49"/>
      <c r="B98" s="287"/>
      <c r="C98" s="49"/>
      <c r="D98" s="10" t="str">
        <f>(ETM_waardes_2050!D86&amp;$H$22&amp;ETM_waardes_2050!G86*100)</f>
        <v>industry_useful_demand_for_other_aggregated_industry_nl_network_gas_non_energetic_both: 0</v>
      </c>
      <c r="E98" s="10"/>
      <c r="F98" s="10" t="str">
        <f>IF(ETM_waardes_2050!$E86&lt;&gt;"",$H$24&amp;T(SUBSTITUTE(SUBSTITUTE(ETM_waardes_2050!$D86,$I$20,""),$I$21,""))&amp;$H$23&amp;ETM_waardes_2050!$H86,"")</f>
        <v>- init.industry_useful_demand_for_other_aggregated_industry_nl_network_gas_non_energetic = 0</v>
      </c>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row>
    <row r="99" spans="1:35" x14ac:dyDescent="0.15">
      <c r="A99" s="49"/>
      <c r="B99" s="287"/>
      <c r="C99" s="49"/>
      <c r="D99" s="10" t="str">
        <f>(ETM_waardes_2050!D87&amp;$H$22&amp;ETM_waardes_2050!G87*100)</f>
        <v>industry_useful_demand_for_other_aggregated_industry_nl_useable_heat_both: 14.6238254750454</v>
      </c>
      <c r="E99" s="10"/>
      <c r="F99" s="10" t="str">
        <f>IF(ETM_waardes_2050!$E87&lt;&gt;"",$H$24&amp;T(SUBSTITUTE(SUBSTITUTE(ETM_waardes_2050!$D87,$I$20,""),$I$21,""))&amp;$H$23&amp;ETM_waardes_2050!$H87,"")</f>
        <v>- init.industry_useful_demand_for_other_aggregated_industry_nl_useable_heat = 14.6238254750454</v>
      </c>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row>
    <row r="100" spans="1:35" x14ac:dyDescent="0.15">
      <c r="A100" s="49"/>
      <c r="B100" s="287"/>
      <c r="C100" s="49"/>
      <c r="D100" s="10" t="str">
        <f>(ETM_waardes_2050!D88&amp;$H$22&amp;ETM_waardes_2050!G88*100)</f>
        <v>industry_useful_demand_for_other_aggregated_industry_nl_wood_pellets_both: 23.7472302686937</v>
      </c>
      <c r="E100" s="10"/>
      <c r="F100" s="10" t="str">
        <f>IF(ETM_waardes_2050!$E88&lt;&gt;"",$H$24&amp;T(SUBSTITUTE(SUBSTITUTE(ETM_waardes_2050!$D88,$I$20,""),$I$21,""))&amp;$H$23&amp;ETM_waardes_2050!$H88,"")</f>
        <v>- init.industry_useful_demand_for_other_aggregated_industry_nl_wood_pellets = 23.7472302686937</v>
      </c>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row>
    <row r="101" spans="1:35" x14ac:dyDescent="0.15">
      <c r="A101" s="49"/>
      <c r="B101" s="287"/>
      <c r="C101" s="49"/>
      <c r="D101" s="10" t="str">
        <f>(ETM_waardes_2050!D89&amp;$H$22&amp;ETM_waardes_2050!G89*100)</f>
        <v>industry_useful_demand_for_other_aggregated_industry_nl_wood_pellets_non_energetic_both: 0</v>
      </c>
      <c r="E101" s="10"/>
      <c r="F101" s="10" t="str">
        <f>IF(ETM_waardes_2050!$E89&lt;&gt;"",$H$24&amp;T(SUBSTITUTE(SUBSTITUTE(ETM_waardes_2050!$D89,$I$20,""),$I$21,""))&amp;$H$23&amp;ETM_waardes_2050!$H89,"")</f>
        <v>- init.industry_useful_demand_for_other_aggregated_industry_nl_wood_pellets_non_energetic = 0</v>
      </c>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row>
    <row r="102" spans="1:35" x14ac:dyDescent="0.15">
      <c r="A102" s="49"/>
      <c r="B102" s="287"/>
      <c r="C102" s="49"/>
      <c r="D102" s="10" t="e">
        <f>(ETM_waardes_2050!D90&amp;$H$22&amp;ETM_waardes_2050!G90*100)</f>
        <v>#DIV/0!</v>
      </c>
      <c r="E102" s="10"/>
      <c r="F102" s="10" t="str">
        <f>IF(ETM_waardes_2050!$E90&lt;&gt;"",$H$24&amp;T(SUBSTITUTE(SUBSTITUTE(ETM_waardes_2050!$D90,$I$20,""),$I$21,""))&amp;$H$23&amp;ETM_waardes_2050!$H90,"")</f>
        <v/>
      </c>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row>
    <row r="103" spans="1:35" x14ac:dyDescent="0.15">
      <c r="A103" s="49"/>
      <c r="B103" s="287"/>
      <c r="C103" s="49"/>
      <c r="D103" s="10" t="e">
        <f>(ETM_waardes_2050!D91&amp;$H$22&amp;ETM_waardes_2050!G91*100)</f>
        <v>#DIV/0!</v>
      </c>
      <c r="E103" s="10"/>
      <c r="F103" s="10" t="str">
        <f>IF(ETM_waardes_2050!$E91&lt;&gt;"",$H$24&amp;T(SUBSTITUTE(SUBSTITUTE(ETM_waardes_2050!$D91,$I$20,""),$I$21,""))&amp;$H$23&amp;ETM_waardes_2050!$H91,"")</f>
        <v/>
      </c>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row>
    <row r="104" spans="1:35" x14ac:dyDescent="0.15">
      <c r="A104" s="49"/>
      <c r="B104" s="287"/>
      <c r="C104" s="49"/>
      <c r="D104" s="10" t="str">
        <f>(ETM_waardes_2050!D92&amp;$H$22&amp;ETM_waardes_2050!G92*100)</f>
        <v>industry_useful_demand_for_other_food_both: 490.131784988851</v>
      </c>
      <c r="E104" s="10"/>
      <c r="F104" s="10" t="str">
        <f>IF(ETM_waardes_2050!$E92&lt;&gt;"",$H$24&amp;T(SUBSTITUTE(SUBSTITUTE(ETM_waardes_2050!$D92,$I$20,""),$I$21,""))&amp;$H$23&amp;ETM_waardes_2050!$H92,"")</f>
        <v>- init.industry_useful_demand_for_other_food = 490.131784988851</v>
      </c>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row>
    <row r="105" spans="1:35" x14ac:dyDescent="0.15">
      <c r="A105" s="49"/>
      <c r="B105" s="287"/>
      <c r="C105" s="49"/>
      <c r="D105" s="10" t="str">
        <f>(ETM_waardes_2050!D93&amp;$H$22&amp;ETM_waardes_2050!G93*100)</f>
        <v>industry_useful_demand_for_other_ict_both: 0</v>
      </c>
      <c r="E105" s="10"/>
      <c r="F105" s="10" t="str">
        <f>IF(ETM_waardes_2050!$E93&lt;&gt;"",$H$24&amp;T(SUBSTITUTE(SUBSTITUTE(ETM_waardes_2050!$D93,$I$20,""),$I$21,""))&amp;$H$23&amp;ETM_waardes_2050!$H93,"")</f>
        <v>- init.industry_useful_demand_for_other_ict = 0</v>
      </c>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row>
    <row r="106" spans="1:35" x14ac:dyDescent="0.15">
      <c r="A106" s="49"/>
      <c r="B106" s="287"/>
      <c r="C106" s="49"/>
      <c r="D106" s="10" t="e">
        <f>(ETM_waardes_2050!D94&amp;$H$22&amp;ETM_waardes_2050!G94*100)</f>
        <v>#DIV/0!</v>
      </c>
      <c r="E106" s="10"/>
      <c r="F106" s="10" t="str">
        <f>IF(ETM_waardes_2050!$E94&lt;&gt;"",$H$24&amp;T(SUBSTITUTE(SUBSTITUTE(ETM_waardes_2050!$D94,$I$20,""),$I$21,""))&amp;$H$23&amp;ETM_waardes_2050!$H94,"")</f>
        <v/>
      </c>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row>
    <row r="107" spans="1:35" x14ac:dyDescent="0.15">
      <c r="A107" s="49"/>
      <c r="B107" s="287"/>
      <c r="C107" s="49"/>
      <c r="D107" s="10" t="str">
        <f>(ETM_waardes_2050!D95&amp;$H$22&amp;ETM_waardes_2050!G95*100)</f>
        <v>industry_useful_demand_for_other_minerals_both: 0</v>
      </c>
      <c r="E107" s="10"/>
      <c r="F107" s="10" t="str">
        <f>IF(ETM_waardes_2050!$E95&lt;&gt;"",$H$24&amp;T(SUBSTITUTE(SUBSTITUTE(ETM_waardes_2050!$D95,$I$20,""),$I$21,""))&amp;$H$23&amp;ETM_waardes_2050!$H95,"")</f>
        <v>- init.industry_useful_demand_for_other_minerals = 0</v>
      </c>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row>
    <row r="108" spans="1:35" x14ac:dyDescent="0.15">
      <c r="A108" s="49"/>
      <c r="B108" s="287"/>
      <c r="C108" s="49"/>
      <c r="D108" s="10" t="str">
        <f>(ETM_waardes_2050!D96&amp;$H$22&amp;ETM_waardes_2050!G96*100)</f>
        <v>industry_useful_demand_for_other_mining_both: 0</v>
      </c>
      <c r="E108" s="10"/>
      <c r="F108" s="10" t="str">
        <f>IF(ETM_waardes_2050!$E96&lt;&gt;"",$H$24&amp;T(SUBSTITUTE(SUBSTITUTE(ETM_waardes_2050!$D96,$I$20,""),$I$21,""))&amp;$H$23&amp;ETM_waardes_2050!$H96,"")</f>
        <v>- init.industry_useful_demand_for_other_mining = 0</v>
      </c>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row>
    <row r="109" spans="1:35" x14ac:dyDescent="0.15">
      <c r="A109" s="49"/>
      <c r="B109" s="287"/>
      <c r="C109" s="49"/>
      <c r="D109" s="10" t="e">
        <f>(ETM_waardes_2050!D97&amp;$H$22&amp;ETM_waardes_2050!G97*100)</f>
        <v>#DIV/0!</v>
      </c>
      <c r="E109" s="10"/>
      <c r="F109" s="10" t="str">
        <f>IF(ETM_waardes_2050!$E97&lt;&gt;"",$H$24&amp;T(SUBSTITUTE(SUBSTITUTE(ETM_waardes_2050!$D97,$I$20,""),$I$21,""))&amp;$H$23&amp;ETM_waardes_2050!$H97,"")</f>
        <v/>
      </c>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row>
    <row r="110" spans="1:35" x14ac:dyDescent="0.15">
      <c r="A110" s="49"/>
      <c r="B110" s="287"/>
      <c r="C110" s="49"/>
      <c r="D110" s="10" t="str">
        <f>(ETM_waardes_2050!D98&amp;$H$22&amp;ETM_waardes_2050!G98*100)</f>
        <v>industry_useful_demand_for_other_paper_both: 90.3633772030366</v>
      </c>
      <c r="E110" s="10"/>
      <c r="F110" s="10" t="str">
        <f>IF(ETM_waardes_2050!$E98&lt;&gt;"",$H$24&amp;T(SUBSTITUTE(SUBSTITUTE(ETM_waardes_2050!$D98,$I$20,""),$I$21,""))&amp;$H$23&amp;ETM_waardes_2050!$H98,"")</f>
        <v>- init.industry_useful_demand_for_other_paper = 90.3633772030366</v>
      </c>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row>
    <row r="111" spans="1:35" x14ac:dyDescent="0.15">
      <c r="A111" s="49"/>
      <c r="B111" s="287"/>
      <c r="C111" s="49"/>
      <c r="D111" s="10" t="e">
        <f>(ETM_waardes_2050!D99&amp;$H$22&amp;ETM_waardes_2050!G99*100)</f>
        <v>#DIV/0!</v>
      </c>
      <c r="E111" s="10"/>
      <c r="F111" s="10" t="str">
        <f>IF(ETM_waardes_2050!$E99&lt;&gt;"",$H$24&amp;T(SUBSTITUTE(SUBSTITUTE(ETM_waardes_2050!$D99,$I$20,""),$I$21,""))&amp;$H$23&amp;ETM_waardes_2050!$H99,"")</f>
        <v/>
      </c>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row>
    <row r="112" spans="1:35" x14ac:dyDescent="0.15">
      <c r="A112" s="49"/>
      <c r="B112" s="287"/>
      <c r="D112" s="10" t="e">
        <f>(ETM_waardes_2050!D100&amp;$H$22&amp;ETM_waardes_2050!G100*100)</f>
        <v>#DIV/0!</v>
      </c>
      <c r="E112" s="10"/>
      <c r="F112" s="10" t="str">
        <f>IF(ETM_waardes_2050!$E100&lt;&gt;"",$H$24&amp;T(SUBSTITUTE(SUBSTITUTE(ETM_waardes_2050!$D100,$I$20,""),$I$21,""))&amp;$H$23&amp;ETM_waardes_2050!$H100,"")</f>
        <v/>
      </c>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row>
    <row r="113" spans="1:35" x14ac:dyDescent="0.15">
      <c r="A113" s="49"/>
      <c r="B113" s="287"/>
      <c r="C113" s="49"/>
      <c r="D113" s="10" t="e">
        <f>(ETM_waardes_2050!D101&amp;$H$22&amp;ETM_waardes_2050!G101*100)</f>
        <v>#DIV/0!</v>
      </c>
      <c r="E113" s="10"/>
      <c r="F113" s="10" t="str">
        <f>IF(ETM_waardes_2050!$E101&lt;&gt;"",$H$24&amp;T(SUBSTITUTE(SUBSTITUTE(ETM_waardes_2050!$D101,$I$20,""),$I$21,""))&amp;$H$23&amp;ETM_waardes_2050!$H101,"")</f>
        <v/>
      </c>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row>
    <row r="114" spans="1:35" x14ac:dyDescent="0.15">
      <c r="A114" s="49"/>
      <c r="B114" s="287"/>
      <c r="C114" s="49"/>
      <c r="D114" s="10" t="str">
        <f>(ETM_waardes_2050!D102&amp;$H$22&amp;ETM_waardes_2050!G102*100)</f>
        <v>other_useful_demand_non_energetic_both: -100</v>
      </c>
      <c r="E114" s="10"/>
      <c r="F114" s="10" t="str">
        <f>IF(ETM_waardes_2050!$E102&lt;&gt;"",$H$24&amp;T(SUBSTITUTE(SUBSTITUTE(ETM_waardes_2050!$D102,$I$20,""),$I$21,""))&amp;$H$23&amp;ETM_waardes_2050!$H102,"")</f>
        <v>- init.other_useful_demand_non_energetic = 0</v>
      </c>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row>
    <row r="115" spans="1:35" x14ac:dyDescent="0.15">
      <c r="A115" s="49"/>
      <c r="B115" s="287"/>
      <c r="C115" s="49"/>
      <c r="D115" s="10" t="str">
        <f>(ETM_waardes_2050!D103&amp;$H$22&amp;ETM_waardes_2050!G103*100)</f>
        <v>transport_useful_demand_car_kms_both: 0.899807514563022</v>
      </c>
      <c r="E115" s="10"/>
      <c r="F115" s="10" t="str">
        <f>IF(ETM_waardes_2050!$E103&lt;&gt;"",$H$24&amp;T(SUBSTITUTE(SUBSTITUTE(ETM_waardes_2050!$D103,$I$20,""),$I$21,""))&amp;$H$23&amp;ETM_waardes_2050!$H103,"")</f>
        <v>- init.transport_useful_demand_car_kms = 4725612390.30604</v>
      </c>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row>
    <row r="116" spans="1:35" x14ac:dyDescent="0.15">
      <c r="A116" s="49"/>
      <c r="B116" s="287"/>
      <c r="D116" s="10" t="str">
        <f>(ETM_waardes_2050!D104&amp;$H$22&amp;ETM_waardes_2050!G104*100)</f>
        <v>transport_useful_demand_planes_both: -9.26589376229798</v>
      </c>
      <c r="E116" s="10"/>
      <c r="F116" s="10" t="str">
        <f>IF(ETM_waardes_2050!$E104&lt;&gt;"",$H$24&amp;T(SUBSTITUTE(SUBSTITUTE(ETM_waardes_2050!$D104,$I$20,""),$I$21,""))&amp;$H$23&amp;ETM_waardes_2050!$H104,"")</f>
        <v>- init.transport_useful_demand_planes = 1441142.5566407</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row>
    <row r="117" spans="1:35" x14ac:dyDescent="0.15">
      <c r="A117" s="49"/>
      <c r="B117" s="287"/>
      <c r="C117" s="49"/>
      <c r="D117" s="10" t="str">
        <f>(ETM_waardes_2050!D105&amp;$H$22&amp;ETM_waardes_2050!G105*100)</f>
        <v>transport_useful_demand_ship_kms_both: -100</v>
      </c>
      <c r="E117" s="10"/>
      <c r="F117" s="10" t="str">
        <f>IF(ETM_waardes_2050!$E105&lt;&gt;"",$H$24&amp;T(SUBSTITUTE(SUBSTITUTE(ETM_waardes_2050!$D105,$I$20,""),$I$21,""))&amp;$H$23&amp;ETM_waardes_2050!$H105,"")</f>
        <v>- init.transport_useful_demand_ship_kms = 0</v>
      </c>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row>
    <row r="118" spans="1:35" x14ac:dyDescent="0.15">
      <c r="A118" s="49"/>
      <c r="B118" s="287"/>
      <c r="C118" s="49"/>
      <c r="D118" s="10" t="str">
        <f>(ETM_waardes_2050!D106&amp;$H$22&amp;ETM_waardes_2050!G106*100)</f>
        <v>transport_useful_demand_trains_both: -1.79983145289517</v>
      </c>
      <c r="E118" s="10"/>
      <c r="F118" s="10" t="str">
        <f>IF(ETM_waardes_2050!$E106&lt;&gt;"",$H$24&amp;T(SUBSTITUTE(SUBSTITUTE(ETM_waardes_2050!$D106,$I$20,""),$I$21,""))&amp;$H$23&amp;ETM_waardes_2050!$H106,"")</f>
        <v>- init.transport_useful_demand_trains = 85561627.0491803</v>
      </c>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row>
    <row r="119" spans="1:35" x14ac:dyDescent="0.15">
      <c r="A119" s="49"/>
      <c r="B119" s="287"/>
      <c r="C119" s="49"/>
      <c r="D119" s="10" t="str">
        <f>(ETM_waardes_2050!D107&amp;$H$22&amp;ETM_waardes_2050!G107*100)</f>
        <v>transport_useful_demand_truck_kms_both: 0.519079905426345</v>
      </c>
      <c r="E119" s="10"/>
      <c r="F119" s="10" t="str">
        <f>IF(ETM_waardes_2050!$E107&lt;&gt;"",$H$24&amp;T(SUBSTITUTE(SUBSTITUTE(ETM_waardes_2050!$D107,$I$20,""),$I$21,""))&amp;$H$23&amp;ETM_waardes_2050!$H107,"")</f>
        <v>- init.transport_useful_demand_truck_kms = 727964503.172684</v>
      </c>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row>
    <row r="120" spans="1:35" x14ac:dyDescent="0.15">
      <c r="A120" s="49"/>
      <c r="B120" s="287"/>
      <c r="C120" s="49"/>
      <c r="D120" s="1"/>
      <c r="E120" s="1"/>
      <c r="F120" s="1"/>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row>
    <row r="121" spans="1:35" x14ac:dyDescent="0.15">
      <c r="A121" s="49"/>
      <c r="B121" s="287"/>
      <c r="C121" s="49"/>
      <c r="D121" s="1"/>
      <c r="E121" s="1"/>
      <c r="F121" s="1"/>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row>
    <row r="122" spans="1:35" x14ac:dyDescent="0.15">
      <c r="A122" s="49"/>
      <c r="B122" s="287"/>
      <c r="C122" s="49"/>
      <c r="D122" s="1"/>
      <c r="E122" s="1"/>
      <c r="F122" s="1"/>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row>
    <row r="123" spans="1:35" x14ac:dyDescent="0.15">
      <c r="A123" s="49"/>
      <c r="B123" s="287"/>
      <c r="C123" s="258" t="s">
        <v>310</v>
      </c>
      <c r="D123" s="10" t="str">
        <f>(ETM_waardes_2050!D111&amp;$H$22&amp;ETM_waardes_2050!G111)</f>
        <v>agriculture_burner_crude_oil_share_present: 0.197662386028349</v>
      </c>
      <c r="E123" s="10" t="str">
        <f t="shared" ref="E123:E186" si="0">SUBSTITUTE(D123,"_present","")</f>
        <v>agriculture_burner_crude_oil_share: 0.197662386028349</v>
      </c>
      <c r="F123" s="10" t="str">
        <f>IF(ETM_waardes_2050!$E111&lt;&gt;"",$H$24&amp;T(SUBSTITUTE(SUBSTITUTE(ETM_waardes_2050!$D111,$I$20,""),$I$21,""))&amp;$H$23&amp;ETM_waardes_2050!$H111,"")</f>
        <v>- init.agriculture_burner_crude_oil_share = 0.197662386028349</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row>
    <row r="124" spans="1:35" x14ac:dyDescent="0.15">
      <c r="A124" s="49"/>
      <c r="B124" s="287"/>
      <c r="C124" s="49"/>
      <c r="D124" s="10" t="str">
        <f>(ETM_waardes_2050!D112&amp;$H$22&amp;ETM_waardes_2050!G112)</f>
        <v>agriculture_burner_network_gas_share_present: 47.9870741280312</v>
      </c>
      <c r="E124" s="10" t="str">
        <f t="shared" si="0"/>
        <v>agriculture_burner_network_gas_share: 47.9870741280312</v>
      </c>
      <c r="F124" s="10" t="str">
        <f>IF(ETM_waardes_2050!$E112&lt;&gt;"",$H$24&amp;T(SUBSTITUTE(SUBSTITUTE(ETM_waardes_2050!$D112,$I$20,""),$I$21,""))&amp;$H$23&amp;ETM_waardes_2050!$H112,"")</f>
        <v>- init.agriculture_burner_network_gas_share = 47.9870741280312</v>
      </c>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row>
    <row r="125" spans="1:35" x14ac:dyDescent="0.15">
      <c r="A125" s="49"/>
      <c r="B125" s="287"/>
      <c r="C125" s="49"/>
      <c r="D125" s="10" t="str">
        <f>(ETM_waardes_2050!D113&amp;$H$22&amp;ETM_waardes_2050!G113)</f>
        <v>agriculture_burner_wood_pellets_share_present: 0</v>
      </c>
      <c r="E125" s="10" t="str">
        <f t="shared" si="0"/>
        <v>agriculture_burner_wood_pellets_share: 0</v>
      </c>
      <c r="F125" s="10" t="str">
        <f>IF(ETM_waardes_2050!$E113&lt;&gt;"",$H$24&amp;T(SUBSTITUTE(SUBSTITUTE(ETM_waardes_2050!$D113,$I$20,""),$I$21,""))&amp;$H$23&amp;ETM_waardes_2050!$H113,"")</f>
        <v>- init.agriculture_burner_wood_pellets_share = 0</v>
      </c>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row>
    <row r="126" spans="1:35" x14ac:dyDescent="0.15">
      <c r="A126" s="49"/>
      <c r="B126" s="287"/>
      <c r="C126" s="49"/>
      <c r="D126" s="10" t="str">
        <f>(ETM_waardes_2050!D114&amp;$H$22&amp;ETM_waardes_2050!G114)</f>
        <v>agriculture_final_demand_steam_hot_water_share_present: 51.3140275634646</v>
      </c>
      <c r="E126" s="10" t="str">
        <f t="shared" si="0"/>
        <v>agriculture_final_demand_steam_hot_water_share: 51.3140275634646</v>
      </c>
      <c r="F126" s="10" t="str">
        <f>IF(ETM_waardes_2050!$E114&lt;&gt;"",$H$24&amp;T(SUBSTITUTE(SUBSTITUTE(ETM_waardes_2050!$D114,$I$20,""),$I$21,""))&amp;$H$23&amp;ETM_waardes_2050!$H114,"")</f>
        <v>- init.agriculture_final_demand_steam_hot_water_share = 51.3140275634646</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row>
    <row r="127" spans="1:35" x14ac:dyDescent="0.15">
      <c r="A127" s="49"/>
      <c r="B127" s="287"/>
      <c r="C127" s="49"/>
      <c r="D127" s="10" t="str">
        <f>(ETM_waardes_2050!D115&amp;$H$22&amp;ETM_waardes_2050!G115)</f>
        <v>agriculture_geothermal_share_present: 0</v>
      </c>
      <c r="E127" s="10" t="str">
        <f t="shared" si="0"/>
        <v>agriculture_geothermal_share: 0</v>
      </c>
      <c r="F127" s="10" t="str">
        <f>IF(ETM_waardes_2050!$E115&lt;&gt;"",$H$24&amp;T(SUBSTITUTE(SUBSTITUTE(ETM_waardes_2050!$D115,$I$20,""),$I$21,""))&amp;$H$23&amp;ETM_waardes_2050!$H115,"")</f>
        <v>- init.agriculture_geothermal_share = 0</v>
      </c>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row>
    <row r="128" spans="1:35" x14ac:dyDescent="0.15">
      <c r="A128" s="49"/>
      <c r="B128" s="287"/>
      <c r="C128" s="49"/>
      <c r="D128" s="10" t="str">
        <f>(ETM_waardes_2050!D116&amp;$H$22&amp;ETM_waardes_2050!G116)</f>
        <v>agriculture_heatpump_water_water_ts_electricity_share_present: 0.501235922475845</v>
      </c>
      <c r="E128" s="10" t="str">
        <f t="shared" si="0"/>
        <v>agriculture_heatpump_water_water_ts_electricity_share: 0.501235922475845</v>
      </c>
      <c r="F128" s="10" t="str">
        <f>IF(ETM_waardes_2050!$E116&lt;&gt;"",$H$24&amp;T(SUBSTITUTE(SUBSTITUTE(ETM_waardes_2050!$D116,$I$20,""),$I$21,""))&amp;$H$23&amp;ETM_waardes_2050!$H116,"")</f>
        <v>- init.agriculture_heatpump_water_water_ts_electricity_share = 0.501235922475845</v>
      </c>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row>
    <row r="129" spans="1:35" x14ac:dyDescent="0.15">
      <c r="A129" s="49"/>
      <c r="B129" s="287"/>
      <c r="C129" s="49"/>
      <c r="D129" s="10" t="str">
        <f>(ETM_waardes_2050!D117&amp;$H$22&amp;ETM_waardes_2050!G117)</f>
        <v>buildings_chp_engine_biogas_share_present: 0</v>
      </c>
      <c r="E129" s="10" t="str">
        <f t="shared" si="0"/>
        <v>buildings_chp_engine_biogas_share: 0</v>
      </c>
      <c r="F129" s="10" t="str">
        <f>IF(ETM_waardes_2050!$E117&lt;&gt;"",$H$24&amp;T(SUBSTITUTE(SUBSTITUTE(ETM_waardes_2050!$D117,$I$20,""),$I$21,""))&amp;$H$23&amp;ETM_waardes_2050!$H117,"")</f>
        <v>- init.buildings_chp_engine_biogas_share = 0</v>
      </c>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row>
    <row r="130" spans="1:35" x14ac:dyDescent="0.15">
      <c r="A130" s="49"/>
      <c r="B130" s="287"/>
      <c r="C130" s="49"/>
      <c r="D130" s="10" t="str">
        <f>(ETM_waardes_2050!D118&amp;$H$22&amp;ETM_waardes_2050!G118)</f>
        <v>buildings_collective_chp_network_gas_share_present: 100</v>
      </c>
      <c r="E130" s="10" t="str">
        <f t="shared" si="0"/>
        <v>buildings_collective_chp_network_gas_share: 100</v>
      </c>
      <c r="F130" s="10" t="str">
        <f>IF(ETM_waardes_2050!$E118&lt;&gt;"",$H$24&amp;T(SUBSTITUTE(SUBSTITUTE(ETM_waardes_2050!$D118,$I$20,""),$I$21,""))&amp;$H$23&amp;ETM_waardes_2050!$H118,"")</f>
        <v>- init.buildings_collective_chp_network_gas_share = 100</v>
      </c>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row>
    <row r="131" spans="1:35" x14ac:dyDescent="0.15">
      <c r="A131" s="49"/>
      <c r="B131" s="287"/>
      <c r="C131" s="49"/>
      <c r="D131" s="10" t="str">
        <f>(ETM_waardes_2050!D119&amp;$H$22&amp;ETM_waardes_2050!G119)</f>
        <v>buildings_collective_chp_wood_pellets_share_present: 0</v>
      </c>
      <c r="E131" s="10" t="str">
        <f t="shared" si="0"/>
        <v>buildings_collective_chp_wood_pellets_share: 0</v>
      </c>
      <c r="F131" s="10" t="str">
        <f>IF(ETM_waardes_2050!$E119&lt;&gt;"",$H$24&amp;T(SUBSTITUTE(SUBSTITUTE(ETM_waardes_2050!$D119,$I$20,""),$I$21,""))&amp;$H$23&amp;ETM_waardes_2050!$H119,"")</f>
        <v>- init.buildings_collective_chp_wood_pellets_share = 0</v>
      </c>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row>
    <row r="132" spans="1:35" x14ac:dyDescent="0.15">
      <c r="A132" s="49"/>
      <c r="B132" s="287"/>
      <c r="C132" s="49"/>
      <c r="D132" s="10" t="str">
        <f>(ETM_waardes_2050!D120&amp;$H$22&amp;ETM_waardes_2050!G120)</f>
        <v>buildings_collective_geothermal_share_present: 0</v>
      </c>
      <c r="E132" s="10" t="str">
        <f t="shared" si="0"/>
        <v>buildings_collective_geothermal_share: 0</v>
      </c>
      <c r="F132" s="10" t="str">
        <f>IF(ETM_waardes_2050!$E120&lt;&gt;"",$H$24&amp;T(SUBSTITUTE(SUBSTITUTE(ETM_waardes_2050!$D120,$I$20,""),$I$21,""))&amp;$H$23&amp;ETM_waardes_2050!$H120,"")</f>
        <v>- init.buildings_collective_geothermal_share = 0</v>
      </c>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row>
    <row r="133" spans="1:35" x14ac:dyDescent="0.15">
      <c r="A133" s="49"/>
      <c r="B133" s="287"/>
      <c r="C133" s="49"/>
      <c r="D133" s="10" t="str">
        <f>(ETM_waardes_2050!D121&amp;$H$22&amp;ETM_waardes_2050!G121)</f>
        <v>buildings_cooling_airconditioning_share_present: 95.6</v>
      </c>
      <c r="E133" s="10" t="str">
        <f t="shared" si="0"/>
        <v>buildings_cooling_airconditioning_share: 95.6</v>
      </c>
      <c r="F133" s="10" t="str">
        <f>IF(ETM_waardes_2050!$E121&lt;&gt;"",$H$24&amp;T(SUBSTITUTE(SUBSTITUTE(ETM_waardes_2050!$D121,$I$20,""),$I$21,""))&amp;$H$23&amp;ETM_waardes_2050!$H121,"")</f>
        <v>- init.buildings_cooling_airconditioning_share = 95.6</v>
      </c>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row>
    <row r="134" spans="1:35" x14ac:dyDescent="0.15">
      <c r="A134" s="49"/>
      <c r="B134" s="287"/>
      <c r="C134" s="49"/>
      <c r="D134" s="10" t="str">
        <f>(ETM_waardes_2050!D122&amp;$H$22&amp;ETM_waardes_2050!G122)</f>
        <v>buildings_cooling_collective_heatpump_water_water_ts_electricity_share_present: 4.4</v>
      </c>
      <c r="E134" s="10" t="str">
        <f t="shared" si="0"/>
        <v>buildings_cooling_collective_heatpump_water_water_ts_electricity_share: 4.4</v>
      </c>
      <c r="F134" s="10" t="str">
        <f>IF(ETM_waardes_2050!$E122&lt;&gt;"",$H$24&amp;T(SUBSTITUTE(SUBSTITUTE(ETM_waardes_2050!$D122,$I$20,""),$I$21,""))&amp;$H$23&amp;ETM_waardes_2050!$H122,"")</f>
        <v>- init.buildings_cooling_collective_heatpump_water_water_ts_electricity_share = 4.4</v>
      </c>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row>
    <row r="135" spans="1:35" x14ac:dyDescent="0.15">
      <c r="A135" s="49"/>
      <c r="B135" s="287"/>
      <c r="C135" s="49"/>
      <c r="D135" s="10" t="str">
        <f>(ETM_waardes_2050!D123&amp;$H$22&amp;ETM_waardes_2050!G123)</f>
        <v>buildings_cooling_heatpump_air_water_network_gas_share_present: 0</v>
      </c>
      <c r="E135" s="10" t="str">
        <f t="shared" si="0"/>
        <v>buildings_cooling_heatpump_air_water_network_gas_share: 0</v>
      </c>
      <c r="F135" s="10" t="str">
        <f>IF(ETM_waardes_2050!$E123&lt;&gt;"",$H$24&amp;T(SUBSTITUTE(SUBSTITUTE(ETM_waardes_2050!$D123,$I$20,""),$I$21,""))&amp;$H$23&amp;ETM_waardes_2050!$H123,"")</f>
        <v>- init.buildings_cooling_heatpump_air_water_network_gas_share = 0</v>
      </c>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row>
    <row r="136" spans="1:35" x14ac:dyDescent="0.15">
      <c r="A136" s="49"/>
      <c r="B136" s="287"/>
      <c r="C136" s="49"/>
      <c r="D136" s="10" t="str">
        <f>(ETM_waardes_2050!D124&amp;$H$22&amp;ETM_waardes_2050!G124)</f>
        <v>buildings_heat_network_connection_steam_hot_water_share_present: 0</v>
      </c>
      <c r="E136" s="10" t="str">
        <f t="shared" si="0"/>
        <v>buildings_heat_network_connection_steam_hot_water_share: 0</v>
      </c>
      <c r="F136" s="10" t="str">
        <f>IF(ETM_waardes_2050!$E124&lt;&gt;"",$H$24&amp;T(SUBSTITUTE(SUBSTITUTE(ETM_waardes_2050!$D124,$I$20,""),$I$21,""))&amp;$H$23&amp;ETM_waardes_2050!$H124,"")</f>
        <v>- init.buildings_heat_network_connection_steam_hot_water_share = 0</v>
      </c>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row>
    <row r="137" spans="1:35" x14ac:dyDescent="0.15">
      <c r="A137" s="49"/>
      <c r="B137" s="287"/>
      <c r="C137" s="49"/>
      <c r="D137" s="10" t="str">
        <f>(ETM_waardes_2050!D125&amp;$H$22&amp;ETM_waardes_2050!G125)</f>
        <v>buildings_lighting_efficient_fluorescent_electricity_share_present: 6.5</v>
      </c>
      <c r="E137" s="10" t="str">
        <f t="shared" si="0"/>
        <v>buildings_lighting_efficient_fluorescent_electricity_share: 6.5</v>
      </c>
      <c r="F137" s="10" t="str">
        <f>IF(ETM_waardes_2050!$E125&lt;&gt;"",$H$24&amp;T(SUBSTITUTE(SUBSTITUTE(ETM_waardes_2050!$D125,$I$20,""),$I$21,""))&amp;$H$23&amp;ETM_waardes_2050!$H125,"")</f>
        <v>- init.buildings_lighting_efficient_fluorescent_electricity_share = 6.5</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row>
    <row r="138" spans="1:35" x14ac:dyDescent="0.15">
      <c r="A138" s="49"/>
      <c r="B138" s="287"/>
      <c r="C138" s="49"/>
      <c r="D138" s="10" t="str">
        <f>(ETM_waardes_2050!D126&amp;$H$22&amp;ETM_waardes_2050!G126)</f>
        <v>buildings_lighting_led_electricity_share_present: 1.6</v>
      </c>
      <c r="E138" s="10" t="str">
        <f t="shared" si="0"/>
        <v>buildings_lighting_led_electricity_share: 1.6</v>
      </c>
      <c r="F138" s="10" t="str">
        <f>IF(ETM_waardes_2050!$E126&lt;&gt;"",$H$24&amp;T(SUBSTITUTE(SUBSTITUTE(ETM_waardes_2050!$D126,$I$20,""),$I$21,""))&amp;$H$23&amp;ETM_waardes_2050!$H126,"")</f>
        <v>- init.buildings_lighting_led_electricity_share = 1.6</v>
      </c>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row>
    <row r="139" spans="1:35" x14ac:dyDescent="0.15">
      <c r="A139" s="49"/>
      <c r="B139" s="287"/>
      <c r="C139" s="49"/>
      <c r="D139" s="10" t="str">
        <f>(ETM_waardes_2050!D127&amp;$H$22&amp;ETM_waardes_2050!G127)</f>
        <v>buildings_lighting_standard_fluorescent_electricity_share_present: 91.9</v>
      </c>
      <c r="E139" s="10" t="str">
        <f t="shared" si="0"/>
        <v>buildings_lighting_standard_fluorescent_electricity_share: 91.9</v>
      </c>
      <c r="F139" s="10" t="str">
        <f>IF(ETM_waardes_2050!$E127&lt;&gt;"",$H$24&amp;T(SUBSTITUTE(SUBSTITUTE(ETM_waardes_2050!$D127,$I$20,""),$I$21,""))&amp;$H$23&amp;ETM_waardes_2050!$H127,"")</f>
        <v>- init.buildings_lighting_standard_fluorescent_electricity_share = 91.9</v>
      </c>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row>
    <row r="140" spans="1:35" x14ac:dyDescent="0.15">
      <c r="A140" s="49"/>
      <c r="B140" s="287"/>
      <c r="C140" s="49"/>
      <c r="D140" s="10" t="str">
        <f>(ETM_waardes_2050!D128&amp;$H$22&amp;ETM_waardes_2050!G128)</f>
        <v>buildings_space_heater_coal_share_present: 0.168732194798788</v>
      </c>
      <c r="E140" s="10" t="str">
        <f t="shared" si="0"/>
        <v>buildings_space_heater_coal_share: 0.168732194798788</v>
      </c>
      <c r="F140" s="10" t="str">
        <f>IF(ETM_waardes_2050!$E128&lt;&gt;"",$H$24&amp;T(SUBSTITUTE(SUBSTITUTE(ETM_waardes_2050!$D128,$I$20,""),$I$21,""))&amp;$H$23&amp;ETM_waardes_2050!$H128,"")</f>
        <v>- init.buildings_space_heater_coal_share = 0.168732194798788</v>
      </c>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row>
    <row r="141" spans="1:35" x14ac:dyDescent="0.15">
      <c r="A141" s="49"/>
      <c r="B141" s="287"/>
      <c r="C141" s="49"/>
      <c r="D141" s="10" t="str">
        <f>(ETM_waardes_2050!D129&amp;$H$22&amp;ETM_waardes_2050!G129)</f>
        <v>buildings_space_heater_collective_heatpump_water_water_ts_electricity_share_present: 3.39573542032561</v>
      </c>
      <c r="E141" s="10" t="str">
        <f t="shared" si="0"/>
        <v>buildings_space_heater_collective_heatpump_water_water_ts_electricity_share: 3.39573542032561</v>
      </c>
      <c r="F141" s="10" t="str">
        <f>IF(ETM_waardes_2050!$E129&lt;&gt;"",$H$24&amp;T(SUBSTITUTE(SUBSTITUTE(ETM_waardes_2050!$D129,$I$20,""),$I$21,""))&amp;$H$23&amp;ETM_waardes_2050!$H129,"")</f>
        <v>- init.buildings_space_heater_collective_heatpump_water_water_ts_electricity_share = 3.39573542032561</v>
      </c>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row>
    <row r="142" spans="1:35" x14ac:dyDescent="0.15">
      <c r="A142" s="49"/>
      <c r="B142" s="287"/>
      <c r="C142" s="49"/>
      <c r="D142" s="10" t="str">
        <f>(ETM_waardes_2050!D130&amp;$H$22&amp;ETM_waardes_2050!G130)</f>
        <v>buildings_space_heater_crude_oil_share_present: 0</v>
      </c>
      <c r="E142" s="10" t="str">
        <f t="shared" si="0"/>
        <v>buildings_space_heater_crude_oil_share: 0</v>
      </c>
      <c r="F142" s="10" t="str">
        <f>IF(ETM_waardes_2050!$E130&lt;&gt;"",$H$24&amp;T(SUBSTITUTE(SUBSTITUTE(ETM_waardes_2050!$D130,$I$20,""),$I$21,""))&amp;$H$23&amp;ETM_waardes_2050!$H130,"")</f>
        <v>- init.buildings_space_heater_crude_oil_share = 0</v>
      </c>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row>
    <row r="143" spans="1:35" x14ac:dyDescent="0.15">
      <c r="A143" s="49"/>
      <c r="B143" s="287"/>
      <c r="C143" s="49"/>
      <c r="D143" s="10" t="str">
        <f>(ETM_waardes_2050!D131&amp;$H$22&amp;ETM_waardes_2050!G131)</f>
        <v>buildings_space_heater_district_heating_steam_hot_water_share_present: 2.38334225153288</v>
      </c>
      <c r="E143" s="10" t="str">
        <f t="shared" si="0"/>
        <v>buildings_space_heater_district_heating_steam_hot_water_share: 2.38334225153288</v>
      </c>
      <c r="F143" s="10" t="str">
        <f>IF(ETM_waardes_2050!$E131&lt;&gt;"",$H$24&amp;T(SUBSTITUTE(SUBSTITUTE(ETM_waardes_2050!$D131,$I$20,""),$I$21,""))&amp;$H$23&amp;ETM_waardes_2050!$H131,"")</f>
        <v>- init.buildings_space_heater_district_heating_steam_hot_water_share = 2.38334225153288</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row>
    <row r="144" spans="1:35" x14ac:dyDescent="0.15">
      <c r="A144" s="49"/>
      <c r="B144" s="287"/>
      <c r="C144" s="49"/>
      <c r="D144" s="10" t="str">
        <f>(ETM_waardes_2050!D132&amp;$H$22&amp;ETM_waardes_2050!G132)</f>
        <v>buildings_space_heater_electricity_share_present: 0</v>
      </c>
      <c r="E144" s="10" t="str">
        <f t="shared" si="0"/>
        <v>buildings_space_heater_electricity_share: 0</v>
      </c>
      <c r="F144" s="10" t="str">
        <f>IF(ETM_waardes_2050!$E132&lt;&gt;"",$H$24&amp;T(SUBSTITUTE(SUBSTITUTE(ETM_waardes_2050!$D132,$I$20,""),$I$21,""))&amp;$H$23&amp;ETM_waardes_2050!$H132,"")</f>
        <v>- init.buildings_space_heater_electricity_share = 0</v>
      </c>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row>
    <row r="145" spans="1:35" x14ac:dyDescent="0.15">
      <c r="A145" s="49"/>
      <c r="B145" s="287"/>
      <c r="C145" s="49"/>
      <c r="D145" s="10" t="str">
        <f>(ETM_waardes_2050!D133&amp;$H$22&amp;ETM_waardes_2050!G133)</f>
        <v>buildings_space_heater_heatpump_air_water_network_gas_share_present: 0</v>
      </c>
      <c r="E145" s="10" t="str">
        <f t="shared" si="0"/>
        <v>buildings_space_heater_heatpump_air_water_network_gas_share: 0</v>
      </c>
      <c r="F145" s="10" t="str">
        <f>IF(ETM_waardes_2050!$E133&lt;&gt;"",$H$24&amp;T(SUBSTITUTE(SUBSTITUTE(ETM_waardes_2050!$D133,$I$20,""),$I$21,""))&amp;$H$23&amp;ETM_waardes_2050!$H133,"")</f>
        <v>- init.buildings_space_heater_heatpump_air_water_network_gas_share = 0</v>
      </c>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row>
    <row r="146" spans="1:35" x14ac:dyDescent="0.15">
      <c r="A146" s="49"/>
      <c r="B146" s="287"/>
      <c r="C146" s="49"/>
      <c r="D146" s="10" t="str">
        <f>(ETM_waardes_2050!D134&amp;$H$22&amp;ETM_waardes_2050!G134)</f>
        <v>buildings_space_heater_network_gas_share_present: 93.9119314964162</v>
      </c>
      <c r="E146" s="10" t="str">
        <f t="shared" si="0"/>
        <v>buildings_space_heater_network_gas_share: 93.9119314964162</v>
      </c>
      <c r="F146" s="10" t="str">
        <f>IF(ETM_waardes_2050!$E134&lt;&gt;"",$H$24&amp;T(SUBSTITUTE(SUBSTITUTE(ETM_waardes_2050!$D134,$I$20,""),$I$21,""))&amp;$H$23&amp;ETM_waardes_2050!$H134,"")</f>
        <v>- init.buildings_space_heater_network_gas_share = 93.9119314964162</v>
      </c>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row>
    <row r="147" spans="1:35" x14ac:dyDescent="0.15">
      <c r="A147" s="49"/>
      <c r="B147" s="287"/>
      <c r="C147" s="49"/>
      <c r="D147" s="10" t="str">
        <f>(ETM_waardes_2050!D135&amp;$H$22&amp;ETM_waardes_2050!G135)</f>
        <v>buildings_space_heater_solar_thermal_share_present: 0.140258636926492</v>
      </c>
      <c r="E147" s="10" t="str">
        <f t="shared" si="0"/>
        <v>buildings_space_heater_solar_thermal_share: 0.140258636926492</v>
      </c>
      <c r="F147" s="10" t="str">
        <f>IF(ETM_waardes_2050!$E135&lt;&gt;"",$H$24&amp;T(SUBSTITUTE(SUBSTITUTE(ETM_waardes_2050!$D135,$I$20,""),$I$21,""))&amp;$H$23&amp;ETM_waardes_2050!$H135,"")</f>
        <v>- init.buildings_space_heater_solar_thermal_share = 0.140258636926492</v>
      </c>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row>
    <row r="148" spans="1:35" x14ac:dyDescent="0.15">
      <c r="A148" s="49"/>
      <c r="B148" s="287"/>
      <c r="C148" s="49"/>
      <c r="D148" s="10" t="str">
        <f>(ETM_waardes_2050!D136&amp;$H$22&amp;ETM_waardes_2050!G136)</f>
        <v>buildings_space_heater_wood_pellets_share_present: 0</v>
      </c>
      <c r="E148" s="10" t="str">
        <f t="shared" si="0"/>
        <v>buildings_space_heater_wood_pellets_share: 0</v>
      </c>
      <c r="F148" s="10" t="str">
        <f>IF(ETM_waardes_2050!$E136&lt;&gt;"",$H$24&amp;T(SUBSTITUTE(SUBSTITUTE(ETM_waardes_2050!$D136,$I$20,""),$I$21,""))&amp;$H$23&amp;ETM_waardes_2050!$H136,"")</f>
        <v>- init.buildings_space_heater_wood_pellets_share = 0</v>
      </c>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row>
    <row r="149" spans="1:35" x14ac:dyDescent="0.15">
      <c r="A149" s="49"/>
      <c r="B149" s="287"/>
      <c r="C149" s="49"/>
      <c r="D149" s="10" t="str">
        <f>(ETM_waardes_2050!D137&amp;$H$22&amp;ETM_waardes_2050!G137)</f>
        <v>households_collective_chp_biogas_share_present: 0</v>
      </c>
      <c r="E149" s="10" t="str">
        <f t="shared" si="0"/>
        <v>households_collective_chp_biogas_share: 0</v>
      </c>
      <c r="F149" s="10" t="str">
        <f>IF(ETM_waardes_2050!$E137&lt;&gt;"",$H$24&amp;T(SUBSTITUTE(SUBSTITUTE(ETM_waardes_2050!$D137,$I$20,""),$I$21,""))&amp;$H$23&amp;ETM_waardes_2050!$H137,"")</f>
        <v>- init.households_collective_chp_biogas_share = 0</v>
      </c>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row>
    <row r="150" spans="1:35" x14ac:dyDescent="0.15">
      <c r="A150" s="49"/>
      <c r="B150" s="287"/>
      <c r="C150" s="49"/>
      <c r="D150" s="10" t="str">
        <f>(ETM_waardes_2050!D138&amp;$H$22&amp;ETM_waardes_2050!G138)</f>
        <v>households_collective_chp_network_gas_share_present: 0</v>
      </c>
      <c r="E150" s="10" t="str">
        <f t="shared" si="0"/>
        <v>households_collective_chp_network_gas_share: 0</v>
      </c>
      <c r="F150" s="10" t="str">
        <f>IF(ETM_waardes_2050!$E138&lt;&gt;"",$H$24&amp;T(SUBSTITUTE(SUBSTITUTE(ETM_waardes_2050!$D138,$I$20,""),$I$21,""))&amp;$H$23&amp;ETM_waardes_2050!$H138,"")</f>
        <v>- init.households_collective_chp_network_gas_share = 0</v>
      </c>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row>
    <row r="151" spans="1:35" x14ac:dyDescent="0.15">
      <c r="A151" s="49"/>
      <c r="B151" s="287"/>
      <c r="C151" s="49"/>
      <c r="D151" s="10" t="str">
        <f>(ETM_waardes_2050!D139&amp;$H$22&amp;ETM_waardes_2050!G139)</f>
        <v>households_collective_chp_wood_pellets_share_present: 0</v>
      </c>
      <c r="E151" s="10" t="str">
        <f t="shared" si="0"/>
        <v>households_collective_chp_wood_pellets_share: 0</v>
      </c>
      <c r="F151" s="10" t="str">
        <f>IF(ETM_waardes_2050!$E139&lt;&gt;"",$H$24&amp;T(SUBSTITUTE(SUBSTITUTE(ETM_waardes_2050!$D139,$I$20,""),$I$21,""))&amp;$H$23&amp;ETM_waardes_2050!$H139,"")</f>
        <v>- init.households_collective_chp_wood_pellets_share = 0</v>
      </c>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row>
    <row r="152" spans="1:35" x14ac:dyDescent="0.15">
      <c r="A152" s="49"/>
      <c r="B152" s="287"/>
      <c r="C152" s="49"/>
      <c r="D152" s="10" t="str">
        <f>(ETM_waardes_2050!D140&amp;$H$22&amp;ETM_waardes_2050!G140)</f>
        <v>households_collective_geothermal_share_present: 0</v>
      </c>
      <c r="E152" s="10" t="str">
        <f t="shared" si="0"/>
        <v>households_collective_geothermal_share: 0</v>
      </c>
      <c r="F152" s="10" t="str">
        <f>IF(ETM_waardes_2050!$E140&lt;&gt;"",$H$24&amp;T(SUBSTITUTE(SUBSTITUTE(ETM_waardes_2050!$D140,$I$20,""),$I$21,""))&amp;$H$23&amp;ETM_waardes_2050!$H140,"")</f>
        <v>- init.households_collective_geothermal_share = 0</v>
      </c>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row>
    <row r="153" spans="1:35" x14ac:dyDescent="0.15">
      <c r="A153" s="49"/>
      <c r="B153" s="287"/>
      <c r="C153" s="49"/>
      <c r="D153" s="10" t="str">
        <f>(ETM_waardes_2050!D141&amp;$H$22&amp;ETM_waardes_2050!G141)</f>
        <v>households_cooker_halogen_electricity_share_present: 25.8604799344613</v>
      </c>
      <c r="E153" s="10" t="str">
        <f t="shared" si="0"/>
        <v>households_cooker_halogen_electricity_share: 25.8604799344613</v>
      </c>
      <c r="F153" s="10" t="str">
        <f>IF(ETM_waardes_2050!$E141&lt;&gt;"",$H$24&amp;T(SUBSTITUTE(SUBSTITUTE(ETM_waardes_2050!$D141,$I$20,""),$I$21,""))&amp;$H$23&amp;ETM_waardes_2050!$H141,"")</f>
        <v>- init.households_cooker_halogen_electricity_share = 25.8604799344613</v>
      </c>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row>
    <row r="154" spans="1:35" x14ac:dyDescent="0.15">
      <c r="A154" s="49"/>
      <c r="B154" s="287"/>
      <c r="C154" s="49"/>
      <c r="D154" s="10" t="str">
        <f>(ETM_waardes_2050!D142&amp;$H$22&amp;ETM_waardes_2050!G142)</f>
        <v>households_cooker_induction_electricity_share_present: 9.69730070052074</v>
      </c>
      <c r="E154" s="10" t="str">
        <f t="shared" si="0"/>
        <v>households_cooker_induction_electricity_share: 9.69730070052074</v>
      </c>
      <c r="F154" s="10" t="str">
        <f>IF(ETM_waardes_2050!$E142&lt;&gt;"",$H$24&amp;T(SUBSTITUTE(SUBSTITUTE(ETM_waardes_2050!$D142,$I$20,""),$I$21,""))&amp;$H$23&amp;ETM_waardes_2050!$H142,"")</f>
        <v>- init.households_cooker_induction_electricity_share = 9.69730070052074</v>
      </c>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row>
    <row r="155" spans="1:35" x14ac:dyDescent="0.15">
      <c r="A155" s="49"/>
      <c r="B155" s="287"/>
      <c r="C155" s="49"/>
      <c r="D155" s="10" t="str">
        <f>(ETM_waardes_2050!D143&amp;$H$22&amp;ETM_waardes_2050!G143)</f>
        <v>households_cooker_network_gas_share_present: 61.2089008234058</v>
      </c>
      <c r="E155" s="10" t="str">
        <f t="shared" si="0"/>
        <v>households_cooker_network_gas_share: 61.2089008234058</v>
      </c>
      <c r="F155" s="10" t="str">
        <f>IF(ETM_waardes_2050!$E143&lt;&gt;"",$H$24&amp;T(SUBSTITUTE(SUBSTITUTE(ETM_waardes_2050!$D143,$I$20,""),$I$21,""))&amp;$H$23&amp;ETM_waardes_2050!$H143,"")</f>
        <v>- init.households_cooker_network_gas_share = 61.2089008234058</v>
      </c>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row>
    <row r="156" spans="1:35" x14ac:dyDescent="0.15">
      <c r="A156" s="49"/>
      <c r="B156" s="287"/>
      <c r="C156" s="49"/>
      <c r="D156" s="10" t="str">
        <f>(ETM_waardes_2050!D144&amp;$H$22&amp;ETM_waardes_2050!G144)</f>
        <v>households_cooker_resistive_electricity_share_present: 3.23331854161215</v>
      </c>
      <c r="E156" s="10" t="str">
        <f t="shared" si="0"/>
        <v>households_cooker_resistive_electricity_share: 3.23331854161215</v>
      </c>
      <c r="F156" s="10" t="str">
        <f>IF(ETM_waardes_2050!$E144&lt;&gt;"",$H$24&amp;T(SUBSTITUTE(SUBSTITUTE(ETM_waardes_2050!$D144,$I$20,""),$I$21,""))&amp;$H$23&amp;ETM_waardes_2050!$H144,"")</f>
        <v>- init.households_cooker_resistive_electricity_share = 3.23331854161215</v>
      </c>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row>
    <row r="157" spans="1:35" x14ac:dyDescent="0.15">
      <c r="A157" s="49"/>
      <c r="B157" s="287"/>
      <c r="C157" s="49"/>
      <c r="D157" s="10" t="str">
        <f>(ETM_waardes_2050!D145&amp;$H$22&amp;ETM_waardes_2050!G145)</f>
        <v>households_cooker_wood_pellets_share_present: 0</v>
      </c>
      <c r="E157" s="10" t="str">
        <f t="shared" si="0"/>
        <v>households_cooker_wood_pellets_share: 0</v>
      </c>
      <c r="F157" s="10" t="str">
        <f>IF(ETM_waardes_2050!$E145&lt;&gt;"",$H$24&amp;T(SUBSTITUTE(SUBSTITUTE(ETM_waardes_2050!$D145,$I$20,""),$I$21,""))&amp;$H$23&amp;ETM_waardes_2050!$H145,"")</f>
        <v>- init.households_cooker_wood_pellets_share = 0</v>
      </c>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row>
    <row r="158" spans="1:35" x14ac:dyDescent="0.15">
      <c r="A158" s="49"/>
      <c r="B158" s="287"/>
      <c r="C158" s="49"/>
      <c r="D158" s="10" t="str">
        <f>(ETM_waardes_2050!D146&amp;$H$22&amp;ETM_waardes_2050!G146)</f>
        <v>households_cooling_airconditioning_electricity_share_present: 69.7806927649108</v>
      </c>
      <c r="E158" s="10" t="str">
        <f t="shared" si="0"/>
        <v>households_cooling_airconditioning_electricity_share: 69.7806927649108</v>
      </c>
      <c r="F158" s="10" t="str">
        <f>IF(ETM_waardes_2050!$E146&lt;&gt;"",$H$24&amp;T(SUBSTITUTE(SUBSTITUTE(ETM_waardes_2050!$D146,$I$20,""),$I$21,""))&amp;$H$23&amp;ETM_waardes_2050!$H146,"")</f>
        <v>- init.households_cooling_airconditioning_electricity_share = 69.7806927649108</v>
      </c>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row>
    <row r="159" spans="1:35" x14ac:dyDescent="0.15">
      <c r="A159" s="49"/>
      <c r="B159" s="287"/>
      <c r="C159" s="49"/>
      <c r="D159" s="10" t="str">
        <f>(ETM_waardes_2050!D147&amp;$H$22&amp;ETM_waardes_2050!G147)</f>
        <v>households_cooling_heatpump_air_water_electricity_share_present: 0</v>
      </c>
      <c r="E159" s="10" t="str">
        <f t="shared" si="0"/>
        <v>households_cooling_heatpump_air_water_electricity_share: 0</v>
      </c>
      <c r="F159" s="10" t="str">
        <f>IF(ETM_waardes_2050!$E147&lt;&gt;"",$H$24&amp;T(SUBSTITUTE(SUBSTITUTE(ETM_waardes_2050!$D147,$I$20,""),$I$21,""))&amp;$H$23&amp;ETM_waardes_2050!$H147,"")</f>
        <v>- init.households_cooling_heatpump_air_water_electricity_share = 0</v>
      </c>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row>
    <row r="160" spans="1:35" x14ac:dyDescent="0.15">
      <c r="A160" s="49"/>
      <c r="B160" s="287"/>
      <c r="C160" s="49"/>
      <c r="D160" s="10" t="str">
        <f>(ETM_waardes_2050!D148&amp;$H$22&amp;ETM_waardes_2050!G148)</f>
        <v>households_cooling_heatpump_ground_water_electricity_share_present: 30.2193072350892</v>
      </c>
      <c r="E160" s="10" t="str">
        <f t="shared" si="0"/>
        <v>households_cooling_heatpump_ground_water_electricity_share: 30.2193072350892</v>
      </c>
      <c r="F160" s="10" t="str">
        <f>IF(ETM_waardes_2050!$E148&lt;&gt;"",$H$24&amp;T(SUBSTITUTE(SUBSTITUTE(ETM_waardes_2050!$D148,$I$20,""),$I$21,""))&amp;$H$23&amp;ETM_waardes_2050!$H148,"")</f>
        <v>- init.households_cooling_heatpump_ground_water_electricity_share = 30.2193072350892</v>
      </c>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row>
    <row r="161" spans="1:35" x14ac:dyDescent="0.15">
      <c r="A161" s="49"/>
      <c r="B161" s="287"/>
      <c r="C161" s="49"/>
      <c r="D161" s="10" t="str">
        <f>(ETM_waardes_2050!D149&amp;$H$22&amp;ETM_waardes_2050!G149)</f>
        <v>households_heat_network_connection_steam_hot_water_share_present: 100</v>
      </c>
      <c r="E161" s="10" t="str">
        <f t="shared" si="0"/>
        <v>households_heat_network_connection_steam_hot_water_share: 100</v>
      </c>
      <c r="F161" s="10" t="str">
        <f>IF(ETM_waardes_2050!$E149&lt;&gt;"",$H$24&amp;T(SUBSTITUTE(SUBSTITUTE(ETM_waardes_2050!$D149,$I$20,""),$I$21,""))&amp;$H$23&amp;ETM_waardes_2050!$H149,"")</f>
        <v>- init.households_heat_network_connection_steam_hot_water_share = 100</v>
      </c>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row>
    <row r="162" spans="1:35" x14ac:dyDescent="0.15">
      <c r="A162" s="49"/>
      <c r="B162" s="287"/>
      <c r="C162" s="49"/>
      <c r="D162" s="10" t="str">
        <f>(ETM_waardes_2050!D150&amp;$H$22&amp;ETM_waardes_2050!G150)</f>
        <v>households_lighting_efficient_fluorescent_electricity_share_present: 48.500137760022</v>
      </c>
      <c r="E162" s="10" t="str">
        <f t="shared" si="0"/>
        <v>households_lighting_efficient_fluorescent_electricity_share: 48.500137760022</v>
      </c>
      <c r="F162" s="10" t="str">
        <f>IF(ETM_waardes_2050!$E150&lt;&gt;"",$H$24&amp;T(SUBSTITUTE(SUBSTITUTE(ETM_waardes_2050!$D150,$I$20,""),$I$21,""))&amp;$H$23&amp;ETM_waardes_2050!$H150,"")</f>
        <v>- init.households_lighting_efficient_fluorescent_electricity_share = 48.500137760022</v>
      </c>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row>
    <row r="163" spans="1:35" x14ac:dyDescent="0.15">
      <c r="A163" s="49"/>
      <c r="B163" s="287"/>
      <c r="C163" s="49"/>
      <c r="D163" s="10" t="str">
        <f>(ETM_waardes_2050!D151&amp;$H$22&amp;ETM_waardes_2050!G151)</f>
        <v>households_lighting_incandescent_electricity_share_present: 49.5023419203747</v>
      </c>
      <c r="E163" s="10" t="str">
        <f t="shared" si="0"/>
        <v>households_lighting_incandescent_electricity_share: 49.5023419203747</v>
      </c>
      <c r="F163" s="10" t="str">
        <f>IF(ETM_waardes_2050!$E151&lt;&gt;"",$H$24&amp;T(SUBSTITUTE(SUBSTITUTE(ETM_waardes_2050!$D151,$I$20,""),$I$21,""))&amp;$H$23&amp;ETM_waardes_2050!$H151,"")</f>
        <v>- init.households_lighting_incandescent_electricity_share = 49.5023419203747</v>
      </c>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row>
    <row r="164" spans="1:35" x14ac:dyDescent="0.15">
      <c r="A164" s="49"/>
      <c r="B164" s="287"/>
      <c r="C164" s="49"/>
      <c r="D164" s="10" t="str">
        <f>(ETM_waardes_2050!D152&amp;$H$22&amp;ETM_waardes_2050!G152)</f>
        <v>households_lighting_led_electricity_share_present: 1.99752031960325</v>
      </c>
      <c r="E164" s="10" t="str">
        <f t="shared" si="0"/>
        <v>households_lighting_led_electricity_share: 1.99752031960325</v>
      </c>
      <c r="F164" s="10" t="str">
        <f>IF(ETM_waardes_2050!$E152&lt;&gt;"",$H$24&amp;T(SUBSTITUTE(SUBSTITUTE(ETM_waardes_2050!$D152,$I$20,""),$I$21,""))&amp;$H$23&amp;ETM_waardes_2050!$H152,"")</f>
        <v>- init.households_lighting_led_electricity_share = 1.99752031960325</v>
      </c>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row>
    <row r="165" spans="1:35" x14ac:dyDescent="0.15">
      <c r="A165" s="49"/>
      <c r="B165" s="287"/>
      <c r="C165" s="49"/>
      <c r="D165" s="10" t="str">
        <f>(ETM_waardes_2050!D153&amp;$H$22&amp;ETM_waardes_2050!G153)</f>
        <v>households_space_heater_coal_share_present: 0</v>
      </c>
      <c r="E165" s="10" t="str">
        <f t="shared" si="0"/>
        <v>households_space_heater_coal_share: 0</v>
      </c>
      <c r="F165" s="10" t="str">
        <f>IF(ETM_waardes_2050!$E153&lt;&gt;"",$H$24&amp;T(SUBSTITUTE(SUBSTITUTE(ETM_waardes_2050!$D153,$I$20,""),$I$21,""))&amp;$H$23&amp;ETM_waardes_2050!$H153,"")</f>
        <v>- init.households_space_heater_coal_share = 0</v>
      </c>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row>
    <row r="166" spans="1:35" x14ac:dyDescent="0.15">
      <c r="A166" s="49"/>
      <c r="B166" s="287"/>
      <c r="C166" s="49"/>
      <c r="D166" s="10" t="str">
        <f>(ETM_waardes_2050!D154&amp;$H$22&amp;ETM_waardes_2050!G154)</f>
        <v>households_space_heater_combined_network_gas_share_present: 77.2989358039281</v>
      </c>
      <c r="E166" s="10" t="str">
        <f t="shared" si="0"/>
        <v>households_space_heater_combined_network_gas_share: 77.2989358039281</v>
      </c>
      <c r="F166" s="10" t="str">
        <f>IF(ETM_waardes_2050!$E154&lt;&gt;"",$H$24&amp;T(SUBSTITUTE(SUBSTITUTE(ETM_waardes_2050!$D154,$I$20,""),$I$21,""))&amp;$H$23&amp;ETM_waardes_2050!$H154,"")</f>
        <v>- init.households_space_heater_combined_network_gas_share = 77.2989358039281</v>
      </c>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row>
    <row r="167" spans="1:35" x14ac:dyDescent="0.15">
      <c r="A167" s="49"/>
      <c r="B167" s="287"/>
      <c r="C167" s="49"/>
      <c r="D167" s="10" t="str">
        <f>(ETM_waardes_2050!D155&amp;$H$22&amp;ETM_waardes_2050!G155)</f>
        <v>households_space_heater_crude_oil_share_present: 0</v>
      </c>
      <c r="E167" s="10" t="str">
        <f t="shared" si="0"/>
        <v>households_space_heater_crude_oil_share: 0</v>
      </c>
      <c r="F167" s="10" t="str">
        <f>IF(ETM_waardes_2050!$E155&lt;&gt;"",$H$24&amp;T(SUBSTITUTE(SUBSTITUTE(ETM_waardes_2050!$D155,$I$20,""),$I$21,""))&amp;$H$23&amp;ETM_waardes_2050!$H155,"")</f>
        <v>- init.households_space_heater_crude_oil_share = 0</v>
      </c>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row>
    <row r="168" spans="1:35" x14ac:dyDescent="0.15">
      <c r="A168" s="49"/>
      <c r="B168" s="287"/>
      <c r="C168" s="49"/>
      <c r="D168" s="10" t="str">
        <f>(ETM_waardes_2050!D156&amp;$H$22&amp;ETM_waardes_2050!G156)</f>
        <v>households_space_heater_district_heating_steam_hot_water_share_present: 0</v>
      </c>
      <c r="E168" s="10" t="str">
        <f t="shared" si="0"/>
        <v>households_space_heater_district_heating_steam_hot_water_share: 0</v>
      </c>
      <c r="F168" s="10" t="str">
        <f>IF(ETM_waardes_2050!$E156&lt;&gt;"",$H$24&amp;T(SUBSTITUTE(SUBSTITUTE(ETM_waardes_2050!$D156,$I$20,""),$I$21,""))&amp;$H$23&amp;ETM_waardes_2050!$H156,"")</f>
        <v>- init.households_space_heater_district_heating_steam_hot_water_share = 0</v>
      </c>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row>
    <row r="169" spans="1:35" x14ac:dyDescent="0.15">
      <c r="A169" s="49"/>
      <c r="B169" s="287"/>
      <c r="C169" s="49"/>
      <c r="D169" s="10" t="str">
        <f>(ETM_waardes_2050!D157&amp;$H$22&amp;ETM_waardes_2050!G157)</f>
        <v>households_space_heater_electricity_share_present: 1.04025787912812</v>
      </c>
      <c r="E169" s="10" t="str">
        <f t="shared" si="0"/>
        <v>households_space_heater_electricity_share: 1.04025787912812</v>
      </c>
      <c r="F169" s="10" t="str">
        <f>IF(ETM_waardes_2050!$E157&lt;&gt;"",$H$24&amp;T(SUBSTITUTE(SUBSTITUTE(ETM_waardes_2050!$D157,$I$20,""),$I$21,""))&amp;$H$23&amp;ETM_waardes_2050!$H157,"")</f>
        <v>- init.households_space_heater_electricity_share = 1.04025787912812</v>
      </c>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row>
    <row r="170" spans="1:35" x14ac:dyDescent="0.15">
      <c r="A170" s="49"/>
      <c r="B170" s="287"/>
      <c r="C170" s="49"/>
      <c r="D170" s="10" t="str">
        <f>(ETM_waardes_2050!D158&amp;$H$22&amp;ETM_waardes_2050!G158)</f>
        <v>households_space_heater_heatpump_air_water_electricity_share_present: 3.28069341322874</v>
      </c>
      <c r="E170" s="10" t="str">
        <f t="shared" si="0"/>
        <v>households_space_heater_heatpump_air_water_electricity_share: 3.28069341322874</v>
      </c>
      <c r="F170" s="10" t="str">
        <f>IF(ETM_waardes_2050!$E158&lt;&gt;"",$H$24&amp;T(SUBSTITUTE(SUBSTITUTE(ETM_waardes_2050!$D158,$I$20,""),$I$21,""))&amp;$H$23&amp;ETM_waardes_2050!$H158,"")</f>
        <v>- init.households_space_heater_heatpump_air_water_electricity_share = 3.28069341322874</v>
      </c>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row>
    <row r="171" spans="1:35" x14ac:dyDescent="0.15">
      <c r="A171" s="49"/>
      <c r="B171" s="287"/>
      <c r="C171" s="49"/>
      <c r="D171" s="10" t="str">
        <f>(ETM_waardes_2050!D159&amp;$H$22&amp;ETM_waardes_2050!G159)</f>
        <v>households_space_heater_heatpump_ground_water_electricity_share_present: 0.772103900217118</v>
      </c>
      <c r="E171" s="10" t="str">
        <f t="shared" si="0"/>
        <v>households_space_heater_heatpump_ground_water_electricity_share: 0.772103900217118</v>
      </c>
      <c r="F171" s="10" t="str">
        <f>IF(ETM_waardes_2050!$E159&lt;&gt;"",$H$24&amp;T(SUBSTITUTE(SUBSTITUTE(ETM_waardes_2050!$D159,$I$20,""),$I$21,""))&amp;$H$23&amp;ETM_waardes_2050!$H159,"")</f>
        <v>- init.households_space_heater_heatpump_ground_water_electricity_share = 0.772103900217118</v>
      </c>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row>
    <row r="172" spans="1:35" x14ac:dyDescent="0.15">
      <c r="A172" s="49"/>
      <c r="B172" s="287"/>
      <c r="C172" s="49"/>
      <c r="D172" s="10" t="str">
        <f>(ETM_waardes_2050!D160&amp;$H$22&amp;ETM_waardes_2050!G160)</f>
        <v>households_space_heater_hybrid_heatpump_air_water_electricity_share_present: 0</v>
      </c>
      <c r="E172" s="10" t="str">
        <f t="shared" si="0"/>
        <v>households_space_heater_hybrid_heatpump_air_water_electricity_share: 0</v>
      </c>
      <c r="F172" s="10" t="str">
        <f>IF(ETM_waardes_2050!$E160&lt;&gt;"",$H$24&amp;T(SUBSTITUTE(SUBSTITUTE(ETM_waardes_2050!$D160,$I$20,""),$I$21,""))&amp;$H$23&amp;ETM_waardes_2050!$H160,"")</f>
        <v>- init.households_space_heater_hybrid_heatpump_air_water_electricity_share = 0</v>
      </c>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row>
    <row r="173" spans="1:35" x14ac:dyDescent="0.15">
      <c r="A173" s="49"/>
      <c r="B173" s="287"/>
      <c r="C173" s="49"/>
      <c r="D173" s="10" t="str">
        <f>(ETM_waardes_2050!D161&amp;$H$22&amp;ETM_waardes_2050!G161)</f>
        <v>households_space_heater_micro_chp_network_gas_share_present: 0</v>
      </c>
      <c r="E173" s="10" t="str">
        <f t="shared" si="0"/>
        <v>households_space_heater_micro_chp_network_gas_share: 0</v>
      </c>
      <c r="F173" s="10" t="str">
        <f>IF(ETM_waardes_2050!$E161&lt;&gt;"",$H$24&amp;T(SUBSTITUTE(SUBSTITUTE(ETM_waardes_2050!$D161,$I$20,""),$I$21,""))&amp;$H$23&amp;ETM_waardes_2050!$H161,"")</f>
        <v>- init.households_space_heater_micro_chp_network_gas_share = 0</v>
      </c>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row>
    <row r="174" spans="1:35" x14ac:dyDescent="0.15">
      <c r="A174" s="49"/>
      <c r="B174" s="287"/>
      <c r="C174" s="49"/>
      <c r="D174" s="10" t="str">
        <f>(ETM_waardes_2050!D162&amp;$H$22&amp;ETM_waardes_2050!G162)</f>
        <v>households_space_heater_network_gas_share_present: 8.69531308814713</v>
      </c>
      <c r="E174" s="10" t="str">
        <f t="shared" si="0"/>
        <v>households_space_heater_network_gas_share: 8.69531308814713</v>
      </c>
      <c r="F174" s="10" t="str">
        <f>IF(ETM_waardes_2050!$E162&lt;&gt;"",$H$24&amp;T(SUBSTITUTE(SUBSTITUTE(ETM_waardes_2050!$D162,$I$20,""),$I$21,""))&amp;$H$23&amp;ETM_waardes_2050!$H162,"")</f>
        <v>- init.households_space_heater_network_gas_share = 8.69531308814713</v>
      </c>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row>
    <row r="175" spans="1:35" x14ac:dyDescent="0.15">
      <c r="A175" s="49"/>
      <c r="B175" s="287"/>
      <c r="C175" s="49"/>
      <c r="D175" s="10" t="str">
        <f>(ETM_waardes_2050!D163&amp;$H$22&amp;ETM_waardes_2050!G163)</f>
        <v>households_space_heater_wood_pellets_share_present: 8.9126959153508</v>
      </c>
      <c r="E175" s="10" t="str">
        <f t="shared" si="0"/>
        <v>households_space_heater_wood_pellets_share: 8.9126959153508</v>
      </c>
      <c r="F175" s="10" t="str">
        <f>IF(ETM_waardes_2050!$E163&lt;&gt;"",$H$24&amp;T(SUBSTITUTE(SUBSTITUTE(ETM_waardes_2050!$D163,$I$20,""),$I$21,""))&amp;$H$23&amp;ETM_waardes_2050!$H163,"")</f>
        <v>- init.households_space_heater_wood_pellets_share = 8.9126959153508</v>
      </c>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row>
    <row r="176" spans="1:35" x14ac:dyDescent="0.15">
      <c r="A176" s="49"/>
      <c r="B176" s="287"/>
      <c r="C176" s="49"/>
      <c r="D176" s="10" t="str">
        <f>(ETM_waardes_2050!D164&amp;$H$22&amp;ETM_waardes_2050!G164)</f>
        <v>households_water_heater_coal_share_present: 0</v>
      </c>
      <c r="E176" s="10" t="str">
        <f t="shared" si="0"/>
        <v>households_water_heater_coal_share: 0</v>
      </c>
      <c r="F176" s="10" t="str">
        <f>IF(ETM_waardes_2050!$E164&lt;&gt;"",$H$24&amp;T(SUBSTITUTE(SUBSTITUTE(ETM_waardes_2050!$D164,$I$20,""),$I$21,""))&amp;$H$23&amp;ETM_waardes_2050!$H164,"")</f>
        <v>- init.households_water_heater_coal_share = 0</v>
      </c>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row>
    <row r="177" spans="1:35" x14ac:dyDescent="0.15">
      <c r="A177" s="49"/>
      <c r="B177" s="287"/>
      <c r="C177" s="49"/>
      <c r="D177" s="10" t="str">
        <f>(ETM_waardes_2050!D165&amp;$H$22&amp;ETM_waardes_2050!G165)</f>
        <v>households_water_heater_combined_network_gas_share_present: 81.9656112862574</v>
      </c>
      <c r="E177" s="10" t="str">
        <f t="shared" si="0"/>
        <v>households_water_heater_combined_network_gas_share: 81.9656112862574</v>
      </c>
      <c r="F177" s="10" t="str">
        <f>IF(ETM_waardes_2050!$E165&lt;&gt;"",$H$24&amp;T(SUBSTITUTE(SUBSTITUTE(ETM_waardes_2050!$D165,$I$20,""),$I$21,""))&amp;$H$23&amp;ETM_waardes_2050!$H165,"")</f>
        <v>- init.households_water_heater_combined_network_gas_share = 81.9656112862575</v>
      </c>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row>
    <row r="178" spans="1:35" x14ac:dyDescent="0.15">
      <c r="A178" s="49"/>
      <c r="B178" s="287"/>
      <c r="C178" s="49"/>
      <c r="D178" s="10" t="str">
        <f>(ETM_waardes_2050!D166&amp;$H$22&amp;ETM_waardes_2050!G166)</f>
        <v>households_water_heater_crude_oil_share_present: 0</v>
      </c>
      <c r="E178" s="10" t="str">
        <f t="shared" si="0"/>
        <v>households_water_heater_crude_oil_share: 0</v>
      </c>
      <c r="F178" s="10" t="str">
        <f>IF(ETM_waardes_2050!$E166&lt;&gt;"",$H$24&amp;T(SUBSTITUTE(SUBSTITUTE(ETM_waardes_2050!$D166,$I$20,""),$I$21,""))&amp;$H$23&amp;ETM_waardes_2050!$H166,"")</f>
        <v>- init.households_water_heater_crude_oil_share = 0</v>
      </c>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row>
    <row r="179" spans="1:35" x14ac:dyDescent="0.15">
      <c r="A179" s="49"/>
      <c r="B179" s="287"/>
      <c r="C179" s="49"/>
      <c r="D179" s="10" t="str">
        <f>(ETM_waardes_2050!D167&amp;$H$22&amp;ETM_waardes_2050!G167)</f>
        <v>households_water_heater_district_heating_steam_hot_water_share_present: 0</v>
      </c>
      <c r="E179" s="10" t="str">
        <f t="shared" si="0"/>
        <v>households_water_heater_district_heating_steam_hot_water_share: 0</v>
      </c>
      <c r="F179" s="10" t="str">
        <f>IF(ETM_waardes_2050!$E167&lt;&gt;"",$H$24&amp;T(SUBSTITUTE(SUBSTITUTE(ETM_waardes_2050!$D167,$I$20,""),$I$21,""))&amp;$H$23&amp;ETM_waardes_2050!$H167,"")</f>
        <v>- init.households_water_heater_district_heating_steam_hot_water_share = 0</v>
      </c>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row>
    <row r="180" spans="1:35" x14ac:dyDescent="0.15">
      <c r="A180" s="49"/>
      <c r="B180" s="287"/>
      <c r="C180" s="49"/>
      <c r="D180" s="10" t="str">
        <f>(ETM_waardes_2050!D168&amp;$H$22&amp;ETM_waardes_2050!G168)</f>
        <v>households_water_heater_fuel_cell_chp_network_gas_share_present: 0</v>
      </c>
      <c r="E180" s="10" t="str">
        <f t="shared" si="0"/>
        <v>households_water_heater_fuel_cell_chp_network_gas_share: 0</v>
      </c>
      <c r="F180" s="10" t="str">
        <f>IF(ETM_waardes_2050!$E168&lt;&gt;"",$H$24&amp;T(SUBSTITUTE(SUBSTITUTE(ETM_waardes_2050!$D168,$I$20,""),$I$21,""))&amp;$H$23&amp;ETM_waardes_2050!$H168,"")</f>
        <v>- init.households_water_heater_fuel_cell_chp_network_gas_share = 0</v>
      </c>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row>
    <row r="181" spans="1:35" x14ac:dyDescent="0.15">
      <c r="A181" s="49"/>
      <c r="B181" s="287"/>
      <c r="C181" s="49"/>
      <c r="D181" s="10" t="str">
        <f>(ETM_waardes_2050!D169&amp;$H$22&amp;ETM_waardes_2050!G169)</f>
        <v>households_water_heater_heatpump_air_water_electricity_share_present: 2.74950863375495</v>
      </c>
      <c r="E181" s="10" t="str">
        <f t="shared" si="0"/>
        <v>households_water_heater_heatpump_air_water_electricity_share: 2.74950863375495</v>
      </c>
      <c r="F181" s="10" t="str">
        <f>IF(ETM_waardes_2050!$E169&lt;&gt;"",$H$24&amp;T(SUBSTITUTE(SUBSTITUTE(ETM_waardes_2050!$D169,$I$20,""),$I$21,""))&amp;$H$23&amp;ETM_waardes_2050!$H169,"")</f>
        <v>- init.households_water_heater_heatpump_air_water_electricity_share = 2.74950863375495</v>
      </c>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row>
    <row r="182" spans="1:35" x14ac:dyDescent="0.15">
      <c r="A182" s="49"/>
      <c r="B182" s="287"/>
      <c r="C182" s="49"/>
      <c r="D182" s="10" t="str">
        <f>(ETM_waardes_2050!D170&amp;$H$22&amp;ETM_waardes_2050!G170)</f>
        <v>households_water_heater_heatpump_ground_water_electricity_share_present: 0.606647571985841</v>
      </c>
      <c r="E182" s="10" t="str">
        <f t="shared" si="0"/>
        <v>households_water_heater_heatpump_ground_water_electricity_share: 0.606647571985841</v>
      </c>
      <c r="F182" s="10" t="str">
        <f>IF(ETM_waardes_2050!$E170&lt;&gt;"",$H$24&amp;T(SUBSTITUTE(SUBSTITUTE(ETM_waardes_2050!$D170,$I$20,""),$I$21,""))&amp;$H$23&amp;ETM_waardes_2050!$H170,"")</f>
        <v>- init.households_water_heater_heatpump_ground_water_electricity_share = 0.606647571985841</v>
      </c>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row>
    <row r="183" spans="1:35" x14ac:dyDescent="0.15">
      <c r="A183" s="49"/>
      <c r="B183" s="287"/>
      <c r="C183" s="49"/>
      <c r="D183" s="10" t="str">
        <f>(ETM_waardes_2050!D171&amp;$H$22&amp;ETM_waardes_2050!G171)</f>
        <v>households_water_heater_hybrid_heatpump_air_water_electricity_share_present: 0</v>
      </c>
      <c r="E183" s="10" t="str">
        <f t="shared" si="0"/>
        <v>households_water_heater_hybrid_heatpump_air_water_electricity_share: 0</v>
      </c>
      <c r="F183" s="10" t="str">
        <f>IF(ETM_waardes_2050!$E171&lt;&gt;"",$H$24&amp;T(SUBSTITUTE(SUBSTITUTE(ETM_waardes_2050!$D171,$I$20,""),$I$21,""))&amp;$H$23&amp;ETM_waardes_2050!$H171,"")</f>
        <v>- init.households_water_heater_hybrid_heatpump_air_water_electricity_share = 0</v>
      </c>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row>
    <row r="184" spans="1:35" x14ac:dyDescent="0.15">
      <c r="A184" s="49"/>
      <c r="B184" s="287"/>
      <c r="C184" s="49"/>
      <c r="D184" s="10" t="str">
        <f>(ETM_waardes_2050!D172&amp;$H$22&amp;ETM_waardes_2050!G172)</f>
        <v>households_water_heater_micro_chp_network_gas_share_present: 0</v>
      </c>
      <c r="E184" s="10" t="str">
        <f t="shared" si="0"/>
        <v>households_water_heater_micro_chp_network_gas_share: 0</v>
      </c>
      <c r="F184" s="10" t="str">
        <f>IF(ETM_waardes_2050!$E172&lt;&gt;"",$H$24&amp;T(SUBSTITUTE(SUBSTITUTE(ETM_waardes_2050!$D172,$I$20,""),$I$21,""))&amp;$H$23&amp;ETM_waardes_2050!$H172,"")</f>
        <v>- init.households_water_heater_micro_chp_network_gas_share = 0</v>
      </c>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row>
    <row r="185" spans="1:35" x14ac:dyDescent="0.15">
      <c r="A185" s="49"/>
      <c r="B185" s="287"/>
      <c r="C185" s="49"/>
      <c r="D185" s="10" t="str">
        <f>(ETM_waardes_2050!D173&amp;$H$22&amp;ETM_waardes_2050!G173)</f>
        <v>households_water_heater_network_gas_share_present: 9.15483960807745</v>
      </c>
      <c r="E185" s="10" t="str">
        <f t="shared" si="0"/>
        <v>households_water_heater_network_gas_share: 9.15483960807745</v>
      </c>
      <c r="F185" s="10" t="str">
        <f>IF(ETM_waardes_2050!$E173&lt;&gt;"",$H$24&amp;T(SUBSTITUTE(SUBSTITUTE(ETM_waardes_2050!$D173,$I$20,""),$I$21,""))&amp;$H$23&amp;ETM_waardes_2050!$H173,"")</f>
        <v>- init.households_water_heater_network_gas_share = 9.15483960807745</v>
      </c>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row>
    <row r="186" spans="1:35" x14ac:dyDescent="0.15">
      <c r="A186" s="49"/>
      <c r="B186" s="287"/>
      <c r="C186" s="49"/>
      <c r="D186" s="10" t="str">
        <f>(ETM_waardes_2050!D174&amp;$H$22&amp;ETM_waardes_2050!G174)</f>
        <v>households_water_heater_resistive_electricity_share_present: 5.52339289992431</v>
      </c>
      <c r="E186" s="10" t="str">
        <f t="shared" si="0"/>
        <v>households_water_heater_resistive_electricity_share: 5.52339289992431</v>
      </c>
      <c r="F186" s="10" t="str">
        <f>IF(ETM_waardes_2050!$E174&lt;&gt;"",$H$24&amp;T(SUBSTITUTE(SUBSTITUTE(ETM_waardes_2050!$D174,$I$20,""),$I$21,""))&amp;$H$23&amp;ETM_waardes_2050!$H174,"")</f>
        <v>- init.households_water_heater_resistive_electricity_share = 5.52339289992431</v>
      </c>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row>
    <row r="187" spans="1:35" x14ac:dyDescent="0.15">
      <c r="A187" s="49"/>
      <c r="B187" s="287"/>
      <c r="C187" s="49"/>
      <c r="D187" s="10" t="str">
        <f>(ETM_waardes_2050!D175&amp;$H$22&amp;ETM_waardes_2050!G175)</f>
        <v>households_water_heater_solar_thermal_share_present: 0</v>
      </c>
      <c r="E187" s="10" t="str">
        <f t="shared" ref="E187:E250" si="1">SUBSTITUTE(D187,"_present","")</f>
        <v>households_water_heater_solar_thermal_share: 0</v>
      </c>
      <c r="F187" s="10" t="str">
        <f>IF(ETM_waardes_2050!$E175&lt;&gt;"",$H$24&amp;T(SUBSTITUTE(SUBSTITUTE(ETM_waardes_2050!$D175,$I$20,""),$I$21,""))&amp;$H$23&amp;ETM_waardes_2050!$H175,"")</f>
        <v>- init.households_water_heater_solar_thermal_share = 0</v>
      </c>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row>
    <row r="188" spans="1:35" x14ac:dyDescent="0.15">
      <c r="A188" s="49"/>
      <c r="B188" s="287"/>
      <c r="C188" s="49"/>
      <c r="D188" s="10" t="str">
        <f>(ETM_waardes_2050!D176&amp;$H$22&amp;ETM_waardes_2050!G176)</f>
        <v>households_water_heater_wood_pellets_share_present: 0</v>
      </c>
      <c r="E188" s="10" t="str">
        <f t="shared" si="1"/>
        <v>households_water_heater_wood_pellets_share: 0</v>
      </c>
      <c r="F188" s="10" t="str">
        <f>IF(ETM_waardes_2050!$E176&lt;&gt;"",$H$24&amp;T(SUBSTITUTE(SUBSTITUTE(ETM_waardes_2050!$D176,$I$20,""),$I$21,""))&amp;$H$23&amp;ETM_waardes_2050!$H176,"")</f>
        <v>- init.households_water_heater_wood_pellets_share = 0</v>
      </c>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row>
    <row r="189" spans="1:35" x14ac:dyDescent="0.15">
      <c r="A189" s="49"/>
      <c r="B189" s="287"/>
      <c r="C189" s="49"/>
      <c r="D189" s="10" t="str">
        <f>(ETM_waardes_2050!D177&amp;$H$22&amp;ETM_waardes_2050!G177)</f>
        <v>industry_chemicals_fertilizers_burner_coal_share_present: 100</v>
      </c>
      <c r="E189" s="10" t="str">
        <f t="shared" si="1"/>
        <v>industry_chemicals_fertilizers_burner_coal_share: 100</v>
      </c>
      <c r="F189" s="10" t="str">
        <f>IF(ETM_waardes_2050!$E177&lt;&gt;"",$H$24&amp;T(SUBSTITUTE(SUBSTITUTE(ETM_waardes_2050!$D177,$I$20,""),$I$21,""))&amp;$H$23&amp;ETM_waardes_2050!$H177,"")</f>
        <v>- init.industry_chemicals_fertilizers_burner_coal_share = 100</v>
      </c>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row>
    <row r="190" spans="1:35" x14ac:dyDescent="0.15">
      <c r="A190" s="49"/>
      <c r="B190" s="287"/>
      <c r="C190" s="49"/>
      <c r="D190" s="10" t="str">
        <f>(ETM_waardes_2050!D178&amp;$H$22&amp;ETM_waardes_2050!G178)</f>
        <v>industry_chemicals_fertilizers_burner_crude_oil_share_present: 0</v>
      </c>
      <c r="E190" s="10" t="str">
        <f t="shared" si="1"/>
        <v>industry_chemicals_fertilizers_burner_crude_oil_share: 0</v>
      </c>
      <c r="F190" s="10" t="str">
        <f>IF(ETM_waardes_2050!$E178&lt;&gt;"",$H$24&amp;T(SUBSTITUTE(SUBSTITUTE(ETM_waardes_2050!$D178,$I$20,""),$I$21,""))&amp;$H$23&amp;ETM_waardes_2050!$H178,"")</f>
        <v>- init.industry_chemicals_fertilizers_burner_crude_oil_share = 0</v>
      </c>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row>
    <row r="191" spans="1:35" x14ac:dyDescent="0.15">
      <c r="A191" s="49"/>
      <c r="B191" s="287"/>
      <c r="C191" s="49"/>
      <c r="D191" s="10" t="str">
        <f>(ETM_waardes_2050!D179&amp;$H$22&amp;ETM_waardes_2050!G179)</f>
        <v>industry_chemicals_fertilizers_burner_network_gas_share_present: 0</v>
      </c>
      <c r="E191" s="10" t="str">
        <f t="shared" si="1"/>
        <v>industry_chemicals_fertilizers_burner_network_gas_share: 0</v>
      </c>
      <c r="F191" s="10" t="str">
        <f>IF(ETM_waardes_2050!$E179&lt;&gt;"",$H$24&amp;T(SUBSTITUTE(SUBSTITUTE(ETM_waardes_2050!$D179,$I$20,""),$I$21,""))&amp;$H$23&amp;ETM_waardes_2050!$H179,"")</f>
        <v>- init.industry_chemicals_fertilizers_burner_network_gas_share = 0</v>
      </c>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row>
    <row r="192" spans="1:35" x14ac:dyDescent="0.15">
      <c r="A192" s="49"/>
      <c r="B192" s="287"/>
      <c r="C192" s="49"/>
      <c r="D192" s="10" t="str">
        <f>(ETM_waardes_2050!D180&amp;$H$22&amp;ETM_waardes_2050!G180)</f>
        <v>industry_final_demand_for_chemical_fertilizers_steam_hot_water_share_present: 0</v>
      </c>
      <c r="E192" s="10" t="str">
        <f t="shared" si="1"/>
        <v>industry_final_demand_for_chemical_fertilizers_steam_hot_water_share: 0</v>
      </c>
      <c r="F192" s="10" t="str">
        <f>IF(ETM_waardes_2050!$E180&lt;&gt;"",$H$24&amp;T(SUBSTITUTE(SUBSTITUTE(ETM_waardes_2050!$D180,$I$20,""),$I$21,""))&amp;$H$23&amp;ETM_waardes_2050!$H180,"")</f>
        <v>- init.industry_final_demand_for_chemical_fertilizers_steam_hot_water_share = 0</v>
      </c>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row>
    <row r="193" spans="1:35" x14ac:dyDescent="0.15">
      <c r="A193" s="49"/>
      <c r="B193" s="287"/>
      <c r="C193" s="49"/>
      <c r="D193" s="10" t="str">
        <f>(ETM_waardes_2050!D181&amp;$H$22&amp;ETM_waardes_2050!G181)</f>
        <v>industry_chemicals_fertilizers_burner_wood_pellets_share_present: 0</v>
      </c>
      <c r="E193" s="10" t="str">
        <f t="shared" si="1"/>
        <v>industry_chemicals_fertilizers_burner_wood_pellets_share: 0</v>
      </c>
      <c r="F193" s="10" t="str">
        <f>IF(ETM_waardes_2050!$E181&lt;&gt;"",$H$24&amp;T(SUBSTITUTE(SUBSTITUTE(ETM_waardes_2050!$D181,$I$20,""),$I$21,""))&amp;$H$23&amp;ETM_waardes_2050!$H181,"")</f>
        <v>- init.industry_chemicals_fertilizers_burner_wood_pellets_share = 0</v>
      </c>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row>
    <row r="194" spans="1:35" x14ac:dyDescent="0.15">
      <c r="A194" s="49"/>
      <c r="B194" s="287"/>
      <c r="C194" s="49"/>
      <c r="D194" s="10" t="str">
        <f>(ETM_waardes_2050!D182&amp;$H$22&amp;ETM_waardes_2050!G182)</f>
        <v>industry_chemicals_other_burner_coal_share_present: 0</v>
      </c>
      <c r="E194" s="10" t="str">
        <f t="shared" si="1"/>
        <v>industry_chemicals_other_burner_coal_share: 0</v>
      </c>
      <c r="F194" s="10" t="str">
        <f>IF(ETM_waardes_2050!$E182&lt;&gt;"",$H$24&amp;T(SUBSTITUTE(SUBSTITUTE(ETM_waardes_2050!$D182,$I$20,""),$I$21,""))&amp;$H$23&amp;ETM_waardes_2050!$H182,"")</f>
        <v>- init.industry_chemicals_other_burner_coal_share = 0</v>
      </c>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row>
    <row r="195" spans="1:35" x14ac:dyDescent="0.15">
      <c r="A195" s="49"/>
      <c r="B195" s="287"/>
      <c r="C195" s="49"/>
      <c r="D195" s="10" t="str">
        <f>(ETM_waardes_2050!D183&amp;$H$22&amp;ETM_waardes_2050!G183)</f>
        <v>industry_chemicals_other_burner_crude_oil_share_present: 53.4530506749107</v>
      </c>
      <c r="E195" s="10" t="str">
        <f t="shared" si="1"/>
        <v>industry_chemicals_other_burner_crude_oil_share: 53.4530506749107</v>
      </c>
      <c r="F195" s="10" t="str">
        <f>IF(ETM_waardes_2050!$E183&lt;&gt;"",$H$24&amp;T(SUBSTITUTE(SUBSTITUTE(ETM_waardes_2050!$D183,$I$20,""),$I$21,""))&amp;$H$23&amp;ETM_waardes_2050!$H183,"")</f>
        <v>- init.industry_chemicals_other_burner_crude_oil_share = 53.4530506749107</v>
      </c>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row>
    <row r="196" spans="1:35" x14ac:dyDescent="0.15">
      <c r="A196" s="49"/>
      <c r="B196" s="287"/>
      <c r="C196" s="49"/>
      <c r="D196" s="10" t="str">
        <f>(ETM_waardes_2050!D184&amp;$H$22&amp;ETM_waardes_2050!G184)</f>
        <v>industry_chemicals_other_burner_network_gas_share_present: 17.1229842746418</v>
      </c>
      <c r="E196" s="10" t="str">
        <f t="shared" si="1"/>
        <v>industry_chemicals_other_burner_network_gas_share: 17.1229842746418</v>
      </c>
      <c r="F196" s="10" t="str">
        <f>IF(ETM_waardes_2050!$E184&lt;&gt;"",$H$24&amp;T(SUBSTITUTE(SUBSTITUTE(ETM_waardes_2050!$D184,$I$20,""),$I$21,""))&amp;$H$23&amp;ETM_waardes_2050!$H184,"")</f>
        <v>- init.industry_chemicals_other_burner_network_gas_share = 17.1229842746418</v>
      </c>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row>
    <row r="197" spans="1:35" x14ac:dyDescent="0.15">
      <c r="A197" s="49"/>
      <c r="B197" s="287"/>
      <c r="C197" s="49"/>
      <c r="D197" s="10" t="str">
        <f>(ETM_waardes_2050!D185&amp;$H$22&amp;ETM_waardes_2050!G185)</f>
        <v>industry_chemicals_other_burner_wood_pellets_share_present: 0</v>
      </c>
      <c r="E197" s="10" t="str">
        <f t="shared" si="1"/>
        <v>industry_chemicals_other_burner_wood_pellets_share: 0</v>
      </c>
      <c r="F197" s="10" t="str">
        <f>IF(ETM_waardes_2050!$E185&lt;&gt;"",$H$24&amp;T(SUBSTITUTE(SUBSTITUTE(ETM_waardes_2050!$D185,$I$20,""),$I$21,""))&amp;$H$23&amp;ETM_waardes_2050!$H185,"")</f>
        <v>- init.industry_chemicals_other_burner_wood_pellets_share = 0</v>
      </c>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row>
    <row r="198" spans="1:35" x14ac:dyDescent="0.15">
      <c r="A198" s="49"/>
      <c r="B198" s="287"/>
      <c r="C198" s="49"/>
      <c r="D198" s="10" t="str">
        <f>(ETM_waardes_2050!D186&amp;$H$22&amp;ETM_waardes_2050!G186)</f>
        <v>industry_final_demand_for_chemical_other_steam_hot_water_share_present: 29.4239650504475</v>
      </c>
      <c r="E198" s="10" t="str">
        <f t="shared" si="1"/>
        <v>industry_final_demand_for_chemical_other_steam_hot_water_share: 29.4239650504475</v>
      </c>
      <c r="F198" s="10" t="str">
        <f>IF(ETM_waardes_2050!$E186&lt;&gt;"",$H$24&amp;T(SUBSTITUTE(SUBSTITUTE(ETM_waardes_2050!$D186,$I$20,""),$I$21,""))&amp;$H$23&amp;ETM_waardes_2050!$H186,"")</f>
        <v>- init.industry_final_demand_for_chemical_other_steam_hot_water_share = 29.4239650504475</v>
      </c>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row>
    <row r="199" spans="1:35" x14ac:dyDescent="0.15">
      <c r="A199" s="49"/>
      <c r="B199" s="287"/>
      <c r="C199" s="49"/>
      <c r="D199" s="10" t="str">
        <f>(ETM_waardes_2050!D187&amp;$H$22&amp;ETM_waardes_2050!G187)</f>
        <v>industry_chemicals_refineries_burner_coal_share_present: 100</v>
      </c>
      <c r="E199" s="10" t="str">
        <f t="shared" si="1"/>
        <v>industry_chemicals_refineries_burner_coal_share: 100</v>
      </c>
      <c r="F199" s="10" t="str">
        <f>IF(ETM_waardes_2050!$E187&lt;&gt;"",$H$24&amp;T(SUBSTITUTE(SUBSTITUTE(ETM_waardes_2050!$D187,$I$20,""),$I$21,""))&amp;$H$23&amp;ETM_waardes_2050!$H187,"")</f>
        <v>- init.industry_chemicals_refineries_burner_coal_share = 100</v>
      </c>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row>
    <row r="200" spans="1:35" x14ac:dyDescent="0.15">
      <c r="A200" s="49"/>
      <c r="B200" s="287"/>
      <c r="C200" s="49"/>
      <c r="D200" s="10" t="str">
        <f>(ETM_waardes_2050!D188&amp;$H$22&amp;ETM_waardes_2050!G188)</f>
        <v>industry_chemicals_refineries_burner_crude_oil_share_present: 0</v>
      </c>
      <c r="E200" s="10" t="str">
        <f t="shared" si="1"/>
        <v>industry_chemicals_refineries_burner_crude_oil_share: 0</v>
      </c>
      <c r="F200" s="10" t="str">
        <f>IF(ETM_waardes_2050!$E188&lt;&gt;"",$H$24&amp;T(SUBSTITUTE(SUBSTITUTE(ETM_waardes_2050!$D188,$I$20,""),$I$21,""))&amp;$H$23&amp;ETM_waardes_2050!$H188,"")</f>
        <v>- init.industry_chemicals_refineries_burner_crude_oil_share = 0</v>
      </c>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row>
    <row r="201" spans="1:35" x14ac:dyDescent="0.15">
      <c r="A201" s="49"/>
      <c r="B201" s="287"/>
      <c r="C201" s="49"/>
      <c r="D201" s="10" t="str">
        <f>(ETM_waardes_2050!D189&amp;$H$22&amp;ETM_waardes_2050!G189)</f>
        <v>industry_chemicals_refineries_burner_network_gas_share_present: 0</v>
      </c>
      <c r="E201" s="10" t="str">
        <f t="shared" si="1"/>
        <v>industry_chemicals_refineries_burner_network_gas_share: 0</v>
      </c>
      <c r="F201" s="10" t="str">
        <f>IF(ETM_waardes_2050!$E189&lt;&gt;"",$H$24&amp;T(SUBSTITUTE(SUBSTITUTE(ETM_waardes_2050!$D189,$I$20,""),$I$21,""))&amp;$H$23&amp;ETM_waardes_2050!$H189,"")</f>
        <v>- init.industry_chemicals_refineries_burner_network_gas_share = 0</v>
      </c>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row>
    <row r="202" spans="1:35" x14ac:dyDescent="0.15">
      <c r="A202" s="49"/>
      <c r="B202" s="287"/>
      <c r="C202" s="49"/>
      <c r="D202" s="10" t="str">
        <f>(ETM_waardes_2050!D190&amp;$H$22&amp;ETM_waardes_2050!G190)</f>
        <v>industry_chemicals_refineries_burner_wood_pellets_share_present: 0</v>
      </c>
      <c r="E202" s="10" t="str">
        <f t="shared" si="1"/>
        <v>industry_chemicals_refineries_burner_wood_pellets_share: 0</v>
      </c>
      <c r="F202" s="10" t="str">
        <f>IF(ETM_waardes_2050!$E190&lt;&gt;"",$H$24&amp;T(SUBSTITUTE(SUBSTITUTE(ETM_waardes_2050!$D190,$I$20,""),$I$21,""))&amp;$H$23&amp;ETM_waardes_2050!$H190,"")</f>
        <v>- init.industry_chemicals_refineries_burner_wood_pellets_share = 0</v>
      </c>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row>
    <row r="203" spans="1:35" x14ac:dyDescent="0.15">
      <c r="A203" s="49"/>
      <c r="B203" s="287"/>
      <c r="C203" s="49"/>
      <c r="D203" s="10" t="str">
        <f>(ETM_waardes_2050!D191&amp;$H$22&amp;ETM_waardes_2050!G191)</f>
        <v>industry_final_demand_for_chemical_refineries_steam_hot_water_share_present: 0</v>
      </c>
      <c r="E203" s="10" t="str">
        <f t="shared" si="1"/>
        <v>industry_final_demand_for_chemical_refineries_steam_hot_water_share: 0</v>
      </c>
      <c r="F203" s="10" t="str">
        <f>IF(ETM_waardes_2050!$E191&lt;&gt;"",$H$24&amp;T(SUBSTITUTE(SUBSTITUTE(ETM_waardes_2050!$D191,$I$20,""),$I$21,""))&amp;$H$23&amp;ETM_waardes_2050!$H191,"")</f>
        <v>- init.industry_final_demand_for_chemical_refineries_steam_hot_water_share = 0</v>
      </c>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row>
    <row r="204" spans="1:35" x14ac:dyDescent="0.15">
      <c r="A204" s="49"/>
      <c r="B204" s="287"/>
      <c r="C204" s="49"/>
      <c r="D204" s="10" t="str">
        <f>(ETM_waardes_2050!D192&amp;$H$22&amp;ETM_waardes_2050!G192)</f>
        <v>industry_other_food_burner_coal_share_present: 1.80417080937014</v>
      </c>
      <c r="E204" s="10" t="str">
        <f t="shared" si="1"/>
        <v>industry_other_food_burner_coal_share: 1.80417080937014</v>
      </c>
      <c r="F204" s="10" t="str">
        <f>IF(ETM_waardes_2050!$E192&lt;&gt;"",$H$24&amp;T(SUBSTITUTE(SUBSTITUTE(ETM_waardes_2050!$D192,$I$20,""),$I$21,""))&amp;$H$23&amp;ETM_waardes_2050!$H192,"")</f>
        <v>- init.industry_other_food_burner_coal_share = 1.80417080937014</v>
      </c>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c r="AH204" s="49"/>
      <c r="AI204" s="49"/>
    </row>
    <row r="205" spans="1:35" x14ac:dyDescent="0.15">
      <c r="A205" s="49"/>
      <c r="B205" s="287"/>
      <c r="C205" s="49"/>
      <c r="D205" s="10" t="str">
        <f>(ETM_waardes_2050!D193&amp;$H$22&amp;ETM_waardes_2050!G193)</f>
        <v>industry_other_food_burner_crude_oil_share_present: 0.358639162564959</v>
      </c>
      <c r="E205" s="10" t="str">
        <f t="shared" si="1"/>
        <v>industry_other_food_burner_crude_oil_share: 0.358639162564959</v>
      </c>
      <c r="F205" s="10" t="str">
        <f>IF(ETM_waardes_2050!$E193&lt;&gt;"",$H$24&amp;T(SUBSTITUTE(SUBSTITUTE(ETM_waardes_2050!$D193,$I$20,""),$I$21,""))&amp;$H$23&amp;ETM_waardes_2050!$H193,"")</f>
        <v>- init.industry_other_food_burner_crude_oil_share = 0.358639162564959</v>
      </c>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row>
    <row r="206" spans="1:35" x14ac:dyDescent="0.15">
      <c r="A206" s="49"/>
      <c r="B206" s="287"/>
      <c r="C206" s="49"/>
      <c r="D206" s="10" t="str">
        <f>(ETM_waardes_2050!D194&amp;$H$22&amp;ETM_waardes_2050!G194)</f>
        <v>industry_other_food_burner_network_gas_share_present: 62.4978347095529</v>
      </c>
      <c r="E206" s="10" t="str">
        <f t="shared" si="1"/>
        <v>industry_other_food_burner_network_gas_share: 62.4978347095529</v>
      </c>
      <c r="F206" s="10" t="str">
        <f>IF(ETM_waardes_2050!$E194&lt;&gt;"",$H$24&amp;T(SUBSTITUTE(SUBSTITUTE(ETM_waardes_2050!$D194,$I$20,""),$I$21,""))&amp;$H$23&amp;ETM_waardes_2050!$H194,"")</f>
        <v>- init.industry_other_food_burner_network_gas_share = 62.4978347095529</v>
      </c>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row>
    <row r="207" spans="1:35" x14ac:dyDescent="0.15">
      <c r="A207" s="49"/>
      <c r="B207" s="287"/>
      <c r="C207" s="49"/>
      <c r="D207" s="10" t="str">
        <f>(ETM_waardes_2050!D195&amp;$H$22&amp;ETM_waardes_2050!G195)</f>
        <v>industry_other_food_burner_wood_pellets_share_present: 0.586805311707835</v>
      </c>
      <c r="E207" s="10" t="str">
        <f t="shared" si="1"/>
        <v>industry_other_food_burner_wood_pellets_share: 0.586805311707835</v>
      </c>
      <c r="F207" s="10" t="str">
        <f>IF(ETM_waardes_2050!$E195&lt;&gt;"",$H$24&amp;T(SUBSTITUTE(SUBSTITUTE(ETM_waardes_2050!$D195,$I$20,""),$I$21,""))&amp;$H$23&amp;ETM_waardes_2050!$H195,"")</f>
        <v>- init.industry_other_food_burner_wood_pellets_share = 0.586805311707835</v>
      </c>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c r="AH207" s="49"/>
      <c r="AI207" s="49"/>
    </row>
    <row r="208" spans="1:35" x14ac:dyDescent="0.15">
      <c r="A208" s="49"/>
      <c r="B208" s="287"/>
      <c r="C208" s="49"/>
      <c r="D208" s="10" t="str">
        <f>(ETM_waardes_2050!D196&amp;$H$22&amp;ETM_waardes_2050!G196)</f>
        <v>industry_other_food_heater_electricity_share_present: 0</v>
      </c>
      <c r="E208" s="10" t="str">
        <f t="shared" si="1"/>
        <v>industry_other_food_heater_electricity_share: 0</v>
      </c>
      <c r="F208" s="10" t="str">
        <f>IF(ETM_waardes_2050!$E196&lt;&gt;"",$H$24&amp;T(SUBSTITUTE(SUBSTITUTE(ETM_waardes_2050!$D196,$I$20,""),$I$21,""))&amp;$H$23&amp;ETM_waardes_2050!$H196,"")</f>
        <v>- init.industry_other_food_heater_electricity_share = 0</v>
      </c>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row>
    <row r="209" spans="1:35" x14ac:dyDescent="0.15">
      <c r="A209" s="49"/>
      <c r="B209" s="287"/>
      <c r="C209" s="49"/>
      <c r="D209" s="10" t="str">
        <f>(ETM_waardes_2050!D197&amp;$H$22&amp;ETM_waardes_2050!G197)</f>
        <v>industry_final_demand_for_other_food_steam_hot_water_share_present: 34.7525500068041</v>
      </c>
      <c r="E209" s="10" t="str">
        <f t="shared" si="1"/>
        <v>industry_final_demand_for_other_food_steam_hot_water_share: 34.7525500068041</v>
      </c>
      <c r="F209" s="10" t="str">
        <f>IF(ETM_waardes_2050!$E197&lt;&gt;"",$H$24&amp;T(SUBSTITUTE(SUBSTITUTE(ETM_waardes_2050!$D197,$I$20,""),$I$21,""))&amp;$H$23&amp;ETM_waardes_2050!$H197,"")</f>
        <v>- init.industry_final_demand_for_other_food_steam_hot_water_share = 34.7525500068041</v>
      </c>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c r="AH209" s="49"/>
      <c r="AI209" s="49"/>
    </row>
    <row r="210" spans="1:35" x14ac:dyDescent="0.15">
      <c r="A210" s="49"/>
      <c r="B210" s="287"/>
      <c r="C210" s="49"/>
      <c r="D210" s="10" t="str">
        <f>(ETM_waardes_2050!D198&amp;$H$22&amp;ETM_waardes_2050!G198)</f>
        <v>industry_other_paper_burner_coal_share_present: 0</v>
      </c>
      <c r="E210" s="10" t="str">
        <f t="shared" si="1"/>
        <v>industry_other_paper_burner_coal_share: 0</v>
      </c>
      <c r="F210" s="10" t="str">
        <f>IF(ETM_waardes_2050!$E198&lt;&gt;"",$H$24&amp;T(SUBSTITUTE(SUBSTITUTE(ETM_waardes_2050!$D198,$I$20,""),$I$21,""))&amp;$H$23&amp;ETM_waardes_2050!$H198,"")</f>
        <v>- init.industry_other_paper_burner_coal_share = 0</v>
      </c>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row>
    <row r="211" spans="1:35" x14ac:dyDescent="0.15">
      <c r="A211" s="49"/>
      <c r="B211" s="287"/>
      <c r="C211" s="49"/>
      <c r="D211" s="10" t="str">
        <f>(ETM_waardes_2050!D199&amp;$H$22&amp;ETM_waardes_2050!G199)</f>
        <v>industry_other_paper_burner_crude_oil_share_present: 0</v>
      </c>
      <c r="E211" s="10" t="str">
        <f t="shared" si="1"/>
        <v>industry_other_paper_burner_crude_oil_share: 0</v>
      </c>
      <c r="F211" s="10" t="str">
        <f>IF(ETM_waardes_2050!$E199&lt;&gt;"",$H$24&amp;T(SUBSTITUTE(SUBSTITUTE(ETM_waardes_2050!$D199,$I$20,""),$I$21,""))&amp;$H$23&amp;ETM_waardes_2050!$H199,"")</f>
        <v>- init.industry_other_paper_burner_crude_oil_share = 0</v>
      </c>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row>
    <row r="212" spans="1:35" x14ac:dyDescent="0.15">
      <c r="A212" s="49"/>
      <c r="B212" s="287"/>
      <c r="C212" s="49"/>
      <c r="D212" s="10" t="str">
        <f>(ETM_waardes_2050!D200&amp;$H$22&amp;ETM_waardes_2050!G200)</f>
        <v>industry_other_paper_burner_network_gas_share_present: 26.5996955861627</v>
      </c>
      <c r="E212" s="10" t="str">
        <f t="shared" si="1"/>
        <v>industry_other_paper_burner_network_gas_share: 26.5996955861627</v>
      </c>
      <c r="F212" s="10" t="str">
        <f>IF(ETM_waardes_2050!$E200&lt;&gt;"",$H$24&amp;T(SUBSTITUTE(SUBSTITUTE(ETM_waardes_2050!$D200,$I$20,""),$I$21,""))&amp;$H$23&amp;ETM_waardes_2050!$H200,"")</f>
        <v>- init.industry_other_paper_burner_network_gas_share = 26.5996955861627</v>
      </c>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row>
    <row r="213" spans="1:35" x14ac:dyDescent="0.15">
      <c r="A213" s="49"/>
      <c r="B213" s="287"/>
      <c r="C213" s="49"/>
      <c r="D213" s="10" t="str">
        <f>(ETM_waardes_2050!D201&amp;$H$22&amp;ETM_waardes_2050!G201)</f>
        <v>industry_other_paper_burner_wood_pellets_share_present: 0.506635988267926</v>
      </c>
      <c r="E213" s="10" t="str">
        <f t="shared" si="1"/>
        <v>industry_other_paper_burner_wood_pellets_share: 0.506635988267926</v>
      </c>
      <c r="F213" s="10" t="str">
        <f>IF(ETM_waardes_2050!$E201&lt;&gt;"",$H$24&amp;T(SUBSTITUTE(SUBSTITUTE(ETM_waardes_2050!$D201,$I$20,""),$I$21,""))&amp;$H$23&amp;ETM_waardes_2050!$H201,"")</f>
        <v>- init.industry_other_paper_burner_wood_pellets_share = 0.506635988267926</v>
      </c>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row>
    <row r="214" spans="1:35" x14ac:dyDescent="0.15">
      <c r="A214" s="49"/>
      <c r="B214" s="287"/>
      <c r="C214" s="49"/>
      <c r="D214" s="10" t="str">
        <f>(ETM_waardes_2050!D202&amp;$H$22&amp;ETM_waardes_2050!G202)</f>
        <v>industry_other_paper_heater_electricity_share_present: 0</v>
      </c>
      <c r="E214" s="10" t="str">
        <f t="shared" si="1"/>
        <v>industry_other_paper_heater_electricity_share: 0</v>
      </c>
      <c r="F214" s="10" t="str">
        <f>IF(ETM_waardes_2050!$E202&lt;&gt;"",$H$24&amp;T(SUBSTITUTE(SUBSTITUTE(ETM_waardes_2050!$D202,$I$20,""),$I$21,""))&amp;$H$23&amp;ETM_waardes_2050!$H202,"")</f>
        <v>- init.industry_other_paper_heater_electricity_share = 0</v>
      </c>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row>
    <row r="215" spans="1:35" x14ac:dyDescent="0.15">
      <c r="A215" s="49"/>
      <c r="B215" s="287"/>
      <c r="C215" s="49"/>
      <c r="D215" s="10" t="str">
        <f>(ETM_waardes_2050!D203&amp;$H$22&amp;ETM_waardes_2050!G203)</f>
        <v>industry_final_demand_for_other_paper_steam_hot_water_share_present: 72.8936684255694</v>
      </c>
      <c r="E215" s="10" t="str">
        <f t="shared" si="1"/>
        <v>industry_final_demand_for_other_paper_steam_hot_water_share: 72.8936684255694</v>
      </c>
      <c r="F215" s="10" t="str">
        <f>IF(ETM_waardes_2050!$E203&lt;&gt;"",$H$24&amp;T(SUBSTITUTE(SUBSTITUTE(ETM_waardes_2050!$D203,$I$20,""),$I$21,""))&amp;$H$23&amp;ETM_waardes_2050!$H203,"")</f>
        <v>- init.industry_final_demand_for_other_paper_steam_hot_water_share = 72.8936684255694</v>
      </c>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49"/>
      <c r="AF215" s="49"/>
      <c r="AG215" s="49"/>
      <c r="AH215" s="49"/>
      <c r="AI215" s="49"/>
    </row>
    <row r="216" spans="1:35" x14ac:dyDescent="0.15">
      <c r="A216" s="49"/>
      <c r="B216" s="287"/>
      <c r="C216" s="49"/>
      <c r="D216" s="10" t="str">
        <f>(ETM_waardes_2050!D204&amp;$H$22&amp;ETM_waardes_2050!G204)</f>
        <v>transport_car_using_compressed_natural_gas_share_present: 0</v>
      </c>
      <c r="E216" s="10" t="str">
        <f t="shared" si="1"/>
        <v>transport_car_using_compressed_natural_gas_share: 0</v>
      </c>
      <c r="F216" s="10" t="str">
        <f>IF(ETM_waardes_2050!$E204&lt;&gt;"",$H$24&amp;T(SUBSTITUTE(SUBSTITUTE(ETM_waardes_2050!$D204,$I$20,""),$I$21,""))&amp;$H$23&amp;ETM_waardes_2050!$H204,"")</f>
        <v>- init.transport_car_using_compressed_natural_gas_share = 0</v>
      </c>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row>
    <row r="217" spans="1:35" x14ac:dyDescent="0.15">
      <c r="A217" s="49"/>
      <c r="B217" s="287"/>
      <c r="C217" s="49"/>
      <c r="D217" s="10" t="str">
        <f>(ETM_waardes_2050!D205&amp;$H$22&amp;ETM_waardes_2050!G205)</f>
        <v>transport_car_using_diesel_mix_share_present: 23.5542403992663</v>
      </c>
      <c r="E217" s="10" t="str">
        <f t="shared" si="1"/>
        <v>transport_car_using_diesel_mix_share: 23.5542403992663</v>
      </c>
      <c r="F217" s="10" t="str">
        <f>IF(ETM_waardes_2050!$E205&lt;&gt;"",$H$24&amp;T(SUBSTITUTE(SUBSTITUTE(ETM_waardes_2050!$D205,$I$20,""),$I$21,""))&amp;$H$23&amp;ETM_waardes_2050!$H205,"")</f>
        <v>- init.transport_car_using_diesel_mix_share = 23.5542403992663</v>
      </c>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row>
    <row r="218" spans="1:35" x14ac:dyDescent="0.15">
      <c r="A218" s="49"/>
      <c r="B218" s="287"/>
      <c r="C218" s="49"/>
      <c r="D218" s="10" t="str">
        <f>(ETM_waardes_2050!D206&amp;$H$22&amp;ETM_waardes_2050!G206)</f>
        <v>transport_car_using_electricity_share_present: 0.117872662597227</v>
      </c>
      <c r="E218" s="10" t="str">
        <f t="shared" si="1"/>
        <v>transport_car_using_electricity_share: 0.117872662597227</v>
      </c>
      <c r="F218" s="10" t="str">
        <f>IF(ETM_waardes_2050!$E206&lt;&gt;"",$H$24&amp;T(SUBSTITUTE(SUBSTITUTE(ETM_waardes_2050!$D206,$I$20,""),$I$21,""))&amp;$H$23&amp;ETM_waardes_2050!$H206,"")</f>
        <v>- init.transport_car_using_electricity_share = 0.117872662597227</v>
      </c>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row>
    <row r="219" spans="1:35" x14ac:dyDescent="0.15">
      <c r="A219" s="49"/>
      <c r="B219" s="287"/>
      <c r="C219" s="49"/>
      <c r="D219" s="10" t="str">
        <f>(ETM_waardes_2050!D207&amp;$H$22&amp;ETM_waardes_2050!G207)</f>
        <v>transport_car_using_gasoline_mix_share_present: 72.1750208589054</v>
      </c>
      <c r="E219" s="10" t="str">
        <f t="shared" si="1"/>
        <v>transport_car_using_gasoline_mix_share: 72.1750208589054</v>
      </c>
      <c r="F219" s="10" t="str">
        <f>IF(ETM_waardes_2050!$E207&lt;&gt;"",$H$24&amp;T(SUBSTITUTE(SUBSTITUTE(ETM_waardes_2050!$D207,$I$20,""),$I$21,""))&amp;$H$23&amp;ETM_waardes_2050!$H207,"")</f>
        <v>- init.transport_car_using_gasoline_mix_share = 72.1750208589054</v>
      </c>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row>
    <row r="220" spans="1:35" x14ac:dyDescent="0.15">
      <c r="A220" s="49"/>
      <c r="B220" s="287"/>
      <c r="C220" s="49"/>
      <c r="D220" s="10" t="str">
        <f>(ETM_waardes_2050!D208&amp;$H$22&amp;ETM_waardes_2050!G208)</f>
        <v>transport_car_using_hydrogen_share_present: 0</v>
      </c>
      <c r="E220" s="10" t="str">
        <f t="shared" si="1"/>
        <v>transport_car_using_hydrogen_share: 0</v>
      </c>
      <c r="F220" s="10" t="str">
        <f>IF(ETM_waardes_2050!$E208&lt;&gt;"",$H$24&amp;T(SUBSTITUTE(SUBSTITUTE(ETM_waardes_2050!$D208,$I$20,""),$I$21,""))&amp;$H$23&amp;ETM_waardes_2050!$H208,"")</f>
        <v>- init.transport_car_using_hydrogen_share = 0</v>
      </c>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row>
    <row r="221" spans="1:35" x14ac:dyDescent="0.15">
      <c r="A221" s="49"/>
      <c r="B221" s="287"/>
      <c r="C221" s="49"/>
      <c r="D221" s="10" t="str">
        <f>(ETM_waardes_2050!D209&amp;$H$22&amp;ETM_waardes_2050!G209)</f>
        <v>transport_car_using_lpg_share_present: 4.15286607923108</v>
      </c>
      <c r="E221" s="10" t="str">
        <f t="shared" si="1"/>
        <v>transport_car_using_lpg_share: 4.15286607923108</v>
      </c>
      <c r="F221" s="10" t="str">
        <f>IF(ETM_waardes_2050!$E209&lt;&gt;"",$H$24&amp;T(SUBSTITUTE(SUBSTITUTE(ETM_waardes_2050!$D209,$I$20,""),$I$21,""))&amp;$H$23&amp;ETM_waardes_2050!$H209,"")</f>
        <v>- init.transport_car_using_lpg_share = 4.15286607923108</v>
      </c>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49"/>
    </row>
    <row r="222" spans="1:35" x14ac:dyDescent="0.15">
      <c r="A222" s="49"/>
      <c r="B222" s="287"/>
      <c r="C222" s="49"/>
      <c r="D222" s="10" t="str">
        <f>(ETM_waardes_2050!D210&amp;$H$22&amp;ETM_waardes_2050!G210)</f>
        <v>transport_road_mixer_diesel_biodiesel_share_present: 3.16</v>
      </c>
      <c r="E222" s="10" t="str">
        <f t="shared" si="1"/>
        <v>transport_road_mixer_diesel_biodiesel_share: 3.16</v>
      </c>
      <c r="F222" s="10" t="str">
        <f>IF(ETM_waardes_2050!$E210&lt;&gt;"",$H$24&amp;T(SUBSTITUTE(SUBSTITUTE(ETM_waardes_2050!$D210,$I$20,""),$I$21,""))&amp;$H$23&amp;ETM_waardes_2050!$H210,"")</f>
        <v>- init.transport_road_mixer_diesel_biodiesel_share = 3.16</v>
      </c>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row>
    <row r="223" spans="1:35" x14ac:dyDescent="0.15">
      <c r="A223" s="49"/>
      <c r="B223" s="287"/>
      <c r="C223" s="49"/>
      <c r="D223" s="10" t="str">
        <f>(ETM_waardes_2050!D211&amp;$H$22&amp;ETM_waardes_2050!G211)</f>
        <v>transport_road_mixer_diesel_diesel_share_present: 96.84</v>
      </c>
      <c r="E223" s="10" t="str">
        <f t="shared" si="1"/>
        <v>transport_road_mixer_diesel_diesel_share: 96.84</v>
      </c>
      <c r="F223" s="10" t="str">
        <f>IF(ETM_waardes_2050!$E211&lt;&gt;"",$H$24&amp;T(SUBSTITUTE(SUBSTITUTE(ETM_waardes_2050!$D211,$I$20,""),$I$21,""))&amp;$H$23&amp;ETM_waardes_2050!$H211,"")</f>
        <v>- init.transport_road_mixer_diesel_diesel_share = 96.84</v>
      </c>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row>
    <row r="224" spans="1:35" x14ac:dyDescent="0.15">
      <c r="A224" s="49"/>
      <c r="B224" s="287"/>
      <c r="C224" s="49"/>
      <c r="D224" s="10" t="str">
        <f>(ETM_waardes_2050!D212&amp;$H$22&amp;ETM_waardes_2050!G212)</f>
        <v>transport_road_mixer_gasoline_ethanol_share_present: 3.26</v>
      </c>
      <c r="E224" s="10" t="str">
        <f t="shared" si="1"/>
        <v>transport_road_mixer_gasoline_ethanol_share: 3.26</v>
      </c>
      <c r="F224" s="10" t="str">
        <f>IF(ETM_waardes_2050!$E212&lt;&gt;"",$H$24&amp;T(SUBSTITUTE(SUBSTITUTE(ETM_waardes_2050!$D212,$I$20,""),$I$21,""))&amp;$H$23&amp;ETM_waardes_2050!$H212,"")</f>
        <v>- init.transport_road_mixer_gasoline_ethanol_share = 3.26</v>
      </c>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row>
    <row r="225" spans="1:35" x14ac:dyDescent="0.15">
      <c r="A225" s="49"/>
      <c r="B225" s="287"/>
      <c r="C225" s="49"/>
      <c r="D225" s="10" t="str">
        <f>(ETM_waardes_2050!D213&amp;$H$22&amp;ETM_waardes_2050!G213)</f>
        <v>transport_road_mixer_gasoline_gasoline_share_present: 96.74</v>
      </c>
      <c r="E225" s="10" t="str">
        <f t="shared" si="1"/>
        <v>transport_road_mixer_gasoline_gasoline_share: 96.74</v>
      </c>
      <c r="F225" s="10" t="str">
        <f>IF(ETM_waardes_2050!$E213&lt;&gt;"",$H$24&amp;T(SUBSTITUTE(SUBSTITUTE(ETM_waardes_2050!$D213,$I$20,""),$I$21,""))&amp;$H$23&amp;ETM_waardes_2050!$H213,"")</f>
        <v>- init.transport_road_mixer_gasoline_gasoline_share = 96.74</v>
      </c>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49"/>
    </row>
    <row r="226" spans="1:35" x14ac:dyDescent="0.15">
      <c r="A226" s="49"/>
      <c r="B226" s="287"/>
      <c r="C226" s="49"/>
      <c r="D226" s="10" t="str">
        <f>(ETM_waardes_2050!D214&amp;$H$22&amp;ETM_waardes_2050!G214)</f>
        <v>transport_ship_using_diesel_mix_share_present: 100</v>
      </c>
      <c r="E226" s="10" t="str">
        <f t="shared" si="1"/>
        <v>transport_ship_using_diesel_mix_share: 100</v>
      </c>
      <c r="F226" s="10" t="str">
        <f>IF(ETM_waardes_2050!$E214&lt;&gt;"",$H$24&amp;T(SUBSTITUTE(SUBSTITUTE(ETM_waardes_2050!$D214,$I$20,""),$I$21,""))&amp;$H$23&amp;ETM_waardes_2050!$H214,"")</f>
        <v>- init.transport_ship_using_diesel_mix_share = 100</v>
      </c>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row>
    <row r="227" spans="1:35" x14ac:dyDescent="0.15">
      <c r="A227" s="49"/>
      <c r="B227" s="287"/>
      <c r="C227" s="49"/>
      <c r="D227" s="10" t="str">
        <f>(ETM_waardes_2050!D215&amp;$H$22&amp;ETM_waardes_2050!G215)</f>
        <v>transport_ship_using_lng_mix_share_present: 0</v>
      </c>
      <c r="E227" s="10" t="str">
        <f t="shared" si="1"/>
        <v>transport_ship_using_lng_mix_share: 0</v>
      </c>
      <c r="F227" s="10" t="str">
        <f>IF(ETM_waardes_2050!$E215&lt;&gt;"",$H$24&amp;T(SUBSTITUTE(SUBSTITUTE(ETM_waardes_2050!$D215,$I$20,""),$I$21,""))&amp;$H$23&amp;ETM_waardes_2050!$H215,"")</f>
        <v>- init.transport_ship_using_lng_mix_share = 0</v>
      </c>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row>
    <row r="228" spans="1:35" x14ac:dyDescent="0.15">
      <c r="A228" s="49"/>
      <c r="B228" s="287"/>
      <c r="C228" s="49"/>
      <c r="D228" s="10" t="str">
        <f>(ETM_waardes_2050!D216&amp;$H$22&amp;ETM_waardes_2050!G216)</f>
        <v>transport_train_using_coal_share_present: 0</v>
      </c>
      <c r="E228" s="10" t="str">
        <f t="shared" si="1"/>
        <v>transport_train_using_coal_share: 0</v>
      </c>
      <c r="F228" s="10" t="str">
        <f>IF(ETM_waardes_2050!$E216&lt;&gt;"",$H$24&amp;T(SUBSTITUTE(SUBSTITUTE(ETM_waardes_2050!$D216,$I$20,""),$I$21,""))&amp;$H$23&amp;ETM_waardes_2050!$H216,"")</f>
        <v>- init.transport_train_using_coal_share = 0</v>
      </c>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row>
    <row r="229" spans="1:35" x14ac:dyDescent="0.15">
      <c r="A229" s="49"/>
      <c r="B229" s="287"/>
      <c r="C229" s="49"/>
      <c r="D229" s="10" t="str">
        <f>(ETM_waardes_2050!D217&amp;$H$22&amp;ETM_waardes_2050!G217)</f>
        <v>transport_train_using_diesel_share_present: 5.11575948253576</v>
      </c>
      <c r="E229" s="10" t="str">
        <f t="shared" si="1"/>
        <v>transport_train_using_diesel_share: 5.11575948253576</v>
      </c>
      <c r="F229" s="10" t="str">
        <f>IF(ETM_waardes_2050!$E217&lt;&gt;"",$H$24&amp;T(SUBSTITUTE(SUBSTITUTE(ETM_waardes_2050!$D217,$I$20,""),$I$21,""))&amp;$H$23&amp;ETM_waardes_2050!$H217,"")</f>
        <v>- init.transport_train_using_diesel_share = 5.11575948253576</v>
      </c>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row>
    <row r="230" spans="1:35" x14ac:dyDescent="0.15">
      <c r="A230" s="49"/>
      <c r="B230" s="287"/>
      <c r="C230" s="49"/>
      <c r="D230" s="10" t="str">
        <f>(ETM_waardes_2050!D218&amp;$H$22&amp;ETM_waardes_2050!G218)</f>
        <v>transport_train_using_electricity_share_present: 94.8842405174642</v>
      </c>
      <c r="E230" s="10" t="str">
        <f t="shared" si="1"/>
        <v>transport_train_using_electricity_share: 94.8842405174642</v>
      </c>
      <c r="F230" s="10" t="str">
        <f>IF(ETM_waardes_2050!$E218&lt;&gt;"",$H$24&amp;T(SUBSTITUTE(SUBSTITUTE(ETM_waardes_2050!$D218,$I$20,""),$I$21,""))&amp;$H$23&amp;ETM_waardes_2050!$H218,"")</f>
        <v>- init.transport_train_using_electricity_share = 94.8842405174642</v>
      </c>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row>
    <row r="231" spans="1:35" x14ac:dyDescent="0.15">
      <c r="A231" s="49"/>
      <c r="B231" s="287"/>
      <c r="C231" s="49"/>
      <c r="D231" s="10" t="str">
        <f>(ETM_waardes_2050!D219&amp;$H$22&amp;ETM_waardes_2050!G219)</f>
        <v>transport_truck_using_compressed_natural_gas_share_present: 0.295200049604385</v>
      </c>
      <c r="E231" s="10" t="str">
        <f t="shared" si="1"/>
        <v>transport_truck_using_compressed_natural_gas_share: 0.295200049604385</v>
      </c>
      <c r="F231" s="10" t="str">
        <f>IF(ETM_waardes_2050!$E219&lt;&gt;"",$H$24&amp;T(SUBSTITUTE(SUBSTITUTE(ETM_waardes_2050!$D219,$I$20,""),$I$21,""))&amp;$H$23&amp;ETM_waardes_2050!$H219,"")</f>
        <v>- init.transport_truck_using_compressed_natural_gas_share = 0.295200049604385</v>
      </c>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row>
    <row r="232" spans="1:35" x14ac:dyDescent="0.15">
      <c r="A232" s="49"/>
      <c r="B232" s="287"/>
      <c r="C232" s="49"/>
      <c r="D232" s="10" t="str">
        <f>(ETM_waardes_2050!D220&amp;$H$22&amp;ETM_waardes_2050!G220)</f>
        <v>transport_truck_using_diesel_mix_share_present: 98.715912948368</v>
      </c>
      <c r="E232" s="10" t="str">
        <f t="shared" si="1"/>
        <v>transport_truck_using_diesel_mix_share: 98.715912948368</v>
      </c>
      <c r="F232" s="10" t="str">
        <f>IF(ETM_waardes_2050!$E220&lt;&gt;"",$H$24&amp;T(SUBSTITUTE(SUBSTITUTE(ETM_waardes_2050!$D220,$I$20,""),$I$21,""))&amp;$H$23&amp;ETM_waardes_2050!$H220,"")</f>
        <v>- init.transport_truck_using_diesel_mix_share = 98.715912948368</v>
      </c>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row>
    <row r="233" spans="1:35" x14ac:dyDescent="0.15">
      <c r="A233" s="49"/>
      <c r="B233" s="287"/>
      <c r="C233" s="49"/>
      <c r="D233" s="10" t="str">
        <f>(ETM_waardes_2050!D221&amp;$H$22&amp;ETM_waardes_2050!G221)</f>
        <v>transport_truck_using_electricity_share_present: 0.00459100863905135</v>
      </c>
      <c r="E233" s="10" t="str">
        <f t="shared" si="1"/>
        <v>transport_truck_using_electricity_share: 0.00459100863905135</v>
      </c>
      <c r="F233" s="10" t="str">
        <f>IF(ETM_waardes_2050!$E221&lt;&gt;"",$H$24&amp;T(SUBSTITUTE(SUBSTITUTE(ETM_waardes_2050!$D221,$I$20,""),$I$21,""))&amp;$H$23&amp;ETM_waardes_2050!$H221,"")</f>
        <v>- init.transport_truck_using_electricity_share = 0.00459100863905135</v>
      </c>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49"/>
    </row>
    <row r="234" spans="1:35" x14ac:dyDescent="0.15">
      <c r="A234" s="49"/>
      <c r="B234" s="287"/>
      <c r="C234" s="49"/>
      <c r="D234" s="10" t="str">
        <f>(ETM_waardes_2050!D222&amp;$H$22&amp;ETM_waardes_2050!G222)</f>
        <v>transport_truck_using_gasoline_mix_share_present: 0.984295993388588</v>
      </c>
      <c r="E234" s="10" t="str">
        <f t="shared" si="1"/>
        <v>transport_truck_using_gasoline_mix_share: 0.984295993388588</v>
      </c>
      <c r="F234" s="10" t="str">
        <f>IF(ETM_waardes_2050!$E222&lt;&gt;"",$H$24&amp;T(SUBSTITUTE(SUBSTITUTE(ETM_waardes_2050!$D222,$I$20,""),$I$21,""))&amp;$H$23&amp;ETM_waardes_2050!$H222,"")</f>
        <v>- init.transport_truck_using_gasoline_mix_share = 0.984295993388588</v>
      </c>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49"/>
    </row>
    <row r="235" spans="1:35" x14ac:dyDescent="0.15">
      <c r="A235" s="49"/>
      <c r="B235" s="287"/>
      <c r="C235" s="49"/>
      <c r="D235" s="10" t="str">
        <f>(ETM_waardes_2050!D223&amp;$H$22&amp;ETM_waardes_2050!G223)</f>
        <v>transport_truck_using_lng_mix_share_present: 0</v>
      </c>
      <c r="E235" s="10" t="str">
        <f t="shared" si="1"/>
        <v>transport_truck_using_lng_mix_share: 0</v>
      </c>
      <c r="F235" s="10" t="str">
        <f>IF(ETM_waardes_2050!$E223&lt;&gt;"",$H$24&amp;T(SUBSTITUTE(SUBSTITUTE(ETM_waardes_2050!$D223,$I$20,""),$I$21,""))&amp;$H$23&amp;ETM_waardes_2050!$H223,"")</f>
        <v>- init.transport_truck_using_lng_mix_share = 0</v>
      </c>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row>
    <row r="236" spans="1:35" x14ac:dyDescent="0.15">
      <c r="A236" s="49"/>
      <c r="B236" s="287"/>
      <c r="C236" s="49"/>
      <c r="D236" s="1"/>
      <c r="E236" s="1"/>
      <c r="F236" s="1" t="str">
        <f>IF(ETM_waardes_2050!$E224&lt;&gt;"",$H$24&amp;T(SUBSTITUTE(SUBSTITUTE(ETM_waardes_2050!$D224,$I$20,""),$I$21,""))&amp;$H$23&amp;ETM_waardes_2050!$H224,"")</f>
        <v/>
      </c>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row>
    <row r="237" spans="1:35" x14ac:dyDescent="0.15">
      <c r="A237" s="49"/>
      <c r="B237" s="270" t="s">
        <v>962</v>
      </c>
      <c r="C237" s="49"/>
      <c r="D237" s="10" t="str">
        <f>(ETM_waardes_2050!D225&amp;$H$22&amp;ETM_waardes_2050!G225)</f>
        <v>number_of_agriculture_chp_engine_biogas_present: 13.0941176470588</v>
      </c>
      <c r="E237" s="10" t="str">
        <f t="shared" si="1"/>
        <v>number_of_agriculture_chp_engine_biogas: 13.0941176470588</v>
      </c>
      <c r="F237" s="10" t="str">
        <f>IF(ETM_waardes_2050!$E225&lt;&gt;"",$H$24&amp;T(SUBSTITUTE(SUBSTITUTE(ETM_waardes_2050!$D225,$I$20,""),$I$21,""))&amp;$H$23&amp;ETM_waardes_2050!$H225,"")</f>
        <v>- init.number_of_agriculture_chp_engine_biogas = 13.0941176470588</v>
      </c>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row>
    <row r="238" spans="1:35" x14ac:dyDescent="0.15">
      <c r="A238" s="49"/>
      <c r="B238" s="287"/>
      <c r="C238" s="49"/>
      <c r="D238" s="10" t="str">
        <f>(ETM_waardes_2050!D226&amp;$H$22&amp;ETM_waardes_2050!G226)</f>
        <v>number_of_agriculture_chp_engine_network_gas_present: 22.2565359477124</v>
      </c>
      <c r="E238" s="10" t="str">
        <f t="shared" si="1"/>
        <v>number_of_agriculture_chp_engine_network_gas: 22.2565359477124</v>
      </c>
      <c r="F238" s="10" t="str">
        <f>IF(ETM_waardes_2050!$E226&lt;&gt;"",$H$24&amp;T(SUBSTITUTE(SUBSTITUTE(ETM_waardes_2050!$D226,$I$20,""),$I$21,""))&amp;$H$23&amp;ETM_waardes_2050!$H226,"")</f>
        <v>- init.number_of_agriculture_chp_engine_network_gas = 22.2565359477124</v>
      </c>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row>
    <row r="239" spans="1:35" x14ac:dyDescent="0.15">
      <c r="A239" s="49"/>
      <c r="B239" s="287"/>
      <c r="C239" s="49"/>
      <c r="D239" s="10" t="str">
        <f>(ETM_waardes_2050!D227&amp;$H$22&amp;ETM_waardes_2050!G227)</f>
        <v>number_of_agriculture_chp_supercritical_wood_pellets_present: 0</v>
      </c>
      <c r="E239" s="10" t="str">
        <f t="shared" si="1"/>
        <v>number_of_agriculture_chp_supercritical_wood_pellets: 0</v>
      </c>
      <c r="F239" s="10" t="str">
        <f>IF(ETM_waardes_2050!$E227&lt;&gt;"",$H$24&amp;T(SUBSTITUTE(SUBSTITUTE(ETM_waardes_2050!$D227,$I$20,""),$I$21,""))&amp;$H$23&amp;ETM_waardes_2050!$H227,"")</f>
        <v>- init.number_of_agriculture_chp_supercritical_wood_pellets = 0</v>
      </c>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row>
    <row r="240" spans="1:35" x14ac:dyDescent="0.15">
      <c r="A240" s="49"/>
      <c r="B240" s="287"/>
      <c r="C240" s="49"/>
      <c r="D240" s="10" t="str">
        <f>(ETM_waardes_2050!D228&amp;$H$22&amp;ETM_waardes_2050!G228)</f>
        <v>number_of_energy_chp_combined_cycle_network_gas_present: 0.728458049886621</v>
      </c>
      <c r="E240" s="10" t="str">
        <f t="shared" si="1"/>
        <v>number_of_energy_chp_combined_cycle_network_gas: 0.728458049886621</v>
      </c>
      <c r="F240" s="10" t="str">
        <f>IF(ETM_waardes_2050!$E228&lt;&gt;"",$H$24&amp;T(SUBSTITUTE(SUBSTITUTE(ETM_waardes_2050!$D228,$I$20,""),$I$21,""))&amp;$H$23&amp;ETM_waardes_2050!$H228,"")</f>
        <v>- init.number_of_energy_chp_combined_cycle_network_gas = 0.728458049886621</v>
      </c>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row>
    <row r="241" spans="1:35" x14ac:dyDescent="0.15">
      <c r="A241" s="49"/>
      <c r="B241" s="287"/>
      <c r="C241" s="49"/>
      <c r="D241" s="10" t="str">
        <f>(ETM_waardes_2050!D229&amp;$H$22&amp;ETM_waardes_2050!G229)</f>
        <v>number_of_energy_chp_supercritical_waste_mix_present: 0.404865649963689</v>
      </c>
      <c r="E241" s="10" t="str">
        <f t="shared" si="1"/>
        <v>number_of_energy_chp_supercritical_waste_mix: 0.404865649963689</v>
      </c>
      <c r="F241" s="10" t="str">
        <f>IF(ETM_waardes_2050!$E229&lt;&gt;"",$H$24&amp;T(SUBSTITUTE(SUBSTITUTE(ETM_waardes_2050!$D229,$I$20,""),$I$21,""))&amp;$H$23&amp;ETM_waardes_2050!$H229,"")</f>
        <v>- init.number_of_energy_chp_supercritical_waste_mix = 0.404865649963689</v>
      </c>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row>
    <row r="242" spans="1:35" x14ac:dyDescent="0.15">
      <c r="A242" s="49"/>
      <c r="B242" s="287"/>
      <c r="C242" s="49"/>
      <c r="D242" s="10" t="str">
        <f>(ETM_waardes_2050!D230&amp;$H$22&amp;ETM_waardes_2050!G230)</f>
        <v>number_of_energy_chp_ultra_supercritical_coal_present: 0</v>
      </c>
      <c r="E242" s="10" t="str">
        <f t="shared" si="1"/>
        <v>number_of_energy_chp_ultra_supercritical_coal: 0</v>
      </c>
      <c r="F242" s="10" t="str">
        <f>IF(ETM_waardes_2050!$E230&lt;&gt;"",$H$24&amp;T(SUBSTITUTE(SUBSTITUTE(ETM_waardes_2050!$D230,$I$20,""),$I$21,""))&amp;$H$23&amp;ETM_waardes_2050!$H230,"")</f>
        <v>- init.number_of_energy_chp_ultra_supercritical_coal = 0</v>
      </c>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row>
    <row r="243" spans="1:35" x14ac:dyDescent="0.15">
      <c r="A243" s="49"/>
      <c r="B243" s="287"/>
      <c r="C243" s="49"/>
      <c r="D243" s="10" t="str">
        <f>(ETM_waardes_2050!D231&amp;$H$22&amp;ETM_waardes_2050!G231)</f>
        <v>number_of_energy_chp_ultra_supercritical_cofiring_coal_present: 0</v>
      </c>
      <c r="E243" s="10" t="str">
        <f t="shared" si="1"/>
        <v>number_of_energy_chp_ultra_supercritical_cofiring_coal: 0</v>
      </c>
      <c r="F243" s="10" t="str">
        <f>IF(ETM_waardes_2050!$E231&lt;&gt;"",$H$24&amp;T(SUBSTITUTE(SUBSTITUTE(ETM_waardes_2050!$D231,$I$20,""),$I$21,""))&amp;$H$23&amp;ETM_waardes_2050!$H231,"")</f>
        <v>- init.number_of_energy_chp_ultra_supercritical_cofiring_coal = 0</v>
      </c>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row>
    <row r="244" spans="1:35" x14ac:dyDescent="0.15">
      <c r="A244" s="49"/>
      <c r="C244" s="49"/>
      <c r="D244" s="10" t="str">
        <f>(ETM_waardes_2050!D232&amp;$H$22&amp;ETM_waardes_2050!G232)</f>
        <v>number_of_energy_heater_for_heat_network_network_gas_present: 0.801371925418931</v>
      </c>
      <c r="E244" s="10" t="str">
        <f t="shared" si="1"/>
        <v>number_of_energy_heater_for_heat_network_network_gas: 0.801371925418931</v>
      </c>
      <c r="F244" s="10" t="str">
        <f>IF(ETM_waardes_2050!$E232&lt;&gt;"",$H$24&amp;T(SUBSTITUTE(SUBSTITUTE(ETM_waardes_2050!$D232,$I$20,""),$I$21,""))&amp;$H$23&amp;ETM_waardes_2050!$H232,"")</f>
        <v>- init.number_of_energy_heater_for_heat_network_network_gas = 0.801371925418931</v>
      </c>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row>
    <row r="245" spans="1:35" x14ac:dyDescent="0.15">
      <c r="A245" s="49"/>
      <c r="B245" s="287"/>
      <c r="C245" s="49"/>
      <c r="D245" s="10" t="str">
        <f>(ETM_waardes_2050!D233&amp;$H$22&amp;ETM_waardes_2050!G233)</f>
        <v>number_of_energy_heater_for_heat_network_waste_mix_present: 0</v>
      </c>
      <c r="E245" s="10" t="str">
        <f t="shared" si="1"/>
        <v>number_of_energy_heater_for_heat_network_waste_mix: 0</v>
      </c>
      <c r="F245" s="10" t="str">
        <f>IF(ETM_waardes_2050!$E233&lt;&gt;"",$H$24&amp;T(SUBSTITUTE(SUBSTITUTE(ETM_waardes_2050!$D233,$I$20,""),$I$21,""))&amp;$H$23&amp;ETM_waardes_2050!$H233,"")</f>
        <v>- init.number_of_energy_heater_for_heat_network_waste_mix = 0</v>
      </c>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row>
    <row r="246" spans="1:35" x14ac:dyDescent="0.15">
      <c r="A246" s="49"/>
      <c r="B246" s="287"/>
      <c r="C246" s="49"/>
      <c r="D246" s="10" t="str">
        <f>(ETM_waardes_2050!D234&amp;$H$22&amp;ETM_waardes_2050!G234)</f>
        <v>number_of_energy_heater_for_heat_network_wood_pellets_present: 0</v>
      </c>
      <c r="E246" s="10" t="str">
        <f t="shared" si="1"/>
        <v>number_of_energy_heater_for_heat_network_wood_pellets: 0</v>
      </c>
      <c r="F246" s="10" t="str">
        <f>IF(ETM_waardes_2050!$E234&lt;&gt;"",$H$24&amp;T(SUBSTITUTE(SUBSTITUTE(ETM_waardes_2050!$D234,$I$20,""),$I$21,""))&amp;$H$23&amp;ETM_waardes_2050!$H234,"")</f>
        <v>- init.number_of_energy_heater_for_heat_network_wood_pellets = 0</v>
      </c>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row>
    <row r="247" spans="1:35" x14ac:dyDescent="0.15">
      <c r="A247" s="49"/>
      <c r="B247" s="287"/>
      <c r="C247" s="49"/>
      <c r="D247" s="10" t="str">
        <f>(ETM_waardes_2050!D235&amp;$H$22&amp;ETM_waardes_2050!G235)</f>
        <v>number_of_energy_power_combined_cycle_coal_present: 0</v>
      </c>
      <c r="E247" s="10" t="str">
        <f t="shared" si="1"/>
        <v>number_of_energy_power_combined_cycle_coal: 0</v>
      </c>
      <c r="F247" s="10" t="str">
        <f>IF(ETM_waardes_2050!$E235&lt;&gt;"",$H$24&amp;T(SUBSTITUTE(SUBSTITUTE(ETM_waardes_2050!$D235,$I$20,""),$I$21,""))&amp;$H$23&amp;ETM_waardes_2050!$H235,"")</f>
        <v>- init.number_of_energy_power_combined_cycle_coal = 0</v>
      </c>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row>
    <row r="248" spans="1:35" x14ac:dyDescent="0.15">
      <c r="A248" s="49"/>
      <c r="B248" s="287"/>
      <c r="C248" s="49"/>
      <c r="D248" s="10" t="str">
        <f>(ETM_waardes_2050!D236&amp;$H$22&amp;ETM_waardes_2050!G236)</f>
        <v>number_of_energy_power_combined_cycle_network_gas_present: 0</v>
      </c>
      <c r="E248" s="10" t="str">
        <f t="shared" si="1"/>
        <v>number_of_energy_power_combined_cycle_network_gas: 0</v>
      </c>
      <c r="F248" s="10" t="str">
        <f>IF(ETM_waardes_2050!$E236&lt;&gt;"",$H$24&amp;T(SUBSTITUTE(SUBSTITUTE(ETM_waardes_2050!$D236,$I$20,""),$I$21,""))&amp;$H$23&amp;ETM_waardes_2050!$H236,"")</f>
        <v>- init.number_of_energy_power_combined_cycle_network_gas = 0</v>
      </c>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row>
    <row r="249" spans="1:35" x14ac:dyDescent="0.15">
      <c r="A249" s="49"/>
      <c r="B249" s="287"/>
      <c r="C249" s="49"/>
      <c r="D249" s="10" t="str">
        <f>(ETM_waardes_2050!D237&amp;$H$22&amp;ETM_waardes_2050!G237)</f>
        <v>number_of_energy_power_hydro_river_present: 0</v>
      </c>
      <c r="E249" s="10" t="str">
        <f t="shared" si="1"/>
        <v>number_of_energy_power_hydro_river: 0</v>
      </c>
      <c r="F249" s="10" t="str">
        <f>IF(ETM_waardes_2050!$E237&lt;&gt;"",$H$24&amp;T(SUBSTITUTE(SUBSTITUTE(ETM_waardes_2050!$D237,$I$20,""),$I$21,""))&amp;$H$23&amp;ETM_waardes_2050!$H237,"")</f>
        <v>- init.number_of_energy_power_hydro_river = 0</v>
      </c>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row>
    <row r="250" spans="1:35" x14ac:dyDescent="0.15">
      <c r="A250" s="49"/>
      <c r="B250" s="287"/>
      <c r="C250" s="49"/>
      <c r="D250" s="10" t="str">
        <f>(ETM_waardes_2050!D238&amp;$H$22&amp;ETM_waardes_2050!G238)</f>
        <v>number_of_energy_power_nuclear_gen2_uranium_oxide_present: 0</v>
      </c>
      <c r="E250" s="10" t="str">
        <f t="shared" si="1"/>
        <v>number_of_energy_power_nuclear_gen2_uranium_oxide: 0</v>
      </c>
      <c r="F250" s="10" t="str">
        <f>IF(ETM_waardes_2050!$E238&lt;&gt;"",$H$24&amp;T(SUBSTITUTE(SUBSTITUTE(ETM_waardes_2050!$D238,$I$20,""),$I$21,""))&amp;$H$23&amp;ETM_waardes_2050!$H238,"")</f>
        <v>- init.number_of_energy_power_nuclear_gen2_uranium_oxide = 0</v>
      </c>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row>
    <row r="251" spans="1:35" x14ac:dyDescent="0.15">
      <c r="A251" s="49"/>
      <c r="B251" s="287"/>
      <c r="C251" s="49"/>
      <c r="D251" s="10" t="str">
        <f>(ETM_waardes_2050!D239&amp;$H$22&amp;ETM_waardes_2050!G239)</f>
        <v>number_of_energy_power_solar_pv_solar_radiation_present: 0</v>
      </c>
      <c r="E251" s="10" t="str">
        <f t="shared" ref="E251:E261" si="2">SUBSTITUTE(D251,"_present","")</f>
        <v>number_of_energy_power_solar_pv_solar_radiation: 0</v>
      </c>
      <c r="F251" s="10" t="str">
        <f>IF(ETM_waardes_2050!$E239&lt;&gt;"",$H$24&amp;T(SUBSTITUTE(SUBSTITUTE(ETM_waardes_2050!$D239,$I$20,""),$I$21,""))&amp;$H$23&amp;ETM_waardes_2050!$H239,"")</f>
        <v>- init.number_of_energy_power_solar_pv_solar_radiation = 0</v>
      </c>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row>
    <row r="252" spans="1:35" x14ac:dyDescent="0.15">
      <c r="A252" s="49"/>
      <c r="B252" s="287"/>
      <c r="C252" s="49"/>
      <c r="D252" s="10" t="str">
        <f>(ETM_waardes_2050!D240&amp;$H$22&amp;ETM_waardes_2050!G240)</f>
        <v>number_of_energy_power_supercritical_coal_present: 0</v>
      </c>
      <c r="E252" s="10" t="str">
        <f t="shared" si="2"/>
        <v>number_of_energy_power_supercritical_coal: 0</v>
      </c>
      <c r="F252" s="10" t="str">
        <f>IF(ETM_waardes_2050!$E240&lt;&gt;"",$H$24&amp;T(SUBSTITUTE(SUBSTITUTE(ETM_waardes_2050!$D240,$I$20,""),$I$21,""))&amp;$H$23&amp;ETM_waardes_2050!$H240,"")</f>
        <v>- init.number_of_energy_power_supercritical_coal = 0</v>
      </c>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row>
    <row r="253" spans="1:35" x14ac:dyDescent="0.15">
      <c r="A253" s="49"/>
      <c r="B253" s="287"/>
      <c r="C253" s="49"/>
      <c r="D253" s="10" t="str">
        <f>(ETM_waardes_2050!D241&amp;$H$22&amp;ETM_waardes_2050!G241)</f>
        <v>number_of_energy_power_ultra_supercritical_coal_present: 0</v>
      </c>
      <c r="E253" s="10" t="str">
        <f t="shared" si="2"/>
        <v>number_of_energy_power_ultra_supercritical_coal: 0</v>
      </c>
      <c r="F253" s="10" t="str">
        <f>IF(ETM_waardes_2050!$E241&lt;&gt;"",$H$24&amp;T(SUBSTITUTE(SUBSTITUTE(ETM_waardes_2050!$D241,$I$20,""),$I$21,""))&amp;$H$23&amp;ETM_waardes_2050!$H241,"")</f>
        <v>- init.number_of_energy_power_ultra_supercritical_coal = 0</v>
      </c>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row>
    <row r="254" spans="1:35" x14ac:dyDescent="0.15">
      <c r="A254" s="49"/>
      <c r="B254" s="287"/>
      <c r="C254" s="49"/>
      <c r="D254" s="10" t="str">
        <f>(ETM_waardes_2050!D242&amp;$H$22&amp;ETM_waardes_2050!G242)</f>
        <v>number_of_energy_power_ultra_supercritical_cofiring_coal_present: 0</v>
      </c>
      <c r="E254" s="10" t="str">
        <f t="shared" si="2"/>
        <v>number_of_energy_power_ultra_supercritical_cofiring_coal: 0</v>
      </c>
      <c r="F254" s="10" t="str">
        <f>IF(ETM_waardes_2050!$E242&lt;&gt;"",$H$24&amp;T(SUBSTITUTE(SUBSTITUTE(ETM_waardes_2050!$D242,$I$20,""),$I$21,""))&amp;$H$23&amp;ETM_waardes_2050!$H242,"")</f>
        <v>- init.number_of_energy_power_ultra_supercritical_cofiring_coal = 0</v>
      </c>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row>
    <row r="255" spans="1:35" x14ac:dyDescent="0.15">
      <c r="A255" s="49"/>
      <c r="B255" s="287"/>
      <c r="C255" s="49"/>
      <c r="D255" s="10" t="str">
        <f>(ETM_waardes_2050!D243&amp;$H$22&amp;ETM_waardes_2050!G243)</f>
        <v>number_of_energy_power_ultra_supercritical_network_gas_present: 0</v>
      </c>
      <c r="E255" s="10" t="str">
        <f t="shared" si="2"/>
        <v>number_of_energy_power_ultra_supercritical_network_gas: 0</v>
      </c>
      <c r="F255" s="10" t="str">
        <f>IF(ETM_waardes_2050!$E243&lt;&gt;"",$H$24&amp;T(SUBSTITUTE(SUBSTITUTE(ETM_waardes_2050!$D243,$I$20,""),$I$21,""))&amp;$H$23&amp;ETM_waardes_2050!$H243,"")</f>
        <v>- init.number_of_energy_power_ultra_supercritical_network_gas = 0</v>
      </c>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row>
    <row r="256" spans="1:35" x14ac:dyDescent="0.15">
      <c r="A256" s="49"/>
      <c r="B256" s="287"/>
      <c r="C256" s="49"/>
      <c r="D256" s="10" t="str">
        <f>(ETM_waardes_2050!D244&amp;$H$22&amp;ETM_waardes_2050!G244)</f>
        <v>number_of_energy_power_wind_turbine_coastal_present: 0</v>
      </c>
      <c r="E256" s="10" t="str">
        <f t="shared" si="2"/>
        <v>number_of_energy_power_wind_turbine_coastal: 0</v>
      </c>
      <c r="F256" s="10" t="str">
        <f>IF(ETM_waardes_2050!$E244&lt;&gt;"",$H$24&amp;T(SUBSTITUTE(SUBSTITUTE(ETM_waardes_2050!$D244,$I$20,""),$I$21,""))&amp;$H$23&amp;ETM_waardes_2050!$H244,"")</f>
        <v>- init.number_of_energy_power_wind_turbine_coastal = 0</v>
      </c>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row>
    <row r="257" spans="1:35" x14ac:dyDescent="0.15">
      <c r="A257" s="49"/>
      <c r="B257" s="287"/>
      <c r="C257" s="49"/>
      <c r="D257" s="10" t="str">
        <f>(ETM_waardes_2050!D245&amp;$H$22&amp;ETM_waardes_2050!G245)</f>
        <v>number_of_energy_power_wind_turbine_inland_present: 7.31831487845234</v>
      </c>
      <c r="E257" s="10" t="str">
        <f t="shared" si="2"/>
        <v>number_of_energy_power_wind_turbine_inland: 7.31831487845234</v>
      </c>
      <c r="F257" s="10" t="str">
        <f>IF(ETM_waardes_2050!$E245&lt;&gt;"",$H$24&amp;T(SUBSTITUTE(SUBSTITUTE(ETM_waardes_2050!$D245,$I$20,""),$I$21,""))&amp;$H$23&amp;ETM_waardes_2050!$H245,"")</f>
        <v>- init.number_of_energy_power_wind_turbine_inland = 7.31831487845234</v>
      </c>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row>
    <row r="258" spans="1:35" x14ac:dyDescent="0.15">
      <c r="A258" s="49"/>
      <c r="B258" s="287"/>
      <c r="C258" s="49"/>
      <c r="D258" s="10" t="str">
        <f>(ETM_waardes_2050!D246&amp;$H$22&amp;ETM_waardes_2050!G246)</f>
        <v>number_of_energy_power_wind_turbine_offshore_present: 0</v>
      </c>
      <c r="E258" s="10" t="str">
        <f t="shared" si="2"/>
        <v>number_of_energy_power_wind_turbine_offshore: 0</v>
      </c>
      <c r="F258" s="10" t="str">
        <f>IF(ETM_waardes_2050!$E246&lt;&gt;"",$H$24&amp;T(SUBSTITUTE(SUBSTITUTE(ETM_waardes_2050!$D246,$I$20,""),$I$21,""))&amp;$H$23&amp;ETM_waardes_2050!$H246,"")</f>
        <v>- init.number_of_energy_power_wind_turbine_offshore = 0</v>
      </c>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row>
    <row r="259" spans="1:35" x14ac:dyDescent="0.15">
      <c r="A259" s="49"/>
      <c r="B259" s="287"/>
      <c r="C259" s="49"/>
      <c r="D259" s="10" t="str">
        <f>(ETM_waardes_2050!D247&amp;$H$22&amp;ETM_waardes_2050!G247)</f>
        <v>number_of_industry_chp_combined_cycle_gas_power_fuelmix_present: 0.915880503144654</v>
      </c>
      <c r="E259" s="10" t="str">
        <f t="shared" si="2"/>
        <v>number_of_industry_chp_combined_cycle_gas_power_fuelmix: 0.915880503144654</v>
      </c>
      <c r="F259" s="10" t="str">
        <f>IF(ETM_waardes_2050!$E247&lt;&gt;"",$H$24&amp;T(SUBSTITUTE(SUBSTITUTE(ETM_waardes_2050!$D247,$I$20,""),$I$21,""))&amp;$H$23&amp;ETM_waardes_2050!$H247,"")</f>
        <v>- init.number_of_industry_chp_combined_cycle_gas_power_fuelmix = 0.915880503144654</v>
      </c>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row>
    <row r="260" spans="1:35" x14ac:dyDescent="0.15">
      <c r="A260" s="49"/>
      <c r="B260" s="287"/>
      <c r="C260" s="49"/>
      <c r="D260" s="10" t="str">
        <f>(ETM_waardes_2050!D248&amp;$H$22&amp;ETM_waardes_2050!G248)</f>
        <v>number_of_industry_chp_engine_gas_power_fuelmix_present: 0</v>
      </c>
      <c r="E260" s="10" t="str">
        <f t="shared" si="2"/>
        <v>number_of_industry_chp_engine_gas_power_fuelmix: 0</v>
      </c>
      <c r="F260" s="10" t="str">
        <f>IF(ETM_waardes_2050!$E248&lt;&gt;"",$H$24&amp;T(SUBSTITUTE(SUBSTITUTE(ETM_waardes_2050!$D248,$I$20,""),$I$21,""))&amp;$H$23&amp;ETM_waardes_2050!$H248,"")</f>
        <v>- init.number_of_industry_chp_engine_gas_power_fuelmix = 0</v>
      </c>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row>
    <row r="261" spans="1:35" x14ac:dyDescent="0.15">
      <c r="A261" s="49"/>
      <c r="B261" s="287"/>
      <c r="C261" s="49"/>
      <c r="D261" s="10" t="str">
        <f>(ETM_waardes_2050!D249&amp;$H$22&amp;ETM_waardes_2050!G249)</f>
        <v>number_of_industry_chp_turbine_gas_power_fuelmix_present: 0</v>
      </c>
      <c r="E261" s="10" t="str">
        <f t="shared" si="2"/>
        <v>number_of_industry_chp_turbine_gas_power_fuelmix: 0</v>
      </c>
      <c r="F261" s="10" t="str">
        <f>IF(ETM_waardes_2050!$E249&lt;&gt;"",$H$24&amp;T(SUBSTITUTE(SUBSTITUTE(ETM_waardes_2050!$D249,$I$20,""),$I$21,""))&amp;$H$23&amp;ETM_waardes_2050!$H249,"")</f>
        <v>- init.number_of_industry_chp_turbine_gas_power_fuelmix = 0</v>
      </c>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row>
    <row r="262" spans="1:35" x14ac:dyDescent="0.15">
      <c r="A262" s="49"/>
      <c r="B262" s="287"/>
      <c r="C262" s="49"/>
      <c r="D262" s="10" t="str">
        <f>(ETM_waardes_2050!D250&amp;$H$22&amp;ETM_waardes_2050!G250)</f>
        <v>households_solar_pv_solar_radiation_market_penetration_both: 227.635147939438</v>
      </c>
      <c r="E262" s="10"/>
      <c r="F262" s="10" t="str">
        <f>IF(ETM_waardes_2050!$E250&lt;&gt;"",$H$24&amp;T(SUBSTITUTE(SUBSTITUTE(ETM_waardes_2050!$D250,$I$20,""),$I$21,""))&amp;$H$23&amp;ETM_waardes_2050!$H250,"")</f>
        <v>- init.households_solar_pv_solar_radiation_market_penetration = 4.09743266290988</v>
      </c>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row>
    <row r="263" spans="1:35" x14ac:dyDescent="0.15">
      <c r="A263" s="49"/>
      <c r="B263" s="287"/>
      <c r="C263" s="49"/>
      <c r="D263" s="10" t="str">
        <f>(ETM_waardes_2050!D251&amp;$H$22&amp;ETM_waardes_2050!G251)</f>
        <v>buildings_solar_pv_solar_radiation_market_penetration_both: 37.8588345633025</v>
      </c>
      <c r="E263" s="10"/>
      <c r="F263" s="10" t="str">
        <f>IF(ETM_waardes_2050!$E251&lt;&gt;"",$H$24&amp;T(SUBSTITUTE(SUBSTITUTE(ETM_waardes_2050!$D251,$I$20,""),$I$21,""))&amp;$H$23&amp;ETM_waardes_2050!$H251,"")</f>
        <v>- init.buildings_solar_pv_solar_radiation_market_penetration = 0.530023683886235</v>
      </c>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row>
    <row r="264" spans="1:35" x14ac:dyDescent="0.15">
      <c r="A264" s="49"/>
      <c r="B264" s="287"/>
      <c r="C264" s="49"/>
      <c r="D264" s="1"/>
      <c r="E264" s="1"/>
      <c r="F264" s="1" t="str">
        <f>IF(ETM_waardes_2050!$E252&lt;&gt;"",$H$24&amp;T(SUBSTITUTE(SUBSTITUTE(ETM_waardes_2050!$D252,$I$20,""),$I$21,""))&amp;$H$23&amp;ETM_waardes_2050!$H252,"")</f>
        <v/>
      </c>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row>
    <row r="265" spans="1:35" x14ac:dyDescent="0.15">
      <c r="A265" s="49"/>
      <c r="B265" s="287"/>
      <c r="C265" s="49"/>
      <c r="D265" s="1"/>
      <c r="E265" s="1"/>
      <c r="F265" s="1" t="str">
        <f>IF(ETM_waardes_2050!$E253&lt;&gt;"",$H$24&amp;T(SUBSTITUTE(SUBSTITUTE(ETM_waardes_2050!$D253,$I$20,""),$I$21,""))&amp;$H$23&amp;ETM_waardes_2050!$H253,"")</f>
        <v/>
      </c>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row>
    <row r="266" spans="1:35" x14ac:dyDescent="0.15">
      <c r="A266" s="49"/>
      <c r="B266" s="287"/>
      <c r="C266" s="49"/>
      <c r="D266" s="1"/>
      <c r="E266" s="1"/>
      <c r="F266" s="1" t="str">
        <f>IF(ETM_waardes_2050!$E254&lt;&gt;"",$H$24&amp;T(SUBSTITUTE(SUBSTITUTE(ETM_waardes_2050!$D254,$I$20,""),$I$21,""))&amp;$H$23&amp;ETM_waardes_2050!$H254,"")</f>
        <v/>
      </c>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row>
    <row r="267" spans="1:35" x14ac:dyDescent="0.15">
      <c r="A267" s="49"/>
      <c r="B267" s="287"/>
      <c r="C267" s="49"/>
      <c r="D267" s="1"/>
      <c r="E267" s="1"/>
      <c r="F267" s="1" t="str">
        <f>IF(ETM_waardes_2050!$E255&lt;&gt;"",$H$24&amp;T(SUBSTITUTE(SUBSTITUTE(ETM_waardes_2050!$D255,$I$20,""),$I$21,""))&amp;$H$23&amp;ETM_waardes_2050!$H255,"")</f>
        <v/>
      </c>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row>
    <row r="268" spans="1:35" x14ac:dyDescent="0.15">
      <c r="A268" s="49"/>
      <c r="B268" s="287"/>
      <c r="C268" s="49"/>
      <c r="D268" s="1"/>
      <c r="E268" s="1"/>
      <c r="F268" s="1" t="str">
        <f>IF(ETM_waardes_2050!$E256&lt;&gt;"",$H$24&amp;T(SUBSTITUTE(SUBSTITUTE(ETM_waardes_2050!$D256,$I$20,""),$I$21,""))&amp;$H$23&amp;ETM_waardes_2050!$H256,"")</f>
        <v/>
      </c>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row>
    <row r="269" spans="1:35" x14ac:dyDescent="0.15">
      <c r="A269" s="49"/>
      <c r="B269" s="287"/>
      <c r="C269" s="49"/>
      <c r="D269" s="1"/>
      <c r="E269" s="1"/>
      <c r="F269" s="1" t="str">
        <f>IF(ETM_waardes_2050!$E257&lt;&gt;"",$H$24&amp;T(SUBSTITUTE(SUBSTITUTE(ETM_waardes_2050!$D257,$I$20,""),$I$21,""))&amp;$H$23&amp;ETM_waardes_2050!$H257,"")</f>
        <v/>
      </c>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row>
    <row r="270" spans="1:35" x14ac:dyDescent="0.15">
      <c r="A270" s="49"/>
      <c r="B270" s="287"/>
      <c r="C270" s="49"/>
      <c r="D270" s="1"/>
      <c r="E270" s="1"/>
      <c r="F270" s="1" t="str">
        <f>IF(ETM_waardes_2050!$E258&lt;&gt;"",$H$24&amp;T(SUBSTITUTE(SUBSTITUTE(ETM_waardes_2050!$D258,$I$20,""),$I$21,""))&amp;$H$23&amp;ETM_waardes_2050!$H258,"")</f>
        <v/>
      </c>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row>
    <row r="271" spans="1:35" x14ac:dyDescent="0.15">
      <c r="A271" s="49"/>
      <c r="B271" s="287"/>
      <c r="C271" s="49"/>
      <c r="D271" s="1"/>
      <c r="E271" s="1"/>
      <c r="F271" s="1" t="str">
        <f>IF(ETM_waardes_2050!$E259&lt;&gt;"",$H$24&amp;T(SUBSTITUTE(SUBSTITUTE(ETM_waardes_2050!$D259,$I$20,""),$I$21,""))&amp;$H$23&amp;ETM_waardes_2050!$H259,"")</f>
        <v/>
      </c>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row>
    <row r="272" spans="1:35" x14ac:dyDescent="0.15">
      <c r="A272" s="49"/>
      <c r="B272" s="287"/>
      <c r="C272" s="49"/>
      <c r="D272" s="1"/>
      <c r="E272" s="1"/>
      <c r="F272" s="1" t="str">
        <f>IF(ETM_waardes_2050!$E260&lt;&gt;"",$H$24&amp;T(SUBSTITUTE(SUBSTITUTE(ETM_waardes_2050!$D260,$I$20,""),$I$21,""))&amp;$H$23&amp;ETM_waardes_2050!$H260,"")</f>
        <v/>
      </c>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row>
    <row r="273" spans="1:35" x14ac:dyDescent="0.15">
      <c r="A273" s="49"/>
      <c r="B273" s="287"/>
      <c r="C273" s="49"/>
      <c r="D273" s="1"/>
      <c r="E273" s="1"/>
      <c r="F273" s="1" t="str">
        <f>IF(ETM_waardes_2050!$E261&lt;&gt;"",$H$24&amp;T(SUBSTITUTE(SUBSTITUTE(ETM_waardes_2050!$D261,$I$20,""),$I$21,""))&amp;$H$23&amp;ETM_waardes_2050!$H261,"")</f>
        <v/>
      </c>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row>
    <row r="274" spans="1:35" x14ac:dyDescent="0.15">
      <c r="A274" s="49"/>
      <c r="B274" s="287"/>
      <c r="C274" s="49"/>
      <c r="D274" s="1"/>
      <c r="E274" s="1"/>
      <c r="F274" s="1" t="str">
        <f>IF(ETM_waardes_2050!$E262&lt;&gt;"",$H$24&amp;T(SUBSTITUTE(SUBSTITUTE(ETM_waardes_2050!$D262,$I$20,""),$I$21,""))&amp;$H$23&amp;ETM_waardes_2050!$H262,"")</f>
        <v/>
      </c>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row>
    <row r="275" spans="1:35" x14ac:dyDescent="0.15">
      <c r="A275" s="49"/>
      <c r="B275" s="287"/>
      <c r="C275" s="49"/>
      <c r="D275" s="1"/>
      <c r="E275" s="1"/>
      <c r="F275" s="1" t="str">
        <f>IF(ETM_waardes_2050!$E263&lt;&gt;"",$H$24&amp;T(SUBSTITUTE(SUBSTITUTE(ETM_waardes_2050!$D263,$I$20,""),$I$21,""))&amp;$H$23&amp;ETM_waardes_2050!$H263,"")</f>
        <v/>
      </c>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row>
    <row r="276" spans="1:35" x14ac:dyDescent="0.15">
      <c r="A276" s="49"/>
      <c r="B276" s="287"/>
      <c r="C276" s="49"/>
      <c r="D276" s="1"/>
      <c r="E276" s="1"/>
      <c r="F276" s="1" t="str">
        <f>IF(ETM_waardes_2050!$E264&lt;&gt;"",$H$24&amp;T(SUBSTITUTE(SUBSTITUTE(ETM_waardes_2050!$D264,$I$20,""),$I$21,""))&amp;$H$23&amp;ETM_waardes_2050!$H264,"")</f>
        <v/>
      </c>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row>
    <row r="277" spans="1:35" x14ac:dyDescent="0.15">
      <c r="A277" s="49"/>
      <c r="B277" s="287"/>
      <c r="C277" s="49"/>
      <c r="D277" s="1"/>
      <c r="E277" s="1"/>
      <c r="F277" s="1" t="str">
        <f>IF(ETM_waardes_2050!$E265&lt;&gt;"",$H$24&amp;T(SUBSTITUTE(SUBSTITUTE(ETM_waardes_2050!$D265,$I$20,""),$I$21,""))&amp;$H$23&amp;ETM_waardes_2050!$H265,"")</f>
        <v/>
      </c>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row>
    <row r="278" spans="1:35" x14ac:dyDescent="0.15">
      <c r="A278" s="49"/>
      <c r="B278" s="287"/>
      <c r="C278" s="49"/>
      <c r="D278" s="1"/>
      <c r="E278" s="1"/>
      <c r="F278" s="1" t="str">
        <f>IF(ETM_waardes_2050!$E266&lt;&gt;"",$H$24&amp;T(SUBSTITUTE(SUBSTITUTE(ETM_waardes_2050!$D266,$I$20,""),$I$21,""))&amp;$H$23&amp;ETM_waardes_2050!$H266,"")</f>
        <v/>
      </c>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row>
    <row r="279" spans="1:35" x14ac:dyDescent="0.15">
      <c r="A279" s="49"/>
      <c r="B279" s="287"/>
      <c r="C279" s="49"/>
      <c r="D279" s="1"/>
      <c r="E279" s="1"/>
      <c r="F279" s="1" t="str">
        <f>IF(ETM_waardes_2050!$E267&lt;&gt;"",$H$24&amp;T(SUBSTITUTE(SUBSTITUTE(ETM_waardes_2050!$D267,$I$20,""),$I$21,""))&amp;$H$23&amp;ETM_waardes_2050!$H267,"")</f>
        <v/>
      </c>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row>
    <row r="280" spans="1:35" x14ac:dyDescent="0.15">
      <c r="A280" s="49"/>
      <c r="B280" s="287"/>
      <c r="C280" s="49"/>
      <c r="D280" s="1"/>
      <c r="E280" s="1"/>
      <c r="F280" s="1" t="str">
        <f>IF(ETM_waardes_2050!$E268&lt;&gt;"",$H$24&amp;T(SUBSTITUTE(SUBSTITUTE(ETM_waardes_2050!$D268,$I$20,""),$I$21,""))&amp;$H$23&amp;ETM_waardes_2050!$H268,"")</f>
        <v/>
      </c>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row>
    <row r="281" spans="1:35" x14ac:dyDescent="0.15">
      <c r="A281" s="49"/>
      <c r="B281" s="287"/>
      <c r="C281" s="49"/>
      <c r="D281" s="1"/>
      <c r="E281" s="1"/>
      <c r="F281" s="1" t="str">
        <f>IF(ETM_waardes_2050!$E269&lt;&gt;"",$H$24&amp;T(SUBSTITUTE(SUBSTITUTE(ETM_waardes_2050!$D269,$I$20,""),$I$21,""))&amp;$H$23&amp;ETM_waardes_2050!$H269,"")</f>
        <v/>
      </c>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row>
    <row r="282" spans="1:35" x14ac:dyDescent="0.15">
      <c r="A282" s="49"/>
      <c r="B282" s="287"/>
      <c r="C282" s="49"/>
      <c r="D282" s="1"/>
      <c r="E282" s="1"/>
      <c r="F282" s="1" t="str">
        <f>IF(ETM_waardes_2050!$E270&lt;&gt;"",$H$24&amp;T(SUBSTITUTE(SUBSTITUTE(ETM_waardes_2050!$D270,$I$20,""),$I$21,""))&amp;$H$23&amp;ETM_waardes_2050!$H270,"")</f>
        <v/>
      </c>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row>
    <row r="283" spans="1:35" x14ac:dyDescent="0.15">
      <c r="A283" s="49"/>
      <c r="B283" s="287"/>
      <c r="C283" s="49"/>
      <c r="D283" s="1"/>
      <c r="E283" s="1"/>
      <c r="F283" s="1" t="str">
        <f>IF(ETM_waardes_2050!$E271&lt;&gt;"",$H$24&amp;T(SUBSTITUTE(SUBSTITUTE(ETM_waardes_2050!$D271,$I$20,""),$I$21,""))&amp;$H$23&amp;ETM_waardes_2050!$H271,"")</f>
        <v/>
      </c>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row>
    <row r="284" spans="1:35" x14ac:dyDescent="0.15">
      <c r="A284" s="49"/>
      <c r="B284" s="287"/>
      <c r="C284" s="49"/>
      <c r="D284" s="1"/>
      <c r="E284" s="1"/>
      <c r="F284" s="1" t="str">
        <f>IF(ETM_waardes_2050!$E272&lt;&gt;"",$H$24&amp;T(SUBSTITUTE(SUBSTITUTE(ETM_waardes_2050!$D272,$I$20,""),$I$21,""))&amp;$H$23&amp;ETM_waardes_2050!$H272,"")</f>
        <v/>
      </c>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row>
    <row r="285" spans="1:35" x14ac:dyDescent="0.15">
      <c r="A285" s="49"/>
      <c r="B285" s="287"/>
      <c r="C285" s="49"/>
      <c r="D285" s="1"/>
      <c r="E285" s="1"/>
      <c r="F285" s="1" t="str">
        <f>IF(ETM_waardes_2050!$E273&lt;&gt;"",$H$24&amp;T(SUBSTITUTE(SUBSTITUTE(ETM_waardes_2050!$D273,$I$20,""),$I$21,""))&amp;$H$23&amp;ETM_waardes_2050!$H273,"")</f>
        <v/>
      </c>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row>
    <row r="286" spans="1:35" x14ac:dyDescent="0.15">
      <c r="A286" s="49"/>
      <c r="B286" s="287"/>
      <c r="C286" s="49"/>
      <c r="D286" s="1"/>
      <c r="E286" s="1"/>
      <c r="F286" s="1" t="str">
        <f>IF(ETM_waardes_2050!$E274&lt;&gt;"",$H$24&amp;T(SUBSTITUTE(SUBSTITUTE(ETM_waardes_2050!$D274,$I$20,""),$I$21,""))&amp;$H$23&amp;ETM_waardes_2050!$H274,"")</f>
        <v/>
      </c>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row>
    <row r="287" spans="1:35" x14ac:dyDescent="0.15">
      <c r="A287" s="49"/>
      <c r="B287" s="287"/>
      <c r="C287" s="49"/>
      <c r="D287" s="1"/>
      <c r="E287" s="1"/>
      <c r="F287" s="1" t="str">
        <f>IF(ETM_waardes_2050!$E275&lt;&gt;"",$H$24&amp;T(SUBSTITUTE(SUBSTITUTE(ETM_waardes_2050!$D275,$I$20,""),$I$21,""))&amp;$H$23&amp;ETM_waardes_2050!$H275,"")</f>
        <v/>
      </c>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row>
    <row r="288" spans="1:35" x14ac:dyDescent="0.15">
      <c r="A288" s="49"/>
      <c r="B288" s="287"/>
      <c r="C288" s="49"/>
      <c r="D288" s="1"/>
      <c r="E288" s="1"/>
      <c r="F288" s="1" t="str">
        <f>IF(ETM_waardes_2050!$E276&lt;&gt;"",$H$24&amp;T(SUBSTITUTE(SUBSTITUTE(ETM_waardes_2050!$D276,$I$20,""),$I$21,""))&amp;$H$23&amp;ETM_waardes_2050!$H276,"")</f>
        <v/>
      </c>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row>
    <row r="289" spans="1:35" x14ac:dyDescent="0.15">
      <c r="A289" s="49"/>
      <c r="B289" s="287"/>
      <c r="C289" s="49"/>
      <c r="D289" s="1"/>
      <c r="E289" s="1"/>
      <c r="F289" s="1" t="str">
        <f>IF(ETM_waardes_2050!$E277&lt;&gt;"",$H$24&amp;T(SUBSTITUTE(SUBSTITUTE(ETM_waardes_2050!$D277,$I$20,""),$I$21,""))&amp;$H$23&amp;ETM_waardes_2050!$H277,"")</f>
        <v/>
      </c>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row>
    <row r="290" spans="1:35" x14ac:dyDescent="0.15">
      <c r="A290" s="49"/>
      <c r="B290" s="287"/>
      <c r="C290" s="49"/>
      <c r="D290" s="1"/>
      <c r="E290" s="1"/>
      <c r="F290" s="1" t="str">
        <f>IF(ETM_waardes_2050!$E278&lt;&gt;"",$H$24&amp;T(SUBSTITUTE(SUBSTITUTE(ETM_waardes_2050!$D278,$I$20,""),$I$21,""))&amp;$H$23&amp;ETM_waardes_2050!$H278,"")</f>
        <v/>
      </c>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row>
    <row r="291" spans="1:35" x14ac:dyDescent="0.15">
      <c r="A291" s="49"/>
      <c r="B291" s="287"/>
      <c r="C291" s="49"/>
      <c r="D291" s="1"/>
      <c r="E291" s="1"/>
      <c r="F291" s="1" t="str">
        <f>IF(ETM_waardes_2050!$E279&lt;&gt;"",$H$24&amp;T(SUBSTITUTE(SUBSTITUTE(ETM_waardes_2050!$D279,$I$20,""),$I$21,""))&amp;$H$23&amp;ETM_waardes_2050!$H279,"")</f>
        <v/>
      </c>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row>
    <row r="292" spans="1:35" x14ac:dyDescent="0.15">
      <c r="A292" s="49"/>
      <c r="B292" s="287"/>
      <c r="C292" s="49"/>
      <c r="D292" s="1"/>
      <c r="E292" s="1"/>
      <c r="F292" s="1" t="str">
        <f>IF(ETM_waardes_2050!$E280&lt;&gt;"",$H$24&amp;T(SUBSTITUTE(SUBSTITUTE(ETM_waardes_2050!$D280,$I$20,""),$I$21,""))&amp;$H$23&amp;ETM_waardes_2050!$H280,"")</f>
        <v/>
      </c>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row>
    <row r="293" spans="1:35" x14ac:dyDescent="0.15">
      <c r="A293" s="49"/>
      <c r="B293" s="287"/>
      <c r="C293" s="49"/>
      <c r="D293" s="1"/>
      <c r="E293" s="1"/>
      <c r="F293" s="1" t="str">
        <f>IF(ETM_waardes_2050!$E281&lt;&gt;"",$H$24&amp;T(SUBSTITUTE(SUBSTITUTE(ETM_waardes_2050!$D281,$I$20,""),$I$21,""))&amp;$H$23&amp;ETM_waardes_2050!$H281,"")</f>
        <v/>
      </c>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row>
    <row r="294" spans="1:35" x14ac:dyDescent="0.15">
      <c r="A294" s="49"/>
      <c r="B294" s="287"/>
      <c r="C294" s="49"/>
      <c r="D294" s="1"/>
      <c r="E294" s="1"/>
      <c r="F294" s="1" t="str">
        <f>IF(ETM_waardes_2050!$E282&lt;&gt;"",$H$24&amp;T(SUBSTITUTE(SUBSTITUTE(ETM_waardes_2050!$D282,$I$20,""),$I$21,""))&amp;$H$23&amp;ETM_waardes_2050!$H282,"")</f>
        <v/>
      </c>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row>
    <row r="295" spans="1:35" x14ac:dyDescent="0.15">
      <c r="A295" s="49"/>
      <c r="B295" s="287"/>
      <c r="C295" s="49"/>
      <c r="D295" s="1"/>
      <c r="E295" s="1"/>
      <c r="F295" s="1" t="str">
        <f>IF(ETM_waardes_2050!$E283&lt;&gt;"",$H$24&amp;T(SUBSTITUTE(SUBSTITUTE(ETM_waardes_2050!$D283,$I$20,""),$I$21,""))&amp;$H$23&amp;ETM_waardes_2050!$H283,"")</f>
        <v/>
      </c>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row>
    <row r="296" spans="1:35" x14ac:dyDescent="0.15">
      <c r="A296" s="49"/>
      <c r="B296" s="287"/>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row>
    <row r="297" spans="1:35" x14ac:dyDescent="0.15">
      <c r="A297" s="49"/>
      <c r="B297" s="287"/>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row>
    <row r="298" spans="1:35" x14ac:dyDescent="0.15">
      <c r="A298" s="49"/>
      <c r="B298" s="287"/>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row>
    <row r="299" spans="1:35" x14ac:dyDescent="0.15">
      <c r="A299" s="49"/>
      <c r="B299" s="287"/>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row>
    <row r="300" spans="1:35" x14ac:dyDescent="0.15">
      <c r="A300" s="49"/>
      <c r="B300" s="287"/>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row>
    <row r="301" spans="1:35" x14ac:dyDescent="0.15">
      <c r="A301" s="49"/>
      <c r="B301" s="287"/>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row>
    <row r="302" spans="1:35" x14ac:dyDescent="0.1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row>
    <row r="303" spans="1:35" x14ac:dyDescent="0.1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row>
    <row r="304" spans="1:35" x14ac:dyDescent="0.1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row>
    <row r="305" spans="1:35" x14ac:dyDescent="0.1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row>
    <row r="306" spans="1:35" x14ac:dyDescent="0.1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row>
    <row r="307" spans="1:35" x14ac:dyDescent="0.1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row>
    <row r="308" spans="1:35" x14ac:dyDescent="0.1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row>
    <row r="309" spans="1:35" x14ac:dyDescent="0.1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row>
    <row r="310" spans="1:35" x14ac:dyDescent="0.1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row>
    <row r="311" spans="1:35" x14ac:dyDescent="0.1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row>
    <row r="312" spans="1:35" x14ac:dyDescent="0.1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row>
    <row r="313" spans="1:35" x14ac:dyDescent="0.1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row>
    <row r="314" spans="1:35" x14ac:dyDescent="0.1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row>
    <row r="315" spans="1:35" x14ac:dyDescent="0.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row>
    <row r="316" spans="1:35" x14ac:dyDescent="0.1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row>
    <row r="317" spans="1:35" x14ac:dyDescent="0.1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row>
    <row r="318" spans="1:35" x14ac:dyDescent="0.1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row>
    <row r="319" spans="1:35" x14ac:dyDescent="0.1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row>
    <row r="320" spans="1:35" x14ac:dyDescent="0.1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row>
    <row r="321" spans="1:35" x14ac:dyDescent="0.1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row>
    <row r="322" spans="1:35" x14ac:dyDescent="0.1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row>
    <row r="323" spans="1:35" x14ac:dyDescent="0.1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row>
    <row r="324" spans="1:35" x14ac:dyDescent="0.1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row>
    <row r="325" spans="1:35" x14ac:dyDescent="0.1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row>
    <row r="326" spans="1:35" x14ac:dyDescent="0.1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row>
    <row r="327" spans="1:35" x14ac:dyDescent="0.1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row>
    <row r="328" spans="1:35" x14ac:dyDescent="0.1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row>
    <row r="329" spans="1:35" x14ac:dyDescent="0.1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row>
    <row r="330" spans="1:35" x14ac:dyDescent="0.1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row>
    <row r="331" spans="1:35" x14ac:dyDescent="0.1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row>
    <row r="332" spans="1:35" x14ac:dyDescent="0.1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row>
    <row r="333" spans="1:35" x14ac:dyDescent="0.1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row>
    <row r="334" spans="1:35" x14ac:dyDescent="0.1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row>
    <row r="335" spans="1:35" x14ac:dyDescent="0.1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row>
    <row r="336" spans="1:35" x14ac:dyDescent="0.1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row>
    <row r="337" spans="1:35" x14ac:dyDescent="0.1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row>
    <row r="338" spans="1:35" x14ac:dyDescent="0.1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row>
    <row r="339" spans="1:35" x14ac:dyDescent="0.15">
      <c r="A339" s="49"/>
      <c r="B339" s="49"/>
      <c r="C339" s="49"/>
      <c r="D339" s="49"/>
      <c r="E339" s="49"/>
      <c r="F339" s="49"/>
    </row>
    <row r="340" spans="1:35" x14ac:dyDescent="0.15">
      <c r="A340" s="49"/>
      <c r="B340" s="49"/>
      <c r="C340" s="49"/>
    </row>
    <row r="341" spans="1:35" x14ac:dyDescent="0.15">
      <c r="A341" s="49"/>
      <c r="B341" s="49"/>
      <c r="C341" s="49"/>
    </row>
    <row r="342" spans="1:35" x14ac:dyDescent="0.15">
      <c r="A342" s="49"/>
      <c r="B342" s="49"/>
      <c r="C342" s="49"/>
    </row>
    <row r="343" spans="1:35" x14ac:dyDescent="0.15">
      <c r="A343" s="49"/>
      <c r="B343" s="49"/>
      <c r="C343" s="49"/>
    </row>
    <row r="344" spans="1:35" x14ac:dyDescent="0.15">
      <c r="A344" s="49"/>
      <c r="B344" s="49"/>
      <c r="C344" s="49"/>
    </row>
    <row r="345" spans="1:35" x14ac:dyDescent="0.15">
      <c r="A345" s="49"/>
      <c r="B345" s="49"/>
      <c r="C345" s="49"/>
    </row>
    <row r="346" spans="1:35" x14ac:dyDescent="0.15">
      <c r="A346" s="49"/>
      <c r="B346" s="49"/>
      <c r="C346" s="49"/>
    </row>
    <row r="347" spans="1:35" x14ac:dyDescent="0.15">
      <c r="A347" s="49"/>
      <c r="B347" s="49"/>
      <c r="C347" s="49"/>
    </row>
    <row r="348" spans="1:35" x14ac:dyDescent="0.15">
      <c r="A348" s="49"/>
      <c r="B348" s="49"/>
      <c r="C348" s="49"/>
    </row>
    <row r="349" spans="1:35" x14ac:dyDescent="0.15">
      <c r="A349" s="49"/>
      <c r="B349" s="49"/>
      <c r="C349" s="49"/>
    </row>
    <row r="350" spans="1:35" x14ac:dyDescent="0.15">
      <c r="A350" s="49"/>
      <c r="B350" s="49"/>
      <c r="C350" s="49"/>
    </row>
    <row r="351" spans="1:35" x14ac:dyDescent="0.15">
      <c r="A351" s="49"/>
      <c r="B351" s="49"/>
      <c r="C351" s="49"/>
    </row>
    <row r="352" spans="1:35" x14ac:dyDescent="0.15">
      <c r="A352" s="49"/>
      <c r="B352" s="49"/>
      <c r="C352" s="49"/>
    </row>
    <row r="353" spans="1:3" x14ac:dyDescent="0.15">
      <c r="A353" s="49"/>
      <c r="B353" s="49"/>
      <c r="C353" s="49"/>
    </row>
    <row r="354" spans="1:3" x14ac:dyDescent="0.15">
      <c r="A354" s="49"/>
      <c r="B354" s="49"/>
      <c r="C354" s="49"/>
    </row>
    <row r="355" spans="1:3" x14ac:dyDescent="0.15">
      <c r="A355" s="49"/>
      <c r="B355" s="49"/>
      <c r="C355" s="49"/>
    </row>
    <row r="356" spans="1:3" x14ac:dyDescent="0.15">
      <c r="A356" s="49"/>
      <c r="B356" s="49"/>
      <c r="C356" s="49"/>
    </row>
    <row r="357" spans="1:3" x14ac:dyDescent="0.15">
      <c r="A357" s="49"/>
      <c r="B357" s="49"/>
      <c r="C357" s="49"/>
    </row>
    <row r="358" spans="1:3" x14ac:dyDescent="0.15">
      <c r="A358" s="49"/>
      <c r="B358" s="49"/>
      <c r="C358" s="49"/>
    </row>
    <row r="359" spans="1:3" x14ac:dyDescent="0.15">
      <c r="A359" s="49"/>
      <c r="B359" s="49"/>
      <c r="C359" s="49"/>
    </row>
    <row r="360" spans="1:3" x14ac:dyDescent="0.15">
      <c r="A360" s="49"/>
      <c r="B360" s="49"/>
      <c r="C360" s="49"/>
    </row>
    <row r="361" spans="1:3" x14ac:dyDescent="0.15">
      <c r="A361" s="49"/>
      <c r="B361" s="49"/>
      <c r="C361" s="49"/>
    </row>
    <row r="362" spans="1:3" x14ac:dyDescent="0.15">
      <c r="A362" s="49"/>
      <c r="B362" s="49"/>
      <c r="C362" s="49"/>
    </row>
    <row r="363" spans="1:3" x14ac:dyDescent="0.15">
      <c r="A363" s="49"/>
      <c r="B363" s="49"/>
      <c r="C363" s="49"/>
    </row>
    <row r="364" spans="1:3" x14ac:dyDescent="0.15">
      <c r="A364" s="49"/>
      <c r="B364" s="49"/>
      <c r="C364" s="49"/>
    </row>
    <row r="365" spans="1:3" x14ac:dyDescent="0.15">
      <c r="A365" s="49"/>
      <c r="B365" s="49"/>
      <c r="C365" s="49"/>
    </row>
  </sheetData>
  <mergeCells count="1">
    <mergeCell ref="B4:H4"/>
  </mergeCells>
  <conditionalFormatting sqref="D19:E21">
    <cfRule type="containsText" dxfId="21" priority="2" operator="containsText" text="present">
      <formula>NOT(ISERROR(SEARCH("present",D19)))</formula>
    </cfRule>
  </conditionalFormatting>
  <conditionalFormatting sqref="D19:E21">
    <cfRule type="containsText" dxfId="20" priority="1" operator="containsText" text="both">
      <formula>NOT(ISERROR(SEARCH("both",D19)))</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6" tint="0.39997558519241921"/>
  </sheetPr>
  <dimension ref="A1:AE198"/>
  <sheetViews>
    <sheetView topLeftCell="A36" workbookViewId="0">
      <selection activeCell="E86" sqref="E86"/>
    </sheetView>
  </sheetViews>
  <sheetFormatPr baseColWidth="10" defaultRowHeight="13" x14ac:dyDescent="0.15"/>
  <cols>
    <col min="4" max="4" width="64.83203125" customWidth="1"/>
  </cols>
  <sheetData>
    <row r="1" spans="1:31" ht="21" x14ac:dyDescent="0.25">
      <c r="A1" s="49"/>
      <c r="B1" s="20" t="s">
        <v>311</v>
      </c>
      <c r="C1" s="20"/>
      <c r="D1" s="21"/>
      <c r="E1" s="49"/>
      <c r="F1" s="23"/>
      <c r="G1" s="23"/>
      <c r="H1" s="23"/>
      <c r="I1" s="23"/>
      <c r="J1" s="23"/>
      <c r="K1" s="23"/>
      <c r="L1" s="23"/>
      <c r="M1" s="23"/>
      <c r="N1" s="23"/>
      <c r="O1" s="23"/>
      <c r="P1" s="23"/>
      <c r="Q1" s="23"/>
      <c r="R1" s="23"/>
      <c r="S1" s="23"/>
      <c r="T1" s="23"/>
      <c r="U1" s="23"/>
      <c r="V1" s="23"/>
      <c r="W1" s="23"/>
      <c r="X1" s="23"/>
      <c r="Y1" s="23"/>
      <c r="Z1" s="23"/>
      <c r="AA1" s="23"/>
      <c r="AB1" s="23"/>
      <c r="AC1" s="23"/>
    </row>
    <row r="2" spans="1:31" ht="16" x14ac:dyDescent="0.2">
      <c r="A2" s="49"/>
      <c r="B2" s="24"/>
      <c r="C2" s="24"/>
      <c r="D2" s="21"/>
      <c r="E2" s="22"/>
      <c r="F2" s="23"/>
      <c r="G2" s="29"/>
      <c r="H2" s="23"/>
      <c r="I2" s="23"/>
      <c r="J2" s="23"/>
      <c r="K2" s="23"/>
      <c r="L2" s="23"/>
      <c r="M2" s="23"/>
      <c r="N2" s="23"/>
      <c r="O2" s="23"/>
      <c r="P2" s="23"/>
      <c r="Q2" s="23"/>
      <c r="R2" s="23"/>
      <c r="S2" s="23"/>
      <c r="T2" s="23"/>
      <c r="U2" s="23"/>
      <c r="V2" s="23"/>
      <c r="W2" s="23"/>
      <c r="X2" s="23"/>
      <c r="Y2" s="23"/>
      <c r="Z2" s="23"/>
      <c r="AA2" s="23"/>
      <c r="AB2" s="23"/>
      <c r="AC2" s="23"/>
    </row>
    <row r="3" spans="1:31" ht="16" x14ac:dyDescent="0.2">
      <c r="A3" s="49"/>
      <c r="B3" s="293" t="s">
        <v>585</v>
      </c>
      <c r="C3" s="294"/>
      <c r="D3" s="294"/>
      <c r="E3" s="26"/>
      <c r="F3" s="27"/>
      <c r="G3" s="28"/>
      <c r="H3" s="29"/>
      <c r="I3" s="29"/>
      <c r="J3" s="23"/>
      <c r="K3" s="29"/>
      <c r="L3" s="29"/>
      <c r="M3" s="29"/>
      <c r="N3" s="29"/>
      <c r="O3" s="29"/>
      <c r="P3" s="29"/>
      <c r="Q3" s="29"/>
      <c r="R3" s="29"/>
      <c r="S3" s="29"/>
      <c r="T3" s="29"/>
      <c r="U3" s="29"/>
      <c r="V3" s="23"/>
      <c r="W3" s="29"/>
      <c r="X3" s="29"/>
      <c r="Y3" s="29"/>
      <c r="Z3" s="29"/>
      <c r="AA3" s="29"/>
      <c r="AB3" s="29"/>
      <c r="AC3" s="29"/>
    </row>
    <row r="4" spans="1:31" ht="12" customHeight="1" x14ac:dyDescent="0.15">
      <c r="A4" s="49"/>
      <c r="B4" s="742" t="s">
        <v>648</v>
      </c>
      <c r="C4" s="743"/>
      <c r="D4" s="743"/>
      <c r="E4" s="743"/>
      <c r="F4" s="743"/>
      <c r="G4" s="744"/>
      <c r="H4" s="30"/>
      <c r="I4" s="30"/>
      <c r="J4" s="23"/>
      <c r="K4" s="30"/>
      <c r="L4" s="30"/>
      <c r="M4" s="30"/>
      <c r="N4" s="30"/>
      <c r="O4" s="30"/>
      <c r="P4" s="30"/>
      <c r="Q4" s="30"/>
      <c r="R4" s="30"/>
      <c r="S4" s="30"/>
      <c r="T4" s="30"/>
      <c r="U4" s="30"/>
      <c r="V4" s="23"/>
      <c r="W4" s="30"/>
      <c r="X4" s="30"/>
      <c r="Y4" s="30"/>
      <c r="Z4" s="30"/>
      <c r="AA4" s="30"/>
      <c r="AB4" s="30"/>
      <c r="AC4" s="30"/>
    </row>
    <row r="5" spans="1:31" x14ac:dyDescent="0.15">
      <c r="A5" s="49"/>
      <c r="B5" s="49"/>
      <c r="C5" s="49"/>
      <c r="D5" s="49"/>
      <c r="E5" s="1"/>
      <c r="F5" s="30"/>
      <c r="G5" s="30"/>
      <c r="H5" s="30"/>
      <c r="I5" s="30"/>
      <c r="J5" s="30"/>
      <c r="K5" s="30"/>
      <c r="L5" s="23"/>
      <c r="M5" s="30"/>
      <c r="N5" s="30"/>
      <c r="O5" s="30"/>
      <c r="P5" s="30"/>
      <c r="Q5" s="30"/>
      <c r="R5" s="30"/>
      <c r="S5" s="30"/>
      <c r="T5" s="30"/>
      <c r="U5" s="30"/>
      <c r="V5" s="30"/>
      <c r="W5" s="30"/>
      <c r="X5" s="23"/>
      <c r="Y5" s="30"/>
      <c r="Z5" s="30"/>
      <c r="AA5" s="30"/>
      <c r="AB5" s="30"/>
      <c r="AC5" s="30"/>
      <c r="AD5" s="30"/>
      <c r="AE5" s="30"/>
    </row>
    <row r="6" spans="1:31" ht="14" thickBot="1" x14ac:dyDescent="0.2">
      <c r="A6" s="49"/>
      <c r="B6" s="253"/>
      <c r="C6" s="253"/>
      <c r="D6" s="253"/>
      <c r="E6" s="17"/>
      <c r="F6" s="254"/>
      <c r="G6" s="254"/>
      <c r="H6" s="254"/>
      <c r="I6" s="254"/>
      <c r="J6" s="254"/>
      <c r="K6" s="254"/>
      <c r="L6" s="255"/>
      <c r="M6" s="254"/>
      <c r="N6" s="254"/>
      <c r="O6" s="254"/>
      <c r="P6" s="254"/>
      <c r="Q6" s="254"/>
      <c r="R6" s="254"/>
      <c r="S6" s="254"/>
      <c r="T6" s="254"/>
      <c r="U6" s="254"/>
      <c r="V6" s="254"/>
      <c r="W6" s="254"/>
      <c r="X6" s="255"/>
      <c r="Y6" s="254"/>
      <c r="Z6" s="30"/>
      <c r="AA6" s="30"/>
      <c r="AB6" s="30"/>
      <c r="AC6" s="30"/>
      <c r="AD6" s="30"/>
      <c r="AE6" s="30"/>
    </row>
    <row r="7" spans="1:31" ht="41" customHeight="1" x14ac:dyDescent="0.15">
      <c r="A7" s="49"/>
      <c r="B7" s="269"/>
      <c r="C7" s="158"/>
      <c r="D7" s="158"/>
      <c r="E7" s="256"/>
      <c r="F7" s="30"/>
      <c r="G7" s="30"/>
      <c r="H7" s="30"/>
      <c r="I7" s="30"/>
      <c r="J7" s="30"/>
      <c r="K7" s="30"/>
      <c r="L7" s="29"/>
      <c r="M7" s="30"/>
      <c r="N7" s="30"/>
      <c r="O7" s="30"/>
      <c r="P7" s="30"/>
      <c r="Q7" s="30"/>
      <c r="R7" s="30"/>
      <c r="S7" s="30"/>
      <c r="T7" s="30"/>
      <c r="U7" s="30"/>
      <c r="V7" s="30"/>
      <c r="W7" s="30"/>
      <c r="X7" s="29"/>
      <c r="Y7" s="30"/>
      <c r="Z7" s="30"/>
      <c r="AA7" s="30"/>
      <c r="AB7" s="30"/>
      <c r="AC7" s="30"/>
      <c r="AD7" s="30"/>
      <c r="AE7" s="30"/>
    </row>
    <row r="8" spans="1:31" x14ac:dyDescent="0.15">
      <c r="A8" s="49"/>
      <c r="B8" s="155"/>
      <c r="C8" s="49"/>
      <c r="D8" s="49" t="s">
        <v>710</v>
      </c>
      <c r="E8" s="49"/>
      <c r="F8" s="49"/>
      <c r="G8" s="49"/>
      <c r="H8" s="49"/>
      <c r="I8" s="49"/>
      <c r="J8" s="49"/>
      <c r="K8" s="49"/>
      <c r="L8" s="49"/>
      <c r="M8" s="49"/>
      <c r="N8" s="49"/>
      <c r="O8" s="49"/>
      <c r="P8" s="49"/>
      <c r="Q8" s="49"/>
      <c r="R8" s="49"/>
      <c r="S8" s="49"/>
      <c r="T8" s="49"/>
      <c r="U8" s="49"/>
      <c r="V8" s="49"/>
      <c r="W8" s="49"/>
      <c r="X8" s="49"/>
      <c r="Y8" s="49"/>
      <c r="Z8" s="49"/>
      <c r="AA8" s="49"/>
    </row>
    <row r="9" spans="1:31" x14ac:dyDescent="0.15">
      <c r="A9" s="49"/>
      <c r="B9" s="155"/>
      <c r="C9" s="49"/>
      <c r="D9" s="49" t="s">
        <v>710</v>
      </c>
      <c r="E9" s="49"/>
      <c r="F9" s="49"/>
      <c r="G9" s="49"/>
      <c r="H9" s="49"/>
      <c r="I9" s="49"/>
      <c r="J9" s="49"/>
      <c r="K9" s="49"/>
      <c r="L9" s="49"/>
      <c r="M9" s="49"/>
      <c r="N9" s="49"/>
      <c r="O9" s="49"/>
      <c r="P9" s="49"/>
      <c r="Q9" s="49"/>
      <c r="R9" s="49"/>
      <c r="S9" s="49"/>
      <c r="T9" s="49"/>
      <c r="U9" s="49"/>
      <c r="V9" s="49"/>
      <c r="W9" s="49"/>
      <c r="X9" s="49"/>
      <c r="Y9" s="49"/>
      <c r="Z9" s="49"/>
      <c r="AA9" s="49"/>
    </row>
    <row r="10" spans="1:31" x14ac:dyDescent="0.15">
      <c r="A10" s="49"/>
      <c r="B10" s="155"/>
      <c r="C10" s="49"/>
      <c r="D10" s="49" t="s">
        <v>208</v>
      </c>
      <c r="E10" s="49"/>
      <c r="F10" s="49"/>
      <c r="G10" s="49"/>
      <c r="H10" s="49"/>
      <c r="I10" s="49"/>
      <c r="J10" s="49"/>
      <c r="K10" s="49"/>
      <c r="L10" s="49"/>
      <c r="M10" s="49"/>
      <c r="N10" s="49"/>
      <c r="O10" s="49"/>
      <c r="P10" s="49"/>
      <c r="Q10" s="49"/>
      <c r="R10" s="49"/>
      <c r="S10" s="49"/>
      <c r="T10" s="49"/>
      <c r="U10" s="49"/>
      <c r="V10" s="49"/>
      <c r="W10" s="49"/>
      <c r="X10" s="49"/>
      <c r="Y10" s="49"/>
      <c r="Z10" s="49"/>
      <c r="AA10" s="49"/>
    </row>
    <row r="11" spans="1:31" x14ac:dyDescent="0.15">
      <c r="A11" s="49"/>
      <c r="B11" s="155"/>
      <c r="C11" s="49"/>
      <c r="D11" s="49"/>
      <c r="E11" s="49"/>
      <c r="F11" s="49"/>
      <c r="G11" s="49"/>
      <c r="H11" s="49"/>
      <c r="I11" s="49"/>
      <c r="J11" s="49"/>
      <c r="K11" s="49"/>
      <c r="L11" s="49"/>
      <c r="M11" s="49"/>
      <c r="N11" s="49"/>
      <c r="O11" s="49"/>
      <c r="P11" s="49"/>
      <c r="Q11" s="49"/>
      <c r="R11" s="49"/>
      <c r="S11" s="49"/>
      <c r="T11" s="49"/>
      <c r="U11" s="49"/>
      <c r="V11" s="49"/>
      <c r="W11" s="49"/>
      <c r="X11" s="49"/>
      <c r="Y11" s="49"/>
      <c r="Z11" s="49"/>
      <c r="AA11" s="49"/>
    </row>
    <row r="12" spans="1:31" x14ac:dyDescent="0.15">
      <c r="A12" s="49"/>
      <c r="B12" s="155"/>
      <c r="C12" s="49"/>
      <c r="D12" t="s">
        <v>300</v>
      </c>
      <c r="E12">
        <v>0.78869999999999996</v>
      </c>
      <c r="F12" s="49"/>
      <c r="G12" s="49"/>
      <c r="H12" s="49"/>
      <c r="I12" s="49"/>
      <c r="J12" s="49"/>
      <c r="K12" s="49"/>
      <c r="L12" s="49"/>
      <c r="M12" s="49"/>
      <c r="N12" s="49"/>
      <c r="O12" s="49"/>
      <c r="P12" s="49"/>
      <c r="Q12" s="49"/>
      <c r="R12" s="49"/>
      <c r="S12" s="49"/>
      <c r="T12" s="49"/>
      <c r="U12" s="49"/>
      <c r="V12" s="49"/>
      <c r="W12" s="49"/>
      <c r="X12" s="49"/>
      <c r="Y12" s="49"/>
      <c r="Z12" s="49"/>
      <c r="AA12" s="49"/>
    </row>
    <row r="13" spans="1:31" x14ac:dyDescent="0.15">
      <c r="A13" s="49"/>
      <c r="B13" s="155"/>
      <c r="C13" s="49"/>
      <c r="D13" t="s">
        <v>301</v>
      </c>
      <c r="E13">
        <v>0.9</v>
      </c>
      <c r="F13" s="49"/>
      <c r="G13" s="49"/>
      <c r="H13" s="49"/>
      <c r="I13" s="49"/>
      <c r="J13" s="49"/>
      <c r="K13" s="49"/>
      <c r="L13" s="49"/>
      <c r="M13" s="49"/>
      <c r="N13" s="49"/>
      <c r="O13" s="49"/>
      <c r="P13" s="49"/>
      <c r="Q13" s="49"/>
      <c r="R13" s="49"/>
      <c r="S13" s="49"/>
      <c r="T13" s="49"/>
      <c r="U13" s="49"/>
      <c r="V13" s="49"/>
      <c r="W13" s="49"/>
      <c r="X13" s="49"/>
      <c r="Y13" s="49"/>
      <c r="Z13" s="49"/>
      <c r="AA13" s="49"/>
    </row>
    <row r="14" spans="1:31" x14ac:dyDescent="0.15">
      <c r="A14" s="49"/>
      <c r="B14" s="155"/>
      <c r="C14" s="49"/>
      <c r="D14" t="s">
        <v>302</v>
      </c>
      <c r="E14">
        <v>0.76080000000000003</v>
      </c>
      <c r="F14" s="49"/>
      <c r="G14" s="49"/>
      <c r="H14" s="49"/>
      <c r="I14" s="49"/>
      <c r="J14" s="49"/>
      <c r="K14" s="49"/>
      <c r="L14" s="49"/>
      <c r="M14" s="49"/>
      <c r="N14" s="49"/>
      <c r="O14" s="49"/>
      <c r="P14" s="49"/>
      <c r="Q14" s="49"/>
      <c r="R14" s="49"/>
      <c r="S14" s="49"/>
      <c r="T14" s="49"/>
      <c r="U14" s="49"/>
      <c r="V14" s="49"/>
      <c r="W14" s="49"/>
      <c r="X14" s="49"/>
      <c r="Y14" s="49"/>
      <c r="Z14" s="49"/>
      <c r="AA14" s="49"/>
    </row>
    <row r="15" spans="1:31" x14ac:dyDescent="0.15">
      <c r="A15" s="49"/>
      <c r="B15" s="155"/>
      <c r="C15" s="49"/>
      <c r="D15" t="s">
        <v>303</v>
      </c>
      <c r="E15">
        <v>1</v>
      </c>
      <c r="F15" s="49"/>
      <c r="G15" s="49"/>
      <c r="H15" s="49"/>
      <c r="I15" s="49"/>
      <c r="J15" s="49"/>
      <c r="K15" s="49"/>
      <c r="L15" s="49"/>
      <c r="M15" s="49"/>
      <c r="N15" s="49"/>
      <c r="O15" s="49"/>
      <c r="P15" s="49"/>
      <c r="Q15" s="49"/>
      <c r="R15" s="49"/>
      <c r="S15" s="49"/>
      <c r="T15" s="49"/>
      <c r="U15" s="49"/>
      <c r="V15" s="49"/>
      <c r="W15" s="49"/>
      <c r="X15" s="49"/>
      <c r="Y15" s="49"/>
      <c r="Z15" s="49"/>
      <c r="AA15" s="49"/>
    </row>
    <row r="16" spans="1:31" x14ac:dyDescent="0.15">
      <c r="A16" s="49"/>
      <c r="B16" s="155"/>
      <c r="C16" s="49"/>
      <c r="D16" t="s">
        <v>304</v>
      </c>
      <c r="E16">
        <v>24</v>
      </c>
      <c r="F16" s="49" t="s">
        <v>216</v>
      </c>
      <c r="G16" s="49"/>
      <c r="H16" s="49"/>
      <c r="I16" s="49"/>
      <c r="J16" s="49"/>
      <c r="K16" s="49"/>
      <c r="L16" s="49"/>
      <c r="M16" s="49"/>
      <c r="N16" s="49"/>
      <c r="O16" s="49"/>
      <c r="P16" s="49"/>
      <c r="Q16" s="49"/>
      <c r="R16" s="49"/>
      <c r="S16" s="49"/>
      <c r="T16" s="49"/>
      <c r="U16" s="49"/>
      <c r="V16" s="49"/>
      <c r="W16" s="49"/>
      <c r="X16" s="49"/>
      <c r="Y16" s="49"/>
      <c r="Z16" s="49"/>
      <c r="AA16" s="49"/>
    </row>
    <row r="17" spans="1:27" x14ac:dyDescent="0.15">
      <c r="A17" s="49"/>
      <c r="B17" s="155"/>
      <c r="C17" s="49"/>
      <c r="D17" t="s">
        <v>305</v>
      </c>
      <c r="E17">
        <v>23</v>
      </c>
      <c r="F17" s="49" t="s">
        <v>216</v>
      </c>
      <c r="G17" s="49"/>
      <c r="H17" s="49"/>
      <c r="I17" s="49"/>
      <c r="J17" s="49"/>
      <c r="K17" s="49"/>
      <c r="L17" s="49"/>
      <c r="M17" s="49"/>
      <c r="N17" s="49"/>
      <c r="O17" s="49"/>
      <c r="P17" s="49"/>
      <c r="Q17" s="49"/>
      <c r="R17" s="49"/>
      <c r="S17" s="49"/>
      <c r="T17" s="49"/>
      <c r="U17" s="49"/>
      <c r="V17" s="49"/>
      <c r="W17" s="49"/>
      <c r="X17" s="49"/>
      <c r="Y17" s="49"/>
      <c r="Z17" s="49"/>
      <c r="AA17" s="49"/>
    </row>
    <row r="18" spans="1:27" x14ac:dyDescent="0.15">
      <c r="A18" s="49"/>
      <c r="B18" s="155"/>
      <c r="C18" s="49"/>
      <c r="D18" t="s">
        <v>209</v>
      </c>
      <c r="E18">
        <v>0.35</v>
      </c>
      <c r="F18" s="49" t="s">
        <v>306</v>
      </c>
      <c r="G18" s="49"/>
      <c r="H18" s="49"/>
      <c r="I18" s="49"/>
      <c r="J18" s="49"/>
      <c r="K18" s="49"/>
      <c r="L18" s="49"/>
      <c r="M18" s="49"/>
      <c r="N18" s="49"/>
      <c r="O18" s="49"/>
      <c r="P18" s="49"/>
      <c r="Q18" s="49"/>
      <c r="R18" s="49"/>
      <c r="S18" s="49"/>
      <c r="T18" s="49"/>
      <c r="U18" s="49"/>
      <c r="V18" s="49"/>
      <c r="W18" s="49"/>
      <c r="X18" s="49"/>
      <c r="Y18" s="49"/>
      <c r="Z18" s="49"/>
      <c r="AA18" s="49"/>
    </row>
    <row r="19" spans="1:27" x14ac:dyDescent="0.15">
      <c r="A19" s="49"/>
      <c r="B19" s="155"/>
      <c r="C19" s="49"/>
      <c r="D19" t="s">
        <v>210</v>
      </c>
      <c r="E19">
        <v>0.43</v>
      </c>
      <c r="F19" s="49" t="s">
        <v>306</v>
      </c>
      <c r="G19" s="49"/>
      <c r="H19" s="49"/>
      <c r="I19" s="49"/>
      <c r="J19" s="49"/>
      <c r="K19" s="49"/>
      <c r="L19" s="49"/>
      <c r="M19" s="49"/>
      <c r="N19" s="49"/>
      <c r="O19" s="49"/>
      <c r="P19" s="49"/>
      <c r="Q19" s="49"/>
      <c r="R19" s="49"/>
      <c r="S19" s="49"/>
      <c r="T19" s="49"/>
      <c r="U19" s="49"/>
      <c r="V19" s="49"/>
      <c r="W19" s="49"/>
      <c r="X19" s="49"/>
      <c r="Y19" s="49"/>
      <c r="Z19" s="49"/>
      <c r="AA19" s="49"/>
    </row>
    <row r="20" spans="1:27" x14ac:dyDescent="0.15">
      <c r="A20" s="49"/>
      <c r="B20" s="155"/>
      <c r="C20" s="49"/>
      <c r="D20" t="s">
        <v>211</v>
      </c>
      <c r="E20">
        <v>0.75</v>
      </c>
      <c r="F20" s="49" t="s">
        <v>306</v>
      </c>
      <c r="G20" s="49"/>
      <c r="H20" s="49"/>
      <c r="I20" s="49"/>
      <c r="J20" s="49"/>
      <c r="K20" s="49"/>
      <c r="L20" s="49"/>
      <c r="M20" s="49"/>
      <c r="N20" s="49"/>
      <c r="O20" s="49"/>
      <c r="P20" s="49"/>
      <c r="Q20" s="49"/>
      <c r="R20" s="49"/>
      <c r="S20" s="49"/>
      <c r="T20" s="49"/>
      <c r="U20" s="49"/>
      <c r="V20" s="49"/>
      <c r="W20" s="49"/>
      <c r="X20" s="49"/>
      <c r="Y20" s="49"/>
      <c r="Z20" s="49"/>
      <c r="AA20" s="49"/>
    </row>
    <row r="21" spans="1:27" x14ac:dyDescent="0.15">
      <c r="A21" s="49"/>
      <c r="B21" s="155"/>
      <c r="C21" s="49"/>
      <c r="D21" t="s">
        <v>212</v>
      </c>
      <c r="E21">
        <v>1</v>
      </c>
      <c r="F21" s="49"/>
      <c r="G21" s="49"/>
      <c r="H21" s="49"/>
      <c r="I21" s="49"/>
      <c r="J21" s="49"/>
      <c r="K21" s="49"/>
      <c r="L21" s="49"/>
      <c r="M21" s="49"/>
      <c r="N21" s="49"/>
      <c r="O21" s="49"/>
      <c r="P21" s="49"/>
      <c r="Q21" s="49"/>
      <c r="R21" s="49"/>
      <c r="S21" s="49"/>
      <c r="T21" s="49"/>
      <c r="U21" s="49"/>
      <c r="V21" s="49"/>
      <c r="W21" s="49"/>
      <c r="X21" s="49"/>
      <c r="Y21" s="49"/>
      <c r="Z21" s="49"/>
      <c r="AA21" s="49"/>
    </row>
    <row r="22" spans="1:27" x14ac:dyDescent="0.15">
      <c r="A22" s="49"/>
      <c r="B22" s="155"/>
      <c r="C22" s="49"/>
      <c r="D22" t="s">
        <v>213</v>
      </c>
      <c r="E22">
        <f>1/0.25</f>
        <v>4</v>
      </c>
      <c r="F22" s="49" t="s">
        <v>216</v>
      </c>
      <c r="G22" s="49"/>
      <c r="H22" s="49"/>
      <c r="I22" s="49"/>
      <c r="J22" s="49"/>
      <c r="K22" s="49"/>
      <c r="L22" s="49"/>
      <c r="M22" s="49"/>
      <c r="N22" s="49"/>
      <c r="O22" s="49"/>
      <c r="P22" s="49"/>
      <c r="Q22" s="49"/>
      <c r="R22" s="49"/>
      <c r="S22" s="49"/>
      <c r="T22" s="49"/>
      <c r="U22" s="49"/>
      <c r="V22" s="49"/>
      <c r="W22" s="49"/>
      <c r="X22" s="49"/>
      <c r="Y22" s="49"/>
      <c r="Z22" s="49"/>
      <c r="AA22" s="49"/>
    </row>
    <row r="23" spans="1:27" x14ac:dyDescent="0.15">
      <c r="A23" s="49"/>
      <c r="B23" s="155"/>
      <c r="C23" s="49"/>
      <c r="D23" t="s">
        <v>214</v>
      </c>
      <c r="E23">
        <f>19</f>
        <v>19</v>
      </c>
      <c r="F23" s="49" t="s">
        <v>216</v>
      </c>
      <c r="G23" s="49"/>
      <c r="H23" s="49"/>
      <c r="I23" s="49"/>
      <c r="J23" s="49"/>
      <c r="K23" s="49"/>
      <c r="L23" s="49"/>
      <c r="M23" s="49"/>
      <c r="N23" s="49"/>
      <c r="O23" s="49"/>
      <c r="P23" s="49"/>
      <c r="Q23" s="49"/>
      <c r="R23" s="49"/>
      <c r="S23" s="49"/>
      <c r="T23" s="49"/>
      <c r="U23" s="49"/>
      <c r="V23" s="49"/>
      <c r="W23" s="49"/>
      <c r="X23" s="49"/>
      <c r="Y23" s="49"/>
      <c r="Z23" s="49"/>
      <c r="AA23" s="49"/>
    </row>
    <row r="24" spans="1:27" x14ac:dyDescent="0.15">
      <c r="A24" s="49"/>
      <c r="B24" s="155"/>
      <c r="C24" s="49"/>
      <c r="D24" t="s">
        <v>215</v>
      </c>
      <c r="E24">
        <v>17</v>
      </c>
      <c r="F24" s="49" t="s">
        <v>216</v>
      </c>
      <c r="G24" s="49"/>
      <c r="H24" s="49"/>
      <c r="I24" s="49"/>
      <c r="J24" s="49"/>
      <c r="K24" s="49"/>
      <c r="L24" s="49"/>
      <c r="M24" s="49"/>
      <c r="N24" s="49"/>
      <c r="O24" s="49"/>
      <c r="P24" s="49"/>
      <c r="Q24" s="49"/>
      <c r="R24" s="49"/>
      <c r="S24" s="49"/>
      <c r="T24" s="49"/>
      <c r="U24" s="49"/>
      <c r="V24" s="49"/>
      <c r="W24" s="49"/>
      <c r="X24" s="49"/>
      <c r="Y24" s="49"/>
      <c r="Z24" s="49"/>
      <c r="AA24" s="49"/>
    </row>
    <row r="25" spans="1:27" x14ac:dyDescent="0.15">
      <c r="A25" s="49"/>
      <c r="B25" s="155"/>
      <c r="C25" s="49"/>
      <c r="D25" t="s">
        <v>217</v>
      </c>
      <c r="E25">
        <v>1</v>
      </c>
      <c r="F25" s="49"/>
      <c r="G25" s="49"/>
      <c r="H25" s="49"/>
      <c r="I25" s="49"/>
      <c r="J25" s="49"/>
      <c r="K25" s="49"/>
      <c r="L25" s="49"/>
      <c r="M25" s="49"/>
      <c r="N25" s="49"/>
      <c r="O25" s="49"/>
      <c r="P25" s="49"/>
      <c r="Q25" s="49"/>
      <c r="R25" s="49"/>
      <c r="S25" s="49"/>
      <c r="T25" s="49"/>
      <c r="U25" s="49"/>
      <c r="V25" s="49"/>
      <c r="W25" s="49"/>
      <c r="X25" s="49"/>
      <c r="Y25" s="49"/>
      <c r="Z25" s="49"/>
      <c r="AA25" s="49"/>
    </row>
    <row r="26" spans="1:27" x14ac:dyDescent="0.15">
      <c r="A26" s="49"/>
      <c r="B26" s="155"/>
      <c r="C26" s="49"/>
      <c r="D26" t="s">
        <v>218</v>
      </c>
      <c r="E26">
        <v>0.2</v>
      </c>
      <c r="F26" s="49"/>
      <c r="G26" s="49"/>
      <c r="H26" s="49"/>
      <c r="I26" s="49"/>
      <c r="J26" s="49"/>
      <c r="K26" s="49"/>
      <c r="L26" s="49"/>
      <c r="M26" s="49"/>
      <c r="N26" s="49"/>
      <c r="O26" s="49"/>
      <c r="P26" s="49"/>
      <c r="Q26" s="49"/>
      <c r="R26" s="49"/>
      <c r="S26" s="49"/>
      <c r="T26" s="49"/>
      <c r="U26" s="49"/>
      <c r="V26" s="49"/>
      <c r="W26" s="49"/>
      <c r="X26" s="49"/>
      <c r="Y26" s="49"/>
      <c r="Z26" s="49"/>
      <c r="AA26" s="49"/>
    </row>
    <row r="27" spans="1:27" x14ac:dyDescent="0.15">
      <c r="A27" s="49"/>
      <c r="B27" s="155"/>
      <c r="C27" s="49"/>
      <c r="D27" t="s">
        <v>219</v>
      </c>
      <c r="E27">
        <v>0.45</v>
      </c>
      <c r="F27" s="289"/>
      <c r="G27" s="289"/>
      <c r="H27" s="49"/>
      <c r="I27" s="49"/>
      <c r="J27" s="49"/>
      <c r="K27" s="49"/>
      <c r="L27" s="49"/>
      <c r="M27" s="49"/>
      <c r="N27" s="49"/>
      <c r="O27" s="49"/>
      <c r="P27" s="49"/>
      <c r="Q27" s="49"/>
      <c r="R27" s="49"/>
      <c r="S27" s="49"/>
      <c r="T27" s="49"/>
      <c r="U27" s="49"/>
      <c r="V27" s="49"/>
      <c r="W27" s="49"/>
      <c r="X27" s="49"/>
      <c r="Y27" s="49"/>
      <c r="Z27" s="49"/>
      <c r="AA27" s="49"/>
    </row>
    <row r="28" spans="1:27" x14ac:dyDescent="0.15">
      <c r="A28" s="49"/>
      <c r="B28" s="155"/>
      <c r="C28" s="49"/>
      <c r="D28" t="s">
        <v>220</v>
      </c>
      <c r="E28">
        <v>0.16</v>
      </c>
      <c r="F28" s="49"/>
      <c r="G28" s="49"/>
      <c r="H28" s="49"/>
      <c r="I28" s="49"/>
      <c r="J28" s="49"/>
      <c r="K28" s="49"/>
      <c r="L28" s="49"/>
      <c r="M28" s="49"/>
      <c r="N28" s="49"/>
      <c r="O28" s="49"/>
      <c r="P28" s="49"/>
      <c r="Q28" s="49"/>
      <c r="R28" s="49"/>
      <c r="S28" s="49"/>
      <c r="T28" s="49"/>
      <c r="U28" s="49"/>
      <c r="V28" s="49"/>
      <c r="W28" s="49"/>
      <c r="X28" s="49"/>
      <c r="Y28" s="49"/>
      <c r="Z28" s="49"/>
      <c r="AA28" s="49"/>
    </row>
    <row r="29" spans="1:27" x14ac:dyDescent="0.15">
      <c r="A29" s="49"/>
      <c r="B29" s="155"/>
      <c r="C29" s="49"/>
      <c r="D29" t="s">
        <v>221</v>
      </c>
      <c r="E29">
        <v>0.8</v>
      </c>
      <c r="F29" s="289"/>
      <c r="G29" s="289"/>
      <c r="H29" s="289"/>
      <c r="I29" s="49"/>
      <c r="J29" s="49"/>
      <c r="K29" s="49"/>
      <c r="L29" s="49"/>
      <c r="M29" s="49"/>
      <c r="N29" s="49"/>
      <c r="O29" s="49"/>
      <c r="P29" s="49"/>
      <c r="Q29" s="49"/>
      <c r="R29" s="49"/>
      <c r="S29" s="49"/>
      <c r="T29" s="49"/>
      <c r="U29" s="49"/>
      <c r="V29" s="49"/>
      <c r="W29" s="49"/>
      <c r="X29" s="49"/>
      <c r="Y29" s="49"/>
      <c r="Z29" s="49"/>
      <c r="AA29" s="49"/>
    </row>
    <row r="30" spans="1:27" x14ac:dyDescent="0.15">
      <c r="A30" s="49"/>
      <c r="B30" s="155"/>
      <c r="C30" s="49"/>
      <c r="D30" t="s">
        <v>222</v>
      </c>
      <c r="E30">
        <v>9</v>
      </c>
      <c r="F30" s="49" t="s">
        <v>216</v>
      </c>
      <c r="G30" s="49"/>
      <c r="H30" s="49"/>
      <c r="I30" s="49"/>
      <c r="J30" s="49"/>
      <c r="K30" s="49"/>
      <c r="L30" s="49"/>
      <c r="M30" s="49"/>
      <c r="N30" s="49"/>
      <c r="O30" s="49"/>
      <c r="P30" s="49"/>
      <c r="Q30" s="49"/>
      <c r="R30" s="49"/>
      <c r="S30" s="49"/>
      <c r="T30" s="49"/>
      <c r="U30" s="49"/>
      <c r="V30" s="49"/>
      <c r="W30" s="49"/>
      <c r="X30" s="49"/>
      <c r="Y30" s="49"/>
      <c r="Z30" s="49"/>
      <c r="AA30" s="49"/>
    </row>
    <row r="31" spans="1:27" x14ac:dyDescent="0.15">
      <c r="A31" s="49"/>
      <c r="B31" s="155"/>
      <c r="C31" s="49"/>
      <c r="D31" t="s">
        <v>223</v>
      </c>
      <c r="E31">
        <v>0.85</v>
      </c>
      <c r="F31" s="49"/>
      <c r="G31" s="49"/>
      <c r="H31" s="49"/>
      <c r="I31" s="49"/>
      <c r="J31" s="49"/>
      <c r="K31" s="49"/>
      <c r="L31" s="49"/>
      <c r="M31" s="49"/>
      <c r="N31" s="49"/>
      <c r="O31" s="49"/>
      <c r="P31" s="49"/>
      <c r="Q31" s="49"/>
      <c r="R31" s="49"/>
      <c r="S31" s="49"/>
      <c r="T31" s="49"/>
      <c r="U31" s="49"/>
      <c r="V31" s="49"/>
      <c r="W31" s="49"/>
      <c r="X31" s="49"/>
      <c r="Y31" s="49"/>
      <c r="Z31" s="49"/>
      <c r="AA31" s="49"/>
    </row>
    <row r="32" spans="1:27" x14ac:dyDescent="0.15">
      <c r="A32" s="49"/>
      <c r="B32" s="155"/>
      <c r="C32" s="49"/>
      <c r="D32" t="s">
        <v>224</v>
      </c>
      <c r="E32">
        <v>1</v>
      </c>
      <c r="F32" s="49"/>
      <c r="G32" s="49"/>
      <c r="H32" s="49"/>
      <c r="I32" s="49"/>
      <c r="J32" s="49"/>
      <c r="K32" s="49"/>
      <c r="L32" s="49"/>
      <c r="M32" s="49"/>
      <c r="N32" s="49"/>
      <c r="O32" s="49"/>
      <c r="P32" s="49"/>
      <c r="Q32" s="49"/>
      <c r="R32" s="49"/>
      <c r="S32" s="49"/>
      <c r="T32" s="49"/>
      <c r="U32" s="49"/>
      <c r="V32" s="49"/>
      <c r="W32" s="49"/>
      <c r="X32" s="49"/>
      <c r="Y32" s="49"/>
      <c r="Z32" s="49"/>
      <c r="AA32" s="49"/>
    </row>
    <row r="33" spans="1:27" x14ac:dyDescent="0.15">
      <c r="A33" s="49"/>
      <c r="B33" s="155"/>
      <c r="C33" s="49"/>
      <c r="D33" t="s">
        <v>225</v>
      </c>
      <c r="E33">
        <v>1</v>
      </c>
      <c r="F33" s="49"/>
      <c r="G33" s="49"/>
      <c r="H33" s="49"/>
      <c r="I33" s="49"/>
      <c r="J33" s="49"/>
      <c r="K33" s="49"/>
      <c r="L33" s="49"/>
      <c r="M33" s="49"/>
      <c r="N33" s="49"/>
      <c r="O33" s="49"/>
      <c r="P33" s="49"/>
      <c r="Q33" s="49"/>
      <c r="R33" s="49"/>
      <c r="S33" s="49"/>
      <c r="T33" s="49"/>
      <c r="U33" s="49"/>
      <c r="V33" s="49"/>
      <c r="W33" s="49"/>
      <c r="X33" s="49"/>
      <c r="Y33" s="49"/>
      <c r="Z33" s="49"/>
      <c r="AA33" s="49"/>
    </row>
    <row r="34" spans="1:27" x14ac:dyDescent="0.15">
      <c r="A34" s="49"/>
      <c r="B34" s="155"/>
      <c r="C34" s="49"/>
      <c r="D34" t="s">
        <v>226</v>
      </c>
      <c r="E34">
        <v>2</v>
      </c>
      <c r="F34" s="49" t="s">
        <v>216</v>
      </c>
      <c r="G34" s="49"/>
      <c r="H34" s="49"/>
      <c r="I34" s="49"/>
      <c r="J34" s="49"/>
      <c r="K34" s="49"/>
      <c r="L34" s="49"/>
      <c r="M34" s="49"/>
      <c r="N34" s="49"/>
      <c r="O34" s="49"/>
      <c r="P34" s="49"/>
      <c r="Q34" s="49"/>
      <c r="R34" s="49"/>
      <c r="S34" s="49"/>
      <c r="T34" s="49"/>
      <c r="U34" s="49"/>
      <c r="V34" s="49"/>
      <c r="W34" s="49"/>
      <c r="X34" s="49"/>
      <c r="Y34" s="49"/>
      <c r="Z34" s="49"/>
      <c r="AA34" s="49"/>
    </row>
    <row r="35" spans="1:27" x14ac:dyDescent="0.15">
      <c r="A35" s="49"/>
      <c r="B35" s="155"/>
      <c r="C35" s="49"/>
      <c r="D35" t="s">
        <v>227</v>
      </c>
      <c r="E35">
        <v>1.0669999999999999</v>
      </c>
      <c r="F35" s="49"/>
      <c r="G35" s="49"/>
      <c r="H35" s="49"/>
      <c r="I35" s="49"/>
      <c r="J35" s="49"/>
      <c r="K35" s="49"/>
      <c r="L35" s="49"/>
      <c r="M35" s="49"/>
      <c r="N35" s="49"/>
      <c r="O35" s="49"/>
      <c r="P35" s="49"/>
      <c r="Q35" s="49"/>
      <c r="R35" s="49"/>
      <c r="S35" s="49"/>
      <c r="T35" s="49"/>
      <c r="U35" s="49"/>
      <c r="V35" s="49"/>
      <c r="W35" s="49"/>
      <c r="X35" s="49"/>
      <c r="Y35" s="49"/>
      <c r="Z35" s="49"/>
      <c r="AA35" s="49"/>
    </row>
    <row r="36" spans="1:27" x14ac:dyDescent="0.15">
      <c r="A36" s="49"/>
      <c r="B36" s="155"/>
      <c r="C36" s="49"/>
      <c r="D36" t="s">
        <v>228</v>
      </c>
      <c r="E36">
        <v>0.95</v>
      </c>
      <c r="F36" s="49"/>
      <c r="G36" s="49"/>
      <c r="H36" s="49"/>
      <c r="I36" s="49"/>
      <c r="J36" s="49"/>
      <c r="K36" s="49"/>
      <c r="L36" s="49"/>
      <c r="M36" s="49"/>
      <c r="N36" s="49"/>
      <c r="O36" s="49"/>
      <c r="P36" s="49"/>
      <c r="Q36" s="49"/>
      <c r="R36" s="49"/>
      <c r="S36" s="49"/>
      <c r="T36" s="49"/>
      <c r="U36" s="49"/>
      <c r="V36" s="49"/>
      <c r="W36" s="49"/>
      <c r="X36" s="49"/>
      <c r="Y36" s="49"/>
      <c r="Z36" s="49"/>
      <c r="AA36" s="49"/>
    </row>
    <row r="37" spans="1:27" x14ac:dyDescent="0.15">
      <c r="A37" s="49"/>
      <c r="B37" s="155"/>
      <c r="C37" s="49"/>
      <c r="D37" t="s">
        <v>229</v>
      </c>
      <c r="E37">
        <v>0.82</v>
      </c>
      <c r="F37" s="49"/>
      <c r="G37" s="49"/>
      <c r="H37" s="49"/>
      <c r="I37" s="49"/>
      <c r="J37" s="49"/>
      <c r="K37" s="49"/>
      <c r="L37" s="49"/>
      <c r="M37" s="49"/>
      <c r="N37" s="49"/>
      <c r="O37" s="49"/>
      <c r="P37" s="49"/>
      <c r="Q37" s="49"/>
      <c r="R37" s="49"/>
      <c r="S37" s="49"/>
      <c r="T37" s="49"/>
      <c r="U37" s="49"/>
      <c r="V37" s="49"/>
      <c r="W37" s="49"/>
      <c r="X37" s="49"/>
      <c r="Y37" s="49"/>
      <c r="Z37" s="49"/>
      <c r="AA37" s="49"/>
    </row>
    <row r="38" spans="1:27" x14ac:dyDescent="0.15">
      <c r="A38" s="49"/>
      <c r="B38" s="155"/>
      <c r="C38" s="49"/>
      <c r="D38" t="s">
        <v>230</v>
      </c>
      <c r="E38">
        <v>0.35</v>
      </c>
      <c r="F38" s="49" t="s">
        <v>306</v>
      </c>
      <c r="G38" s="49"/>
      <c r="H38" s="49"/>
      <c r="I38" s="49"/>
      <c r="J38" s="49"/>
      <c r="K38" s="49"/>
      <c r="L38" s="49"/>
      <c r="M38" s="49"/>
      <c r="N38" s="49"/>
      <c r="O38" s="49"/>
      <c r="P38" s="49"/>
      <c r="Q38" s="49"/>
      <c r="R38" s="49"/>
      <c r="S38" s="49"/>
      <c r="T38" s="49"/>
      <c r="U38" s="49"/>
      <c r="V38" s="49"/>
      <c r="W38" s="49"/>
      <c r="X38" s="49"/>
      <c r="Y38" s="49"/>
      <c r="Z38" s="49"/>
      <c r="AA38" s="49"/>
    </row>
    <row r="39" spans="1:27" x14ac:dyDescent="0.15">
      <c r="A39" s="49"/>
      <c r="B39" s="155"/>
      <c r="C39" s="49"/>
      <c r="D39" t="s">
        <v>231</v>
      </c>
      <c r="E39">
        <v>0.35</v>
      </c>
      <c r="F39" s="49" t="s">
        <v>306</v>
      </c>
      <c r="G39" s="49"/>
      <c r="H39" s="49"/>
      <c r="I39" s="49"/>
      <c r="J39" s="49"/>
      <c r="K39" s="49"/>
      <c r="L39" s="49"/>
      <c r="M39" s="49"/>
      <c r="N39" s="49"/>
      <c r="O39" s="49"/>
      <c r="P39" s="49"/>
      <c r="Q39" s="49"/>
      <c r="R39" s="49"/>
      <c r="S39" s="49"/>
      <c r="T39" s="49"/>
      <c r="U39" s="49"/>
      <c r="V39" s="49"/>
      <c r="W39" s="49"/>
      <c r="X39" s="49"/>
      <c r="Y39" s="49"/>
      <c r="Z39" s="49"/>
      <c r="AA39" s="49"/>
    </row>
    <row r="40" spans="1:27" x14ac:dyDescent="0.15">
      <c r="A40" s="49"/>
      <c r="B40" s="155"/>
      <c r="C40" s="49"/>
      <c r="D40" t="s">
        <v>232</v>
      </c>
      <c r="E40">
        <v>0.43</v>
      </c>
      <c r="F40" s="49" t="s">
        <v>306</v>
      </c>
      <c r="G40" s="49"/>
      <c r="H40" s="49"/>
      <c r="I40" s="49"/>
      <c r="J40" s="49"/>
      <c r="K40" s="49"/>
      <c r="L40" s="49"/>
      <c r="M40" s="49"/>
      <c r="N40" s="49"/>
      <c r="O40" s="49"/>
      <c r="P40" s="49"/>
      <c r="Q40" s="49"/>
      <c r="R40" s="49"/>
      <c r="S40" s="49"/>
      <c r="T40" s="49"/>
      <c r="U40" s="49"/>
      <c r="V40" s="49"/>
      <c r="W40" s="49"/>
      <c r="X40" s="49"/>
      <c r="Y40" s="49"/>
      <c r="Z40" s="49"/>
      <c r="AA40" s="49"/>
    </row>
    <row r="41" spans="1:27" x14ac:dyDescent="0.15">
      <c r="A41" s="49"/>
      <c r="B41" s="155"/>
      <c r="C41" s="49"/>
      <c r="D41" t="s">
        <v>233</v>
      </c>
      <c r="E41">
        <v>0.75</v>
      </c>
      <c r="F41" s="49" t="s">
        <v>306</v>
      </c>
      <c r="G41" s="49"/>
      <c r="H41" s="49"/>
      <c r="I41" s="49"/>
      <c r="J41" s="49"/>
      <c r="K41" s="49"/>
      <c r="L41" s="49"/>
      <c r="M41" s="49"/>
      <c r="N41" s="49"/>
      <c r="O41" s="49"/>
      <c r="P41" s="49"/>
      <c r="Q41" s="49"/>
      <c r="R41" s="49"/>
      <c r="S41" s="49"/>
      <c r="T41" s="49"/>
      <c r="U41" s="49"/>
      <c r="V41" s="49"/>
      <c r="W41" s="49"/>
      <c r="X41" s="49"/>
      <c r="Y41" s="49"/>
      <c r="Z41" s="49"/>
      <c r="AA41" s="49"/>
    </row>
    <row r="42" spans="1:27" x14ac:dyDescent="0.15">
      <c r="A42" s="49"/>
      <c r="B42" s="155"/>
      <c r="C42" s="49"/>
      <c r="D42" t="s">
        <v>234</v>
      </c>
      <c r="E42">
        <v>1</v>
      </c>
      <c r="F42" s="49"/>
      <c r="G42" s="49"/>
      <c r="H42" s="49"/>
      <c r="I42" s="49"/>
      <c r="J42" s="49"/>
      <c r="K42" s="49"/>
      <c r="L42" s="49"/>
      <c r="M42" s="49"/>
      <c r="N42" s="49"/>
      <c r="O42" s="49"/>
      <c r="P42" s="49"/>
      <c r="Q42" s="49"/>
      <c r="R42" s="49"/>
      <c r="S42" s="49"/>
      <c r="T42" s="49"/>
      <c r="U42" s="49"/>
      <c r="V42" s="49"/>
      <c r="W42" s="49"/>
      <c r="X42" s="49"/>
      <c r="Y42" s="49"/>
      <c r="Z42" s="49"/>
      <c r="AA42" s="49"/>
    </row>
    <row r="43" spans="1:27" x14ac:dyDescent="0.15">
      <c r="A43" s="49"/>
      <c r="B43" s="155"/>
      <c r="C43" s="49"/>
      <c r="D43" t="s">
        <v>235</v>
      </c>
      <c r="E43">
        <v>0.6</v>
      </c>
      <c r="F43" s="49"/>
      <c r="G43" s="49"/>
      <c r="H43" s="49"/>
      <c r="I43" s="49"/>
      <c r="J43" s="49"/>
      <c r="K43" s="49"/>
      <c r="L43" s="49"/>
      <c r="M43" s="49"/>
      <c r="N43" s="49"/>
      <c r="O43" s="49"/>
      <c r="P43" s="49"/>
      <c r="Q43" s="49"/>
      <c r="R43" s="49"/>
      <c r="S43" s="49"/>
      <c r="T43" s="49"/>
      <c r="U43" s="49"/>
      <c r="V43" s="49"/>
      <c r="W43" s="49"/>
      <c r="X43" s="49"/>
      <c r="Y43" s="49"/>
      <c r="Z43" s="49"/>
      <c r="AA43" s="49"/>
    </row>
    <row r="44" spans="1:27" x14ac:dyDescent="0.15">
      <c r="A44" s="49"/>
      <c r="B44" s="155"/>
      <c r="C44" s="49"/>
      <c r="D44" t="s">
        <v>236</v>
      </c>
      <c r="E44">
        <v>0.85</v>
      </c>
      <c r="F44" s="49"/>
      <c r="G44" s="49"/>
      <c r="H44" s="49"/>
      <c r="I44" s="49"/>
      <c r="J44" s="49"/>
      <c r="K44" s="49"/>
      <c r="L44" s="49"/>
      <c r="M44" s="49"/>
      <c r="N44" s="49"/>
      <c r="O44" s="49"/>
      <c r="P44" s="49"/>
      <c r="Q44" s="49"/>
      <c r="R44" s="49"/>
      <c r="S44" s="49"/>
      <c r="T44" s="49"/>
      <c r="U44" s="49"/>
      <c r="V44" s="49"/>
      <c r="W44" s="49"/>
      <c r="X44" s="49"/>
      <c r="Y44" s="49"/>
      <c r="Z44" s="49"/>
      <c r="AA44" s="49"/>
    </row>
    <row r="45" spans="1:27" x14ac:dyDescent="0.15">
      <c r="A45" s="49"/>
      <c r="B45" s="155"/>
      <c r="C45" s="49"/>
      <c r="D45" t="s">
        <v>237</v>
      </c>
      <c r="E45">
        <v>0.4</v>
      </c>
      <c r="F45" s="49"/>
      <c r="G45" s="49"/>
      <c r="H45" s="49"/>
      <c r="I45" s="49"/>
      <c r="J45" s="49"/>
      <c r="K45" s="49"/>
      <c r="L45" s="49"/>
      <c r="M45" s="49"/>
      <c r="N45" s="49"/>
      <c r="O45" s="49"/>
      <c r="P45" s="49"/>
      <c r="Q45" s="49"/>
      <c r="R45" s="49"/>
      <c r="S45" s="49"/>
      <c r="T45" s="49"/>
      <c r="U45" s="49"/>
      <c r="V45" s="49"/>
      <c r="W45" s="49"/>
      <c r="X45" s="49"/>
      <c r="Y45" s="49"/>
      <c r="Z45" s="49"/>
      <c r="AA45" s="49"/>
    </row>
    <row r="46" spans="1:27" x14ac:dyDescent="0.15">
      <c r="A46" s="49"/>
      <c r="B46" s="155"/>
      <c r="C46" s="49"/>
      <c r="D46" t="s">
        <v>238</v>
      </c>
      <c r="E46">
        <v>0.55000000000000004</v>
      </c>
      <c r="F46" s="49"/>
      <c r="G46" s="49"/>
      <c r="H46" s="49"/>
      <c r="I46" s="49"/>
      <c r="J46" s="49"/>
      <c r="K46" s="49"/>
      <c r="L46" s="49"/>
      <c r="M46" s="49"/>
      <c r="N46" s="49"/>
      <c r="O46" s="49"/>
      <c r="P46" s="49"/>
      <c r="Q46" s="49"/>
      <c r="R46" s="49"/>
      <c r="S46" s="49"/>
      <c r="T46" s="49"/>
      <c r="U46" s="49"/>
      <c r="V46" s="49"/>
      <c r="W46" s="49"/>
      <c r="X46" s="49"/>
      <c r="Y46" s="49"/>
      <c r="Z46" s="49"/>
      <c r="AA46" s="49"/>
    </row>
    <row r="47" spans="1:27" x14ac:dyDescent="0.15">
      <c r="A47" s="49"/>
      <c r="B47" s="155"/>
      <c r="C47" s="49"/>
      <c r="D47" t="s">
        <v>239</v>
      </c>
      <c r="E47">
        <v>0.3</v>
      </c>
      <c r="F47" s="49"/>
      <c r="G47" s="49"/>
      <c r="H47" s="49"/>
      <c r="I47" s="49"/>
      <c r="J47" s="49"/>
      <c r="K47" s="49"/>
      <c r="L47" s="49"/>
      <c r="M47" s="49"/>
      <c r="N47" s="49"/>
      <c r="O47" s="49"/>
      <c r="P47" s="49"/>
      <c r="Q47" s="49"/>
      <c r="R47" s="49"/>
      <c r="S47" s="49"/>
      <c r="T47" s="49"/>
      <c r="U47" s="49"/>
      <c r="V47" s="49"/>
      <c r="W47" s="49"/>
      <c r="X47" s="49"/>
      <c r="Y47" s="49"/>
      <c r="Z47" s="49"/>
      <c r="AA47" s="49"/>
    </row>
    <row r="48" spans="1:27" x14ac:dyDescent="0.15">
      <c r="A48" s="49"/>
      <c r="B48" s="155"/>
      <c r="C48" s="49"/>
      <c r="D48" t="s">
        <v>240</v>
      </c>
      <c r="E48">
        <v>4</v>
      </c>
      <c r="F48" s="289" t="s">
        <v>216</v>
      </c>
      <c r="G48" s="289"/>
      <c r="H48" s="49"/>
      <c r="I48" s="49"/>
      <c r="J48" s="49"/>
      <c r="K48" s="49"/>
      <c r="L48" s="49"/>
      <c r="M48" s="49"/>
      <c r="N48" s="49"/>
      <c r="O48" s="49"/>
      <c r="P48" s="49"/>
      <c r="Q48" s="49"/>
      <c r="R48" s="49"/>
      <c r="S48" s="49"/>
      <c r="T48" s="49"/>
      <c r="U48" s="49"/>
      <c r="V48" s="49"/>
      <c r="W48" s="49"/>
      <c r="X48" s="49"/>
      <c r="Y48" s="49"/>
      <c r="Z48" s="49"/>
      <c r="AA48" s="49"/>
    </row>
    <row r="49" spans="1:27" x14ac:dyDescent="0.15">
      <c r="A49" s="49"/>
      <c r="B49" s="155"/>
      <c r="C49" s="49"/>
      <c r="D49" t="s">
        <v>241</v>
      </c>
      <c r="E49" s="3">
        <v>4.5</v>
      </c>
      <c r="F49" s="49" t="s">
        <v>216</v>
      </c>
      <c r="G49" s="49"/>
      <c r="H49" s="49"/>
      <c r="I49" s="49"/>
      <c r="J49" s="49"/>
      <c r="K49" s="49"/>
      <c r="L49" s="49"/>
      <c r="M49" s="49"/>
      <c r="N49" s="49"/>
      <c r="O49" s="49"/>
      <c r="P49" s="49"/>
      <c r="Q49" s="49"/>
      <c r="R49" s="49"/>
      <c r="S49" s="49"/>
      <c r="T49" s="49"/>
      <c r="U49" s="49"/>
      <c r="V49" s="49"/>
      <c r="W49" s="49"/>
      <c r="X49" s="49"/>
      <c r="Y49" s="49"/>
      <c r="Z49" s="49"/>
      <c r="AA49" s="49"/>
    </row>
    <row r="50" spans="1:27" x14ac:dyDescent="0.15">
      <c r="A50" s="49"/>
      <c r="B50" s="155"/>
      <c r="C50" s="49"/>
      <c r="D50" t="s">
        <v>242</v>
      </c>
      <c r="E50">
        <v>19</v>
      </c>
      <c r="F50" s="49" t="s">
        <v>216</v>
      </c>
      <c r="G50" s="49"/>
      <c r="H50" s="49"/>
      <c r="I50" s="49"/>
      <c r="J50" s="49"/>
      <c r="K50" s="49"/>
      <c r="L50" s="49"/>
      <c r="M50" s="49"/>
      <c r="N50" s="49"/>
      <c r="O50" s="49"/>
      <c r="P50" s="49"/>
      <c r="Q50" s="49"/>
      <c r="R50" s="49"/>
      <c r="S50" s="49"/>
      <c r="T50" s="49"/>
      <c r="U50" s="49"/>
      <c r="V50" s="49"/>
      <c r="W50" s="49"/>
      <c r="X50" s="49"/>
      <c r="Y50" s="49"/>
      <c r="Z50" s="49"/>
      <c r="AA50" s="49"/>
    </row>
    <row r="51" spans="1:27" x14ac:dyDescent="0.15">
      <c r="A51" s="49"/>
      <c r="B51" s="155"/>
      <c r="C51" s="49"/>
      <c r="D51" t="s">
        <v>243</v>
      </c>
      <c r="E51">
        <v>1</v>
      </c>
      <c r="F51" s="49"/>
      <c r="G51" s="49"/>
      <c r="H51" s="49"/>
      <c r="I51" s="49"/>
      <c r="J51" s="49"/>
      <c r="K51" s="49"/>
      <c r="L51" s="49"/>
      <c r="M51" s="49"/>
      <c r="N51" s="49"/>
      <c r="O51" s="49"/>
      <c r="P51" s="49"/>
      <c r="Q51" s="49"/>
      <c r="R51" s="49"/>
      <c r="S51" s="49"/>
      <c r="T51" s="49"/>
      <c r="U51" s="49"/>
      <c r="V51" s="49"/>
      <c r="W51" s="49"/>
      <c r="X51" s="49"/>
      <c r="Y51" s="49"/>
      <c r="Z51" s="49"/>
      <c r="AA51" s="49"/>
    </row>
    <row r="52" spans="1:27" x14ac:dyDescent="0.15">
      <c r="A52" s="49"/>
      <c r="B52" s="155"/>
      <c r="C52" s="49"/>
      <c r="D52" t="s">
        <v>244</v>
      </c>
      <c r="E52">
        <v>0.25</v>
      </c>
      <c r="F52" s="49"/>
      <c r="G52" s="49"/>
      <c r="H52" s="49"/>
      <c r="I52" s="49"/>
      <c r="J52" s="49"/>
      <c r="K52" s="49"/>
      <c r="L52" s="49"/>
      <c r="M52" s="49"/>
      <c r="N52" s="49"/>
      <c r="O52" s="49"/>
      <c r="P52" s="49"/>
      <c r="Q52" s="49"/>
      <c r="R52" s="49"/>
      <c r="S52" s="49"/>
      <c r="T52" s="49"/>
      <c r="U52" s="49"/>
      <c r="V52" s="49"/>
      <c r="W52" s="49"/>
      <c r="X52" s="49"/>
      <c r="Y52" s="49"/>
      <c r="Z52" s="49"/>
      <c r="AA52" s="49"/>
    </row>
    <row r="53" spans="1:27" x14ac:dyDescent="0.15">
      <c r="A53" s="49"/>
      <c r="B53" s="155"/>
      <c r="C53" s="49"/>
      <c r="D53" t="s">
        <v>245</v>
      </c>
      <c r="E53">
        <v>0.05</v>
      </c>
      <c r="F53" s="49"/>
      <c r="G53" s="49"/>
      <c r="H53" s="49"/>
      <c r="I53" s="49"/>
      <c r="J53" s="49"/>
      <c r="K53" s="49"/>
      <c r="L53" s="49"/>
      <c r="M53" s="49"/>
      <c r="N53" s="49"/>
      <c r="O53" s="49"/>
      <c r="P53" s="49"/>
      <c r="Q53" s="49"/>
      <c r="R53" s="49"/>
      <c r="S53" s="49"/>
      <c r="T53" s="49"/>
      <c r="U53" s="49"/>
      <c r="V53" s="49"/>
      <c r="W53" s="49"/>
      <c r="X53" s="49"/>
      <c r="Y53" s="49"/>
      <c r="Z53" s="49"/>
      <c r="AA53" s="49"/>
    </row>
    <row r="54" spans="1:27" x14ac:dyDescent="0.15">
      <c r="A54" s="49"/>
      <c r="B54" s="155"/>
      <c r="C54" s="49"/>
      <c r="D54" t="s">
        <v>246</v>
      </c>
      <c r="E54">
        <v>0.5</v>
      </c>
      <c r="F54" s="289"/>
      <c r="G54" s="49"/>
      <c r="H54" s="49"/>
      <c r="I54" s="49"/>
      <c r="J54" s="49"/>
      <c r="K54" s="49"/>
      <c r="L54" s="49"/>
      <c r="M54" s="49"/>
      <c r="N54" s="49"/>
      <c r="O54" s="49"/>
      <c r="P54" s="49"/>
      <c r="Q54" s="49"/>
      <c r="R54" s="49"/>
      <c r="S54" s="49"/>
      <c r="T54" s="49"/>
      <c r="U54" s="49"/>
      <c r="V54" s="49"/>
      <c r="W54" s="49"/>
      <c r="X54" s="49"/>
      <c r="Y54" s="49"/>
      <c r="Z54" s="49"/>
      <c r="AA54" s="49"/>
    </row>
    <row r="55" spans="1:27" x14ac:dyDescent="0.15">
      <c r="A55" s="49"/>
      <c r="B55" s="155"/>
      <c r="C55" s="49"/>
      <c r="D55" t="s">
        <v>247</v>
      </c>
      <c r="E55">
        <v>0.8</v>
      </c>
      <c r="F55" s="49"/>
      <c r="G55" s="49"/>
      <c r="H55" s="49"/>
      <c r="I55" s="49"/>
      <c r="J55" s="49"/>
      <c r="K55" s="49"/>
      <c r="L55" s="49"/>
      <c r="M55" s="49"/>
      <c r="N55" s="49"/>
      <c r="O55" s="49"/>
      <c r="P55" s="49"/>
      <c r="Q55" s="49"/>
      <c r="R55" s="49"/>
      <c r="S55" s="49"/>
      <c r="T55" s="49"/>
      <c r="U55" s="49"/>
      <c r="V55" s="49"/>
      <c r="W55" s="49"/>
      <c r="X55" s="49"/>
      <c r="Y55" s="49"/>
      <c r="Z55" s="49"/>
      <c r="AA55" s="49"/>
    </row>
    <row r="56" spans="1:27" x14ac:dyDescent="0.15">
      <c r="A56" s="49"/>
      <c r="B56" s="155"/>
      <c r="C56" s="49"/>
      <c r="D56" t="s">
        <v>248</v>
      </c>
      <c r="E56">
        <v>1.0669999999999999</v>
      </c>
      <c r="F56" s="49"/>
      <c r="G56" s="49"/>
      <c r="H56" s="49"/>
      <c r="I56" s="49"/>
      <c r="J56" s="49"/>
      <c r="K56" s="49"/>
      <c r="L56" s="49"/>
      <c r="M56" s="49"/>
      <c r="N56" s="49"/>
      <c r="O56" s="49"/>
      <c r="P56" s="49"/>
      <c r="Q56" s="49"/>
      <c r="R56" s="49"/>
      <c r="S56" s="49"/>
      <c r="T56" s="49"/>
      <c r="U56" s="49"/>
      <c r="V56" s="49"/>
      <c r="W56" s="49"/>
      <c r="X56" s="49"/>
      <c r="Y56" s="49"/>
      <c r="Z56" s="49"/>
      <c r="AA56" s="49"/>
    </row>
    <row r="57" spans="1:27" x14ac:dyDescent="0.15">
      <c r="A57" s="49"/>
      <c r="B57" s="155"/>
      <c r="C57" s="49"/>
      <c r="D57" t="s">
        <v>249</v>
      </c>
      <c r="E57">
        <v>0.85</v>
      </c>
      <c r="F57" s="49"/>
      <c r="G57" s="49"/>
      <c r="H57" s="49"/>
      <c r="I57" s="49"/>
      <c r="J57" s="49"/>
      <c r="K57" s="49"/>
      <c r="L57" s="49"/>
      <c r="M57" s="49"/>
      <c r="N57" s="49"/>
      <c r="O57" s="49"/>
      <c r="P57" s="49"/>
      <c r="Q57" s="49"/>
      <c r="R57" s="49"/>
      <c r="S57" s="49"/>
      <c r="T57" s="49"/>
      <c r="U57" s="49"/>
      <c r="V57" s="49"/>
      <c r="W57" s="49"/>
      <c r="X57" s="49"/>
      <c r="Y57" s="49"/>
      <c r="Z57" s="49"/>
      <c r="AA57" s="49"/>
    </row>
    <row r="58" spans="1:27" x14ac:dyDescent="0.15">
      <c r="A58" s="49"/>
      <c r="B58" s="155"/>
      <c r="C58" s="49"/>
      <c r="D58" t="s">
        <v>250</v>
      </c>
      <c r="E58">
        <v>1</v>
      </c>
      <c r="F58" s="49"/>
      <c r="G58" s="49"/>
      <c r="H58" s="49"/>
      <c r="I58" s="49"/>
      <c r="J58" s="49"/>
      <c r="K58" s="49"/>
      <c r="L58" s="49"/>
      <c r="M58" s="49"/>
      <c r="N58" s="49"/>
      <c r="O58" s="49"/>
      <c r="P58" s="49"/>
      <c r="Q58" s="49"/>
      <c r="R58" s="49"/>
      <c r="S58" s="49"/>
      <c r="T58" s="49"/>
      <c r="U58" s="49"/>
      <c r="V58" s="49"/>
      <c r="W58" s="49"/>
      <c r="X58" s="49"/>
      <c r="Y58" s="49"/>
      <c r="Z58" s="49"/>
      <c r="AA58" s="49"/>
    </row>
    <row r="59" spans="1:27" x14ac:dyDescent="0.15">
      <c r="A59" s="49"/>
      <c r="B59" s="155"/>
      <c r="C59" s="49"/>
      <c r="D59" t="s">
        <v>251</v>
      </c>
      <c r="E59">
        <v>1</v>
      </c>
      <c r="F59" s="49"/>
      <c r="G59" s="49"/>
      <c r="H59" s="49"/>
      <c r="I59" s="49"/>
      <c r="J59" s="49"/>
      <c r="K59" s="49"/>
      <c r="L59" s="49"/>
      <c r="M59" s="49"/>
      <c r="N59" s="49"/>
      <c r="O59" s="49"/>
      <c r="P59" s="49"/>
      <c r="Q59" s="49"/>
      <c r="R59" s="49"/>
      <c r="S59" s="49"/>
      <c r="T59" s="49"/>
      <c r="U59" s="49"/>
      <c r="V59" s="49"/>
      <c r="W59" s="49"/>
      <c r="X59" s="49"/>
      <c r="Y59" s="49"/>
      <c r="Z59" s="49"/>
      <c r="AA59" s="49"/>
    </row>
    <row r="60" spans="1:27" x14ac:dyDescent="0.15">
      <c r="A60" s="49"/>
      <c r="B60" s="155"/>
      <c r="C60" s="49"/>
      <c r="D60" t="s">
        <v>252</v>
      </c>
      <c r="E60">
        <v>4.5</v>
      </c>
      <c r="F60" s="49" t="s">
        <v>216</v>
      </c>
      <c r="G60" s="49"/>
      <c r="H60" s="49"/>
      <c r="I60" s="49"/>
      <c r="J60" s="49"/>
      <c r="K60" s="49"/>
      <c r="L60" s="49"/>
      <c r="M60" s="49"/>
      <c r="N60" s="49"/>
      <c r="O60" s="49"/>
      <c r="P60" s="49"/>
      <c r="Q60" s="49"/>
      <c r="R60" s="49"/>
      <c r="S60" s="49"/>
      <c r="T60" s="49"/>
      <c r="U60" s="49"/>
      <c r="V60" s="49"/>
      <c r="W60" s="49"/>
      <c r="X60" s="49"/>
      <c r="Y60" s="49"/>
      <c r="Z60" s="49"/>
      <c r="AA60" s="49"/>
    </row>
    <row r="61" spans="1:27" x14ac:dyDescent="0.15">
      <c r="A61" s="49"/>
      <c r="B61" s="155"/>
      <c r="C61" s="49"/>
      <c r="D61" t="s">
        <v>253</v>
      </c>
      <c r="E61">
        <v>4.8</v>
      </c>
      <c r="F61" s="49" t="s">
        <v>216</v>
      </c>
      <c r="G61" s="49"/>
      <c r="H61" s="49"/>
      <c r="I61" s="49"/>
      <c r="J61" s="49"/>
      <c r="K61" s="49"/>
      <c r="L61" s="49"/>
      <c r="M61" s="49"/>
      <c r="N61" s="49"/>
      <c r="O61" s="49"/>
      <c r="P61" s="49"/>
      <c r="Q61" s="49"/>
      <c r="R61" s="49"/>
      <c r="S61" s="49"/>
      <c r="T61" s="49"/>
      <c r="U61" s="49"/>
      <c r="V61" s="49"/>
      <c r="W61" s="49"/>
      <c r="X61" s="49"/>
      <c r="Y61" s="49"/>
      <c r="Z61" s="49"/>
      <c r="AA61" s="49"/>
    </row>
    <row r="62" spans="1:27" x14ac:dyDescent="0.15">
      <c r="A62" s="49"/>
      <c r="B62" s="155"/>
      <c r="C62" s="49"/>
      <c r="D62" t="s">
        <v>254</v>
      </c>
      <c r="E62">
        <v>4.5</v>
      </c>
      <c r="F62" s="49" t="s">
        <v>216</v>
      </c>
      <c r="G62" s="49"/>
      <c r="H62" s="49"/>
      <c r="I62" s="49"/>
      <c r="J62" s="49"/>
      <c r="K62" s="49"/>
      <c r="L62" s="49"/>
      <c r="M62" s="49"/>
      <c r="N62" s="49"/>
      <c r="O62" s="49"/>
      <c r="P62" s="49"/>
      <c r="Q62" s="49"/>
      <c r="R62" s="49"/>
      <c r="S62" s="49"/>
      <c r="T62" s="49"/>
      <c r="U62" s="49"/>
      <c r="V62" s="49"/>
      <c r="W62" s="49"/>
      <c r="X62" s="49"/>
      <c r="Y62" s="49"/>
      <c r="Z62" s="49"/>
      <c r="AA62" s="49"/>
    </row>
    <row r="63" spans="1:27" x14ac:dyDescent="0.15">
      <c r="A63" s="49"/>
      <c r="B63" s="155"/>
      <c r="C63" s="49"/>
      <c r="D63" t="s">
        <v>255</v>
      </c>
      <c r="E63">
        <v>0.88</v>
      </c>
      <c r="F63" s="49"/>
      <c r="G63" s="49"/>
      <c r="H63" s="49"/>
      <c r="I63" s="49"/>
      <c r="J63" s="49"/>
      <c r="K63" s="49"/>
      <c r="L63" s="49"/>
      <c r="M63" s="49"/>
      <c r="N63" s="49"/>
      <c r="O63" s="49"/>
      <c r="P63" s="49"/>
      <c r="Q63" s="49"/>
      <c r="R63" s="49"/>
      <c r="S63" s="49"/>
      <c r="T63" s="49"/>
      <c r="U63" s="49"/>
      <c r="V63" s="49"/>
      <c r="W63" s="49"/>
      <c r="X63" s="49"/>
      <c r="Y63" s="49"/>
      <c r="Z63" s="49"/>
      <c r="AA63" s="49"/>
    </row>
    <row r="64" spans="1:27" x14ac:dyDescent="0.15">
      <c r="A64" s="49"/>
      <c r="B64" s="155"/>
      <c r="C64" s="49"/>
      <c r="D64" t="s">
        <v>256</v>
      </c>
      <c r="E64">
        <v>0.8</v>
      </c>
      <c r="F64" s="49"/>
      <c r="G64" s="49"/>
      <c r="H64" s="49"/>
      <c r="I64" s="49"/>
      <c r="J64" s="49"/>
      <c r="K64" s="49"/>
      <c r="L64" s="49"/>
      <c r="M64" s="49"/>
      <c r="N64" s="49"/>
      <c r="O64" s="49"/>
      <c r="P64" s="49"/>
      <c r="Q64" s="49"/>
      <c r="R64" s="49"/>
      <c r="S64" s="49"/>
      <c r="T64" s="49"/>
      <c r="U64" s="49"/>
      <c r="V64" s="49"/>
      <c r="W64" s="49"/>
      <c r="X64" s="49"/>
      <c r="Y64" s="49"/>
      <c r="Z64" s="49"/>
      <c r="AA64" s="49"/>
    </row>
    <row r="65" spans="1:27" x14ac:dyDescent="0.15">
      <c r="A65" s="49"/>
      <c r="B65" s="155"/>
      <c r="C65" s="49"/>
      <c r="D65" t="s">
        <v>257</v>
      </c>
      <c r="E65">
        <v>0.82</v>
      </c>
      <c r="F65" s="49"/>
      <c r="G65" s="49"/>
      <c r="H65" s="49"/>
      <c r="I65" s="49"/>
      <c r="J65" s="49"/>
      <c r="K65" s="49"/>
      <c r="L65" s="49"/>
      <c r="M65" s="49"/>
      <c r="N65" s="49"/>
      <c r="O65" s="49"/>
      <c r="P65" s="49"/>
      <c r="Q65" s="49"/>
      <c r="R65" s="49"/>
      <c r="S65" s="49"/>
      <c r="T65" s="49"/>
      <c r="U65" s="49"/>
      <c r="V65" s="49"/>
      <c r="W65" s="49"/>
      <c r="X65" s="49"/>
      <c r="Y65" s="49"/>
      <c r="Z65" s="49"/>
      <c r="AA65" s="49"/>
    </row>
    <row r="66" spans="1:27" x14ac:dyDescent="0.15">
      <c r="A66" s="49"/>
      <c r="B66" s="155"/>
      <c r="C66" s="49"/>
      <c r="D66" t="s">
        <v>258</v>
      </c>
      <c r="E66">
        <v>0.8</v>
      </c>
      <c r="F66" s="49"/>
      <c r="G66" s="49"/>
      <c r="H66" s="49"/>
      <c r="I66" s="49"/>
      <c r="J66" s="49"/>
      <c r="K66" s="49"/>
      <c r="L66" s="49"/>
      <c r="M66" s="49"/>
      <c r="N66" s="49"/>
      <c r="O66" s="49"/>
      <c r="P66" s="49"/>
      <c r="Q66" s="49"/>
      <c r="R66" s="49"/>
      <c r="S66" s="49"/>
      <c r="T66" s="49"/>
      <c r="U66" s="49"/>
      <c r="V66" s="49"/>
      <c r="W66" s="49"/>
      <c r="X66" s="49"/>
      <c r="Y66" s="49"/>
      <c r="Z66" s="49"/>
      <c r="AA66" s="49"/>
    </row>
    <row r="67" spans="1:27" x14ac:dyDescent="0.15">
      <c r="A67" s="49"/>
      <c r="B67" s="155"/>
      <c r="C67" s="49"/>
      <c r="D67" t="s">
        <v>259</v>
      </c>
      <c r="E67">
        <v>0.9</v>
      </c>
      <c r="F67" s="49"/>
      <c r="G67" s="49"/>
      <c r="H67" s="49"/>
      <c r="I67" s="49"/>
      <c r="J67" s="49"/>
      <c r="K67" s="49"/>
      <c r="L67" s="49"/>
      <c r="M67" s="49"/>
      <c r="N67" s="49"/>
      <c r="O67" s="49"/>
      <c r="P67" s="49"/>
      <c r="Q67" s="49"/>
      <c r="R67" s="49"/>
      <c r="S67" s="49"/>
      <c r="T67" s="49"/>
      <c r="U67" s="49"/>
      <c r="V67" s="49"/>
      <c r="W67" s="49"/>
      <c r="X67" s="49"/>
      <c r="Y67" s="49"/>
      <c r="Z67" s="49"/>
      <c r="AA67" s="49"/>
    </row>
    <row r="68" spans="1:27" x14ac:dyDescent="0.15">
      <c r="A68" s="49"/>
      <c r="B68" s="155"/>
      <c r="C68" s="49"/>
      <c r="D68" t="s">
        <v>260</v>
      </c>
      <c r="E68">
        <v>0.85</v>
      </c>
      <c r="F68" s="49"/>
      <c r="G68" s="49"/>
      <c r="H68" s="49"/>
      <c r="I68" s="49"/>
      <c r="J68" s="49"/>
      <c r="K68" s="49"/>
      <c r="L68" s="49"/>
      <c r="M68" s="49"/>
      <c r="N68" s="49"/>
      <c r="O68" s="49"/>
      <c r="P68" s="49"/>
      <c r="Q68" s="49"/>
      <c r="R68" s="49"/>
      <c r="S68" s="49"/>
      <c r="T68" s="49"/>
      <c r="U68" s="49"/>
      <c r="V68" s="49"/>
      <c r="W68" s="49"/>
      <c r="X68" s="49"/>
      <c r="Y68" s="49"/>
      <c r="Z68" s="49"/>
      <c r="AA68" s="49"/>
    </row>
    <row r="69" spans="1:27" x14ac:dyDescent="0.15">
      <c r="A69" s="49"/>
      <c r="B69" s="155"/>
      <c r="C69" s="49"/>
      <c r="D69" t="s">
        <v>261</v>
      </c>
      <c r="E69">
        <v>1</v>
      </c>
      <c r="F69" s="49"/>
      <c r="G69" s="49"/>
      <c r="H69" s="49"/>
      <c r="I69" s="49"/>
      <c r="J69" s="49"/>
      <c r="K69" s="49"/>
      <c r="L69" s="49"/>
      <c r="M69" s="49"/>
      <c r="N69" s="49"/>
      <c r="O69" s="49"/>
      <c r="P69" s="49"/>
      <c r="Q69" s="49"/>
      <c r="R69" s="49"/>
      <c r="S69" s="49"/>
      <c r="T69" s="49"/>
      <c r="U69" s="49"/>
      <c r="V69" s="49"/>
      <c r="W69" s="49"/>
      <c r="X69" s="49"/>
      <c r="Y69" s="49"/>
      <c r="Z69" s="49"/>
      <c r="AA69" s="49"/>
    </row>
    <row r="70" spans="1:27" x14ac:dyDescent="0.15">
      <c r="A70" s="49"/>
      <c r="B70" s="155"/>
      <c r="C70" s="49"/>
      <c r="D70" t="s">
        <v>262</v>
      </c>
      <c r="E70">
        <v>0.2</v>
      </c>
      <c r="F70" s="49" t="s">
        <v>306</v>
      </c>
      <c r="G70" s="49"/>
      <c r="H70" s="49"/>
      <c r="I70" s="49"/>
      <c r="J70" s="49"/>
      <c r="K70" s="49"/>
      <c r="L70" s="49"/>
      <c r="M70" s="49"/>
      <c r="N70" s="49"/>
      <c r="O70" s="49"/>
      <c r="P70" s="49"/>
      <c r="Q70" s="49"/>
      <c r="R70" s="49"/>
      <c r="S70" s="49"/>
      <c r="T70" s="49"/>
      <c r="U70" s="49"/>
      <c r="V70" s="49"/>
      <c r="W70" s="49"/>
      <c r="X70" s="49"/>
      <c r="Y70" s="49"/>
      <c r="Z70" s="49"/>
      <c r="AA70" s="49"/>
    </row>
    <row r="71" spans="1:27" x14ac:dyDescent="0.15">
      <c r="A71" s="49"/>
      <c r="B71" s="155"/>
      <c r="C71" s="49"/>
      <c r="D71" t="s">
        <v>263</v>
      </c>
      <c r="E71">
        <v>3</v>
      </c>
      <c r="F71" s="49" t="s">
        <v>216</v>
      </c>
      <c r="G71" s="49"/>
      <c r="H71" s="49"/>
      <c r="I71" s="49"/>
      <c r="J71" s="49"/>
      <c r="K71" s="49"/>
      <c r="L71" s="49"/>
      <c r="M71" s="49"/>
      <c r="N71" s="49"/>
      <c r="O71" s="49"/>
      <c r="P71" s="49"/>
      <c r="Q71" s="49"/>
      <c r="R71" s="49"/>
      <c r="S71" s="49"/>
      <c r="T71" s="49"/>
      <c r="U71" s="49"/>
      <c r="V71" s="49"/>
      <c r="W71" s="49"/>
      <c r="X71" s="49"/>
      <c r="Y71" s="49"/>
      <c r="Z71" s="49"/>
      <c r="AA71" s="49"/>
    </row>
    <row r="72" spans="1:27" x14ac:dyDescent="0.15">
      <c r="A72" s="49"/>
      <c r="B72" s="155"/>
      <c r="C72" s="49"/>
      <c r="D72" t="s">
        <v>264</v>
      </c>
      <c r="E72">
        <v>3</v>
      </c>
      <c r="F72" s="49" t="s">
        <v>216</v>
      </c>
      <c r="G72" s="49"/>
      <c r="H72" s="49"/>
      <c r="I72" s="49"/>
      <c r="J72" s="49"/>
      <c r="K72" s="49"/>
      <c r="L72" s="49"/>
      <c r="M72" s="49"/>
      <c r="N72" s="49"/>
      <c r="O72" s="49"/>
      <c r="P72" s="49"/>
      <c r="Q72" s="49"/>
      <c r="R72" s="49"/>
      <c r="S72" s="49"/>
      <c r="T72" s="49"/>
      <c r="U72" s="49"/>
      <c r="V72" s="49"/>
      <c r="W72" s="49"/>
      <c r="X72" s="49"/>
      <c r="Y72" s="49"/>
      <c r="Z72" s="49"/>
      <c r="AA72" s="49"/>
    </row>
    <row r="73" spans="1:27" x14ac:dyDescent="0.15">
      <c r="A73" s="49"/>
      <c r="B73" s="155"/>
      <c r="C73" s="49"/>
      <c r="D73" t="s">
        <v>265</v>
      </c>
      <c r="E73">
        <v>3</v>
      </c>
      <c r="F73" s="49" t="s">
        <v>216</v>
      </c>
      <c r="G73" s="49"/>
      <c r="H73" s="49"/>
      <c r="I73" s="49"/>
      <c r="J73" s="49"/>
      <c r="K73" s="49"/>
      <c r="L73" s="49"/>
      <c r="M73" s="49"/>
      <c r="N73" s="49"/>
      <c r="O73" s="49"/>
      <c r="P73" s="49"/>
      <c r="Q73" s="49"/>
      <c r="R73" s="49"/>
      <c r="S73" s="49"/>
      <c r="T73" s="49"/>
      <c r="U73" s="49"/>
      <c r="V73" s="49"/>
      <c r="W73" s="49"/>
      <c r="X73" s="49"/>
      <c r="Y73" s="49"/>
      <c r="Z73" s="49"/>
      <c r="AA73" s="49"/>
    </row>
    <row r="74" spans="1:27" x14ac:dyDescent="0.15">
      <c r="A74" s="49"/>
      <c r="B74" s="155"/>
      <c r="C74" s="49"/>
      <c r="D74" t="s">
        <v>266</v>
      </c>
      <c r="E74">
        <v>0.17</v>
      </c>
      <c r="F74" s="49" t="s">
        <v>306</v>
      </c>
      <c r="G74" s="49"/>
      <c r="H74" s="49"/>
      <c r="I74" s="49"/>
      <c r="J74" s="49"/>
      <c r="K74" s="49"/>
      <c r="L74" s="49"/>
      <c r="M74" s="49"/>
      <c r="N74" s="49"/>
      <c r="O74" s="49"/>
      <c r="P74" s="49"/>
      <c r="Q74" s="49"/>
      <c r="R74" s="49"/>
      <c r="S74" s="49"/>
      <c r="T74" s="49"/>
      <c r="U74" s="49"/>
      <c r="V74" s="49"/>
      <c r="W74" s="49"/>
      <c r="X74" s="49"/>
      <c r="Y74" s="49"/>
      <c r="Z74" s="49"/>
      <c r="AA74" s="49"/>
    </row>
    <row r="75" spans="1:27" x14ac:dyDescent="0.15">
      <c r="A75" s="49"/>
      <c r="B75" s="155"/>
      <c r="C75" s="49"/>
      <c r="D75" t="s">
        <v>267</v>
      </c>
      <c r="E75">
        <v>0.67</v>
      </c>
      <c r="F75" s="49"/>
      <c r="G75" s="49"/>
      <c r="H75" s="49"/>
      <c r="I75" s="49"/>
      <c r="J75" s="49"/>
      <c r="K75" s="49"/>
      <c r="L75" s="49"/>
      <c r="M75" s="49"/>
      <c r="N75" s="49"/>
      <c r="O75" s="49"/>
      <c r="P75" s="49"/>
      <c r="Q75" s="49"/>
      <c r="R75" s="49"/>
      <c r="S75" s="49"/>
      <c r="T75" s="49"/>
      <c r="U75" s="49"/>
      <c r="V75" s="49"/>
      <c r="W75" s="49"/>
      <c r="X75" s="49"/>
      <c r="Y75" s="49"/>
      <c r="Z75" s="49"/>
      <c r="AA75" s="49"/>
    </row>
    <row r="76" spans="1:27" x14ac:dyDescent="0.15">
      <c r="A76" s="49"/>
      <c r="B76" s="155"/>
      <c r="C76" s="49"/>
      <c r="D76" t="s">
        <v>268</v>
      </c>
      <c r="E76">
        <v>0.95</v>
      </c>
      <c r="F76" s="49"/>
      <c r="G76" s="49"/>
      <c r="H76" s="49"/>
      <c r="I76" s="49"/>
      <c r="J76" s="49"/>
      <c r="K76" s="49"/>
      <c r="L76" s="49"/>
      <c r="M76" s="49"/>
      <c r="N76" s="49"/>
      <c r="O76" s="49"/>
      <c r="P76" s="49"/>
      <c r="Q76" s="49"/>
      <c r="R76" s="49"/>
      <c r="S76" s="49"/>
      <c r="T76" s="49"/>
      <c r="U76" s="49"/>
      <c r="V76" s="49"/>
      <c r="W76" s="49"/>
      <c r="X76" s="49"/>
      <c r="Y76" s="49"/>
      <c r="Z76" s="49"/>
      <c r="AA76" s="49"/>
    </row>
    <row r="77" spans="1:27" x14ac:dyDescent="0.15">
      <c r="A77" s="49"/>
      <c r="B77" s="155"/>
      <c r="C77" s="49"/>
      <c r="D77" t="s">
        <v>269</v>
      </c>
      <c r="E77">
        <v>1</v>
      </c>
      <c r="F77" s="49"/>
      <c r="G77" s="49"/>
      <c r="H77" s="49"/>
      <c r="I77" s="49"/>
      <c r="J77" s="49"/>
      <c r="K77" s="49"/>
      <c r="L77" s="49"/>
      <c r="M77" s="49"/>
      <c r="N77" s="49"/>
      <c r="O77" s="49"/>
      <c r="P77" s="49"/>
      <c r="Q77" s="49"/>
      <c r="R77" s="49"/>
      <c r="S77" s="49"/>
      <c r="T77" s="49"/>
      <c r="U77" s="49"/>
      <c r="V77" s="49"/>
      <c r="W77" s="49"/>
      <c r="X77" s="49"/>
      <c r="Y77" s="49"/>
      <c r="Z77" s="49"/>
      <c r="AA77" s="49"/>
    </row>
    <row r="78" spans="1:27" x14ac:dyDescent="0.15">
      <c r="A78" s="49"/>
      <c r="B78" s="155"/>
      <c r="C78" s="49"/>
      <c r="D78" t="s">
        <v>270</v>
      </c>
      <c r="E78">
        <v>0.82</v>
      </c>
      <c r="F78" s="49"/>
      <c r="G78" s="49"/>
      <c r="H78" s="49"/>
      <c r="I78" s="49"/>
      <c r="J78" s="49"/>
      <c r="K78" s="49"/>
      <c r="L78" s="49"/>
      <c r="M78" s="49"/>
      <c r="N78" s="49"/>
      <c r="O78" s="49"/>
      <c r="P78" s="49"/>
      <c r="Q78" s="49"/>
      <c r="R78" s="49"/>
      <c r="S78" s="49"/>
      <c r="T78" s="49"/>
      <c r="U78" s="49"/>
      <c r="V78" s="49"/>
      <c r="W78" s="49"/>
      <c r="X78" s="49"/>
      <c r="Y78" s="49"/>
      <c r="Z78" s="49"/>
      <c r="AA78" s="49"/>
    </row>
    <row r="79" spans="1:27" x14ac:dyDescent="0.15">
      <c r="A79" s="49"/>
      <c r="B79" s="155"/>
      <c r="C79" s="49"/>
      <c r="D79" t="s">
        <v>292</v>
      </c>
      <c r="E79">
        <v>0.8</v>
      </c>
      <c r="F79" s="49"/>
      <c r="G79" s="49"/>
      <c r="H79" s="49"/>
      <c r="I79" s="49"/>
      <c r="J79" s="49"/>
      <c r="K79" s="49"/>
      <c r="L79" s="49"/>
      <c r="M79" s="49"/>
      <c r="N79" s="49"/>
      <c r="O79" s="49"/>
      <c r="P79" s="49"/>
      <c r="Q79" s="49"/>
      <c r="R79" s="49"/>
      <c r="S79" s="49"/>
      <c r="T79" s="49"/>
      <c r="U79" s="49"/>
      <c r="V79" s="49"/>
      <c r="W79" s="49"/>
      <c r="X79" s="49"/>
      <c r="Y79" s="49"/>
      <c r="Z79" s="49"/>
      <c r="AA79" s="49"/>
    </row>
    <row r="80" spans="1:27" x14ac:dyDescent="0.15">
      <c r="A80" s="49"/>
      <c r="B80" s="155"/>
      <c r="C80" s="49"/>
      <c r="D80" t="s">
        <v>293</v>
      </c>
      <c r="E80">
        <v>0.83</v>
      </c>
      <c r="F80" s="49"/>
      <c r="G80" s="49"/>
      <c r="H80" s="49"/>
      <c r="I80" s="49"/>
      <c r="J80" s="49"/>
      <c r="K80" s="49"/>
      <c r="L80" s="49"/>
      <c r="M80" s="49"/>
      <c r="N80" s="49"/>
      <c r="O80" s="49"/>
      <c r="P80" s="49"/>
      <c r="Q80" s="49"/>
      <c r="R80" s="49"/>
      <c r="S80" s="49"/>
      <c r="T80" s="49"/>
      <c r="U80" s="49"/>
      <c r="V80" s="49"/>
      <c r="W80" s="49"/>
      <c r="X80" s="49"/>
      <c r="Y80" s="49"/>
      <c r="Z80" s="49"/>
      <c r="AA80" s="49"/>
    </row>
    <row r="81" spans="1:27" x14ac:dyDescent="0.15">
      <c r="A81" s="49"/>
      <c r="B81" s="155"/>
      <c r="C81" s="49"/>
      <c r="D81" t="s">
        <v>294</v>
      </c>
      <c r="E81">
        <v>0.9</v>
      </c>
      <c r="F81" s="49"/>
      <c r="G81" s="49"/>
      <c r="H81" s="49"/>
      <c r="I81" s="49"/>
      <c r="J81" s="49"/>
      <c r="K81" s="49"/>
      <c r="L81" s="49"/>
      <c r="M81" s="49"/>
      <c r="N81" s="49"/>
      <c r="O81" s="49"/>
      <c r="P81" s="49"/>
      <c r="Q81" s="49"/>
      <c r="R81" s="49"/>
      <c r="S81" s="49"/>
      <c r="T81" s="49"/>
      <c r="U81" s="49"/>
      <c r="V81" s="49"/>
      <c r="W81" s="49"/>
      <c r="X81" s="49"/>
      <c r="Y81" s="49"/>
      <c r="Z81" s="49"/>
      <c r="AA81" s="49"/>
    </row>
    <row r="82" spans="1:27" x14ac:dyDescent="0.15">
      <c r="A82" s="49"/>
      <c r="B82" s="155"/>
      <c r="C82" s="49"/>
      <c r="D82" t="s">
        <v>295</v>
      </c>
      <c r="E82">
        <v>0.8</v>
      </c>
      <c r="F82" s="49"/>
      <c r="G82" s="49"/>
      <c r="H82" s="49"/>
      <c r="I82" s="49"/>
      <c r="J82" s="49"/>
      <c r="K82" s="49"/>
      <c r="L82" s="49"/>
      <c r="M82" s="49"/>
      <c r="N82" s="49"/>
      <c r="O82" s="49"/>
      <c r="P82" s="49"/>
      <c r="Q82" s="49"/>
      <c r="R82" s="49"/>
      <c r="S82" s="49"/>
      <c r="T82" s="49"/>
      <c r="U82" s="49"/>
      <c r="V82" s="49"/>
      <c r="W82" s="49"/>
      <c r="X82" s="49"/>
      <c r="Y82" s="49"/>
      <c r="Z82" s="49"/>
      <c r="AA82" s="49"/>
    </row>
    <row r="83" spans="1:27" x14ac:dyDescent="0.15">
      <c r="A83" s="49"/>
      <c r="B83" s="155"/>
      <c r="C83" s="49"/>
      <c r="D83" t="s">
        <v>296</v>
      </c>
      <c r="E83">
        <v>0.8</v>
      </c>
      <c r="F83" s="49"/>
      <c r="G83" s="49"/>
      <c r="H83" s="49"/>
      <c r="I83" s="49"/>
      <c r="J83" s="49"/>
      <c r="K83" s="49"/>
      <c r="L83" s="49"/>
      <c r="M83" s="49"/>
      <c r="N83" s="49"/>
      <c r="O83" s="49"/>
      <c r="P83" s="49"/>
      <c r="Q83" s="49"/>
      <c r="R83" s="49"/>
      <c r="S83" s="49"/>
      <c r="T83" s="49"/>
      <c r="U83" s="49"/>
      <c r="V83" s="49"/>
      <c r="W83" s="49"/>
      <c r="X83" s="49"/>
      <c r="Y83" s="49"/>
      <c r="Z83" s="49"/>
      <c r="AA83" s="49"/>
    </row>
    <row r="84" spans="1:27" x14ac:dyDescent="0.15">
      <c r="A84" s="49"/>
      <c r="B84" s="155"/>
      <c r="C84" s="49"/>
      <c r="D84" t="s">
        <v>297</v>
      </c>
      <c r="E84">
        <v>0.83</v>
      </c>
      <c r="F84" s="49"/>
      <c r="G84" s="49"/>
      <c r="H84" s="49"/>
      <c r="I84" s="49"/>
      <c r="J84" s="49"/>
      <c r="K84" s="49"/>
      <c r="L84" s="49"/>
      <c r="M84" s="49"/>
      <c r="N84" s="49"/>
      <c r="O84" s="49"/>
      <c r="P84" s="49"/>
      <c r="Q84" s="49"/>
      <c r="R84" s="49"/>
      <c r="S84" s="49"/>
      <c r="T84" s="49"/>
      <c r="U84" s="49"/>
      <c r="V84" s="49"/>
      <c r="W84" s="49"/>
      <c r="X84" s="49"/>
      <c r="Y84" s="49"/>
      <c r="Z84" s="49"/>
      <c r="AA84" s="49"/>
    </row>
    <row r="85" spans="1:27" x14ac:dyDescent="0.15">
      <c r="A85" s="49"/>
      <c r="B85" s="155"/>
      <c r="C85" s="49"/>
      <c r="D85" t="s">
        <v>298</v>
      </c>
      <c r="E85">
        <v>0.9</v>
      </c>
      <c r="F85" s="49"/>
      <c r="G85" s="49"/>
      <c r="H85" s="49"/>
      <c r="I85" s="49"/>
      <c r="J85" s="49"/>
      <c r="K85" s="49"/>
      <c r="L85" s="49"/>
      <c r="M85" s="49"/>
      <c r="N85" s="49"/>
      <c r="O85" s="49"/>
      <c r="P85" s="49"/>
      <c r="Q85" s="49"/>
      <c r="R85" s="49"/>
      <c r="S85" s="49"/>
      <c r="T85" s="49"/>
      <c r="U85" s="49"/>
      <c r="V85" s="49"/>
      <c r="W85" s="49"/>
      <c r="X85" s="49"/>
      <c r="Y85" s="49"/>
      <c r="Z85" s="49"/>
      <c r="AA85" s="49"/>
    </row>
    <row r="86" spans="1:27" x14ac:dyDescent="0.15">
      <c r="A86" s="49"/>
      <c r="B86" s="155"/>
      <c r="C86" s="49"/>
      <c r="D86" t="s">
        <v>299</v>
      </c>
      <c r="E86">
        <v>0.8</v>
      </c>
      <c r="F86" s="49"/>
      <c r="G86" s="49"/>
      <c r="H86" s="49"/>
      <c r="I86" s="49"/>
      <c r="J86" s="49"/>
      <c r="K86" s="49"/>
      <c r="L86" s="49"/>
      <c r="M86" s="49"/>
      <c r="N86" s="49"/>
      <c r="O86" s="49"/>
      <c r="P86" s="49"/>
      <c r="Q86" s="49"/>
      <c r="R86" s="49"/>
      <c r="S86" s="49"/>
      <c r="T86" s="49"/>
      <c r="U86" s="49"/>
      <c r="V86" s="49"/>
      <c r="W86" s="49"/>
      <c r="X86" s="49"/>
      <c r="Y86" s="49"/>
      <c r="Z86" s="49"/>
      <c r="AA86" s="49"/>
    </row>
    <row r="87" spans="1:27" x14ac:dyDescent="0.15">
      <c r="A87" s="49"/>
      <c r="B87" s="155"/>
      <c r="C87" s="49"/>
      <c r="D87" t="s">
        <v>271</v>
      </c>
      <c r="E87">
        <v>0.47599999999999998</v>
      </c>
      <c r="F87" s="49"/>
      <c r="G87" s="49"/>
      <c r="H87" s="49"/>
      <c r="I87" s="49"/>
      <c r="J87" s="49"/>
      <c r="K87" s="49"/>
      <c r="L87" s="49"/>
      <c r="M87" s="49"/>
      <c r="N87" s="49"/>
      <c r="O87" s="49"/>
      <c r="P87" s="49"/>
      <c r="Q87" s="49"/>
      <c r="R87" s="49"/>
      <c r="S87" s="49"/>
      <c r="T87" s="49"/>
      <c r="U87" s="49"/>
      <c r="V87" s="49"/>
      <c r="W87" s="49"/>
      <c r="X87" s="49"/>
      <c r="Y87" s="49"/>
      <c r="Z87" s="49"/>
      <c r="AA87" s="49"/>
    </row>
    <row r="88" spans="1:27" x14ac:dyDescent="0.15">
      <c r="A88" s="49"/>
      <c r="B88" s="155"/>
      <c r="C88" s="49"/>
      <c r="D88" t="s">
        <v>272</v>
      </c>
      <c r="E88">
        <v>0.52629999999999999</v>
      </c>
      <c r="F88" s="49"/>
      <c r="G88" s="49"/>
      <c r="H88" s="49"/>
      <c r="I88" s="49"/>
      <c r="J88" s="49"/>
      <c r="K88" s="49"/>
      <c r="L88" s="49"/>
      <c r="M88" s="49"/>
      <c r="N88" s="49"/>
      <c r="O88" s="49"/>
      <c r="P88" s="49"/>
      <c r="Q88" s="49"/>
      <c r="R88" s="49"/>
      <c r="S88" s="49"/>
      <c r="T88" s="49"/>
      <c r="U88" s="49"/>
      <c r="V88" s="49"/>
      <c r="W88" s="49"/>
      <c r="X88" s="49"/>
      <c r="Y88" s="49"/>
      <c r="Z88" s="49"/>
      <c r="AA88" s="49"/>
    </row>
    <row r="89" spans="1:27" x14ac:dyDescent="0.15">
      <c r="A89" s="49"/>
      <c r="B89" s="155"/>
      <c r="C89" s="49"/>
      <c r="D89" t="s">
        <v>273</v>
      </c>
      <c r="E89">
        <v>1.5385</v>
      </c>
      <c r="F89" s="49"/>
      <c r="G89" s="49"/>
      <c r="H89" s="49"/>
      <c r="I89" s="49"/>
      <c r="J89" s="49"/>
      <c r="K89" s="49"/>
      <c r="L89" s="49"/>
      <c r="M89" s="49"/>
      <c r="N89" s="49"/>
      <c r="O89" s="49"/>
      <c r="P89" s="49"/>
      <c r="Q89" s="49"/>
      <c r="R89" s="49"/>
      <c r="S89" s="49"/>
      <c r="T89" s="49"/>
      <c r="U89" s="49"/>
      <c r="V89" s="49"/>
      <c r="W89" s="49"/>
      <c r="X89" s="49"/>
      <c r="Y89" s="49"/>
      <c r="Z89" s="49"/>
      <c r="AA89" s="49"/>
    </row>
    <row r="90" spans="1:27" x14ac:dyDescent="0.15">
      <c r="A90" s="49"/>
      <c r="B90" s="155"/>
      <c r="C90" s="49"/>
      <c r="D90" t="s">
        <v>274</v>
      </c>
      <c r="E90">
        <v>0.47620000000000001</v>
      </c>
      <c r="F90" s="49"/>
      <c r="G90" s="49"/>
      <c r="H90" s="49"/>
      <c r="I90" s="49"/>
      <c r="J90" s="49"/>
      <c r="K90" s="49"/>
      <c r="L90" s="49"/>
      <c r="M90" s="49"/>
      <c r="N90" s="49"/>
      <c r="O90" s="49"/>
      <c r="P90" s="49"/>
      <c r="Q90" s="49"/>
      <c r="R90" s="49"/>
      <c r="S90" s="49"/>
      <c r="T90" s="49"/>
      <c r="U90" s="49"/>
      <c r="V90" s="49"/>
      <c r="W90" s="49"/>
      <c r="X90" s="49"/>
      <c r="Y90" s="49"/>
      <c r="Z90" s="49"/>
      <c r="AA90" s="49"/>
    </row>
    <row r="91" spans="1:27" x14ac:dyDescent="0.15">
      <c r="A91" s="49"/>
      <c r="B91" s="155"/>
      <c r="C91" s="49"/>
      <c r="D91" t="s">
        <v>275</v>
      </c>
      <c r="E91">
        <v>1.0204</v>
      </c>
      <c r="F91" s="49"/>
      <c r="G91" s="49"/>
      <c r="H91" s="49"/>
      <c r="I91" s="49"/>
      <c r="J91" s="49"/>
      <c r="K91" s="49"/>
      <c r="L91" s="49"/>
      <c r="M91" s="49"/>
      <c r="N91" s="49"/>
      <c r="O91" s="49"/>
      <c r="P91" s="49"/>
      <c r="Q91" s="49"/>
      <c r="R91" s="49"/>
      <c r="S91" s="49"/>
      <c r="T91" s="49"/>
      <c r="U91" s="49"/>
      <c r="V91" s="49"/>
      <c r="W91" s="49"/>
      <c r="X91" s="49"/>
      <c r="Y91" s="49"/>
      <c r="Z91" s="49"/>
      <c r="AA91" s="49"/>
    </row>
    <row r="92" spans="1:27" x14ac:dyDescent="0.15">
      <c r="A92" s="49"/>
      <c r="B92" s="155"/>
      <c r="C92" s="49"/>
      <c r="D92" t="s">
        <v>276</v>
      </c>
      <c r="E92">
        <v>0.5</v>
      </c>
      <c r="F92" s="49"/>
      <c r="G92" s="49"/>
      <c r="H92" s="49"/>
      <c r="I92" s="49"/>
      <c r="J92" s="49"/>
      <c r="K92" s="49"/>
      <c r="L92" s="49"/>
      <c r="M92" s="49"/>
      <c r="N92" s="49"/>
      <c r="O92" s="49"/>
      <c r="P92" s="49"/>
      <c r="Q92" s="49"/>
      <c r="R92" s="49"/>
      <c r="S92" s="49"/>
      <c r="T92" s="49"/>
      <c r="U92" s="49"/>
      <c r="V92" s="49"/>
      <c r="W92" s="49"/>
      <c r="X92" s="49"/>
      <c r="Y92" s="49"/>
      <c r="Z92" s="49"/>
      <c r="AA92" s="49"/>
    </row>
    <row r="93" spans="1:27" x14ac:dyDescent="0.15">
      <c r="A93" s="49"/>
      <c r="B93" s="155"/>
      <c r="C93" s="49"/>
      <c r="D93" t="s">
        <v>289</v>
      </c>
      <c r="E93">
        <v>1</v>
      </c>
      <c r="F93" s="49"/>
      <c r="G93" s="49"/>
      <c r="H93" s="49"/>
      <c r="I93" s="49"/>
      <c r="J93" s="49"/>
      <c r="K93" s="49"/>
      <c r="L93" s="49"/>
      <c r="M93" s="49"/>
      <c r="N93" s="49"/>
      <c r="O93" s="49"/>
      <c r="P93" s="49"/>
      <c r="Q93" s="49"/>
      <c r="R93" s="49"/>
      <c r="S93" s="49"/>
      <c r="T93" s="49"/>
      <c r="U93" s="49"/>
      <c r="V93" s="49"/>
      <c r="W93" s="49"/>
      <c r="X93" s="49"/>
      <c r="Y93" s="49"/>
      <c r="Z93" s="49"/>
      <c r="AA93" s="49"/>
    </row>
    <row r="94" spans="1:27" x14ac:dyDescent="0.15">
      <c r="A94" s="49"/>
      <c r="B94" s="155"/>
      <c r="C94" s="49"/>
      <c r="D94" t="s">
        <v>288</v>
      </c>
      <c r="E94">
        <v>1</v>
      </c>
      <c r="F94" s="49"/>
      <c r="G94" s="49"/>
      <c r="H94" s="49"/>
      <c r="I94" s="49"/>
      <c r="J94" s="49"/>
      <c r="K94" s="49"/>
      <c r="L94" s="49"/>
      <c r="M94" s="49"/>
      <c r="N94" s="49"/>
      <c r="O94" s="49"/>
      <c r="P94" s="49"/>
      <c r="Q94" s="49"/>
      <c r="R94" s="49"/>
      <c r="S94" s="49"/>
      <c r="T94" s="49"/>
      <c r="U94" s="49"/>
      <c r="V94" s="49"/>
      <c r="W94" s="49"/>
      <c r="X94" s="49"/>
      <c r="Y94" s="49"/>
      <c r="Z94" s="49"/>
      <c r="AA94" s="49"/>
    </row>
    <row r="95" spans="1:27" x14ac:dyDescent="0.15">
      <c r="A95" s="49"/>
      <c r="B95" s="155"/>
      <c r="C95" s="49"/>
      <c r="D95" t="s">
        <v>277</v>
      </c>
      <c r="E95">
        <v>1</v>
      </c>
      <c r="F95" s="49"/>
      <c r="G95" s="49"/>
      <c r="H95" s="49"/>
      <c r="I95" s="49"/>
      <c r="J95" s="49"/>
      <c r="K95" s="49"/>
      <c r="L95" s="49"/>
      <c r="M95" s="49"/>
      <c r="N95" s="49"/>
      <c r="O95" s="49"/>
      <c r="P95" s="49"/>
      <c r="Q95" s="49"/>
      <c r="R95" s="49"/>
      <c r="S95" s="49"/>
      <c r="T95" s="49"/>
      <c r="U95" s="49"/>
      <c r="V95" s="49"/>
      <c r="W95" s="49"/>
      <c r="X95" s="49"/>
      <c r="Y95" s="49"/>
      <c r="Z95" s="49"/>
      <c r="AA95" s="49"/>
    </row>
    <row r="96" spans="1:27" x14ac:dyDescent="0.15">
      <c r="A96" s="49"/>
      <c r="B96" s="155"/>
      <c r="C96" s="49"/>
      <c r="D96" t="s">
        <v>278</v>
      </c>
      <c r="E96">
        <v>1.6999999999999999E-3</v>
      </c>
      <c r="F96" s="49"/>
      <c r="G96" s="49"/>
      <c r="H96" s="49"/>
      <c r="I96" s="49"/>
      <c r="J96" s="49"/>
      <c r="K96" s="49"/>
      <c r="L96" s="49"/>
      <c r="M96" s="49"/>
      <c r="N96" s="49"/>
      <c r="O96" s="49"/>
      <c r="P96" s="49"/>
      <c r="Q96" s="49"/>
      <c r="R96" s="49"/>
      <c r="S96" s="49"/>
      <c r="T96" s="49"/>
      <c r="U96" s="49"/>
      <c r="V96" s="49"/>
      <c r="W96" s="49"/>
      <c r="X96" s="49"/>
      <c r="Y96" s="49"/>
      <c r="Z96" s="49"/>
      <c r="AA96" s="49"/>
    </row>
    <row r="97" spans="1:27" x14ac:dyDescent="0.15">
      <c r="A97" s="49"/>
      <c r="B97" s="155"/>
      <c r="C97" s="49"/>
      <c r="D97" t="s">
        <v>279</v>
      </c>
      <c r="E97">
        <v>1.6999999999999999E-3</v>
      </c>
      <c r="F97" s="49"/>
      <c r="G97" s="49"/>
      <c r="H97" s="49"/>
      <c r="I97" s="49"/>
      <c r="J97" s="49"/>
      <c r="K97" s="49"/>
      <c r="L97" s="49"/>
      <c r="M97" s="49"/>
      <c r="N97" s="49"/>
      <c r="O97" s="49"/>
      <c r="P97" s="49"/>
      <c r="Q97" s="49"/>
      <c r="R97" s="49"/>
      <c r="S97" s="49"/>
      <c r="T97" s="49"/>
      <c r="U97" s="49"/>
      <c r="V97" s="49"/>
      <c r="W97" s="49"/>
      <c r="X97" s="49"/>
      <c r="Y97" s="49"/>
      <c r="Z97" s="49"/>
      <c r="AA97" s="49"/>
    </row>
    <row r="98" spans="1:27" x14ac:dyDescent="0.15">
      <c r="A98" s="49"/>
      <c r="B98" s="155"/>
      <c r="C98" s="49"/>
      <c r="D98" t="s">
        <v>280</v>
      </c>
      <c r="E98">
        <v>0.3</v>
      </c>
      <c r="F98" s="49"/>
      <c r="G98" s="49"/>
      <c r="H98" s="49"/>
      <c r="I98" s="49"/>
      <c r="J98" s="49"/>
      <c r="K98" s="49"/>
      <c r="L98" s="49"/>
      <c r="M98" s="49"/>
      <c r="N98" s="49"/>
      <c r="O98" s="49"/>
      <c r="P98" s="49"/>
      <c r="Q98" s="49"/>
      <c r="R98" s="49"/>
      <c r="S98" s="49"/>
      <c r="T98" s="49"/>
      <c r="U98" s="49"/>
      <c r="V98" s="49"/>
      <c r="W98" s="49"/>
      <c r="X98" s="49"/>
      <c r="Y98" s="49"/>
      <c r="Z98" s="49"/>
      <c r="AA98" s="49"/>
    </row>
    <row r="99" spans="1:27" x14ac:dyDescent="0.15">
      <c r="A99" s="49"/>
      <c r="B99" s="155"/>
      <c r="C99" s="49"/>
      <c r="D99" t="s">
        <v>281</v>
      </c>
      <c r="E99">
        <v>0.3</v>
      </c>
      <c r="F99" s="49"/>
      <c r="G99" s="49"/>
      <c r="H99" s="49"/>
      <c r="I99" s="49"/>
      <c r="J99" s="49"/>
      <c r="K99" s="49"/>
      <c r="L99" s="49"/>
      <c r="M99" s="49"/>
      <c r="N99" s="49"/>
      <c r="O99" s="49"/>
      <c r="P99" s="49"/>
      <c r="Q99" s="49"/>
      <c r="R99" s="49"/>
      <c r="S99" s="49"/>
      <c r="T99" s="49"/>
      <c r="U99" s="49"/>
      <c r="V99" s="49"/>
      <c r="W99" s="49"/>
      <c r="X99" s="49"/>
      <c r="Y99" s="49"/>
      <c r="Z99" s="49"/>
      <c r="AA99" s="49"/>
    </row>
    <row r="100" spans="1:27" x14ac:dyDescent="0.15">
      <c r="A100" s="49"/>
      <c r="B100" s="155"/>
      <c r="C100" s="49"/>
      <c r="D100" t="s">
        <v>282</v>
      </c>
      <c r="E100">
        <v>0.9</v>
      </c>
      <c r="F100" s="49"/>
      <c r="G100" s="49"/>
      <c r="H100" s="49"/>
      <c r="I100" s="49"/>
      <c r="J100" s="49"/>
      <c r="K100" s="49"/>
      <c r="L100" s="49"/>
      <c r="M100" s="49"/>
      <c r="N100" s="49"/>
      <c r="O100" s="49"/>
      <c r="P100" s="49"/>
      <c r="Q100" s="49"/>
      <c r="R100" s="49"/>
      <c r="S100" s="49"/>
      <c r="T100" s="49"/>
      <c r="U100" s="49"/>
      <c r="V100" s="49"/>
      <c r="W100" s="49"/>
      <c r="X100" s="49"/>
      <c r="Y100" s="49"/>
      <c r="Z100" s="49"/>
      <c r="AA100" s="49"/>
    </row>
    <row r="101" spans="1:27" x14ac:dyDescent="0.15">
      <c r="A101" s="49"/>
      <c r="B101" s="155"/>
      <c r="C101" s="49"/>
      <c r="D101" t="s">
        <v>283</v>
      </c>
      <c r="E101">
        <v>0.10639999999999999</v>
      </c>
      <c r="F101" s="49"/>
      <c r="G101" s="49"/>
      <c r="H101" s="49"/>
      <c r="I101" s="49"/>
      <c r="J101" s="49"/>
      <c r="K101" s="49"/>
      <c r="L101" s="49"/>
      <c r="M101" s="49"/>
      <c r="N101" s="49"/>
      <c r="O101" s="49"/>
      <c r="P101" s="49"/>
      <c r="Q101" s="49"/>
      <c r="R101" s="49"/>
      <c r="S101" s="49"/>
      <c r="T101" s="49"/>
      <c r="U101" s="49"/>
      <c r="V101" s="49"/>
      <c r="W101" s="49"/>
      <c r="X101" s="49"/>
      <c r="Y101" s="49"/>
      <c r="Z101" s="49"/>
      <c r="AA101" s="49"/>
    </row>
    <row r="102" spans="1:27" x14ac:dyDescent="0.15">
      <c r="A102" s="49"/>
      <c r="B102" s="155"/>
      <c r="C102" s="49"/>
      <c r="D102" t="s">
        <v>284</v>
      </c>
      <c r="E102">
        <v>0.10639999999999999</v>
      </c>
      <c r="F102" s="49"/>
      <c r="G102" s="49"/>
      <c r="H102" s="49"/>
      <c r="I102" s="49"/>
      <c r="J102" s="49"/>
      <c r="K102" s="49"/>
      <c r="L102" s="49"/>
      <c r="M102" s="49"/>
      <c r="N102" s="49"/>
      <c r="O102" s="49"/>
      <c r="P102" s="49"/>
      <c r="Q102" s="49"/>
      <c r="R102" s="49"/>
      <c r="S102" s="49"/>
      <c r="T102" s="49"/>
      <c r="U102" s="49"/>
      <c r="V102" s="49"/>
      <c r="W102" s="49"/>
      <c r="X102" s="49"/>
      <c r="Y102" s="49"/>
      <c r="Z102" s="49"/>
      <c r="AA102" s="49"/>
    </row>
    <row r="103" spans="1:27" x14ac:dyDescent="0.15">
      <c r="A103" s="49"/>
      <c r="B103" s="155"/>
      <c r="C103" s="49"/>
      <c r="D103" t="s">
        <v>285</v>
      </c>
      <c r="E103">
        <v>0.19159999999999999</v>
      </c>
      <c r="F103" s="49"/>
      <c r="G103" s="49"/>
      <c r="H103" s="49"/>
      <c r="I103" s="49"/>
      <c r="J103" s="49"/>
      <c r="K103" s="49"/>
      <c r="L103" s="49"/>
      <c r="M103" s="49"/>
      <c r="N103" s="49"/>
      <c r="O103" s="49"/>
      <c r="P103" s="49"/>
      <c r="Q103" s="49"/>
      <c r="R103" s="49"/>
      <c r="S103" s="49"/>
      <c r="T103" s="49"/>
      <c r="U103" s="49"/>
      <c r="V103" s="49"/>
      <c r="W103" s="49"/>
      <c r="X103" s="49"/>
      <c r="Y103" s="49"/>
      <c r="Z103" s="49"/>
      <c r="AA103" s="49"/>
    </row>
    <row r="104" spans="1:27" x14ac:dyDescent="0.15">
      <c r="A104" s="49"/>
      <c r="B104" s="155"/>
      <c r="C104" s="49"/>
      <c r="D104" t="s">
        <v>286</v>
      </c>
      <c r="E104">
        <v>9.6500000000000002E-2</v>
      </c>
      <c r="F104" s="49"/>
      <c r="G104" s="49"/>
      <c r="H104" s="49"/>
      <c r="I104" s="49"/>
      <c r="J104" s="49"/>
      <c r="K104" s="49"/>
      <c r="L104" s="49"/>
      <c r="M104" s="49"/>
      <c r="N104" s="49"/>
      <c r="O104" s="49"/>
      <c r="P104" s="49"/>
      <c r="Q104" s="49"/>
      <c r="R104" s="49"/>
      <c r="S104" s="49"/>
      <c r="T104" s="49"/>
      <c r="U104" s="49"/>
      <c r="V104" s="49"/>
      <c r="W104" s="49"/>
      <c r="X104" s="49"/>
      <c r="Y104" s="49"/>
      <c r="Z104" s="49"/>
      <c r="AA104" s="49"/>
    </row>
    <row r="105" spans="1:27" x14ac:dyDescent="0.15">
      <c r="A105" s="49"/>
      <c r="B105" s="155"/>
      <c r="C105" s="49"/>
      <c r="D105" t="s">
        <v>287</v>
      </c>
      <c r="E105">
        <v>0.1182</v>
      </c>
      <c r="F105" s="49"/>
      <c r="G105" s="49"/>
      <c r="H105" s="49"/>
      <c r="I105" s="49"/>
      <c r="J105" s="49"/>
      <c r="K105" s="49"/>
      <c r="L105" s="49"/>
      <c r="M105" s="49"/>
      <c r="N105" s="49"/>
      <c r="O105" s="49"/>
      <c r="P105" s="49"/>
      <c r="Q105" s="49"/>
      <c r="R105" s="49"/>
      <c r="S105" s="49"/>
      <c r="T105" s="49"/>
      <c r="U105" s="49"/>
      <c r="V105" s="49"/>
      <c r="W105" s="49"/>
      <c r="X105" s="49"/>
      <c r="Y105" s="49"/>
      <c r="Z105" s="49"/>
      <c r="AA105" s="49"/>
    </row>
    <row r="106" spans="1:27" x14ac:dyDescent="0.15">
      <c r="A106" s="49"/>
      <c r="B106" s="155"/>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row>
    <row r="107" spans="1:27" x14ac:dyDescent="0.15">
      <c r="A107" s="49"/>
      <c r="B107" s="155"/>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row>
    <row r="108" spans="1:27" x14ac:dyDescent="0.15">
      <c r="A108" s="49"/>
      <c r="B108" s="155"/>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row>
    <row r="109" spans="1:27" x14ac:dyDescent="0.15">
      <c r="A109" s="49"/>
      <c r="B109" s="155"/>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row>
    <row r="110" spans="1:27" x14ac:dyDescent="0.15">
      <c r="A110" s="49"/>
      <c r="B110" s="155"/>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row>
    <row r="111" spans="1:27" x14ac:dyDescent="0.15">
      <c r="A111" s="49"/>
      <c r="B111" s="155"/>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row>
    <row r="112" spans="1:27" x14ac:dyDescent="0.15">
      <c r="A112" s="49"/>
      <c r="B112" s="155"/>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row>
    <row r="113" spans="1:27" x14ac:dyDescent="0.15">
      <c r="A113" s="49"/>
      <c r="B113" s="155"/>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row>
    <row r="114" spans="1:27" x14ac:dyDescent="0.15">
      <c r="A114" s="49"/>
      <c r="B114" s="155"/>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row>
    <row r="115" spans="1:27" x14ac:dyDescent="0.15">
      <c r="A115" s="49"/>
      <c r="B115" s="155"/>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row>
    <row r="116" spans="1:27" x14ac:dyDescent="0.15">
      <c r="A116" s="49"/>
      <c r="B116" s="155"/>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row>
    <row r="117" spans="1:27" x14ac:dyDescent="0.15">
      <c r="A117" s="49"/>
      <c r="B117" s="155"/>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row>
    <row r="118" spans="1:27" x14ac:dyDescent="0.15">
      <c r="A118" s="49"/>
      <c r="B118" s="155"/>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row>
    <row r="119" spans="1:27" x14ac:dyDescent="0.15">
      <c r="A119" s="49"/>
      <c r="B119" s="155"/>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row>
    <row r="120" spans="1:27" x14ac:dyDescent="0.15">
      <c r="A120" s="49"/>
      <c r="B120" s="155"/>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row>
    <row r="121" spans="1:27" x14ac:dyDescent="0.15">
      <c r="A121" s="49"/>
      <c r="B121" s="155"/>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row>
    <row r="122" spans="1:27" x14ac:dyDescent="0.15">
      <c r="A122" s="49"/>
      <c r="B122" s="155"/>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row>
    <row r="123" spans="1:27" x14ac:dyDescent="0.15">
      <c r="A123" s="49"/>
      <c r="B123" s="155"/>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row>
    <row r="124" spans="1:27" x14ac:dyDescent="0.15">
      <c r="A124" s="49"/>
      <c r="B124" s="155"/>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row>
    <row r="125" spans="1:27" x14ac:dyDescent="0.15">
      <c r="A125" s="49"/>
      <c r="B125" s="155"/>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row>
    <row r="126" spans="1:27" x14ac:dyDescent="0.15">
      <c r="A126" s="49"/>
      <c r="B126" s="155"/>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row>
    <row r="127" spans="1:27" x14ac:dyDescent="0.15">
      <c r="A127" s="49"/>
      <c r="B127" s="155"/>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row>
    <row r="128" spans="1:27" x14ac:dyDescent="0.15">
      <c r="A128" s="49"/>
      <c r="B128" s="155"/>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row>
    <row r="129" spans="1:27" x14ac:dyDescent="0.15">
      <c r="A129" s="49"/>
      <c r="B129" s="155"/>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row>
    <row r="130" spans="1:27" x14ac:dyDescent="0.15">
      <c r="A130" s="49"/>
      <c r="B130" s="155"/>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row>
    <row r="131" spans="1:27" x14ac:dyDescent="0.15">
      <c r="A131" s="49"/>
      <c r="B131" s="155"/>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row>
    <row r="132" spans="1:27" x14ac:dyDescent="0.15">
      <c r="A132" s="49"/>
      <c r="B132" s="155"/>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row>
    <row r="133" spans="1:27" x14ac:dyDescent="0.15">
      <c r="A133" s="49"/>
      <c r="B133" s="155"/>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row>
    <row r="134" spans="1:27" x14ac:dyDescent="0.15">
      <c r="A134" s="49"/>
      <c r="B134" s="155"/>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row>
    <row r="135" spans="1:27" x14ac:dyDescent="0.15">
      <c r="A135" s="49"/>
      <c r="B135" s="155"/>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row>
    <row r="136" spans="1:27" x14ac:dyDescent="0.15">
      <c r="A136" s="49"/>
      <c r="B136" s="155"/>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row>
    <row r="137" spans="1:27" x14ac:dyDescent="0.15">
      <c r="A137" s="49"/>
      <c r="B137" s="155"/>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row>
    <row r="138" spans="1:27" x14ac:dyDescent="0.15">
      <c r="A138" s="49"/>
      <c r="B138" s="155"/>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row>
    <row r="139" spans="1:27" x14ac:dyDescent="0.15">
      <c r="A139" s="49"/>
      <c r="B139" s="155"/>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row>
    <row r="140" spans="1:27" x14ac:dyDescent="0.15">
      <c r="A140" s="49"/>
      <c r="B140" s="155"/>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row>
    <row r="141" spans="1:27" x14ac:dyDescent="0.15">
      <c r="A141" s="49"/>
      <c r="B141" s="155"/>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row>
    <row r="142" spans="1:27" x14ac:dyDescent="0.15">
      <c r="A142" s="49"/>
      <c r="B142" s="155"/>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row>
    <row r="143" spans="1:27" x14ac:dyDescent="0.15">
      <c r="A143" s="49"/>
      <c r="B143" s="155"/>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row>
    <row r="144" spans="1:27" x14ac:dyDescent="0.15">
      <c r="A144" s="49"/>
      <c r="B144" s="155"/>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row>
    <row r="145" spans="1:27" x14ac:dyDescent="0.15">
      <c r="A145" s="49"/>
      <c r="B145" s="155"/>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row>
    <row r="146" spans="1:27" x14ac:dyDescent="0.15">
      <c r="A146" s="49"/>
      <c r="B146" s="155"/>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row>
    <row r="147" spans="1:27" x14ac:dyDescent="0.15">
      <c r="A147" s="49"/>
      <c r="B147" s="155"/>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row>
    <row r="148" spans="1:27" x14ac:dyDescent="0.1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row>
    <row r="149" spans="1:27" x14ac:dyDescent="0.1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row>
    <row r="150" spans="1:27" x14ac:dyDescent="0.1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row>
    <row r="151" spans="1:27" x14ac:dyDescent="0.1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row>
    <row r="152" spans="1:27" x14ac:dyDescent="0.1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row>
    <row r="153" spans="1:27" x14ac:dyDescent="0.1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row>
    <row r="154" spans="1:27" x14ac:dyDescent="0.1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row>
    <row r="155" spans="1:27" x14ac:dyDescent="0.1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row>
    <row r="156" spans="1:27" x14ac:dyDescent="0.1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row>
    <row r="157" spans="1:27" x14ac:dyDescent="0.1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row>
    <row r="158" spans="1:27" x14ac:dyDescent="0.1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row>
    <row r="159" spans="1:27" x14ac:dyDescent="0.1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row>
    <row r="160" spans="1:27" x14ac:dyDescent="0.1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row>
    <row r="161" spans="1:27" x14ac:dyDescent="0.1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row>
    <row r="162" spans="1:27" x14ac:dyDescent="0.1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row>
    <row r="163" spans="1:27" x14ac:dyDescent="0.1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row>
    <row r="164" spans="1:27" x14ac:dyDescent="0.15">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row>
    <row r="165" spans="1:27" x14ac:dyDescent="0.15">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row>
    <row r="166" spans="1:27" x14ac:dyDescent="0.15">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row>
    <row r="167" spans="1:27" x14ac:dyDescent="0.15">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row>
    <row r="168" spans="1:27" x14ac:dyDescent="0.15">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row>
    <row r="169" spans="1:27" x14ac:dyDescent="0.15">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row>
    <row r="170" spans="1:27" x14ac:dyDescent="0.15">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row>
    <row r="171" spans="1:27" x14ac:dyDescent="0.15">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row>
    <row r="172" spans="1:27" x14ac:dyDescent="0.15">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row>
    <row r="173" spans="1:27" x14ac:dyDescent="0.15">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row>
    <row r="174" spans="1:27" x14ac:dyDescent="0.15">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row>
    <row r="175" spans="1:27" x14ac:dyDescent="0.15">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row>
    <row r="176" spans="1:27" x14ac:dyDescent="0.15">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spans="4:27" x14ac:dyDescent="0.15">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spans="4:27" x14ac:dyDescent="0.15">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spans="4:27" x14ac:dyDescent="0.15">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spans="4:27" x14ac:dyDescent="0.15">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spans="4:27" x14ac:dyDescent="0.15">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spans="4:27" x14ac:dyDescent="0.15">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spans="4:27" x14ac:dyDescent="0.15">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spans="4:27" x14ac:dyDescent="0.15">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spans="4:27" x14ac:dyDescent="0.15">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spans="4:27" x14ac:dyDescent="0.15">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spans="4:27" x14ac:dyDescent="0.15">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spans="4:27" x14ac:dyDescent="0.15">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spans="4:27" x14ac:dyDescent="0.15">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spans="4:27" x14ac:dyDescent="0.15">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spans="4:27" x14ac:dyDescent="0.15">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spans="4:27" x14ac:dyDescent="0.15">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spans="4:27" x14ac:dyDescent="0.15">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spans="4:27" x14ac:dyDescent="0.15">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spans="4:27" x14ac:dyDescent="0.15">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spans="4:27" x14ac:dyDescent="0.15">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spans="4:27" x14ac:dyDescent="0.15">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spans="4:27" x14ac:dyDescent="0.15">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sheetData>
  <mergeCells count="1">
    <mergeCell ref="B4:G4"/>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6" tint="0.39997558519241921"/>
  </sheetPr>
  <dimension ref="A1:AE95"/>
  <sheetViews>
    <sheetView workbookViewId="0">
      <selection activeCell="D29" sqref="D29"/>
    </sheetView>
  </sheetViews>
  <sheetFormatPr baseColWidth="10" defaultRowHeight="13" x14ac:dyDescent="0.15"/>
  <cols>
    <col min="4" max="4" width="59.6640625" customWidth="1"/>
    <col min="5" max="5" width="14.1640625" customWidth="1"/>
  </cols>
  <sheetData>
    <row r="1" spans="1:31" ht="21" x14ac:dyDescent="0.25">
      <c r="A1" s="49"/>
      <c r="B1" s="20" t="s">
        <v>644</v>
      </c>
      <c r="C1" s="20"/>
      <c r="D1" s="21"/>
      <c r="E1" s="49"/>
      <c r="F1" s="23"/>
      <c r="G1" s="23"/>
      <c r="H1" s="23"/>
      <c r="I1" s="23"/>
      <c r="J1" s="23"/>
      <c r="K1" s="23"/>
      <c r="L1" s="23"/>
      <c r="M1" s="23"/>
      <c r="N1" s="23"/>
      <c r="O1" s="23"/>
      <c r="P1" s="23"/>
      <c r="Q1" s="23"/>
      <c r="R1" s="23"/>
      <c r="S1" s="23"/>
      <c r="T1" s="23"/>
      <c r="U1" s="23"/>
      <c r="V1" s="23"/>
      <c r="W1" s="23"/>
      <c r="X1" s="23"/>
      <c r="Y1" s="23"/>
      <c r="Z1" s="23"/>
      <c r="AA1" s="23"/>
      <c r="AB1" s="23"/>
      <c r="AC1" s="23"/>
    </row>
    <row r="2" spans="1:31" ht="16" x14ac:dyDescent="0.2">
      <c r="A2" s="49"/>
      <c r="B2" s="24"/>
      <c r="C2" s="24"/>
      <c r="D2" s="21"/>
      <c r="E2" s="22"/>
      <c r="F2" s="23"/>
      <c r="G2" s="29"/>
      <c r="H2" s="23"/>
      <c r="I2" s="23"/>
      <c r="J2" s="23"/>
      <c r="K2" s="23"/>
      <c r="L2" s="23"/>
      <c r="M2" s="23"/>
      <c r="N2" s="23"/>
      <c r="O2" s="23"/>
      <c r="P2" s="23"/>
      <c r="Q2" s="23"/>
      <c r="R2" s="23"/>
      <c r="S2" s="23"/>
      <c r="T2" s="23"/>
      <c r="U2" s="23"/>
      <c r="V2" s="23"/>
      <c r="W2" s="23"/>
      <c r="X2" s="23"/>
      <c r="Y2" s="23"/>
      <c r="Z2" s="23"/>
      <c r="AA2" s="23"/>
      <c r="AB2" s="23"/>
      <c r="AC2" s="23"/>
    </row>
    <row r="3" spans="1:31" ht="16" x14ac:dyDescent="0.2">
      <c r="A3" s="49"/>
      <c r="B3" s="293" t="s">
        <v>585</v>
      </c>
      <c r="C3" s="294"/>
      <c r="D3" s="294"/>
      <c r="E3" s="26"/>
      <c r="F3" s="27"/>
      <c r="G3" s="28"/>
      <c r="H3" s="29"/>
      <c r="I3" s="29"/>
      <c r="J3" s="23"/>
      <c r="K3" s="29"/>
      <c r="L3" s="29"/>
      <c r="M3" s="29"/>
      <c r="N3" s="29"/>
      <c r="O3" s="29"/>
      <c r="P3" s="29"/>
      <c r="Q3" s="29"/>
      <c r="R3" s="29"/>
      <c r="S3" s="29"/>
      <c r="T3" s="29"/>
      <c r="U3" s="29"/>
      <c r="V3" s="23"/>
      <c r="W3" s="29"/>
      <c r="X3" s="29"/>
      <c r="Y3" s="29"/>
      <c r="Z3" s="29"/>
      <c r="AA3" s="29"/>
      <c r="AB3" s="29"/>
      <c r="AC3" s="29"/>
    </row>
    <row r="4" spans="1:31" ht="12" customHeight="1" x14ac:dyDescent="0.15">
      <c r="A4" s="49"/>
      <c r="B4" s="742" t="s">
        <v>649</v>
      </c>
      <c r="C4" s="743"/>
      <c r="D4" s="743"/>
      <c r="E4" s="743"/>
      <c r="F4" s="743"/>
      <c r="G4" s="744"/>
      <c r="H4" s="30"/>
      <c r="I4" s="30"/>
      <c r="J4" s="23"/>
      <c r="K4" s="30"/>
      <c r="L4" s="30"/>
      <c r="M4" s="30"/>
      <c r="N4" s="30"/>
      <c r="O4" s="30"/>
      <c r="P4" s="30"/>
      <c r="Q4" s="30"/>
      <c r="R4" s="30"/>
      <c r="S4" s="30"/>
      <c r="T4" s="30"/>
      <c r="U4" s="30"/>
      <c r="V4" s="23"/>
      <c r="W4" s="30"/>
      <c r="X4" s="30"/>
      <c r="Y4" s="30"/>
      <c r="Z4" s="30"/>
      <c r="AA4" s="30"/>
      <c r="AB4" s="30"/>
      <c r="AC4" s="30"/>
    </row>
    <row r="5" spans="1:31" x14ac:dyDescent="0.15">
      <c r="A5" s="49"/>
      <c r="B5" s="49"/>
      <c r="C5" s="49"/>
      <c r="D5" s="49"/>
      <c r="E5" s="1"/>
      <c r="F5" s="30"/>
      <c r="G5" s="30"/>
      <c r="H5" s="30"/>
      <c r="I5" s="30"/>
      <c r="J5" s="30"/>
      <c r="K5" s="30"/>
      <c r="L5" s="23"/>
      <c r="M5" s="30"/>
      <c r="N5" s="30"/>
      <c r="O5" s="30"/>
      <c r="P5" s="30"/>
      <c r="Q5" s="30"/>
      <c r="R5" s="30"/>
      <c r="S5" s="30"/>
      <c r="T5" s="30"/>
      <c r="U5" s="30"/>
      <c r="V5" s="30"/>
      <c r="W5" s="30"/>
      <c r="X5" s="23"/>
      <c r="Y5" s="30"/>
      <c r="Z5" s="30"/>
      <c r="AA5" s="30"/>
      <c r="AB5" s="30"/>
      <c r="AC5" s="30"/>
      <c r="AD5" s="30"/>
      <c r="AE5" s="30"/>
    </row>
    <row r="6" spans="1:31" ht="14" thickBot="1" x14ac:dyDescent="0.2">
      <c r="A6" s="49"/>
      <c r="B6" s="253"/>
      <c r="C6" s="253"/>
      <c r="D6" s="253"/>
      <c r="E6" s="17"/>
      <c r="F6" s="254"/>
      <c r="G6" s="254"/>
      <c r="H6" s="254"/>
      <c r="I6" s="254"/>
      <c r="J6" s="254"/>
      <c r="K6" s="254"/>
      <c r="L6" s="255"/>
      <c r="M6" s="254"/>
      <c r="N6" s="254"/>
      <c r="O6" s="254"/>
      <c r="P6" s="254"/>
      <c r="Q6" s="254"/>
      <c r="R6" s="254"/>
      <c r="S6" s="254"/>
      <c r="T6" s="254"/>
      <c r="U6" s="254"/>
      <c r="V6" s="254"/>
      <c r="W6" s="254"/>
      <c r="X6" s="255"/>
      <c r="Y6" s="254"/>
      <c r="Z6" s="30"/>
      <c r="AA6" s="30"/>
      <c r="AB6" s="30"/>
      <c r="AC6" s="30"/>
      <c r="AD6" s="30"/>
      <c r="AE6" s="30"/>
    </row>
    <row r="7" spans="1:31" ht="41" customHeight="1" x14ac:dyDescent="0.15">
      <c r="A7" s="49"/>
      <c r="B7" s="269"/>
      <c r="C7" s="158"/>
      <c r="D7" s="158"/>
      <c r="E7" s="256"/>
      <c r="F7" s="30"/>
      <c r="G7" s="30"/>
      <c r="H7" s="30"/>
      <c r="I7" s="30"/>
      <c r="J7" s="30"/>
      <c r="K7" s="30"/>
      <c r="L7" s="29"/>
      <c r="M7" s="30"/>
      <c r="N7" s="30"/>
      <c r="O7" s="30"/>
      <c r="P7" s="30"/>
      <c r="Q7" s="30"/>
      <c r="R7" s="30"/>
      <c r="S7" s="30"/>
      <c r="T7" s="30"/>
      <c r="U7" s="30"/>
      <c r="V7" s="30"/>
      <c r="W7" s="30"/>
      <c r="X7" s="29"/>
      <c r="Y7" s="30"/>
      <c r="Z7" s="30"/>
      <c r="AA7" s="30"/>
      <c r="AB7" s="30"/>
      <c r="AC7" s="30"/>
      <c r="AD7" s="30"/>
      <c r="AE7" s="30"/>
    </row>
    <row r="8" spans="1:31" x14ac:dyDescent="0.15">
      <c r="A8" s="49"/>
      <c r="B8" s="155"/>
      <c r="C8" s="49"/>
      <c r="D8" s="49" t="s">
        <v>710</v>
      </c>
      <c r="E8" s="49"/>
      <c r="F8" s="49"/>
      <c r="G8" s="49"/>
      <c r="H8" s="49"/>
      <c r="I8" s="49"/>
      <c r="J8" s="49"/>
      <c r="K8" s="49"/>
      <c r="L8" s="49"/>
      <c r="M8" s="49"/>
      <c r="N8" s="49"/>
      <c r="O8" s="49"/>
      <c r="P8" s="49"/>
      <c r="Q8" s="49"/>
      <c r="R8" s="49"/>
      <c r="S8" s="49"/>
      <c r="T8" s="49"/>
      <c r="U8" s="49"/>
      <c r="V8" s="49"/>
      <c r="W8" s="49"/>
      <c r="X8" s="49"/>
      <c r="Y8" s="49"/>
      <c r="Z8" s="49"/>
    </row>
    <row r="9" spans="1:31" x14ac:dyDescent="0.15">
      <c r="A9" s="49"/>
      <c r="B9" s="155"/>
      <c r="C9" s="49"/>
      <c r="D9" s="49" t="s">
        <v>710</v>
      </c>
      <c r="E9" s="49"/>
      <c r="F9" s="49"/>
      <c r="G9" s="49"/>
      <c r="H9" s="49"/>
      <c r="I9" s="49"/>
      <c r="J9" s="49"/>
      <c r="K9" s="49"/>
      <c r="L9" s="49"/>
      <c r="M9" s="49"/>
      <c r="N9" s="49"/>
      <c r="O9" s="49"/>
      <c r="P9" s="49"/>
      <c r="Q9" s="49"/>
      <c r="R9" s="49"/>
      <c r="S9" s="49"/>
      <c r="T9" s="49"/>
      <c r="U9" s="49"/>
      <c r="V9" s="49"/>
      <c r="W9" s="49"/>
      <c r="X9" s="49"/>
      <c r="Y9" s="49"/>
      <c r="Z9" s="49"/>
    </row>
    <row r="10" spans="1:31" x14ac:dyDescent="0.15">
      <c r="A10" s="49"/>
      <c r="B10" s="155"/>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31" x14ac:dyDescent="0.15">
      <c r="A11" s="49"/>
      <c r="B11" s="155"/>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31" x14ac:dyDescent="0.15">
      <c r="A12" s="49"/>
      <c r="B12" s="155"/>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31" x14ac:dyDescent="0.15">
      <c r="A13" s="49"/>
      <c r="B13" s="155"/>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31" x14ac:dyDescent="0.15">
      <c r="A14" s="49"/>
      <c r="B14" s="155"/>
      <c r="C14" s="49"/>
      <c r="D14" s="49"/>
      <c r="E14" s="258" t="s">
        <v>324</v>
      </c>
      <c r="F14" s="258" t="s">
        <v>206</v>
      </c>
      <c r="G14" s="258" t="s">
        <v>325</v>
      </c>
      <c r="H14" s="49"/>
      <c r="I14" s="49"/>
      <c r="J14" s="49"/>
      <c r="K14" s="49"/>
      <c r="L14" s="49"/>
      <c r="M14" s="49"/>
      <c r="N14" s="49"/>
      <c r="O14" s="49"/>
      <c r="P14" s="49"/>
      <c r="Q14" s="49"/>
      <c r="R14" s="49"/>
      <c r="S14" s="49"/>
      <c r="T14" s="49"/>
      <c r="U14" s="49"/>
      <c r="V14" s="49"/>
      <c r="W14" s="49"/>
      <c r="X14" s="49"/>
      <c r="Y14" s="49"/>
      <c r="Z14" s="49"/>
    </row>
    <row r="15" spans="1:31" ht="16" x14ac:dyDescent="0.2">
      <c r="A15" s="49"/>
      <c r="B15" s="155"/>
      <c r="C15" s="49"/>
      <c r="D15" s="7" t="s">
        <v>550</v>
      </c>
      <c r="E15" s="8">
        <v>1</v>
      </c>
      <c r="F15" s="8">
        <v>0.42</v>
      </c>
      <c r="G15" s="8">
        <f>E15/F15</f>
        <v>2.3809523809523809</v>
      </c>
      <c r="H15" s="49"/>
      <c r="I15" s="49"/>
      <c r="J15" s="49"/>
      <c r="K15" s="49"/>
      <c r="L15" s="49"/>
      <c r="M15" s="49"/>
      <c r="N15" s="49"/>
      <c r="O15" s="49"/>
      <c r="P15" s="49"/>
      <c r="Q15" s="49"/>
      <c r="R15" s="49"/>
      <c r="S15" s="49"/>
      <c r="T15" s="49"/>
      <c r="U15" s="49"/>
      <c r="V15" s="49"/>
      <c r="W15" s="49"/>
      <c r="X15" s="49"/>
      <c r="Y15" s="49"/>
      <c r="Z15" s="49"/>
    </row>
    <row r="16" spans="1:31" ht="16" x14ac:dyDescent="0.2">
      <c r="A16" s="49"/>
      <c r="B16" s="155"/>
      <c r="C16" s="49"/>
      <c r="D16" s="7" t="s">
        <v>551</v>
      </c>
      <c r="E16" s="8">
        <v>2</v>
      </c>
      <c r="F16" s="8">
        <v>0.43</v>
      </c>
      <c r="G16" s="8">
        <f t="shared" ref="G16:G59" si="0">E16/F16</f>
        <v>4.6511627906976747</v>
      </c>
      <c r="H16" s="49"/>
      <c r="I16" s="49"/>
      <c r="J16" s="49"/>
      <c r="K16" s="49"/>
      <c r="L16" s="49"/>
      <c r="M16" s="49"/>
      <c r="N16" s="49"/>
      <c r="O16" s="49"/>
      <c r="P16" s="49"/>
      <c r="Q16" s="49"/>
      <c r="R16" s="49"/>
      <c r="S16" s="49"/>
      <c r="T16" s="49"/>
      <c r="U16" s="49"/>
      <c r="V16" s="49"/>
      <c r="W16" s="49"/>
      <c r="X16" s="49"/>
      <c r="Y16" s="49"/>
      <c r="Z16" s="49"/>
    </row>
    <row r="17" spans="1:26" ht="16" x14ac:dyDescent="0.2">
      <c r="A17" s="49"/>
      <c r="B17" s="155"/>
      <c r="C17" s="49"/>
      <c r="D17" s="7" t="s">
        <v>552</v>
      </c>
      <c r="E17" s="8">
        <v>1.5</v>
      </c>
      <c r="F17" s="8">
        <v>0.2</v>
      </c>
      <c r="G17" s="8">
        <f t="shared" si="0"/>
        <v>7.5</v>
      </c>
      <c r="H17" s="49"/>
      <c r="I17" s="49"/>
      <c r="J17" s="49"/>
      <c r="K17" s="49"/>
      <c r="L17" s="49"/>
      <c r="M17" s="49"/>
      <c r="N17" s="49"/>
      <c r="O17" s="49"/>
      <c r="P17" s="49"/>
      <c r="Q17" s="49"/>
      <c r="R17" s="49"/>
      <c r="S17" s="49"/>
      <c r="T17" s="49"/>
      <c r="U17" s="49"/>
      <c r="V17" s="49"/>
      <c r="W17" s="49"/>
      <c r="X17" s="49"/>
      <c r="Y17" s="49"/>
      <c r="Z17" s="49"/>
    </row>
    <row r="18" spans="1:26" ht="16" x14ac:dyDescent="0.2">
      <c r="A18" s="49"/>
      <c r="B18" s="155"/>
      <c r="C18" s="49"/>
      <c r="D18" s="7" t="s">
        <v>209</v>
      </c>
      <c r="E18" s="8">
        <v>1</v>
      </c>
      <c r="F18" s="8">
        <v>0.42</v>
      </c>
      <c r="G18" s="8">
        <f t="shared" si="0"/>
        <v>2.3809523809523809</v>
      </c>
      <c r="H18" s="49"/>
      <c r="I18" s="49"/>
      <c r="J18" s="49"/>
      <c r="K18" s="49"/>
      <c r="L18" s="49"/>
      <c r="M18" s="49"/>
      <c r="N18" s="49"/>
      <c r="O18" s="49"/>
      <c r="P18" s="49"/>
      <c r="Q18" s="49"/>
      <c r="R18" s="49"/>
      <c r="S18" s="49"/>
      <c r="T18" s="49"/>
      <c r="U18" s="49"/>
      <c r="V18" s="49"/>
      <c r="W18" s="49"/>
      <c r="X18" s="49"/>
      <c r="Y18" s="49"/>
      <c r="Z18" s="49"/>
    </row>
    <row r="19" spans="1:26" ht="16" x14ac:dyDescent="0.2">
      <c r="A19" s="49"/>
      <c r="B19" s="155"/>
      <c r="C19" s="49"/>
      <c r="D19" s="7" t="s">
        <v>210</v>
      </c>
      <c r="E19" s="8">
        <v>2</v>
      </c>
      <c r="F19" s="8">
        <v>0.43</v>
      </c>
      <c r="G19" s="8">
        <f t="shared" si="0"/>
        <v>4.6511627906976747</v>
      </c>
      <c r="H19" s="49"/>
      <c r="I19" s="49"/>
      <c r="J19" s="49"/>
      <c r="K19" s="49"/>
      <c r="L19" s="49"/>
      <c r="M19" s="49"/>
      <c r="N19" s="49"/>
      <c r="O19" s="49"/>
      <c r="P19" s="49"/>
      <c r="Q19" s="49"/>
      <c r="R19" s="49"/>
      <c r="S19" s="49"/>
      <c r="T19" s="49"/>
      <c r="U19" s="49"/>
      <c r="V19" s="49"/>
      <c r="W19" s="49"/>
      <c r="X19" s="49"/>
      <c r="Y19" s="49"/>
      <c r="Z19" s="49"/>
    </row>
    <row r="20" spans="1:26" ht="16" x14ac:dyDescent="0.2">
      <c r="A20" s="49"/>
      <c r="B20" s="155"/>
      <c r="C20" s="49"/>
      <c r="D20" s="7" t="s">
        <v>211</v>
      </c>
      <c r="E20" s="8">
        <v>1.5</v>
      </c>
      <c r="F20" s="8">
        <v>0.2</v>
      </c>
      <c r="G20" s="8">
        <f t="shared" si="0"/>
        <v>7.5</v>
      </c>
      <c r="H20" s="49"/>
      <c r="I20" s="49"/>
      <c r="J20" s="49"/>
      <c r="K20" s="49"/>
      <c r="L20" s="49"/>
      <c r="M20" s="49"/>
      <c r="N20" s="49"/>
      <c r="O20" s="49"/>
      <c r="P20" s="49"/>
      <c r="Q20" s="49"/>
      <c r="R20" s="49"/>
      <c r="S20" s="49"/>
      <c r="T20" s="49"/>
      <c r="U20" s="49"/>
      <c r="V20" s="49"/>
      <c r="W20" s="49"/>
      <c r="X20" s="49"/>
      <c r="Y20" s="49"/>
      <c r="Z20" s="49"/>
    </row>
    <row r="21" spans="1:26" ht="16" x14ac:dyDescent="0.2">
      <c r="A21" s="49"/>
      <c r="B21" s="155"/>
      <c r="C21" s="49"/>
      <c r="D21" s="7" t="s">
        <v>553</v>
      </c>
      <c r="E21" s="8">
        <v>1.6E-2</v>
      </c>
      <c r="F21" s="8">
        <v>0.16</v>
      </c>
      <c r="G21" s="8">
        <f t="shared" si="0"/>
        <v>0.1</v>
      </c>
      <c r="H21" s="49"/>
      <c r="I21" s="49"/>
      <c r="J21" s="49"/>
      <c r="K21" s="49"/>
      <c r="L21" s="49"/>
      <c r="M21" s="49"/>
      <c r="N21" s="49"/>
      <c r="O21" s="49"/>
      <c r="P21" s="49"/>
      <c r="Q21" s="49"/>
      <c r="R21" s="49"/>
      <c r="S21" s="49"/>
      <c r="T21" s="49"/>
      <c r="U21" s="49"/>
      <c r="V21" s="49"/>
      <c r="W21" s="49"/>
      <c r="X21" s="49"/>
      <c r="Y21" s="49"/>
      <c r="Z21" s="49"/>
    </row>
    <row r="22" spans="1:26" ht="16" x14ac:dyDescent="0.2">
      <c r="A22" s="49"/>
      <c r="B22" s="155"/>
      <c r="C22" s="49"/>
      <c r="D22" s="7" t="s">
        <v>554</v>
      </c>
      <c r="E22" s="8">
        <v>120</v>
      </c>
      <c r="F22" s="8">
        <v>0.42</v>
      </c>
      <c r="G22" s="8">
        <f t="shared" si="0"/>
        <v>285.71428571428572</v>
      </c>
      <c r="H22" s="49"/>
      <c r="I22" s="49"/>
      <c r="J22" s="49"/>
      <c r="K22" s="49"/>
      <c r="L22" s="49"/>
      <c r="M22" s="49"/>
      <c r="N22" s="49"/>
      <c r="O22" s="49"/>
      <c r="P22" s="49"/>
      <c r="Q22" s="49"/>
      <c r="R22" s="49"/>
      <c r="S22" s="49"/>
      <c r="T22" s="49"/>
      <c r="U22" s="49"/>
      <c r="V22" s="49"/>
      <c r="W22" s="49"/>
      <c r="X22" s="49"/>
      <c r="Y22" s="49"/>
      <c r="Z22" s="49"/>
    </row>
    <row r="23" spans="1:26" ht="16" x14ac:dyDescent="0.2">
      <c r="A23" s="49"/>
      <c r="B23" s="155"/>
      <c r="C23" s="49"/>
      <c r="D23" s="7" t="s">
        <v>555</v>
      </c>
      <c r="E23" s="8">
        <v>60</v>
      </c>
      <c r="F23" s="8">
        <v>0.2</v>
      </c>
      <c r="G23" s="8">
        <f t="shared" si="0"/>
        <v>300</v>
      </c>
      <c r="H23" s="49"/>
      <c r="I23" s="49"/>
      <c r="J23" s="49"/>
      <c r="K23" s="49"/>
      <c r="L23" s="49"/>
      <c r="M23" s="49"/>
      <c r="N23" s="49"/>
      <c r="O23" s="49"/>
      <c r="P23" s="49"/>
      <c r="Q23" s="49"/>
      <c r="R23" s="49"/>
      <c r="S23" s="49"/>
      <c r="T23" s="49"/>
      <c r="U23" s="49"/>
      <c r="V23" s="49"/>
      <c r="W23" s="49"/>
      <c r="X23" s="49"/>
      <c r="Y23" s="49"/>
      <c r="Z23" s="49"/>
    </row>
    <row r="24" spans="1:26" ht="16" x14ac:dyDescent="0.2">
      <c r="A24" s="49"/>
      <c r="B24" s="155"/>
      <c r="C24" s="49"/>
      <c r="D24" s="7" t="s">
        <v>556</v>
      </c>
      <c r="E24" s="8">
        <v>695.7</v>
      </c>
      <c r="F24" s="8">
        <v>0.4</v>
      </c>
      <c r="G24" s="8">
        <f t="shared" si="0"/>
        <v>1739.25</v>
      </c>
      <c r="H24" s="49"/>
      <c r="I24" s="49"/>
      <c r="J24" s="49"/>
      <c r="K24" s="49"/>
      <c r="L24" s="49"/>
      <c r="M24" s="49"/>
      <c r="N24" s="49"/>
      <c r="O24" s="49"/>
      <c r="P24" s="49"/>
      <c r="Q24" s="49"/>
      <c r="R24" s="49"/>
      <c r="S24" s="49"/>
      <c r="T24" s="49"/>
      <c r="U24" s="49"/>
      <c r="V24" s="49"/>
      <c r="W24" s="49"/>
      <c r="X24" s="49"/>
      <c r="Y24" s="49"/>
      <c r="Z24" s="49"/>
    </row>
    <row r="25" spans="1:26" ht="16" x14ac:dyDescent="0.2">
      <c r="A25" s="49"/>
      <c r="B25" s="155"/>
      <c r="C25" s="49"/>
      <c r="D25" s="7" t="s">
        <v>557</v>
      </c>
      <c r="E25" s="8">
        <v>643.5</v>
      </c>
      <c r="F25" s="8">
        <v>0.37</v>
      </c>
      <c r="G25" s="8">
        <f t="shared" si="0"/>
        <v>1739.1891891891892</v>
      </c>
      <c r="H25" s="49"/>
      <c r="I25" s="49"/>
      <c r="J25" s="49"/>
      <c r="K25" s="49"/>
      <c r="L25" s="49"/>
      <c r="M25" s="49"/>
      <c r="N25" s="49"/>
      <c r="O25" s="49"/>
      <c r="P25" s="49"/>
      <c r="Q25" s="49"/>
      <c r="R25" s="49"/>
      <c r="S25" s="49"/>
      <c r="T25" s="49"/>
      <c r="U25" s="49"/>
      <c r="V25" s="49"/>
      <c r="W25" s="49"/>
      <c r="X25" s="49"/>
      <c r="Y25" s="49"/>
      <c r="Z25" s="49"/>
    </row>
    <row r="26" spans="1:26" ht="16" x14ac:dyDescent="0.2">
      <c r="A26" s="49"/>
      <c r="B26" s="155"/>
      <c r="C26" s="49"/>
      <c r="D26" s="7" t="s">
        <v>558</v>
      </c>
      <c r="E26" s="8">
        <v>700</v>
      </c>
      <c r="F26" s="8">
        <v>0.35</v>
      </c>
      <c r="G26" s="8">
        <f t="shared" si="0"/>
        <v>2000.0000000000002</v>
      </c>
      <c r="H26" s="49"/>
      <c r="I26" s="49"/>
      <c r="J26" s="49"/>
      <c r="K26" s="49"/>
      <c r="L26" s="49"/>
      <c r="M26" s="49"/>
      <c r="N26" s="49"/>
      <c r="O26" s="49"/>
      <c r="P26" s="49"/>
      <c r="Q26" s="49"/>
      <c r="R26" s="49"/>
      <c r="S26" s="49"/>
      <c r="T26" s="49"/>
      <c r="U26" s="49"/>
      <c r="V26" s="49"/>
      <c r="W26" s="49"/>
      <c r="X26" s="49"/>
      <c r="Y26" s="49"/>
      <c r="Z26" s="49"/>
    </row>
    <row r="27" spans="1:26" ht="16" x14ac:dyDescent="0.2">
      <c r="A27" s="49"/>
      <c r="B27" s="155"/>
      <c r="C27" s="49"/>
      <c r="D27" s="9" t="s">
        <v>326</v>
      </c>
      <c r="E27" s="8">
        <v>658</v>
      </c>
      <c r="F27" s="8">
        <v>0.37</v>
      </c>
      <c r="G27" s="8">
        <f t="shared" si="0"/>
        <v>1778.3783783783783</v>
      </c>
      <c r="H27" s="49"/>
      <c r="I27" s="49"/>
      <c r="J27" s="49"/>
      <c r="K27" s="49"/>
      <c r="L27" s="49"/>
      <c r="M27" s="49"/>
      <c r="N27" s="49"/>
      <c r="O27" s="49"/>
      <c r="P27" s="49"/>
      <c r="Q27" s="49"/>
      <c r="R27" s="49"/>
      <c r="S27" s="49"/>
      <c r="T27" s="49"/>
      <c r="U27" s="49"/>
      <c r="V27" s="49"/>
      <c r="W27" s="49"/>
      <c r="X27" s="49"/>
      <c r="Y27" s="49"/>
      <c r="Z27" s="49"/>
    </row>
    <row r="28" spans="1:26" ht="16" x14ac:dyDescent="0.2">
      <c r="A28" s="49"/>
      <c r="B28" s="155"/>
      <c r="C28" s="49"/>
      <c r="D28" s="9" t="s">
        <v>327</v>
      </c>
      <c r="E28" s="8">
        <v>665</v>
      </c>
      <c r="F28" s="8">
        <v>0.49</v>
      </c>
      <c r="G28" s="8">
        <f t="shared" si="0"/>
        <v>1357.1428571428571</v>
      </c>
      <c r="H28" s="49"/>
      <c r="I28" s="49"/>
      <c r="J28" s="49"/>
      <c r="K28" s="49"/>
      <c r="L28" s="49"/>
      <c r="M28" s="49"/>
      <c r="N28" s="49"/>
      <c r="O28" s="49"/>
      <c r="P28" s="49"/>
      <c r="Q28" s="49"/>
      <c r="R28" s="49"/>
      <c r="S28" s="49"/>
      <c r="T28" s="49"/>
      <c r="U28" s="49"/>
      <c r="V28" s="49"/>
      <c r="W28" s="49"/>
      <c r="X28" s="49"/>
      <c r="Y28" s="49"/>
      <c r="Z28" s="49"/>
    </row>
    <row r="29" spans="1:26" ht="16" x14ac:dyDescent="0.2">
      <c r="A29" s="49"/>
      <c r="B29" s="155"/>
      <c r="C29" s="49"/>
      <c r="D29" s="9" t="s">
        <v>328</v>
      </c>
      <c r="E29" s="8">
        <v>800</v>
      </c>
      <c r="F29" s="8">
        <v>0.45</v>
      </c>
      <c r="G29" s="8">
        <f t="shared" si="0"/>
        <v>1777.7777777777778</v>
      </c>
      <c r="H29" s="49"/>
      <c r="I29" s="49"/>
      <c r="J29" s="49"/>
      <c r="K29" s="49"/>
      <c r="L29" s="49"/>
      <c r="M29" s="49"/>
      <c r="N29" s="49"/>
      <c r="O29" s="49"/>
      <c r="P29" s="49"/>
      <c r="Q29" s="49"/>
      <c r="R29" s="49"/>
      <c r="S29" s="49"/>
      <c r="T29" s="49"/>
      <c r="U29" s="49"/>
      <c r="V29" s="49"/>
      <c r="W29" s="49"/>
      <c r="X29" s="49"/>
      <c r="Y29" s="49"/>
      <c r="Z29" s="49"/>
    </row>
    <row r="30" spans="1:26" ht="16" x14ac:dyDescent="0.2">
      <c r="A30" s="49"/>
      <c r="B30" s="155"/>
      <c r="C30" s="49"/>
      <c r="D30" s="9" t="s">
        <v>329</v>
      </c>
      <c r="E30" s="8">
        <v>800</v>
      </c>
      <c r="F30" s="8">
        <v>0.6</v>
      </c>
      <c r="G30" s="8">
        <f t="shared" si="0"/>
        <v>1333.3333333333335</v>
      </c>
      <c r="H30" s="49"/>
      <c r="I30" s="49"/>
      <c r="J30" s="49"/>
      <c r="K30" s="49"/>
      <c r="L30" s="49"/>
      <c r="M30" s="49"/>
      <c r="N30" s="49"/>
      <c r="O30" s="49"/>
      <c r="P30" s="49"/>
      <c r="Q30" s="49"/>
      <c r="R30" s="49"/>
      <c r="S30" s="49"/>
      <c r="T30" s="49"/>
      <c r="U30" s="49"/>
      <c r="V30" s="49"/>
      <c r="W30" s="49"/>
      <c r="X30" s="49"/>
      <c r="Y30" s="49"/>
      <c r="Z30" s="49"/>
    </row>
    <row r="31" spans="1:26" ht="16" x14ac:dyDescent="0.2">
      <c r="A31" s="49"/>
      <c r="B31" s="155"/>
      <c r="C31" s="49"/>
      <c r="D31" s="9" t="s">
        <v>330</v>
      </c>
      <c r="E31" s="8">
        <v>2</v>
      </c>
      <c r="F31" s="8">
        <v>0.38</v>
      </c>
      <c r="G31" s="8">
        <f t="shared" si="0"/>
        <v>5.2631578947368425</v>
      </c>
      <c r="H31" s="49"/>
      <c r="I31" s="49"/>
      <c r="J31" s="49"/>
      <c r="K31" s="49"/>
      <c r="L31" s="49"/>
      <c r="M31" s="49"/>
      <c r="N31" s="49"/>
      <c r="O31" s="49"/>
      <c r="P31" s="49"/>
      <c r="Q31" s="49"/>
      <c r="R31" s="49"/>
      <c r="S31" s="49"/>
      <c r="T31" s="49"/>
      <c r="U31" s="49"/>
      <c r="V31" s="49"/>
      <c r="W31" s="49"/>
      <c r="X31" s="49"/>
      <c r="Y31" s="49"/>
      <c r="Z31" s="49"/>
    </row>
    <row r="32" spans="1:26" ht="16" x14ac:dyDescent="0.2">
      <c r="A32" s="49"/>
      <c r="B32" s="155"/>
      <c r="C32" s="49"/>
      <c r="D32" s="9" t="s">
        <v>331</v>
      </c>
      <c r="E32" s="8">
        <v>400</v>
      </c>
      <c r="F32" s="8">
        <v>0.48</v>
      </c>
      <c r="G32" s="8">
        <f t="shared" si="0"/>
        <v>833.33333333333337</v>
      </c>
      <c r="H32" s="49"/>
      <c r="I32" s="49"/>
      <c r="J32" s="49"/>
      <c r="K32" s="49"/>
      <c r="L32" s="49"/>
      <c r="M32" s="49"/>
      <c r="N32" s="49"/>
      <c r="O32" s="49"/>
      <c r="P32" s="49"/>
      <c r="Q32" s="49"/>
      <c r="R32" s="49"/>
      <c r="S32" s="49"/>
      <c r="T32" s="49"/>
      <c r="U32" s="49"/>
      <c r="V32" s="49"/>
      <c r="W32" s="49"/>
      <c r="X32" s="49"/>
      <c r="Y32" s="49"/>
      <c r="Z32" s="49"/>
    </row>
    <row r="33" spans="1:26" ht="16" x14ac:dyDescent="0.2">
      <c r="A33" s="49"/>
      <c r="B33" s="155"/>
      <c r="C33" s="49"/>
      <c r="D33" s="9" t="s">
        <v>332</v>
      </c>
      <c r="E33" s="8">
        <v>12</v>
      </c>
      <c r="F33" s="8">
        <v>0.25</v>
      </c>
      <c r="G33" s="8">
        <f t="shared" si="0"/>
        <v>48</v>
      </c>
      <c r="H33" s="49"/>
      <c r="I33" s="49"/>
      <c r="J33" s="49"/>
      <c r="K33" s="49"/>
      <c r="L33" s="49"/>
      <c r="M33" s="49"/>
      <c r="N33" s="49"/>
      <c r="O33" s="49"/>
      <c r="P33" s="49"/>
      <c r="Q33" s="49"/>
      <c r="R33" s="49"/>
      <c r="S33" s="49"/>
      <c r="T33" s="49"/>
      <c r="U33" s="49"/>
      <c r="V33" s="49"/>
      <c r="W33" s="49"/>
      <c r="X33" s="49"/>
      <c r="Y33" s="49"/>
      <c r="Z33" s="49"/>
    </row>
    <row r="34" spans="1:26" ht="16" x14ac:dyDescent="0.2">
      <c r="A34" s="49"/>
      <c r="B34" s="155"/>
      <c r="C34" s="49"/>
      <c r="D34" s="9" t="s">
        <v>333</v>
      </c>
      <c r="E34" s="8">
        <v>10</v>
      </c>
      <c r="F34" s="8">
        <v>0.98</v>
      </c>
      <c r="G34" s="8">
        <f t="shared" si="0"/>
        <v>10.204081632653061</v>
      </c>
      <c r="H34" s="49"/>
      <c r="I34" s="49"/>
      <c r="J34" s="49"/>
      <c r="K34" s="49"/>
      <c r="L34" s="49"/>
      <c r="M34" s="49"/>
      <c r="N34" s="49"/>
      <c r="O34" s="49"/>
      <c r="P34" s="49"/>
      <c r="Q34" s="49"/>
      <c r="R34" s="49"/>
      <c r="S34" s="49"/>
      <c r="T34" s="49"/>
      <c r="U34" s="49"/>
      <c r="V34" s="49"/>
      <c r="W34" s="49"/>
      <c r="X34" s="49"/>
      <c r="Y34" s="49"/>
      <c r="Z34" s="49"/>
    </row>
    <row r="35" spans="1:26" ht="16" x14ac:dyDescent="0.2">
      <c r="A35" s="49"/>
      <c r="B35" s="155"/>
      <c r="C35" s="49"/>
      <c r="D35" s="9" t="s">
        <v>334</v>
      </c>
      <c r="E35" s="8">
        <v>1650</v>
      </c>
      <c r="F35" s="8">
        <v>0.32</v>
      </c>
      <c r="G35" s="8">
        <f t="shared" si="0"/>
        <v>5156.25</v>
      </c>
      <c r="H35" s="49"/>
      <c r="I35" s="49"/>
      <c r="J35" s="49"/>
      <c r="K35" s="49"/>
      <c r="L35" s="49"/>
      <c r="M35" s="49"/>
      <c r="N35" s="49"/>
      <c r="O35" s="49"/>
      <c r="P35" s="49"/>
      <c r="Q35" s="49"/>
      <c r="R35" s="49"/>
      <c r="S35" s="49"/>
      <c r="T35" s="49"/>
      <c r="U35" s="49"/>
      <c r="V35" s="49"/>
      <c r="W35" s="49"/>
      <c r="X35" s="49"/>
      <c r="Y35" s="49"/>
      <c r="Z35" s="49"/>
    </row>
    <row r="36" spans="1:26" ht="16" x14ac:dyDescent="0.2">
      <c r="A36" s="49"/>
      <c r="B36" s="155"/>
      <c r="C36" s="49"/>
      <c r="D36" s="9" t="s">
        <v>335</v>
      </c>
      <c r="E36" s="8">
        <v>1650</v>
      </c>
      <c r="F36" s="8">
        <v>0.36</v>
      </c>
      <c r="G36" s="8">
        <f t="shared" si="0"/>
        <v>4583.3333333333339</v>
      </c>
      <c r="H36" s="49"/>
      <c r="I36" s="49"/>
      <c r="J36" s="49"/>
      <c r="K36" s="49"/>
      <c r="L36" s="49"/>
      <c r="M36" s="49"/>
      <c r="N36" s="49"/>
      <c r="O36" s="49"/>
      <c r="P36" s="49"/>
      <c r="Q36" s="49"/>
      <c r="R36" s="49"/>
      <c r="S36" s="49"/>
      <c r="T36" s="49"/>
      <c r="U36" s="49"/>
      <c r="V36" s="49"/>
      <c r="W36" s="49"/>
      <c r="X36" s="49"/>
      <c r="Y36" s="49"/>
      <c r="Z36" s="49"/>
    </row>
    <row r="37" spans="1:26" ht="16" x14ac:dyDescent="0.2">
      <c r="A37" s="49"/>
      <c r="B37" s="155"/>
      <c r="C37" s="49"/>
      <c r="D37" s="9" t="s">
        <v>336</v>
      </c>
      <c r="E37" s="8">
        <v>50</v>
      </c>
      <c r="F37" s="8">
        <v>0.35</v>
      </c>
      <c r="G37" s="8">
        <f t="shared" si="0"/>
        <v>142.85714285714286</v>
      </c>
      <c r="H37" s="49"/>
      <c r="I37" s="49"/>
      <c r="J37" s="49"/>
      <c r="K37" s="49"/>
      <c r="L37" s="49"/>
      <c r="M37" s="49"/>
      <c r="N37" s="49"/>
      <c r="O37" s="49"/>
      <c r="P37" s="49"/>
      <c r="Q37" s="49"/>
      <c r="R37" s="49"/>
      <c r="S37" s="49"/>
      <c r="T37" s="49"/>
      <c r="U37" s="49"/>
      <c r="V37" s="49"/>
      <c r="W37" s="49"/>
      <c r="X37" s="49"/>
      <c r="Y37" s="49"/>
      <c r="Z37" s="49"/>
    </row>
    <row r="38" spans="1:26" ht="16" x14ac:dyDescent="0.2">
      <c r="A38" s="49"/>
      <c r="B38" s="155"/>
      <c r="C38" s="49"/>
      <c r="D38" s="9" t="s">
        <v>337</v>
      </c>
      <c r="E38" s="8">
        <v>20</v>
      </c>
      <c r="F38" s="8">
        <v>0.15</v>
      </c>
      <c r="G38" s="8">
        <f t="shared" si="0"/>
        <v>133.33333333333334</v>
      </c>
      <c r="H38" s="49"/>
      <c r="I38" s="49"/>
      <c r="J38" s="49"/>
      <c r="K38" s="49"/>
      <c r="L38" s="49"/>
      <c r="M38" s="49"/>
      <c r="N38" s="49"/>
      <c r="O38" s="49"/>
      <c r="P38" s="49"/>
      <c r="Q38" s="49"/>
      <c r="R38" s="49"/>
      <c r="S38" s="49"/>
      <c r="T38" s="49"/>
      <c r="U38" s="49"/>
      <c r="V38" s="49"/>
      <c r="W38" s="49"/>
      <c r="X38" s="49"/>
      <c r="Y38" s="49"/>
      <c r="Z38" s="49"/>
    </row>
    <row r="39" spans="1:26" ht="16" x14ac:dyDescent="0.2">
      <c r="A39" s="49"/>
      <c r="B39" s="155"/>
      <c r="C39" s="49"/>
      <c r="D39" s="9" t="s">
        <v>338</v>
      </c>
      <c r="E39" s="8">
        <v>800</v>
      </c>
      <c r="F39" s="8">
        <v>0.36</v>
      </c>
      <c r="G39" s="8">
        <f t="shared" si="0"/>
        <v>2222.2222222222222</v>
      </c>
      <c r="H39" s="49"/>
      <c r="I39" s="49"/>
      <c r="J39" s="49"/>
      <c r="K39" s="49"/>
      <c r="L39" s="49"/>
      <c r="M39" s="49"/>
      <c r="N39" s="49"/>
      <c r="O39" s="49"/>
      <c r="P39" s="49"/>
      <c r="Q39" s="49"/>
      <c r="R39" s="49"/>
      <c r="S39" s="49"/>
      <c r="T39" s="49"/>
      <c r="U39" s="49"/>
      <c r="V39" s="49"/>
      <c r="W39" s="49"/>
      <c r="X39" s="49"/>
      <c r="Y39" s="49"/>
      <c r="Z39" s="49"/>
    </row>
    <row r="40" spans="1:26" ht="16" x14ac:dyDescent="0.2">
      <c r="A40" s="49"/>
      <c r="B40" s="155"/>
      <c r="C40" s="49"/>
      <c r="D40" s="9" t="s">
        <v>339</v>
      </c>
      <c r="E40" s="8">
        <v>55.6</v>
      </c>
      <c r="F40" s="8">
        <v>0.25</v>
      </c>
      <c r="G40" s="8">
        <f t="shared" si="0"/>
        <v>222.4</v>
      </c>
      <c r="H40" s="49"/>
      <c r="I40" s="49"/>
      <c r="J40" s="49"/>
      <c r="K40" s="49"/>
      <c r="L40" s="49"/>
      <c r="M40" s="49"/>
      <c r="N40" s="49"/>
      <c r="O40" s="49"/>
      <c r="P40" s="49"/>
      <c r="Q40" s="49"/>
      <c r="R40" s="49"/>
      <c r="S40" s="49"/>
      <c r="T40" s="49"/>
      <c r="U40" s="49"/>
      <c r="V40" s="49"/>
      <c r="W40" s="49"/>
      <c r="X40" s="49"/>
      <c r="Y40" s="49"/>
      <c r="Z40" s="49"/>
    </row>
    <row r="41" spans="1:26" ht="16" x14ac:dyDescent="0.2">
      <c r="A41" s="49"/>
      <c r="B41" s="155"/>
      <c r="C41" s="49"/>
      <c r="D41" s="9" t="s">
        <v>340</v>
      </c>
      <c r="E41" s="8">
        <v>150</v>
      </c>
      <c r="F41" s="8">
        <v>0.34</v>
      </c>
      <c r="G41" s="8">
        <f t="shared" si="0"/>
        <v>441.17647058823525</v>
      </c>
      <c r="H41" s="49"/>
      <c r="I41" s="49"/>
      <c r="J41" s="49"/>
      <c r="K41" s="49"/>
      <c r="L41" s="49"/>
      <c r="M41" s="49"/>
      <c r="N41" s="49"/>
      <c r="O41" s="49"/>
      <c r="P41" s="49"/>
      <c r="Q41" s="49"/>
      <c r="R41" s="49"/>
      <c r="S41" s="49"/>
      <c r="T41" s="49"/>
      <c r="U41" s="49"/>
      <c r="V41" s="49"/>
      <c r="W41" s="49"/>
      <c r="X41" s="49"/>
      <c r="Y41" s="49"/>
      <c r="Z41" s="49"/>
    </row>
    <row r="42" spans="1:26" ht="16" x14ac:dyDescent="0.2">
      <c r="A42" s="49"/>
      <c r="B42" s="155"/>
      <c r="C42" s="49"/>
      <c r="D42" s="9" t="s">
        <v>341</v>
      </c>
      <c r="E42" s="8">
        <v>637</v>
      </c>
      <c r="F42" s="8">
        <v>0.36</v>
      </c>
      <c r="G42" s="8">
        <f t="shared" si="0"/>
        <v>1769.4444444444446</v>
      </c>
      <c r="H42" s="49"/>
      <c r="I42" s="49"/>
      <c r="J42" s="49"/>
      <c r="K42" s="49"/>
      <c r="L42" s="49"/>
      <c r="M42" s="49"/>
      <c r="N42" s="49"/>
      <c r="O42" s="49"/>
      <c r="P42" s="49"/>
      <c r="Q42" s="49"/>
      <c r="R42" s="49"/>
      <c r="S42" s="49"/>
      <c r="T42" s="49"/>
      <c r="U42" s="49"/>
      <c r="V42" s="49"/>
      <c r="W42" s="49"/>
      <c r="X42" s="49"/>
      <c r="Y42" s="49"/>
      <c r="Z42" s="49"/>
    </row>
    <row r="43" spans="1:26" ht="16" x14ac:dyDescent="0.2">
      <c r="A43" s="49"/>
      <c r="B43" s="155"/>
      <c r="C43" s="49"/>
      <c r="D43" s="9" t="s">
        <v>342</v>
      </c>
      <c r="E43" s="8">
        <v>800</v>
      </c>
      <c r="F43" s="8">
        <v>0.46</v>
      </c>
      <c r="G43" s="8">
        <f t="shared" si="0"/>
        <v>1739.1304347826085</v>
      </c>
      <c r="H43" s="49"/>
      <c r="I43" s="49"/>
      <c r="J43" s="49"/>
      <c r="K43" s="49"/>
      <c r="L43" s="49"/>
      <c r="M43" s="49"/>
      <c r="N43" s="49"/>
      <c r="O43" s="49"/>
      <c r="P43" s="49"/>
      <c r="Q43" s="49"/>
      <c r="R43" s="49"/>
      <c r="S43" s="49"/>
      <c r="T43" s="49"/>
      <c r="U43" s="49"/>
      <c r="V43" s="49"/>
      <c r="W43" s="49"/>
      <c r="X43" s="49"/>
      <c r="Y43" s="49"/>
      <c r="Z43" s="49"/>
    </row>
    <row r="44" spans="1:26" ht="16" x14ac:dyDescent="0.2">
      <c r="A44" s="49"/>
      <c r="B44" s="155"/>
      <c r="C44" s="49"/>
      <c r="D44" s="9" t="s">
        <v>343</v>
      </c>
      <c r="E44" s="8">
        <v>730.4</v>
      </c>
      <c r="F44" s="8">
        <v>0.42</v>
      </c>
      <c r="G44" s="8">
        <f t="shared" si="0"/>
        <v>1739.047619047619</v>
      </c>
      <c r="H44" s="49"/>
      <c r="I44" s="49"/>
      <c r="J44" s="49"/>
      <c r="K44" s="49"/>
      <c r="L44" s="49"/>
      <c r="M44" s="49"/>
      <c r="N44" s="49"/>
      <c r="O44" s="49"/>
      <c r="P44" s="49"/>
      <c r="Q44" s="49"/>
      <c r="R44" s="49"/>
      <c r="S44" s="49"/>
      <c r="T44" s="49"/>
      <c r="U44" s="49"/>
      <c r="V44" s="49"/>
      <c r="W44" s="49"/>
      <c r="X44" s="49"/>
      <c r="Y44" s="49"/>
      <c r="Z44" s="49"/>
    </row>
    <row r="45" spans="1:26" ht="16" x14ac:dyDescent="0.2">
      <c r="A45" s="49"/>
      <c r="B45" s="155"/>
      <c r="C45" s="49"/>
      <c r="D45" s="9" t="s">
        <v>344</v>
      </c>
      <c r="E45" s="8">
        <v>800</v>
      </c>
      <c r="F45" s="8">
        <v>0.45</v>
      </c>
      <c r="G45" s="8">
        <f t="shared" si="0"/>
        <v>1777.7777777777778</v>
      </c>
      <c r="H45" s="49"/>
      <c r="I45" s="49"/>
      <c r="J45" s="49"/>
      <c r="K45" s="49"/>
      <c r="L45" s="49"/>
      <c r="M45" s="49"/>
      <c r="N45" s="49"/>
      <c r="O45" s="49"/>
      <c r="P45" s="49"/>
      <c r="Q45" s="49"/>
      <c r="R45" s="49"/>
      <c r="S45" s="49"/>
      <c r="T45" s="49"/>
      <c r="U45" s="49"/>
      <c r="V45" s="49"/>
      <c r="W45" s="49"/>
      <c r="X45" s="49"/>
      <c r="Y45" s="49"/>
      <c r="Z45" s="49"/>
    </row>
    <row r="46" spans="1:26" ht="16" x14ac:dyDescent="0.2">
      <c r="A46" s="49"/>
      <c r="B46" s="155"/>
      <c r="C46" s="49"/>
      <c r="D46" s="9" t="s">
        <v>345</v>
      </c>
      <c r="E46" s="8">
        <v>800</v>
      </c>
      <c r="F46" s="8">
        <v>0.4</v>
      </c>
      <c r="G46" s="8">
        <f t="shared" si="0"/>
        <v>2000</v>
      </c>
      <c r="H46" s="49"/>
      <c r="I46" s="49"/>
      <c r="J46" s="49"/>
      <c r="K46" s="49"/>
      <c r="L46" s="49"/>
      <c r="M46" s="49"/>
      <c r="N46" s="49"/>
      <c r="O46" s="49"/>
      <c r="P46" s="49"/>
      <c r="Q46" s="49"/>
      <c r="R46" s="49"/>
      <c r="S46" s="49"/>
      <c r="T46" s="49"/>
      <c r="U46" s="49"/>
      <c r="V46" s="49"/>
      <c r="W46" s="49"/>
      <c r="X46" s="49"/>
      <c r="Y46" s="49"/>
      <c r="Z46" s="49"/>
    </row>
    <row r="47" spans="1:26" ht="16" x14ac:dyDescent="0.2">
      <c r="A47" s="49"/>
      <c r="B47" s="155"/>
      <c r="C47" s="49"/>
      <c r="D47" s="9" t="s">
        <v>346</v>
      </c>
      <c r="E47" s="8">
        <v>800</v>
      </c>
      <c r="F47" s="8">
        <v>0.4</v>
      </c>
      <c r="G47" s="8">
        <f t="shared" si="0"/>
        <v>2000</v>
      </c>
      <c r="H47" s="49"/>
      <c r="I47" s="49"/>
      <c r="J47" s="49"/>
      <c r="K47" s="49"/>
      <c r="L47" s="49"/>
      <c r="M47" s="49"/>
      <c r="N47" s="49"/>
      <c r="O47" s="49"/>
      <c r="P47" s="49"/>
      <c r="Q47" s="49"/>
      <c r="R47" s="49"/>
      <c r="S47" s="49"/>
      <c r="T47" s="49"/>
      <c r="U47" s="49"/>
      <c r="V47" s="49"/>
      <c r="W47" s="49"/>
      <c r="X47" s="49"/>
      <c r="Y47" s="49"/>
      <c r="Z47" s="49"/>
    </row>
    <row r="48" spans="1:26" ht="16" x14ac:dyDescent="0.2">
      <c r="A48" s="49"/>
      <c r="B48" s="155"/>
      <c r="C48" s="49"/>
      <c r="D48" s="9" t="s">
        <v>347</v>
      </c>
      <c r="E48" s="8">
        <v>660</v>
      </c>
      <c r="F48" s="8">
        <v>0.31</v>
      </c>
      <c r="G48" s="8">
        <f t="shared" si="0"/>
        <v>2129.0322580645161</v>
      </c>
      <c r="H48" s="49"/>
      <c r="I48" s="49"/>
      <c r="J48" s="49"/>
      <c r="K48" s="49"/>
      <c r="L48" s="49"/>
      <c r="M48" s="49"/>
      <c r="N48" s="49"/>
      <c r="O48" s="49"/>
      <c r="P48" s="49"/>
      <c r="Q48" s="49"/>
      <c r="R48" s="49"/>
      <c r="S48" s="49"/>
      <c r="T48" s="49"/>
      <c r="U48" s="49"/>
      <c r="V48" s="49"/>
      <c r="W48" s="49"/>
      <c r="X48" s="49"/>
      <c r="Y48" s="49"/>
      <c r="Z48" s="49"/>
    </row>
    <row r="49" spans="1:26" ht="16" x14ac:dyDescent="0.2">
      <c r="A49" s="49"/>
      <c r="B49" s="155"/>
      <c r="C49" s="49"/>
      <c r="D49" s="9" t="s">
        <v>348</v>
      </c>
      <c r="E49" s="8">
        <v>3</v>
      </c>
      <c r="F49" s="8">
        <v>0.97</v>
      </c>
      <c r="G49" s="8">
        <f t="shared" si="0"/>
        <v>3.0927835051546393</v>
      </c>
      <c r="H49" s="49"/>
      <c r="I49" s="49"/>
      <c r="J49" s="49"/>
      <c r="K49" s="49"/>
      <c r="L49" s="49"/>
      <c r="M49" s="49"/>
      <c r="N49" s="49"/>
      <c r="O49" s="49"/>
      <c r="P49" s="49"/>
      <c r="Q49" s="49"/>
      <c r="R49" s="49"/>
      <c r="S49" s="49"/>
      <c r="T49" s="49"/>
      <c r="U49" s="49"/>
      <c r="V49" s="49"/>
      <c r="W49" s="49"/>
      <c r="X49" s="49"/>
      <c r="Y49" s="49"/>
      <c r="Z49" s="49"/>
    </row>
    <row r="50" spans="1:26" ht="16" x14ac:dyDescent="0.2">
      <c r="A50" s="49"/>
      <c r="B50" s="155"/>
      <c r="C50" s="49"/>
      <c r="D50" s="9" t="s">
        <v>349</v>
      </c>
      <c r="E50" s="8">
        <v>3</v>
      </c>
      <c r="F50" s="8">
        <v>0.97</v>
      </c>
      <c r="G50" s="8">
        <f t="shared" si="0"/>
        <v>3.0927835051546393</v>
      </c>
      <c r="H50" s="49"/>
      <c r="I50" s="49"/>
      <c r="J50" s="49"/>
      <c r="K50" s="49"/>
      <c r="L50" s="49"/>
      <c r="M50" s="49"/>
      <c r="N50" s="49"/>
      <c r="O50" s="49"/>
      <c r="P50" s="49"/>
      <c r="Q50" s="49"/>
      <c r="R50" s="49"/>
      <c r="S50" s="49"/>
      <c r="T50" s="49"/>
      <c r="U50" s="49"/>
      <c r="V50" s="49"/>
      <c r="W50" s="49"/>
      <c r="X50" s="49"/>
      <c r="Y50" s="49"/>
      <c r="Z50" s="49"/>
    </row>
    <row r="51" spans="1:26" ht="16" x14ac:dyDescent="0.2">
      <c r="A51" s="49"/>
      <c r="B51" s="155"/>
      <c r="C51" s="49"/>
      <c r="D51" s="9" t="s">
        <v>350</v>
      </c>
      <c r="E51" s="8">
        <v>3</v>
      </c>
      <c r="F51" s="8">
        <v>0.97</v>
      </c>
      <c r="G51" s="8">
        <f t="shared" si="0"/>
        <v>3.0927835051546393</v>
      </c>
      <c r="H51" s="49"/>
      <c r="I51" s="49"/>
      <c r="J51" s="49"/>
      <c r="K51" s="49"/>
      <c r="L51" s="49"/>
      <c r="M51" s="49"/>
      <c r="N51" s="49"/>
      <c r="O51" s="49"/>
      <c r="P51" s="49"/>
      <c r="Q51" s="49"/>
      <c r="R51" s="49"/>
      <c r="S51" s="49"/>
      <c r="T51" s="49"/>
      <c r="U51" s="49"/>
      <c r="V51" s="49"/>
      <c r="W51" s="49"/>
      <c r="X51" s="49"/>
      <c r="Y51" s="49"/>
      <c r="Z51" s="49"/>
    </row>
    <row r="52" spans="1:26" ht="16" x14ac:dyDescent="0.2">
      <c r="A52" s="49"/>
      <c r="B52" s="155"/>
      <c r="C52" s="49"/>
      <c r="D52" s="7" t="s">
        <v>230</v>
      </c>
      <c r="E52" s="8">
        <v>1</v>
      </c>
      <c r="F52" s="8">
        <v>0.42</v>
      </c>
      <c r="G52" s="8">
        <f>E52/F52</f>
        <v>2.3809523809523809</v>
      </c>
      <c r="H52" s="49"/>
      <c r="I52" s="49"/>
      <c r="J52" s="49"/>
      <c r="K52" s="49"/>
      <c r="L52" s="49"/>
      <c r="M52" s="49"/>
      <c r="N52" s="49"/>
      <c r="O52" s="49"/>
      <c r="P52" s="49"/>
      <c r="Q52" s="49"/>
      <c r="R52" s="49"/>
      <c r="S52" s="49"/>
      <c r="T52" s="49"/>
      <c r="U52" s="49"/>
      <c r="V52" s="49"/>
      <c r="W52" s="49"/>
      <c r="X52" s="49"/>
      <c r="Y52" s="49"/>
      <c r="Z52" s="49"/>
    </row>
    <row r="53" spans="1:26" ht="16" x14ac:dyDescent="0.2">
      <c r="A53" s="49"/>
      <c r="B53" s="155"/>
      <c r="C53" s="49"/>
      <c r="D53" s="7" t="s">
        <v>232</v>
      </c>
      <c r="E53" s="8">
        <v>2</v>
      </c>
      <c r="F53" s="8">
        <v>0.43</v>
      </c>
      <c r="G53" s="8">
        <f>E53/F53</f>
        <v>4.6511627906976747</v>
      </c>
      <c r="H53" s="49"/>
      <c r="I53" s="49"/>
      <c r="J53" s="49"/>
      <c r="K53" s="49"/>
      <c r="L53" s="49"/>
      <c r="M53" s="49"/>
      <c r="N53" s="49"/>
      <c r="O53" s="49"/>
      <c r="P53" s="49"/>
      <c r="Q53" s="49"/>
      <c r="R53" s="49"/>
      <c r="S53" s="49"/>
      <c r="T53" s="49"/>
      <c r="U53" s="49"/>
      <c r="V53" s="49"/>
      <c r="W53" s="49"/>
      <c r="X53" s="49"/>
      <c r="Y53" s="49"/>
      <c r="Z53" s="49"/>
    </row>
    <row r="54" spans="1:26" ht="16" x14ac:dyDescent="0.2">
      <c r="A54" s="49"/>
      <c r="B54" s="155"/>
      <c r="C54" s="49"/>
      <c r="D54" s="7" t="s">
        <v>233</v>
      </c>
      <c r="E54" s="8">
        <v>1.5</v>
      </c>
      <c r="F54" s="8">
        <v>0.2</v>
      </c>
      <c r="G54" s="8">
        <f>E54/F54</f>
        <v>7.5</v>
      </c>
      <c r="H54" s="49"/>
      <c r="I54" s="49"/>
      <c r="J54" s="49"/>
      <c r="K54" s="49"/>
      <c r="L54" s="49"/>
      <c r="M54" s="49"/>
      <c r="N54" s="49"/>
      <c r="O54" s="49"/>
      <c r="P54" s="49"/>
      <c r="Q54" s="49"/>
      <c r="R54" s="49"/>
      <c r="S54" s="49"/>
      <c r="T54" s="49"/>
      <c r="U54" s="49"/>
      <c r="V54" s="49"/>
      <c r="W54" s="49"/>
      <c r="X54" s="49"/>
      <c r="Y54" s="49"/>
      <c r="Z54" s="49"/>
    </row>
    <row r="55" spans="1:26" ht="16" x14ac:dyDescent="0.2">
      <c r="A55" s="49"/>
      <c r="B55" s="155"/>
      <c r="C55" s="49"/>
      <c r="D55" s="7" t="s">
        <v>351</v>
      </c>
      <c r="E55" s="8">
        <v>1.6000000000000001E-3</v>
      </c>
      <c r="F55" s="8">
        <v>0.16</v>
      </c>
      <c r="G55" s="8">
        <f t="shared" si="0"/>
        <v>0.01</v>
      </c>
      <c r="H55" s="49"/>
      <c r="I55" s="49"/>
      <c r="J55" s="49"/>
      <c r="K55" s="49"/>
      <c r="L55" s="49"/>
      <c r="M55" s="49"/>
      <c r="N55" s="49"/>
      <c r="O55" s="49"/>
      <c r="P55" s="49"/>
      <c r="Q55" s="49"/>
      <c r="R55" s="49"/>
      <c r="S55" s="49"/>
      <c r="T55" s="49"/>
      <c r="U55" s="49"/>
      <c r="V55" s="49"/>
      <c r="W55" s="49"/>
      <c r="X55" s="49"/>
      <c r="Y55" s="49"/>
      <c r="Z55" s="49"/>
    </row>
    <row r="56" spans="1:26" ht="16" x14ac:dyDescent="0.2">
      <c r="A56" s="49"/>
      <c r="B56" s="155"/>
      <c r="C56" s="49"/>
      <c r="D56" s="9" t="s">
        <v>320</v>
      </c>
      <c r="E56" s="8">
        <v>100</v>
      </c>
      <c r="F56" s="8">
        <v>0.42</v>
      </c>
      <c r="G56" s="8">
        <f t="shared" si="0"/>
        <v>238.0952380952381</v>
      </c>
      <c r="H56" s="49"/>
      <c r="I56" s="49"/>
      <c r="J56" s="49"/>
      <c r="K56" s="49"/>
      <c r="L56" s="49"/>
      <c r="M56" s="49"/>
      <c r="N56" s="49"/>
      <c r="O56" s="49"/>
      <c r="P56" s="49"/>
      <c r="Q56" s="49"/>
      <c r="R56" s="49"/>
      <c r="S56" s="49"/>
      <c r="T56" s="49"/>
      <c r="U56" s="49"/>
      <c r="V56" s="49"/>
      <c r="W56" s="49"/>
      <c r="X56" s="49"/>
      <c r="Y56" s="49"/>
      <c r="Z56" s="49"/>
    </row>
    <row r="57" spans="1:26" ht="16" x14ac:dyDescent="0.2">
      <c r="A57" s="49"/>
      <c r="B57" s="155"/>
      <c r="C57" s="49"/>
      <c r="D57" s="9" t="s">
        <v>321</v>
      </c>
      <c r="E57" s="8">
        <v>1</v>
      </c>
      <c r="F57" s="8">
        <v>0.42</v>
      </c>
      <c r="G57" s="8">
        <f t="shared" si="0"/>
        <v>2.3809523809523809</v>
      </c>
      <c r="H57" s="49"/>
      <c r="I57" s="49"/>
      <c r="J57" s="49"/>
      <c r="K57" s="49"/>
      <c r="L57" s="49"/>
      <c r="M57" s="49"/>
      <c r="N57" s="49"/>
      <c r="O57" s="49"/>
      <c r="P57" s="49"/>
      <c r="Q57" s="49"/>
      <c r="R57" s="49"/>
      <c r="S57" s="49"/>
      <c r="T57" s="49"/>
      <c r="U57" s="49"/>
      <c r="V57" s="49"/>
      <c r="W57" s="49"/>
      <c r="X57" s="49"/>
      <c r="Y57" s="49"/>
      <c r="Z57" s="49"/>
    </row>
    <row r="58" spans="1:26" ht="16" x14ac:dyDescent="0.2">
      <c r="A58" s="49"/>
      <c r="B58" s="155"/>
      <c r="C58" s="49"/>
      <c r="D58" s="9" t="s">
        <v>322</v>
      </c>
      <c r="E58" s="8">
        <v>45</v>
      </c>
      <c r="F58" s="8">
        <v>0.38</v>
      </c>
      <c r="G58" s="8">
        <f t="shared" si="0"/>
        <v>118.42105263157895</v>
      </c>
      <c r="H58" s="49"/>
      <c r="I58" s="49"/>
      <c r="J58" s="49"/>
      <c r="K58" s="49"/>
      <c r="L58" s="49"/>
      <c r="M58" s="49"/>
      <c r="N58" s="49"/>
      <c r="O58" s="49"/>
      <c r="P58" s="49"/>
      <c r="Q58" s="49"/>
      <c r="R58" s="49"/>
      <c r="S58" s="49"/>
      <c r="T58" s="49"/>
      <c r="U58" s="49"/>
      <c r="V58" s="49"/>
      <c r="W58" s="49"/>
      <c r="X58" s="49"/>
      <c r="Y58" s="49"/>
      <c r="Z58" s="49"/>
    </row>
    <row r="59" spans="1:26" ht="16" x14ac:dyDescent="0.2">
      <c r="A59" s="49"/>
      <c r="B59" s="155"/>
      <c r="C59" s="49"/>
      <c r="D59" s="9" t="s">
        <v>323</v>
      </c>
      <c r="E59" s="8">
        <v>17.399999999999999</v>
      </c>
      <c r="F59" s="8">
        <v>0.3</v>
      </c>
      <c r="G59" s="8">
        <f t="shared" si="0"/>
        <v>58</v>
      </c>
      <c r="H59" s="49"/>
      <c r="I59" s="49"/>
      <c r="J59" s="49"/>
      <c r="K59" s="49"/>
      <c r="L59" s="49"/>
      <c r="M59" s="49"/>
      <c r="N59" s="49"/>
      <c r="O59" s="49"/>
      <c r="P59" s="49"/>
      <c r="Q59" s="49"/>
      <c r="R59" s="49"/>
      <c r="S59" s="49"/>
      <c r="T59" s="49"/>
      <c r="U59" s="49"/>
      <c r="V59" s="49"/>
      <c r="W59" s="49"/>
      <c r="X59" s="49"/>
      <c r="Y59" s="49"/>
      <c r="Z59" s="49"/>
    </row>
    <row r="60" spans="1:26" x14ac:dyDescent="0.15">
      <c r="A60" s="49"/>
      <c r="B60" s="155"/>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15">
      <c r="A61" s="49"/>
      <c r="B61" s="155"/>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x14ac:dyDescent="0.15">
      <c r="A62" s="49"/>
      <c r="B62" s="155"/>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x14ac:dyDescent="0.15">
      <c r="A63" s="49"/>
      <c r="B63" s="155"/>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15">
      <c r="A64" s="49"/>
      <c r="B64" s="155"/>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x14ac:dyDescent="0.15">
      <c r="A65" s="49"/>
      <c r="B65" s="155"/>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15">
      <c r="A66" s="49"/>
      <c r="B66" s="155"/>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x14ac:dyDescent="0.15">
      <c r="A67" s="49"/>
      <c r="B67" s="155"/>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15">
      <c r="A68" s="49"/>
      <c r="B68" s="155"/>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x14ac:dyDescent="0.15">
      <c r="A69" s="49"/>
      <c r="B69" s="155"/>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x14ac:dyDescent="0.15">
      <c r="A70" s="49"/>
      <c r="B70" s="155"/>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x14ac:dyDescent="0.15">
      <c r="A71" s="49"/>
      <c r="B71" s="155"/>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x14ac:dyDescent="0.15">
      <c r="A72" s="49"/>
      <c r="B72" s="155"/>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x14ac:dyDescent="0.15">
      <c r="A73" s="49"/>
      <c r="B73" s="155"/>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15">
      <c r="A74" s="49"/>
      <c r="B74" s="155"/>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x14ac:dyDescent="0.15">
      <c r="A75" s="49"/>
      <c r="B75" s="155"/>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x14ac:dyDescent="0.15">
      <c r="A76" s="49"/>
      <c r="B76" s="155"/>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x14ac:dyDescent="0.15">
      <c r="A77" s="49"/>
      <c r="B77" s="155"/>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x14ac:dyDescent="0.15">
      <c r="A78" s="49"/>
      <c r="B78" s="155"/>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x14ac:dyDescent="0.15">
      <c r="A79" s="49"/>
      <c r="B79" s="155"/>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x14ac:dyDescent="0.1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x14ac:dyDescent="0.1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x14ac:dyDescent="0.1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1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x14ac:dyDescent="0.1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x14ac:dyDescent="0.1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x14ac:dyDescent="0.1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x14ac:dyDescent="0.1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1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x14ac:dyDescent="0.1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x14ac:dyDescent="0.1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x14ac:dyDescent="0.15">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x14ac:dyDescent="0.15">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x14ac:dyDescent="0.15">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x14ac:dyDescent="0.15">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x14ac:dyDescent="0.15">
      <c r="C95" s="49"/>
      <c r="D95" s="49"/>
      <c r="E95" s="49"/>
      <c r="F95" s="49"/>
      <c r="G95" s="49"/>
      <c r="H95" s="49"/>
      <c r="I95" s="49"/>
      <c r="J95" s="49"/>
      <c r="K95" s="49"/>
      <c r="L95" s="49"/>
      <c r="M95" s="49"/>
      <c r="N95" s="49"/>
      <c r="O95" s="49"/>
      <c r="P95" s="49"/>
      <c r="Q95" s="49"/>
      <c r="R95" s="49"/>
      <c r="S95" s="49"/>
      <c r="T95" s="49"/>
      <c r="U95" s="49"/>
      <c r="V95" s="49"/>
      <c r="W95" s="49"/>
      <c r="X95" s="49"/>
      <c r="Y95" s="49"/>
      <c r="Z95" s="49"/>
    </row>
  </sheetData>
  <mergeCells count="1">
    <mergeCell ref="B4:G4"/>
  </mergeCells>
  <conditionalFormatting sqref="D55:F55 G15:G51 D15:F26 G55:G59 E27:F48">
    <cfRule type="containsText" dxfId="19" priority="31" operator="containsText" text="FALSE">
      <formula>NOT(ISERROR(SEARCH("FALSE",D15)))</formula>
    </cfRule>
    <cfRule type="containsText" dxfId="18" priority="32" operator="containsText" text="TRUE">
      <formula>NOT(ISERROR(SEARCH("TRUE",D15)))</formula>
    </cfRule>
    <cfRule type="containsText" dxfId="17" priority="33" operator="containsText" text="NONE">
      <formula>NOT(ISERROR(SEARCH("NONE",D15)))</formula>
    </cfRule>
    <cfRule type="containsText" dxfId="16" priority="34" operator="containsText" text="Capacity missing">
      <formula>NOT(ISERROR(SEARCH("Capacity missing",D15)))</formula>
    </cfRule>
    <cfRule type="containsText" dxfId="15" priority="35" operator="containsText" text="FALSE">
      <formula>NOT(ISERROR(SEARCH("FALSE",D15)))</formula>
    </cfRule>
  </conditionalFormatting>
  <conditionalFormatting sqref="F56:F59">
    <cfRule type="containsText" dxfId="14" priority="21" operator="containsText" text="FALSE">
      <formula>NOT(ISERROR(SEARCH("FALSE",F56)))</formula>
    </cfRule>
    <cfRule type="containsText" dxfId="13" priority="22" operator="containsText" text="TRUE">
      <formula>NOT(ISERROR(SEARCH("TRUE",F56)))</formula>
    </cfRule>
    <cfRule type="containsText" dxfId="12" priority="23" operator="containsText" text="NONE">
      <formula>NOT(ISERROR(SEARCH("NONE",F56)))</formula>
    </cfRule>
    <cfRule type="containsText" dxfId="11" priority="24" operator="containsText" text="Capacity missing">
      <formula>NOT(ISERROR(SEARCH("Capacity missing",F56)))</formula>
    </cfRule>
    <cfRule type="containsText" dxfId="10" priority="25" operator="containsText" text="FALSE">
      <formula>NOT(ISERROR(SEARCH("FALSE",F56)))</formula>
    </cfRule>
  </conditionalFormatting>
  <conditionalFormatting sqref="E56:E59">
    <cfRule type="containsText" dxfId="9" priority="16" operator="containsText" text="FALSE">
      <formula>NOT(ISERROR(SEARCH("FALSE",E56)))</formula>
    </cfRule>
    <cfRule type="containsText" dxfId="8" priority="17" operator="containsText" text="TRUE">
      <formula>NOT(ISERROR(SEARCH("TRUE",E56)))</formula>
    </cfRule>
    <cfRule type="containsText" dxfId="7" priority="18" operator="containsText" text="NONE">
      <formula>NOT(ISERROR(SEARCH("NONE",E56)))</formula>
    </cfRule>
    <cfRule type="containsText" dxfId="6" priority="19" operator="containsText" text="Capacity missing">
      <formula>NOT(ISERROR(SEARCH("Capacity missing",E56)))</formula>
    </cfRule>
    <cfRule type="containsText" dxfId="5" priority="20" operator="containsText" text="FALSE">
      <formula>NOT(ISERROR(SEARCH("FALSE",E56)))</formula>
    </cfRule>
  </conditionalFormatting>
  <conditionalFormatting sqref="D52:G54">
    <cfRule type="containsText" dxfId="4" priority="1" operator="containsText" text="FALSE">
      <formula>NOT(ISERROR(SEARCH("FALSE",D52)))</formula>
    </cfRule>
    <cfRule type="containsText" dxfId="3" priority="2" operator="containsText" text="TRUE">
      <formula>NOT(ISERROR(SEARCH("TRUE",D52)))</formula>
    </cfRule>
    <cfRule type="containsText" dxfId="2" priority="3" operator="containsText" text="NONE">
      <formula>NOT(ISERROR(SEARCH("NONE",D52)))</formula>
    </cfRule>
    <cfRule type="containsText" dxfId="1" priority="4" operator="containsText" text="Capacity missing">
      <formula>NOT(ISERROR(SEARCH("Capacity missing",D52)))</formula>
    </cfRule>
    <cfRule type="containsText" dxfId="0" priority="5" operator="containsText" text="FALSE">
      <formula>NOT(ISERROR(SEARCH("FALSE",D52)))</formula>
    </cfRule>
  </conditionalFormatting>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6" tint="0.39997558519241921"/>
  </sheetPr>
  <dimension ref="A1:R61"/>
  <sheetViews>
    <sheetView workbookViewId="0">
      <pane ySplit="3" topLeftCell="A4" activePane="bottomLeft" state="frozen"/>
      <selection pane="bottomLeft" activeCell="D10" sqref="D10:D11"/>
    </sheetView>
  </sheetViews>
  <sheetFormatPr baseColWidth="10" defaultColWidth="62.83203125" defaultRowHeight="18" x14ac:dyDescent="0.2"/>
  <cols>
    <col min="1" max="1" width="31.1640625" style="486" bestFit="1" customWidth="1"/>
    <col min="2" max="2" width="14.6640625" style="486" bestFit="1" customWidth="1"/>
    <col min="3" max="3" width="10.33203125" style="486" bestFit="1" customWidth="1"/>
    <col min="4" max="4" width="10" style="486" bestFit="1" customWidth="1"/>
    <col min="5" max="5" width="11.83203125" style="486" bestFit="1" customWidth="1"/>
    <col min="6" max="6" width="9.33203125" style="486" bestFit="1" customWidth="1"/>
    <col min="7" max="7" width="16.5" style="487" bestFit="1" customWidth="1"/>
    <col min="8" max="8" width="15.5" style="486" bestFit="1" customWidth="1"/>
    <col min="9" max="9" width="21" style="486" bestFit="1" customWidth="1"/>
    <col min="10" max="10" width="18" style="486" bestFit="1" customWidth="1"/>
    <col min="11" max="11" width="20.1640625" style="486" bestFit="1" customWidth="1"/>
    <col min="12" max="12" width="25.33203125" style="487" customWidth="1"/>
    <col min="13" max="13" width="16.5" style="488" bestFit="1" customWidth="1"/>
    <col min="14" max="14" width="9.5" style="486" bestFit="1" customWidth="1"/>
    <col min="15" max="15" width="8.33203125" style="486" bestFit="1" customWidth="1"/>
    <col min="16" max="16" width="8.1640625" style="486" bestFit="1" customWidth="1"/>
    <col min="17" max="17" width="62.83203125" style="486"/>
    <col min="18" max="18" width="64.5" style="486" bestFit="1" customWidth="1"/>
    <col min="19" max="16384" width="62.83203125" style="486"/>
  </cols>
  <sheetData>
    <row r="1" spans="1:16" x14ac:dyDescent="0.2">
      <c r="B1" s="486" t="s">
        <v>450</v>
      </c>
      <c r="C1" s="486" t="s">
        <v>733</v>
      </c>
      <c r="D1" s="486" t="s">
        <v>498</v>
      </c>
      <c r="E1" s="486" t="s">
        <v>512</v>
      </c>
      <c r="F1" s="486" t="s">
        <v>734</v>
      </c>
      <c r="G1" s="487" t="s">
        <v>743</v>
      </c>
      <c r="H1" s="486" t="s">
        <v>735</v>
      </c>
      <c r="I1" s="486" t="s">
        <v>736</v>
      </c>
      <c r="J1" s="486" t="s">
        <v>737</v>
      </c>
      <c r="K1" s="486" t="s">
        <v>738</v>
      </c>
      <c r="L1" s="487" t="s">
        <v>746</v>
      </c>
      <c r="M1" s="488" t="s">
        <v>739</v>
      </c>
      <c r="N1" s="486" t="s">
        <v>740</v>
      </c>
      <c r="O1" s="486" t="s">
        <v>741</v>
      </c>
      <c r="P1" s="486" t="s">
        <v>742</v>
      </c>
    </row>
    <row r="2" spans="1:16" x14ac:dyDescent="0.2">
      <c r="A2" s="758" t="s">
        <v>712</v>
      </c>
      <c r="B2" s="756">
        <v>14038</v>
      </c>
      <c r="C2" s="756">
        <v>7531</v>
      </c>
      <c r="D2" s="756">
        <v>15780</v>
      </c>
      <c r="E2" s="756">
        <v>3273</v>
      </c>
      <c r="F2" s="756">
        <v>17095</v>
      </c>
      <c r="G2" s="760">
        <v>57716</v>
      </c>
      <c r="H2" s="756">
        <v>0</v>
      </c>
      <c r="I2" s="756">
        <v>7830</v>
      </c>
      <c r="J2" s="756">
        <v>1033</v>
      </c>
      <c r="K2" s="756">
        <v>3590</v>
      </c>
      <c r="L2" s="760">
        <v>12453</v>
      </c>
      <c r="M2" s="762">
        <v>70169</v>
      </c>
      <c r="N2" s="756">
        <v>65175</v>
      </c>
      <c r="O2" s="756">
        <v>15607</v>
      </c>
      <c r="P2" s="756">
        <v>10613</v>
      </c>
    </row>
    <row r="3" spans="1:16" x14ac:dyDescent="0.2">
      <c r="A3" s="759"/>
      <c r="B3" s="757"/>
      <c r="C3" s="757"/>
      <c r="D3" s="757"/>
      <c r="E3" s="757"/>
      <c r="F3" s="757"/>
      <c r="G3" s="761"/>
      <c r="H3" s="757"/>
      <c r="I3" s="757"/>
      <c r="J3" s="757"/>
      <c r="K3" s="757"/>
      <c r="L3" s="761"/>
      <c r="M3" s="763"/>
      <c r="N3" s="757"/>
      <c r="O3" s="757"/>
      <c r="P3" s="757"/>
    </row>
    <row r="4" spans="1:16" x14ac:dyDescent="0.2">
      <c r="A4" s="745" t="s">
        <v>713</v>
      </c>
      <c r="B4" s="745">
        <v>0</v>
      </c>
      <c r="C4" s="745">
        <v>10</v>
      </c>
      <c r="D4" s="745">
        <v>336</v>
      </c>
      <c r="E4" s="745">
        <v>0</v>
      </c>
      <c r="F4" s="745">
        <v>0</v>
      </c>
      <c r="G4" s="765">
        <v>346</v>
      </c>
      <c r="H4" s="745">
        <v>0</v>
      </c>
      <c r="I4" s="745">
        <v>0</v>
      </c>
      <c r="J4" s="745">
        <v>0</v>
      </c>
      <c r="K4" s="745">
        <v>0</v>
      </c>
      <c r="L4" s="765">
        <v>0</v>
      </c>
      <c r="M4" s="764">
        <v>346</v>
      </c>
      <c r="N4" s="745">
        <v>0</v>
      </c>
      <c r="O4" s="745">
        <v>346</v>
      </c>
      <c r="P4" s="745">
        <v>0</v>
      </c>
    </row>
    <row r="5" spans="1:16" x14ac:dyDescent="0.2">
      <c r="A5" s="745"/>
      <c r="B5" s="745"/>
      <c r="C5" s="745"/>
      <c r="D5" s="745"/>
      <c r="E5" s="745"/>
      <c r="F5" s="745"/>
      <c r="G5" s="765"/>
      <c r="H5" s="745"/>
      <c r="I5" s="745"/>
      <c r="J5" s="745"/>
      <c r="K5" s="745"/>
      <c r="L5" s="765"/>
      <c r="M5" s="764"/>
      <c r="N5" s="745"/>
      <c r="O5" s="745"/>
      <c r="P5" s="745"/>
    </row>
    <row r="6" spans="1:16" x14ac:dyDescent="0.2">
      <c r="A6" s="745" t="s">
        <v>714</v>
      </c>
      <c r="B6" s="745">
        <v>110</v>
      </c>
      <c r="C6" s="745">
        <v>0</v>
      </c>
      <c r="D6" s="745">
        <v>912</v>
      </c>
      <c r="E6" s="745">
        <v>4</v>
      </c>
      <c r="F6" s="745">
        <v>16499</v>
      </c>
      <c r="G6" s="765">
        <v>17525</v>
      </c>
      <c r="H6" s="745">
        <v>0</v>
      </c>
      <c r="I6" s="745">
        <v>0</v>
      </c>
      <c r="J6" s="745">
        <v>0</v>
      </c>
      <c r="K6" s="745">
        <v>0</v>
      </c>
      <c r="L6" s="765">
        <v>0</v>
      </c>
      <c r="M6" s="764">
        <v>17525</v>
      </c>
      <c r="N6" s="745">
        <v>13665</v>
      </c>
      <c r="O6" s="745">
        <v>3860</v>
      </c>
      <c r="P6" s="745">
        <v>0</v>
      </c>
    </row>
    <row r="7" spans="1:16" x14ac:dyDescent="0.2">
      <c r="A7" s="745"/>
      <c r="B7" s="745"/>
      <c r="C7" s="745"/>
      <c r="D7" s="745"/>
      <c r="E7" s="745"/>
      <c r="F7" s="745"/>
      <c r="G7" s="765"/>
      <c r="H7" s="745"/>
      <c r="I7" s="745"/>
      <c r="J7" s="745"/>
      <c r="K7" s="745"/>
      <c r="L7" s="765"/>
      <c r="M7" s="764"/>
      <c r="N7" s="745"/>
      <c r="O7" s="745"/>
      <c r="P7" s="745"/>
    </row>
    <row r="8" spans="1:16" x14ac:dyDescent="0.2">
      <c r="A8" s="745" t="s">
        <v>715</v>
      </c>
      <c r="B8" s="745">
        <v>10224</v>
      </c>
      <c r="C8" s="745">
        <v>4499</v>
      </c>
      <c r="D8" s="745">
        <v>8237</v>
      </c>
      <c r="E8" s="745">
        <v>2393</v>
      </c>
      <c r="F8" s="745">
        <v>24</v>
      </c>
      <c r="G8" s="765">
        <v>25377</v>
      </c>
      <c r="H8" s="745">
        <v>0</v>
      </c>
      <c r="I8" s="766">
        <v>412</v>
      </c>
      <c r="J8" s="745">
        <v>2909</v>
      </c>
      <c r="K8" s="745">
        <v>2290</v>
      </c>
      <c r="L8" s="765">
        <v>5611</v>
      </c>
      <c r="M8" s="764">
        <v>30988</v>
      </c>
      <c r="N8" s="745">
        <v>41601</v>
      </c>
      <c r="O8" s="745">
        <v>0</v>
      </c>
      <c r="P8" s="745">
        <v>10613</v>
      </c>
    </row>
    <row r="9" spans="1:16" x14ac:dyDescent="0.2">
      <c r="A9" s="745"/>
      <c r="B9" s="745"/>
      <c r="C9" s="745"/>
      <c r="D9" s="745"/>
      <c r="E9" s="745"/>
      <c r="F9" s="745"/>
      <c r="G9" s="765"/>
      <c r="H9" s="745"/>
      <c r="I9" s="766"/>
      <c r="J9" s="745"/>
      <c r="K9" s="745"/>
      <c r="L9" s="765"/>
      <c r="M9" s="764"/>
      <c r="N9" s="745"/>
      <c r="O9" s="745"/>
      <c r="P9" s="745"/>
    </row>
    <row r="10" spans="1:16" x14ac:dyDescent="0.2">
      <c r="A10" s="745" t="s">
        <v>716</v>
      </c>
      <c r="B10" s="745">
        <v>2574</v>
      </c>
      <c r="C10" s="745">
        <v>2855</v>
      </c>
      <c r="D10" s="745">
        <v>3663</v>
      </c>
      <c r="E10" s="745">
        <v>-155</v>
      </c>
      <c r="F10" s="745">
        <v>94</v>
      </c>
      <c r="G10" s="765">
        <v>9031</v>
      </c>
      <c r="H10" s="745">
        <v>0</v>
      </c>
      <c r="I10" s="766">
        <v>-2834</v>
      </c>
      <c r="J10" s="745">
        <v>-335</v>
      </c>
      <c r="K10" s="745">
        <v>1300</v>
      </c>
      <c r="L10" s="765">
        <v>-1868</v>
      </c>
      <c r="M10" s="764">
        <v>7163</v>
      </c>
      <c r="N10" s="745">
        <v>221</v>
      </c>
      <c r="O10" s="745">
        <v>6942</v>
      </c>
      <c r="P10" s="745">
        <v>0</v>
      </c>
    </row>
    <row r="11" spans="1:16" x14ac:dyDescent="0.2">
      <c r="A11" s="745"/>
      <c r="B11" s="745"/>
      <c r="C11" s="745"/>
      <c r="D11" s="745"/>
      <c r="E11" s="745"/>
      <c r="F11" s="745"/>
      <c r="G11" s="765"/>
      <c r="H11" s="745"/>
      <c r="I11" s="766"/>
      <c r="J11" s="745"/>
      <c r="K11" s="745"/>
      <c r="L11" s="765"/>
      <c r="M11" s="764"/>
      <c r="N11" s="745"/>
      <c r="O11" s="745"/>
      <c r="P11" s="745"/>
    </row>
    <row r="12" spans="1:16" x14ac:dyDescent="0.2">
      <c r="A12" s="745" t="s">
        <v>717</v>
      </c>
      <c r="B12" s="745">
        <v>84</v>
      </c>
      <c r="C12" s="745">
        <v>168</v>
      </c>
      <c r="D12" s="745">
        <v>2157</v>
      </c>
      <c r="E12" s="745">
        <v>22</v>
      </c>
      <c r="F12" s="745">
        <v>0</v>
      </c>
      <c r="G12" s="765">
        <v>2431</v>
      </c>
      <c r="H12" s="745">
        <v>0</v>
      </c>
      <c r="I12" s="766">
        <v>4013</v>
      </c>
      <c r="J12" s="745">
        <v>-1542</v>
      </c>
      <c r="K12" s="745">
        <v>0</v>
      </c>
      <c r="L12" s="765">
        <v>2472</v>
      </c>
      <c r="M12" s="764">
        <v>4903</v>
      </c>
      <c r="N12" s="745">
        <v>444</v>
      </c>
      <c r="O12" s="745">
        <v>4459</v>
      </c>
      <c r="P12" s="745">
        <v>0</v>
      </c>
    </row>
    <row r="13" spans="1:16" x14ac:dyDescent="0.2">
      <c r="A13" s="745"/>
      <c r="B13" s="745"/>
      <c r="C13" s="745"/>
      <c r="D13" s="745"/>
      <c r="E13" s="745"/>
      <c r="F13" s="745"/>
      <c r="G13" s="765"/>
      <c r="H13" s="745"/>
      <c r="I13" s="766"/>
      <c r="J13" s="745"/>
      <c r="K13" s="745"/>
      <c r="L13" s="765"/>
      <c r="M13" s="764"/>
      <c r="N13" s="745"/>
      <c r="O13" s="745"/>
      <c r="P13" s="745"/>
    </row>
    <row r="14" spans="1:16" x14ac:dyDescent="0.2">
      <c r="A14" s="745" t="s">
        <v>718</v>
      </c>
      <c r="B14" s="745">
        <v>0</v>
      </c>
      <c r="C14" s="745">
        <v>0</v>
      </c>
      <c r="D14" s="745">
        <v>360</v>
      </c>
      <c r="E14" s="745">
        <v>1008</v>
      </c>
      <c r="F14" s="745">
        <v>0</v>
      </c>
      <c r="G14" s="765">
        <v>1369</v>
      </c>
      <c r="H14" s="745">
        <v>0</v>
      </c>
      <c r="I14" s="745">
        <v>205</v>
      </c>
      <c r="J14" s="745">
        <v>0</v>
      </c>
      <c r="K14" s="745">
        <v>0</v>
      </c>
      <c r="L14" s="765">
        <v>205</v>
      </c>
      <c r="M14" s="764">
        <v>1574</v>
      </c>
      <c r="N14" s="745">
        <v>1574</v>
      </c>
      <c r="O14" s="745">
        <v>0</v>
      </c>
      <c r="P14" s="745">
        <v>0</v>
      </c>
    </row>
    <row r="15" spans="1:16" x14ac:dyDescent="0.2">
      <c r="A15" s="745"/>
      <c r="B15" s="745"/>
      <c r="C15" s="745"/>
      <c r="D15" s="745"/>
      <c r="E15" s="745"/>
      <c r="F15" s="745"/>
      <c r="G15" s="765"/>
      <c r="H15" s="745"/>
      <c r="I15" s="745"/>
      <c r="J15" s="745"/>
      <c r="K15" s="745"/>
      <c r="L15" s="765"/>
      <c r="M15" s="764"/>
      <c r="N15" s="745"/>
      <c r="O15" s="745"/>
      <c r="P15" s="745"/>
    </row>
    <row r="16" spans="1:16" x14ac:dyDescent="0.2">
      <c r="A16" s="745" t="s">
        <v>719</v>
      </c>
      <c r="B16" s="766">
        <v>1046</v>
      </c>
      <c r="C16" s="745">
        <v>0</v>
      </c>
      <c r="D16" s="745">
        <v>75</v>
      </c>
      <c r="E16" s="745">
        <v>0</v>
      </c>
      <c r="F16" s="745">
        <v>477</v>
      </c>
      <c r="G16" s="765">
        <v>1598</v>
      </c>
      <c r="H16" s="745">
        <v>0</v>
      </c>
      <c r="I16" s="745">
        <v>3148</v>
      </c>
      <c r="J16" s="745">
        <v>0</v>
      </c>
      <c r="K16" s="745">
        <v>0</v>
      </c>
      <c r="L16" s="765">
        <v>3148</v>
      </c>
      <c r="M16" s="764">
        <v>4746</v>
      </c>
      <c r="N16" s="745">
        <v>4746</v>
      </c>
      <c r="O16" s="745">
        <v>0</v>
      </c>
      <c r="P16" s="745">
        <v>0</v>
      </c>
    </row>
    <row r="17" spans="1:18" x14ac:dyDescent="0.2">
      <c r="A17" s="745"/>
      <c r="B17" s="766"/>
      <c r="C17" s="745"/>
      <c r="D17" s="745"/>
      <c r="E17" s="745"/>
      <c r="F17" s="745"/>
      <c r="G17" s="765"/>
      <c r="H17" s="745"/>
      <c r="I17" s="745"/>
      <c r="J17" s="745"/>
      <c r="K17" s="745"/>
      <c r="L17" s="765"/>
      <c r="M17" s="764"/>
      <c r="N17" s="745"/>
      <c r="O17" s="745"/>
      <c r="P17" s="745"/>
    </row>
    <row r="18" spans="1:18" x14ac:dyDescent="0.2">
      <c r="A18" s="766" t="s">
        <v>720</v>
      </c>
      <c r="B18" s="745">
        <v>0</v>
      </c>
      <c r="C18" s="745">
        <v>-1</v>
      </c>
      <c r="D18" s="745">
        <v>39</v>
      </c>
      <c r="E18" s="745">
        <v>0</v>
      </c>
      <c r="F18" s="745">
        <v>0</v>
      </c>
      <c r="G18" s="765">
        <v>38</v>
      </c>
      <c r="H18" s="745">
        <v>0</v>
      </c>
      <c r="I18" s="745">
        <v>2885</v>
      </c>
      <c r="J18" s="745">
        <v>0</v>
      </c>
      <c r="K18" s="745">
        <v>0</v>
      </c>
      <c r="L18" s="765">
        <v>2885</v>
      </c>
      <c r="M18" s="764">
        <v>2923</v>
      </c>
      <c r="N18" s="745">
        <v>2923</v>
      </c>
      <c r="O18" s="745">
        <v>0</v>
      </c>
      <c r="P18" s="745">
        <v>0</v>
      </c>
    </row>
    <row r="19" spans="1:18" x14ac:dyDescent="0.2">
      <c r="A19" s="766"/>
      <c r="B19" s="745"/>
      <c r="C19" s="745"/>
      <c r="D19" s="745"/>
      <c r="E19" s="745"/>
      <c r="F19" s="745"/>
      <c r="G19" s="765"/>
      <c r="H19" s="745"/>
      <c r="I19" s="745"/>
      <c r="J19" s="745"/>
      <c r="K19" s="745"/>
      <c r="L19" s="765"/>
      <c r="M19" s="764"/>
      <c r="N19" s="745"/>
      <c r="O19" s="745"/>
      <c r="P19" s="745"/>
    </row>
    <row r="21" spans="1:18" x14ac:dyDescent="0.2">
      <c r="A21" s="749" t="s">
        <v>721</v>
      </c>
      <c r="B21" s="750"/>
      <c r="C21" s="750"/>
      <c r="D21" s="750"/>
      <c r="E21" s="750"/>
      <c r="F21" s="750"/>
      <c r="G21" s="768"/>
      <c r="H21" s="750"/>
      <c r="I21" s="750"/>
      <c r="J21" s="750"/>
      <c r="K21" s="750"/>
      <c r="L21" s="768"/>
      <c r="M21" s="767"/>
      <c r="N21" s="750"/>
      <c r="O21" s="750"/>
      <c r="P21" s="750"/>
    </row>
    <row r="22" spans="1:18" x14ac:dyDescent="0.2">
      <c r="A22" s="749"/>
      <c r="B22" s="750"/>
      <c r="C22" s="750"/>
      <c r="D22" s="750"/>
      <c r="E22" s="750"/>
      <c r="F22" s="750"/>
      <c r="G22" s="768"/>
      <c r="H22" s="750"/>
      <c r="I22" s="750"/>
      <c r="J22" s="750"/>
      <c r="K22" s="750"/>
      <c r="L22" s="768"/>
      <c r="M22" s="767"/>
      <c r="N22" s="750"/>
      <c r="O22" s="750"/>
      <c r="P22" s="750"/>
    </row>
    <row r="23" spans="1:18" x14ac:dyDescent="0.2">
      <c r="A23" s="745" t="s">
        <v>722</v>
      </c>
      <c r="B23" s="745">
        <v>0</v>
      </c>
      <c r="C23" s="745">
        <v>326</v>
      </c>
      <c r="D23" s="745">
        <v>2869</v>
      </c>
      <c r="E23" s="745">
        <v>2550</v>
      </c>
      <c r="F23" s="745">
        <v>0</v>
      </c>
      <c r="G23" s="765">
        <v>5746</v>
      </c>
      <c r="H23" s="745">
        <v>0</v>
      </c>
      <c r="I23" s="745">
        <v>10792</v>
      </c>
      <c r="J23" s="745">
        <v>2909</v>
      </c>
      <c r="K23" s="745">
        <v>1600</v>
      </c>
      <c r="L23" s="765">
        <v>15301</v>
      </c>
      <c r="M23" s="764">
        <v>21047</v>
      </c>
      <c r="N23" s="750"/>
      <c r="O23" s="750"/>
      <c r="P23" s="750"/>
    </row>
    <row r="24" spans="1:18" x14ac:dyDescent="0.2">
      <c r="A24" s="745"/>
      <c r="B24" s="745"/>
      <c r="C24" s="745"/>
      <c r="D24" s="745"/>
      <c r="E24" s="745"/>
      <c r="F24" s="745"/>
      <c r="G24" s="765"/>
      <c r="H24" s="745"/>
      <c r="I24" s="745"/>
      <c r="J24" s="745"/>
      <c r="K24" s="745"/>
      <c r="L24" s="765"/>
      <c r="M24" s="764"/>
      <c r="N24" s="750"/>
      <c r="O24" s="750"/>
      <c r="P24" s="750"/>
    </row>
    <row r="25" spans="1:18" x14ac:dyDescent="0.2">
      <c r="A25" s="745" t="s">
        <v>723</v>
      </c>
      <c r="B25" s="745">
        <v>0</v>
      </c>
      <c r="C25" s="745">
        <v>113</v>
      </c>
      <c r="D25" s="745">
        <v>925</v>
      </c>
      <c r="E25" s="745">
        <v>797</v>
      </c>
      <c r="F25" s="745">
        <v>0</v>
      </c>
      <c r="G25" s="765">
        <v>1835</v>
      </c>
      <c r="H25" s="745">
        <v>0</v>
      </c>
      <c r="I25" s="745">
        <v>446</v>
      </c>
      <c r="J25" s="745">
        <v>1542</v>
      </c>
      <c r="K25" s="745">
        <v>820</v>
      </c>
      <c r="L25" s="765">
        <v>2807</v>
      </c>
      <c r="M25" s="764">
        <v>4643</v>
      </c>
      <c r="N25" s="750"/>
      <c r="O25" s="750"/>
      <c r="P25" s="750"/>
    </row>
    <row r="26" spans="1:18" x14ac:dyDescent="0.2">
      <c r="A26" s="745"/>
      <c r="B26" s="745"/>
      <c r="C26" s="745"/>
      <c r="D26" s="745"/>
      <c r="E26" s="745"/>
      <c r="F26" s="745"/>
      <c r="G26" s="765"/>
      <c r="H26" s="745"/>
      <c r="I26" s="745"/>
      <c r="J26" s="745"/>
      <c r="K26" s="745"/>
      <c r="L26" s="765"/>
      <c r="M26" s="764"/>
      <c r="N26" s="750"/>
      <c r="O26" s="750"/>
      <c r="P26" s="750"/>
    </row>
    <row r="27" spans="1:18" x14ac:dyDescent="0.2">
      <c r="A27" s="745" t="s">
        <v>724</v>
      </c>
      <c r="B27" s="745">
        <v>0</v>
      </c>
      <c r="C27" s="745">
        <v>98</v>
      </c>
      <c r="D27" s="745">
        <v>699</v>
      </c>
      <c r="E27" s="745">
        <v>954</v>
      </c>
      <c r="F27" s="745">
        <v>0</v>
      </c>
      <c r="G27" s="765">
        <v>1751</v>
      </c>
      <c r="H27" s="745">
        <v>0</v>
      </c>
      <c r="I27" s="745">
        <v>2834</v>
      </c>
      <c r="J27" s="745">
        <v>815</v>
      </c>
      <c r="K27" s="745">
        <v>500</v>
      </c>
      <c r="L27" s="765">
        <v>4148</v>
      </c>
      <c r="M27" s="764">
        <v>5899</v>
      </c>
      <c r="N27" s="750"/>
      <c r="O27" s="750"/>
      <c r="P27" s="750"/>
      <c r="R27" s="485"/>
    </row>
    <row r="28" spans="1:18" x14ac:dyDescent="0.2">
      <c r="A28" s="745"/>
      <c r="B28" s="745"/>
      <c r="C28" s="745"/>
      <c r="D28" s="745"/>
      <c r="E28" s="745"/>
      <c r="F28" s="745"/>
      <c r="G28" s="765"/>
      <c r="H28" s="745"/>
      <c r="I28" s="745"/>
      <c r="J28" s="745"/>
      <c r="K28" s="745"/>
      <c r="L28" s="765"/>
      <c r="M28" s="764"/>
      <c r="N28" s="750"/>
      <c r="O28" s="750"/>
      <c r="P28" s="750"/>
      <c r="R28" s="485"/>
    </row>
    <row r="30" spans="1:18" x14ac:dyDescent="0.2">
      <c r="A30" s="749" t="s">
        <v>725</v>
      </c>
      <c r="B30" s="750"/>
      <c r="C30" s="750"/>
      <c r="D30" s="750"/>
      <c r="E30" s="750"/>
      <c r="F30" s="750"/>
      <c r="G30" s="768"/>
      <c r="H30" s="750"/>
      <c r="I30" s="750"/>
      <c r="J30" s="750"/>
      <c r="K30" s="750"/>
      <c r="L30" s="768"/>
      <c r="M30" s="767"/>
      <c r="N30" s="750"/>
      <c r="O30" s="750"/>
      <c r="P30" s="750"/>
    </row>
    <row r="31" spans="1:18" x14ac:dyDescent="0.2">
      <c r="A31" s="749"/>
      <c r="B31" s="750"/>
      <c r="C31" s="750"/>
      <c r="D31" s="750"/>
      <c r="E31" s="750"/>
      <c r="F31" s="750"/>
      <c r="G31" s="768"/>
      <c r="H31" s="750"/>
      <c r="I31" s="750"/>
      <c r="J31" s="750"/>
      <c r="K31" s="750"/>
      <c r="L31" s="768"/>
      <c r="M31" s="767"/>
      <c r="N31" s="750"/>
      <c r="O31" s="750"/>
      <c r="P31" s="750"/>
    </row>
    <row r="32" spans="1:18" x14ac:dyDescent="0.2">
      <c r="A32" s="749" t="s">
        <v>716</v>
      </c>
      <c r="B32" s="745">
        <v>86</v>
      </c>
      <c r="C32" s="745">
        <v>14</v>
      </c>
      <c r="D32" s="745">
        <v>4</v>
      </c>
      <c r="E32" s="745">
        <v>27</v>
      </c>
      <c r="F32" s="745">
        <v>0</v>
      </c>
      <c r="G32" s="765">
        <v>131</v>
      </c>
      <c r="H32" s="745">
        <v>0</v>
      </c>
      <c r="I32" s="745">
        <v>0</v>
      </c>
      <c r="J32" s="745">
        <v>90</v>
      </c>
      <c r="K32" s="745">
        <v>0</v>
      </c>
      <c r="L32" s="765">
        <v>90</v>
      </c>
      <c r="M32" s="764">
        <v>221</v>
      </c>
      <c r="N32" s="750"/>
      <c r="O32" s="750"/>
      <c r="P32" s="750"/>
    </row>
    <row r="33" spans="1:16" x14ac:dyDescent="0.2">
      <c r="A33" s="749"/>
      <c r="B33" s="745"/>
      <c r="C33" s="745"/>
      <c r="D33" s="745"/>
      <c r="E33" s="745"/>
      <c r="F33" s="745"/>
      <c r="G33" s="765"/>
      <c r="H33" s="745"/>
      <c r="I33" s="745"/>
      <c r="J33" s="745"/>
      <c r="K33" s="745"/>
      <c r="L33" s="765"/>
      <c r="M33" s="764"/>
      <c r="N33" s="750"/>
      <c r="O33" s="750"/>
      <c r="P33" s="750"/>
    </row>
    <row r="34" spans="1:16" x14ac:dyDescent="0.2">
      <c r="A34" s="745" t="s">
        <v>726</v>
      </c>
      <c r="B34" s="745">
        <v>86</v>
      </c>
      <c r="C34" s="745">
        <v>14</v>
      </c>
      <c r="D34" s="745">
        <v>4</v>
      </c>
      <c r="E34" s="745">
        <v>17</v>
      </c>
      <c r="F34" s="745">
        <v>0</v>
      </c>
      <c r="G34" s="765">
        <v>121</v>
      </c>
      <c r="H34" s="745">
        <v>0</v>
      </c>
      <c r="I34" s="745">
        <v>0</v>
      </c>
      <c r="J34" s="745">
        <v>2</v>
      </c>
      <c r="K34" s="745">
        <v>0</v>
      </c>
      <c r="L34" s="765">
        <v>2</v>
      </c>
      <c r="M34" s="764">
        <v>123</v>
      </c>
      <c r="N34" s="750"/>
      <c r="O34" s="750"/>
      <c r="P34" s="750"/>
    </row>
    <row r="35" spans="1:16" x14ac:dyDescent="0.2">
      <c r="A35" s="745"/>
      <c r="B35" s="745"/>
      <c r="C35" s="745"/>
      <c r="D35" s="745"/>
      <c r="E35" s="745"/>
      <c r="F35" s="745"/>
      <c r="G35" s="765"/>
      <c r="H35" s="745"/>
      <c r="I35" s="745"/>
      <c r="J35" s="745"/>
      <c r="K35" s="745"/>
      <c r="L35" s="765"/>
      <c r="M35" s="764"/>
      <c r="N35" s="750"/>
      <c r="O35" s="750"/>
      <c r="P35" s="750"/>
    </row>
    <row r="36" spans="1:16" x14ac:dyDescent="0.2">
      <c r="A36" s="745" t="s">
        <v>727</v>
      </c>
      <c r="B36" s="745">
        <v>0</v>
      </c>
      <c r="C36" s="745">
        <v>0</v>
      </c>
      <c r="D36" s="745">
        <v>0</v>
      </c>
      <c r="E36" s="745">
        <v>10</v>
      </c>
      <c r="F36" s="745">
        <v>0</v>
      </c>
      <c r="G36" s="765">
        <v>10</v>
      </c>
      <c r="H36" s="745">
        <v>0</v>
      </c>
      <c r="I36" s="745">
        <v>0</v>
      </c>
      <c r="J36" s="745">
        <v>88</v>
      </c>
      <c r="K36" s="745">
        <v>0</v>
      </c>
      <c r="L36" s="765">
        <v>88</v>
      </c>
      <c r="M36" s="764">
        <v>98</v>
      </c>
      <c r="N36" s="750"/>
      <c r="O36" s="750"/>
      <c r="P36" s="750"/>
    </row>
    <row r="37" spans="1:16" x14ac:dyDescent="0.2">
      <c r="A37" s="745"/>
      <c r="B37" s="745"/>
      <c r="C37" s="745"/>
      <c r="D37" s="745"/>
      <c r="E37" s="745"/>
      <c r="F37" s="745"/>
      <c r="G37" s="765"/>
      <c r="H37" s="745"/>
      <c r="I37" s="745"/>
      <c r="J37" s="745"/>
      <c r="K37" s="745"/>
      <c r="L37" s="765"/>
      <c r="M37" s="764"/>
      <c r="N37" s="750"/>
      <c r="O37" s="750"/>
      <c r="P37" s="750"/>
    </row>
    <row r="38" spans="1:16" x14ac:dyDescent="0.2">
      <c r="A38" s="745" t="s">
        <v>728</v>
      </c>
      <c r="B38" s="745">
        <v>0</v>
      </c>
      <c r="C38" s="745">
        <v>0</v>
      </c>
      <c r="D38" s="745">
        <v>0</v>
      </c>
      <c r="E38" s="745">
        <v>0</v>
      </c>
      <c r="F38" s="745">
        <v>0</v>
      </c>
      <c r="G38" s="765">
        <v>0</v>
      </c>
      <c r="H38" s="745">
        <v>0</v>
      </c>
      <c r="I38" s="745">
        <v>0</v>
      </c>
      <c r="J38" s="745">
        <v>0</v>
      </c>
      <c r="K38" s="745">
        <v>0</v>
      </c>
      <c r="L38" s="765">
        <v>0</v>
      </c>
      <c r="M38" s="764">
        <v>0</v>
      </c>
      <c r="N38" s="750"/>
      <c r="O38" s="750"/>
      <c r="P38" s="750"/>
    </row>
    <row r="39" spans="1:16" x14ac:dyDescent="0.2">
      <c r="A39" s="745"/>
      <c r="B39" s="745"/>
      <c r="C39" s="745"/>
      <c r="D39" s="745"/>
      <c r="E39" s="745"/>
      <c r="F39" s="745"/>
      <c r="G39" s="765"/>
      <c r="H39" s="745"/>
      <c r="I39" s="745"/>
      <c r="J39" s="745"/>
      <c r="K39" s="745"/>
      <c r="L39" s="765"/>
      <c r="M39" s="764"/>
      <c r="N39" s="750"/>
      <c r="O39" s="750"/>
      <c r="P39" s="750"/>
    </row>
    <row r="40" spans="1:16" x14ac:dyDescent="0.2">
      <c r="A40" s="749" t="s">
        <v>717</v>
      </c>
      <c r="B40" s="745">
        <v>84</v>
      </c>
      <c r="C40" s="745">
        <v>168</v>
      </c>
      <c r="D40" s="745">
        <v>182</v>
      </c>
      <c r="E40" s="745">
        <v>10</v>
      </c>
      <c r="F40" s="745">
        <v>0</v>
      </c>
      <c r="G40" s="765">
        <v>444</v>
      </c>
      <c r="H40" s="745">
        <v>0</v>
      </c>
      <c r="I40" s="745">
        <v>0</v>
      </c>
      <c r="J40" s="745">
        <v>0</v>
      </c>
      <c r="K40" s="745">
        <v>0</v>
      </c>
      <c r="L40" s="765">
        <v>0</v>
      </c>
      <c r="M40" s="764">
        <v>444</v>
      </c>
      <c r="N40" s="750"/>
      <c r="O40" s="750"/>
      <c r="P40" s="750"/>
    </row>
    <row r="41" spans="1:16" x14ac:dyDescent="0.2">
      <c r="A41" s="749"/>
      <c r="B41" s="745"/>
      <c r="C41" s="745"/>
      <c r="D41" s="745"/>
      <c r="E41" s="745"/>
      <c r="F41" s="745"/>
      <c r="G41" s="765"/>
      <c r="H41" s="745"/>
      <c r="I41" s="745"/>
      <c r="J41" s="745"/>
      <c r="K41" s="745"/>
      <c r="L41" s="765"/>
      <c r="M41" s="764"/>
      <c r="N41" s="750"/>
      <c r="O41" s="750"/>
      <c r="P41" s="750"/>
    </row>
    <row r="42" spans="1:16" x14ac:dyDescent="0.2">
      <c r="A42" s="745" t="s">
        <v>726</v>
      </c>
      <c r="B42" s="745">
        <v>35</v>
      </c>
      <c r="C42" s="745">
        <v>7</v>
      </c>
      <c r="D42" s="745">
        <v>0</v>
      </c>
      <c r="E42" s="745">
        <v>2</v>
      </c>
      <c r="F42" s="745">
        <v>0</v>
      </c>
      <c r="G42" s="765">
        <v>44</v>
      </c>
      <c r="H42" s="745">
        <v>0</v>
      </c>
      <c r="I42" s="745">
        <v>0</v>
      </c>
      <c r="J42" s="745">
        <v>0</v>
      </c>
      <c r="K42" s="745">
        <v>0</v>
      </c>
      <c r="L42" s="765">
        <v>0</v>
      </c>
      <c r="M42" s="764">
        <v>44</v>
      </c>
      <c r="N42" s="750"/>
      <c r="O42" s="750"/>
      <c r="P42" s="750"/>
    </row>
    <row r="43" spans="1:16" x14ac:dyDescent="0.2">
      <c r="A43" s="745"/>
      <c r="B43" s="745"/>
      <c r="C43" s="745"/>
      <c r="D43" s="745"/>
      <c r="E43" s="745"/>
      <c r="F43" s="745"/>
      <c r="G43" s="765"/>
      <c r="H43" s="745"/>
      <c r="I43" s="745"/>
      <c r="J43" s="745"/>
      <c r="K43" s="745"/>
      <c r="L43" s="765"/>
      <c r="M43" s="764"/>
      <c r="N43" s="750"/>
      <c r="O43" s="750"/>
      <c r="P43" s="750"/>
    </row>
    <row r="44" spans="1:16" x14ac:dyDescent="0.2">
      <c r="A44" s="745" t="s">
        <v>729</v>
      </c>
      <c r="B44" s="745">
        <v>0</v>
      </c>
      <c r="C44" s="745">
        <v>0</v>
      </c>
      <c r="D44" s="745">
        <v>0</v>
      </c>
      <c r="E44" s="745">
        <v>0</v>
      </c>
      <c r="F44" s="745">
        <v>0</v>
      </c>
      <c r="G44" s="765">
        <v>0</v>
      </c>
      <c r="H44" s="745">
        <v>0</v>
      </c>
      <c r="I44" s="745">
        <v>0</v>
      </c>
      <c r="J44" s="745">
        <v>0</v>
      </c>
      <c r="K44" s="745">
        <v>0</v>
      </c>
      <c r="L44" s="765">
        <v>0</v>
      </c>
      <c r="M44" s="764">
        <v>0</v>
      </c>
      <c r="N44" s="750"/>
      <c r="O44" s="750"/>
      <c r="P44" s="750"/>
    </row>
    <row r="45" spans="1:16" x14ac:dyDescent="0.2">
      <c r="A45" s="745"/>
      <c r="B45" s="745"/>
      <c r="C45" s="745"/>
      <c r="D45" s="745"/>
      <c r="E45" s="745"/>
      <c r="F45" s="745"/>
      <c r="G45" s="765"/>
      <c r="H45" s="745"/>
      <c r="I45" s="745"/>
      <c r="J45" s="745"/>
      <c r="K45" s="745"/>
      <c r="L45" s="765"/>
      <c r="M45" s="764"/>
      <c r="N45" s="750"/>
      <c r="O45" s="750"/>
      <c r="P45" s="750"/>
    </row>
    <row r="46" spans="1:16" x14ac:dyDescent="0.2">
      <c r="A46" s="745" t="s">
        <v>720</v>
      </c>
      <c r="B46" s="766">
        <v>49</v>
      </c>
      <c r="C46" s="766">
        <v>161</v>
      </c>
      <c r="D46" s="766">
        <v>182</v>
      </c>
      <c r="E46" s="766">
        <v>8</v>
      </c>
      <c r="F46" s="745">
        <v>0</v>
      </c>
      <c r="G46" s="765">
        <v>400</v>
      </c>
      <c r="H46" s="745">
        <v>0</v>
      </c>
      <c r="I46" s="745">
        <v>0</v>
      </c>
      <c r="J46" s="745">
        <v>0</v>
      </c>
      <c r="K46" s="745">
        <v>0</v>
      </c>
      <c r="L46" s="765">
        <v>0</v>
      </c>
      <c r="M46" s="764">
        <v>400</v>
      </c>
      <c r="N46" s="750"/>
      <c r="O46" s="750"/>
      <c r="P46" s="750"/>
    </row>
    <row r="47" spans="1:16" x14ac:dyDescent="0.2">
      <c r="A47" s="745"/>
      <c r="B47" s="766"/>
      <c r="C47" s="766"/>
      <c r="D47" s="766"/>
      <c r="E47" s="766"/>
      <c r="F47" s="745"/>
      <c r="G47" s="765"/>
      <c r="H47" s="745"/>
      <c r="I47" s="745"/>
      <c r="J47" s="745"/>
      <c r="K47" s="745"/>
      <c r="L47" s="765"/>
      <c r="M47" s="764"/>
      <c r="N47" s="750"/>
      <c r="O47" s="750"/>
      <c r="P47" s="750"/>
    </row>
    <row r="48" spans="1:16" x14ac:dyDescent="0.2">
      <c r="A48" s="749" t="s">
        <v>718</v>
      </c>
      <c r="B48" s="745">
        <v>0</v>
      </c>
      <c r="C48" s="745">
        <v>0</v>
      </c>
      <c r="D48" s="745">
        <v>360</v>
      </c>
      <c r="E48" s="745">
        <v>1008</v>
      </c>
      <c r="F48" s="745">
        <v>0</v>
      </c>
      <c r="G48" s="765">
        <v>1369</v>
      </c>
      <c r="H48" s="745">
        <v>0</v>
      </c>
      <c r="I48" s="745">
        <v>205</v>
      </c>
      <c r="J48" s="745">
        <v>0</v>
      </c>
      <c r="K48" s="745">
        <v>0</v>
      </c>
      <c r="L48" s="765">
        <v>205</v>
      </c>
      <c r="M48" s="764">
        <v>1574</v>
      </c>
      <c r="N48" s="750"/>
      <c r="O48" s="750"/>
      <c r="P48" s="750"/>
    </row>
    <row r="49" spans="1:16" x14ac:dyDescent="0.2">
      <c r="A49" s="749"/>
      <c r="B49" s="745"/>
      <c r="C49" s="745"/>
      <c r="D49" s="745"/>
      <c r="E49" s="745"/>
      <c r="F49" s="745"/>
      <c r="G49" s="765"/>
      <c r="H49" s="745"/>
      <c r="I49" s="745"/>
      <c r="J49" s="745"/>
      <c r="K49" s="745"/>
      <c r="L49" s="765"/>
      <c r="M49" s="764"/>
      <c r="N49" s="750"/>
      <c r="O49" s="750"/>
      <c r="P49" s="750"/>
    </row>
    <row r="50" spans="1:16" x14ac:dyDescent="0.2">
      <c r="A50" s="749" t="s">
        <v>719</v>
      </c>
      <c r="B50" s="766">
        <v>1046</v>
      </c>
      <c r="C50" s="745">
        <v>0</v>
      </c>
      <c r="D50" s="745">
        <v>75</v>
      </c>
      <c r="E50" s="745">
        <v>0</v>
      </c>
      <c r="F50" s="766">
        <v>477</v>
      </c>
      <c r="G50" s="765">
        <v>1598</v>
      </c>
      <c r="H50" s="745">
        <v>0</v>
      </c>
      <c r="I50" s="745">
        <v>3148</v>
      </c>
      <c r="J50" s="745">
        <v>0</v>
      </c>
      <c r="K50" s="745">
        <v>0</v>
      </c>
      <c r="L50" s="765">
        <v>3148</v>
      </c>
      <c r="M50" s="764">
        <v>4746</v>
      </c>
      <c r="N50" s="750"/>
      <c r="O50" s="750"/>
      <c r="P50" s="750"/>
    </row>
    <row r="51" spans="1:16" x14ac:dyDescent="0.2">
      <c r="A51" s="749"/>
      <c r="B51" s="766"/>
      <c r="C51" s="745"/>
      <c r="D51" s="745"/>
      <c r="E51" s="745"/>
      <c r="F51" s="766"/>
      <c r="G51" s="765"/>
      <c r="H51" s="745"/>
      <c r="I51" s="745"/>
      <c r="J51" s="745"/>
      <c r="K51" s="745"/>
      <c r="L51" s="765"/>
      <c r="M51" s="764"/>
      <c r="N51" s="750"/>
      <c r="O51" s="750"/>
      <c r="P51" s="750"/>
    </row>
    <row r="53" spans="1:16" x14ac:dyDescent="0.2">
      <c r="A53" s="745" t="s">
        <v>730</v>
      </c>
      <c r="B53" s="745">
        <v>9963</v>
      </c>
      <c r="C53" s="745">
        <v>3489</v>
      </c>
      <c r="D53" s="745">
        <v>8796</v>
      </c>
      <c r="E53" s="745">
        <v>3258</v>
      </c>
      <c r="F53" s="745">
        <v>16944</v>
      </c>
      <c r="G53" s="765">
        <v>42449</v>
      </c>
      <c r="H53" s="745">
        <v>0</v>
      </c>
      <c r="I53" s="745">
        <v>0</v>
      </c>
      <c r="J53" s="745">
        <v>0</v>
      </c>
      <c r="K53" s="745">
        <v>0</v>
      </c>
      <c r="L53" s="765">
        <v>0</v>
      </c>
      <c r="M53" s="764">
        <v>42449</v>
      </c>
      <c r="N53" s="750"/>
      <c r="O53" s="750"/>
      <c r="P53" s="750"/>
    </row>
    <row r="54" spans="1:16" x14ac:dyDescent="0.2">
      <c r="A54" s="745"/>
      <c r="B54" s="745"/>
      <c r="C54" s="745"/>
      <c r="D54" s="745"/>
      <c r="E54" s="745"/>
      <c r="F54" s="745"/>
      <c r="G54" s="765"/>
      <c r="H54" s="745"/>
      <c r="I54" s="745"/>
      <c r="J54" s="745"/>
      <c r="K54" s="745"/>
      <c r="L54" s="765"/>
      <c r="M54" s="764"/>
      <c r="N54" s="750"/>
      <c r="O54" s="750"/>
      <c r="P54" s="750"/>
    </row>
    <row r="55" spans="1:16" x14ac:dyDescent="0.2">
      <c r="A55" s="745" t="s">
        <v>744</v>
      </c>
      <c r="B55" s="745">
        <v>2574</v>
      </c>
      <c r="C55" s="745">
        <v>2953</v>
      </c>
      <c r="D55" s="745">
        <v>4362</v>
      </c>
      <c r="E55" s="745">
        <v>799</v>
      </c>
      <c r="F55" s="745">
        <v>94</v>
      </c>
      <c r="G55" s="765">
        <v>10782</v>
      </c>
      <c r="H55" s="745">
        <v>0</v>
      </c>
      <c r="I55" s="745">
        <v>0</v>
      </c>
      <c r="J55" s="745">
        <v>0</v>
      </c>
      <c r="K55" s="745">
        <v>1800</v>
      </c>
      <c r="L55" s="765">
        <v>1800</v>
      </c>
      <c r="M55" s="764">
        <v>12582</v>
      </c>
      <c r="N55" s="750"/>
      <c r="O55" s="750"/>
      <c r="P55" s="750"/>
    </row>
    <row r="56" spans="1:16" x14ac:dyDescent="0.2">
      <c r="A56" s="745"/>
      <c r="B56" s="745"/>
      <c r="C56" s="745"/>
      <c r="D56" s="745"/>
      <c r="E56" s="745"/>
      <c r="F56" s="745"/>
      <c r="G56" s="765"/>
      <c r="H56" s="745"/>
      <c r="I56" s="745"/>
      <c r="J56" s="745"/>
      <c r="K56" s="745"/>
      <c r="L56" s="765"/>
      <c r="M56" s="764"/>
      <c r="N56" s="750"/>
      <c r="O56" s="750"/>
      <c r="P56" s="750"/>
    </row>
    <row r="57" spans="1:16" x14ac:dyDescent="0.2">
      <c r="A57" s="745" t="s">
        <v>731</v>
      </c>
      <c r="B57" s="745">
        <v>0</v>
      </c>
      <c r="C57" s="745">
        <v>0</v>
      </c>
      <c r="D57" s="745">
        <v>880</v>
      </c>
      <c r="E57" s="745">
        <v>0</v>
      </c>
      <c r="F57" s="745">
        <v>56</v>
      </c>
      <c r="G57" s="765">
        <v>936</v>
      </c>
      <c r="H57" s="745">
        <v>0</v>
      </c>
      <c r="I57" s="745">
        <v>0</v>
      </c>
      <c r="J57" s="745">
        <v>0</v>
      </c>
      <c r="K57" s="745">
        <v>0</v>
      </c>
      <c r="L57" s="765">
        <v>0</v>
      </c>
      <c r="M57" s="764">
        <v>936</v>
      </c>
      <c r="N57" s="750"/>
      <c r="O57" s="750"/>
      <c r="P57" s="750"/>
    </row>
    <row r="58" spans="1:16" x14ac:dyDescent="0.2">
      <c r="A58" s="745"/>
      <c r="B58" s="745"/>
      <c r="C58" s="745"/>
      <c r="D58" s="745"/>
      <c r="E58" s="745"/>
      <c r="F58" s="745"/>
      <c r="G58" s="765"/>
      <c r="H58" s="745"/>
      <c r="I58" s="745"/>
      <c r="J58" s="745"/>
      <c r="K58" s="745"/>
      <c r="L58" s="765"/>
      <c r="M58" s="764"/>
      <c r="N58" s="750"/>
      <c r="O58" s="750"/>
      <c r="P58" s="750"/>
    </row>
    <row r="60" spans="1:16" x14ac:dyDescent="0.2">
      <c r="A60" s="769" t="s">
        <v>732</v>
      </c>
      <c r="B60" s="745">
        <v>587</v>
      </c>
      <c r="C60" s="745">
        <v>256</v>
      </c>
      <c r="D60" s="745">
        <v>564</v>
      </c>
      <c r="E60" s="745">
        <v>136</v>
      </c>
      <c r="F60" s="745">
        <v>1206</v>
      </c>
      <c r="G60" s="765">
        <v>2748</v>
      </c>
      <c r="H60" s="745">
        <v>0</v>
      </c>
      <c r="I60" s="745">
        <v>267</v>
      </c>
      <c r="J60" s="745">
        <v>165</v>
      </c>
      <c r="K60" s="745">
        <v>130</v>
      </c>
      <c r="L60" s="765">
        <v>562</v>
      </c>
      <c r="M60" s="764">
        <v>3310</v>
      </c>
      <c r="N60" s="750"/>
      <c r="O60" s="750"/>
      <c r="P60" s="750"/>
    </row>
    <row r="61" spans="1:16" x14ac:dyDescent="0.2">
      <c r="A61" s="769"/>
      <c r="B61" s="745"/>
      <c r="C61" s="745"/>
      <c r="D61" s="745"/>
      <c r="E61" s="745"/>
      <c r="F61" s="745"/>
      <c r="G61" s="765"/>
      <c r="H61" s="745"/>
      <c r="I61" s="745"/>
      <c r="J61" s="745"/>
      <c r="K61" s="745"/>
      <c r="L61" s="765"/>
      <c r="M61" s="764"/>
      <c r="N61" s="750"/>
      <c r="O61" s="750"/>
      <c r="P61" s="750"/>
    </row>
  </sheetData>
  <mergeCells count="448">
    <mergeCell ref="D60:D61"/>
    <mergeCell ref="C60:C61"/>
    <mergeCell ref="B60:B61"/>
    <mergeCell ref="A60:A61"/>
    <mergeCell ref="P57:P58"/>
    <mergeCell ref="O57:O58"/>
    <mergeCell ref="N57:N58"/>
    <mergeCell ref="M57:M58"/>
    <mergeCell ref="L57:L58"/>
    <mergeCell ref="K57:K58"/>
    <mergeCell ref="J60:J61"/>
    <mergeCell ref="I60:I61"/>
    <mergeCell ref="H60:H61"/>
    <mergeCell ref="G60:G61"/>
    <mergeCell ref="F60:F61"/>
    <mergeCell ref="E60:E61"/>
    <mergeCell ref="P60:P61"/>
    <mergeCell ref="O60:O61"/>
    <mergeCell ref="N60:N61"/>
    <mergeCell ref="M60:M61"/>
    <mergeCell ref="L60:L61"/>
    <mergeCell ref="K60:K61"/>
    <mergeCell ref="D57:D58"/>
    <mergeCell ref="C57:C58"/>
    <mergeCell ref="B57:B58"/>
    <mergeCell ref="A57:A58"/>
    <mergeCell ref="P55:P56"/>
    <mergeCell ref="O55:O56"/>
    <mergeCell ref="N55:N56"/>
    <mergeCell ref="M55:M56"/>
    <mergeCell ref="L55:L56"/>
    <mergeCell ref="K55:K56"/>
    <mergeCell ref="J57:J58"/>
    <mergeCell ref="I57:I58"/>
    <mergeCell ref="H57:H58"/>
    <mergeCell ref="G57:G58"/>
    <mergeCell ref="F57:F58"/>
    <mergeCell ref="E57:E58"/>
    <mergeCell ref="D55:D56"/>
    <mergeCell ref="C55:C56"/>
    <mergeCell ref="B55:B56"/>
    <mergeCell ref="A55:A56"/>
    <mergeCell ref="G55:G56"/>
    <mergeCell ref="F55:F56"/>
    <mergeCell ref="E55:E56"/>
    <mergeCell ref="O53:O54"/>
    <mergeCell ref="N53:N54"/>
    <mergeCell ref="M53:M54"/>
    <mergeCell ref="L53:L54"/>
    <mergeCell ref="K53:K54"/>
    <mergeCell ref="J55:J56"/>
    <mergeCell ref="I55:I56"/>
    <mergeCell ref="H55:H56"/>
    <mergeCell ref="J50:J51"/>
    <mergeCell ref="I50:I51"/>
    <mergeCell ref="H50:H51"/>
    <mergeCell ref="D53:D54"/>
    <mergeCell ref="C53:C54"/>
    <mergeCell ref="B53:B54"/>
    <mergeCell ref="A53:A54"/>
    <mergeCell ref="P50:P51"/>
    <mergeCell ref="O50:O51"/>
    <mergeCell ref="N50:N51"/>
    <mergeCell ref="M50:M51"/>
    <mergeCell ref="L50:L51"/>
    <mergeCell ref="K50:K51"/>
    <mergeCell ref="J53:J54"/>
    <mergeCell ref="I53:I54"/>
    <mergeCell ref="H53:H54"/>
    <mergeCell ref="G53:G54"/>
    <mergeCell ref="F53:F54"/>
    <mergeCell ref="E53:E54"/>
    <mergeCell ref="D50:D51"/>
    <mergeCell ref="C50:C51"/>
    <mergeCell ref="B50:B51"/>
    <mergeCell ref="A50:A51"/>
    <mergeCell ref="G50:G51"/>
    <mergeCell ref="F50:F51"/>
    <mergeCell ref="E50:E51"/>
    <mergeCell ref="P53:P54"/>
    <mergeCell ref="C48:C49"/>
    <mergeCell ref="B48:B49"/>
    <mergeCell ref="A48:A49"/>
    <mergeCell ref="P46:P47"/>
    <mergeCell ref="O46:O47"/>
    <mergeCell ref="N46:N47"/>
    <mergeCell ref="M46:M47"/>
    <mergeCell ref="L46:L47"/>
    <mergeCell ref="K46:K47"/>
    <mergeCell ref="J48:J49"/>
    <mergeCell ref="I48:I49"/>
    <mergeCell ref="H48:H49"/>
    <mergeCell ref="G48:G49"/>
    <mergeCell ref="F48:F49"/>
    <mergeCell ref="E48:E49"/>
    <mergeCell ref="D46:D47"/>
    <mergeCell ref="C46:C47"/>
    <mergeCell ref="B46:B47"/>
    <mergeCell ref="A46:A47"/>
    <mergeCell ref="G46:G47"/>
    <mergeCell ref="F46:F47"/>
    <mergeCell ref="E46:E47"/>
    <mergeCell ref="P48:P49"/>
    <mergeCell ref="O48:O49"/>
    <mergeCell ref="N44:N45"/>
    <mergeCell ref="M44:M45"/>
    <mergeCell ref="L44:L45"/>
    <mergeCell ref="K44:K45"/>
    <mergeCell ref="J46:J47"/>
    <mergeCell ref="I46:I47"/>
    <mergeCell ref="H46:H47"/>
    <mergeCell ref="D48:D49"/>
    <mergeCell ref="N48:N49"/>
    <mergeCell ref="M48:M49"/>
    <mergeCell ref="L48:L49"/>
    <mergeCell ref="K48:K49"/>
    <mergeCell ref="D44:D45"/>
    <mergeCell ref="C44:C45"/>
    <mergeCell ref="B44:B45"/>
    <mergeCell ref="A44:A45"/>
    <mergeCell ref="P42:P43"/>
    <mergeCell ref="O42:O43"/>
    <mergeCell ref="N42:N43"/>
    <mergeCell ref="M42:M43"/>
    <mergeCell ref="L42:L43"/>
    <mergeCell ref="K42:K43"/>
    <mergeCell ref="J44:J45"/>
    <mergeCell ref="I44:I45"/>
    <mergeCell ref="H44:H45"/>
    <mergeCell ref="G44:G45"/>
    <mergeCell ref="F44:F45"/>
    <mergeCell ref="E44:E45"/>
    <mergeCell ref="D42:D43"/>
    <mergeCell ref="C42:C43"/>
    <mergeCell ref="B42:B43"/>
    <mergeCell ref="A42:A43"/>
    <mergeCell ref="G42:G43"/>
    <mergeCell ref="F42:F43"/>
    <mergeCell ref="E42:E43"/>
    <mergeCell ref="P44:P45"/>
    <mergeCell ref="O44:O45"/>
    <mergeCell ref="O40:O41"/>
    <mergeCell ref="N40:N41"/>
    <mergeCell ref="M40:M41"/>
    <mergeCell ref="L40:L41"/>
    <mergeCell ref="K40:K41"/>
    <mergeCell ref="J42:J43"/>
    <mergeCell ref="I42:I43"/>
    <mergeCell ref="H42:H43"/>
    <mergeCell ref="J38:J39"/>
    <mergeCell ref="I38:I39"/>
    <mergeCell ref="H38:H39"/>
    <mergeCell ref="D40:D41"/>
    <mergeCell ref="C40:C41"/>
    <mergeCell ref="B40:B41"/>
    <mergeCell ref="A40:A41"/>
    <mergeCell ref="P38:P39"/>
    <mergeCell ref="O38:O39"/>
    <mergeCell ref="N38:N39"/>
    <mergeCell ref="M38:M39"/>
    <mergeCell ref="L38:L39"/>
    <mergeCell ref="K38:K39"/>
    <mergeCell ref="J40:J41"/>
    <mergeCell ref="I40:I41"/>
    <mergeCell ref="H40:H41"/>
    <mergeCell ref="G40:G41"/>
    <mergeCell ref="F40:F41"/>
    <mergeCell ref="E40:E41"/>
    <mergeCell ref="D38:D39"/>
    <mergeCell ref="C38:C39"/>
    <mergeCell ref="B38:B39"/>
    <mergeCell ref="A38:A39"/>
    <mergeCell ref="G38:G39"/>
    <mergeCell ref="F38:F39"/>
    <mergeCell ref="E38:E39"/>
    <mergeCell ref="P40:P41"/>
    <mergeCell ref="C36:C37"/>
    <mergeCell ref="B36:B37"/>
    <mergeCell ref="A36:A37"/>
    <mergeCell ref="P34:P35"/>
    <mergeCell ref="O34:O35"/>
    <mergeCell ref="N34:N35"/>
    <mergeCell ref="M34:M35"/>
    <mergeCell ref="L34:L35"/>
    <mergeCell ref="K34:K35"/>
    <mergeCell ref="J36:J37"/>
    <mergeCell ref="I36:I37"/>
    <mergeCell ref="H36:H37"/>
    <mergeCell ref="G36:G37"/>
    <mergeCell ref="F36:F37"/>
    <mergeCell ref="E36:E37"/>
    <mergeCell ref="D34:D35"/>
    <mergeCell ref="C34:C35"/>
    <mergeCell ref="B34:B35"/>
    <mergeCell ref="A34:A35"/>
    <mergeCell ref="G34:G35"/>
    <mergeCell ref="F34:F35"/>
    <mergeCell ref="E34:E35"/>
    <mergeCell ref="P36:P37"/>
    <mergeCell ref="O36:O37"/>
    <mergeCell ref="N32:N33"/>
    <mergeCell ref="M32:M33"/>
    <mergeCell ref="L32:L33"/>
    <mergeCell ref="K32:K33"/>
    <mergeCell ref="J34:J35"/>
    <mergeCell ref="I34:I35"/>
    <mergeCell ref="H34:H35"/>
    <mergeCell ref="D36:D37"/>
    <mergeCell ref="N36:N37"/>
    <mergeCell ref="M36:M37"/>
    <mergeCell ref="L36:L37"/>
    <mergeCell ref="K36:K37"/>
    <mergeCell ref="D32:D33"/>
    <mergeCell ref="C32:C33"/>
    <mergeCell ref="B32:B33"/>
    <mergeCell ref="A32:A33"/>
    <mergeCell ref="P30:P31"/>
    <mergeCell ref="O30:O31"/>
    <mergeCell ref="N30:N31"/>
    <mergeCell ref="M30:M31"/>
    <mergeCell ref="L30:L31"/>
    <mergeCell ref="K30:K31"/>
    <mergeCell ref="J32:J33"/>
    <mergeCell ref="I32:I33"/>
    <mergeCell ref="H32:H33"/>
    <mergeCell ref="G32:G33"/>
    <mergeCell ref="F32:F33"/>
    <mergeCell ref="E32:E33"/>
    <mergeCell ref="D30:D31"/>
    <mergeCell ref="C30:C31"/>
    <mergeCell ref="B30:B31"/>
    <mergeCell ref="A30:A31"/>
    <mergeCell ref="G30:G31"/>
    <mergeCell ref="F30:F31"/>
    <mergeCell ref="E30:E31"/>
    <mergeCell ref="P32:P33"/>
    <mergeCell ref="O32:O33"/>
    <mergeCell ref="O27:O28"/>
    <mergeCell ref="N27:N28"/>
    <mergeCell ref="M27:M28"/>
    <mergeCell ref="L27:L28"/>
    <mergeCell ref="K27:K28"/>
    <mergeCell ref="J30:J31"/>
    <mergeCell ref="I30:I31"/>
    <mergeCell ref="H30:H31"/>
    <mergeCell ref="J25:J26"/>
    <mergeCell ref="I25:I26"/>
    <mergeCell ref="H25:H26"/>
    <mergeCell ref="D27:D28"/>
    <mergeCell ref="C27:C28"/>
    <mergeCell ref="B27:B28"/>
    <mergeCell ref="A27:A28"/>
    <mergeCell ref="P25:P26"/>
    <mergeCell ref="O25:O26"/>
    <mergeCell ref="N25:N26"/>
    <mergeCell ref="M25:M26"/>
    <mergeCell ref="L25:L26"/>
    <mergeCell ref="K25:K26"/>
    <mergeCell ref="J27:J28"/>
    <mergeCell ref="I27:I28"/>
    <mergeCell ref="H27:H28"/>
    <mergeCell ref="G27:G28"/>
    <mergeCell ref="F27:F28"/>
    <mergeCell ref="E27:E28"/>
    <mergeCell ref="D25:D26"/>
    <mergeCell ref="C25:C26"/>
    <mergeCell ref="B25:B26"/>
    <mergeCell ref="A25:A26"/>
    <mergeCell ref="G25:G26"/>
    <mergeCell ref="F25:F26"/>
    <mergeCell ref="E25:E26"/>
    <mergeCell ref="P27:P28"/>
    <mergeCell ref="C23:C24"/>
    <mergeCell ref="B23:B24"/>
    <mergeCell ref="A23:A24"/>
    <mergeCell ref="P21:P22"/>
    <mergeCell ref="O21:O22"/>
    <mergeCell ref="N21:N22"/>
    <mergeCell ref="M21:M22"/>
    <mergeCell ref="L21:L22"/>
    <mergeCell ref="K21:K22"/>
    <mergeCell ref="J23:J24"/>
    <mergeCell ref="I23:I24"/>
    <mergeCell ref="H23:H24"/>
    <mergeCell ref="G23:G24"/>
    <mergeCell ref="F23:F24"/>
    <mergeCell ref="E23:E24"/>
    <mergeCell ref="D21:D22"/>
    <mergeCell ref="C21:C22"/>
    <mergeCell ref="B21:B22"/>
    <mergeCell ref="A21:A22"/>
    <mergeCell ref="G21:G22"/>
    <mergeCell ref="F21:F22"/>
    <mergeCell ref="E21:E22"/>
    <mergeCell ref="P23:P24"/>
    <mergeCell ref="O23:O24"/>
    <mergeCell ref="N18:N19"/>
    <mergeCell ref="M18:M19"/>
    <mergeCell ref="L18:L19"/>
    <mergeCell ref="K18:K19"/>
    <mergeCell ref="J21:J22"/>
    <mergeCell ref="I21:I22"/>
    <mergeCell ref="H21:H22"/>
    <mergeCell ref="D23:D24"/>
    <mergeCell ref="N23:N24"/>
    <mergeCell ref="M23:M24"/>
    <mergeCell ref="L23:L24"/>
    <mergeCell ref="K23:K24"/>
    <mergeCell ref="D18:D19"/>
    <mergeCell ref="C18:C19"/>
    <mergeCell ref="B18:B19"/>
    <mergeCell ref="A18:A19"/>
    <mergeCell ref="P16:P17"/>
    <mergeCell ref="O16:O17"/>
    <mergeCell ref="N16:N17"/>
    <mergeCell ref="M16:M17"/>
    <mergeCell ref="L16:L17"/>
    <mergeCell ref="K16:K17"/>
    <mergeCell ref="J18:J19"/>
    <mergeCell ref="I18:I19"/>
    <mergeCell ref="H18:H19"/>
    <mergeCell ref="G18:G19"/>
    <mergeCell ref="F18:F19"/>
    <mergeCell ref="E18:E19"/>
    <mergeCell ref="D16:D17"/>
    <mergeCell ref="C16:C17"/>
    <mergeCell ref="B16:B17"/>
    <mergeCell ref="A16:A17"/>
    <mergeCell ref="G16:G17"/>
    <mergeCell ref="F16:F17"/>
    <mergeCell ref="E16:E17"/>
    <mergeCell ref="P18:P19"/>
    <mergeCell ref="O18:O19"/>
    <mergeCell ref="O14:O15"/>
    <mergeCell ref="N14:N15"/>
    <mergeCell ref="M14:M15"/>
    <mergeCell ref="L14:L15"/>
    <mergeCell ref="K14:K15"/>
    <mergeCell ref="J16:J17"/>
    <mergeCell ref="I16:I17"/>
    <mergeCell ref="H16:H17"/>
    <mergeCell ref="J12:J13"/>
    <mergeCell ref="I12:I13"/>
    <mergeCell ref="H12:H13"/>
    <mergeCell ref="D14:D15"/>
    <mergeCell ref="C14:C15"/>
    <mergeCell ref="B14:B15"/>
    <mergeCell ref="A14:A15"/>
    <mergeCell ref="P12:P13"/>
    <mergeCell ref="O12:O13"/>
    <mergeCell ref="N12:N13"/>
    <mergeCell ref="M12:M13"/>
    <mergeCell ref="L12:L13"/>
    <mergeCell ref="K12:K13"/>
    <mergeCell ref="J14:J15"/>
    <mergeCell ref="I14:I15"/>
    <mergeCell ref="H14:H15"/>
    <mergeCell ref="G14:G15"/>
    <mergeCell ref="F14:F15"/>
    <mergeCell ref="E14:E15"/>
    <mergeCell ref="D12:D13"/>
    <mergeCell ref="C12:C13"/>
    <mergeCell ref="B12:B13"/>
    <mergeCell ref="A12:A13"/>
    <mergeCell ref="G12:G13"/>
    <mergeCell ref="F12:F13"/>
    <mergeCell ref="E12:E13"/>
    <mergeCell ref="P14:P15"/>
    <mergeCell ref="C10:C11"/>
    <mergeCell ref="B10:B11"/>
    <mergeCell ref="A10:A11"/>
    <mergeCell ref="P8:P9"/>
    <mergeCell ref="O8:O9"/>
    <mergeCell ref="N8:N9"/>
    <mergeCell ref="M8:M9"/>
    <mergeCell ref="L8:L9"/>
    <mergeCell ref="K8:K9"/>
    <mergeCell ref="J10:J11"/>
    <mergeCell ref="I10:I11"/>
    <mergeCell ref="H10:H11"/>
    <mergeCell ref="G10:G11"/>
    <mergeCell ref="F10:F11"/>
    <mergeCell ref="E10:E11"/>
    <mergeCell ref="D8:D9"/>
    <mergeCell ref="C8:C9"/>
    <mergeCell ref="B8:B9"/>
    <mergeCell ref="A8:A9"/>
    <mergeCell ref="G8:G9"/>
    <mergeCell ref="F8:F9"/>
    <mergeCell ref="E8:E9"/>
    <mergeCell ref="P10:P11"/>
    <mergeCell ref="O10:O11"/>
    <mergeCell ref="N6:N7"/>
    <mergeCell ref="M6:M7"/>
    <mergeCell ref="L6:L7"/>
    <mergeCell ref="K6:K7"/>
    <mergeCell ref="J8:J9"/>
    <mergeCell ref="I8:I9"/>
    <mergeCell ref="H8:H9"/>
    <mergeCell ref="D10:D11"/>
    <mergeCell ref="N10:N11"/>
    <mergeCell ref="M10:M11"/>
    <mergeCell ref="L10:L11"/>
    <mergeCell ref="K10:K11"/>
    <mergeCell ref="D6:D7"/>
    <mergeCell ref="C6:C7"/>
    <mergeCell ref="B6:B7"/>
    <mergeCell ref="A6:A7"/>
    <mergeCell ref="P4:P5"/>
    <mergeCell ref="O4:O5"/>
    <mergeCell ref="N4:N5"/>
    <mergeCell ref="M4:M5"/>
    <mergeCell ref="L4:L5"/>
    <mergeCell ref="K4:K5"/>
    <mergeCell ref="J6:J7"/>
    <mergeCell ref="I6:I7"/>
    <mergeCell ref="H6:H7"/>
    <mergeCell ref="G6:G7"/>
    <mergeCell ref="F6:F7"/>
    <mergeCell ref="E6:E7"/>
    <mergeCell ref="D4:D5"/>
    <mergeCell ref="C4:C5"/>
    <mergeCell ref="B4:B5"/>
    <mergeCell ref="A4:A5"/>
    <mergeCell ref="G4:G5"/>
    <mergeCell ref="F4:F5"/>
    <mergeCell ref="E4:E5"/>
    <mergeCell ref="P6:P7"/>
    <mergeCell ref="O6:O7"/>
    <mergeCell ref="P2:P3"/>
    <mergeCell ref="O2:O3"/>
    <mergeCell ref="N2:N3"/>
    <mergeCell ref="M2:M3"/>
    <mergeCell ref="L2:L3"/>
    <mergeCell ref="K2:K3"/>
    <mergeCell ref="J4:J5"/>
    <mergeCell ref="I4:I5"/>
    <mergeCell ref="H4:H5"/>
    <mergeCell ref="D2:D3"/>
    <mergeCell ref="C2:C3"/>
    <mergeCell ref="B2:B3"/>
    <mergeCell ref="A2:A3"/>
    <mergeCell ref="J2:J3"/>
    <mergeCell ref="I2:I3"/>
    <mergeCell ref="H2:H3"/>
    <mergeCell ref="G2:G3"/>
    <mergeCell ref="F2:F3"/>
    <mergeCell ref="E2: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0" sqref="J30"/>
    </sheetView>
  </sheetViews>
  <sheetFormatPr baseColWidth="10" defaultRowHeight="13" x14ac:dyDescent="0.15"/>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AE419"/>
  <sheetViews>
    <sheetView zoomScale="99" workbookViewId="0">
      <selection activeCell="F14" sqref="F14"/>
    </sheetView>
  </sheetViews>
  <sheetFormatPr baseColWidth="10" defaultRowHeight="13" x14ac:dyDescent="0.15"/>
  <cols>
    <col min="2" max="2" width="24.33203125" customWidth="1"/>
    <col min="3" max="3" width="13.1640625" customWidth="1"/>
    <col min="4" max="4" width="64.5" customWidth="1"/>
    <col min="6" max="6" width="16" customWidth="1"/>
    <col min="7" max="7" width="45.33203125" customWidth="1"/>
    <col min="8" max="8" width="22.6640625" customWidth="1"/>
  </cols>
  <sheetData>
    <row r="1" spans="1:31" ht="21" x14ac:dyDescent="0.25">
      <c r="A1" s="1"/>
      <c r="B1" s="20" t="s">
        <v>451</v>
      </c>
      <c r="C1" s="21"/>
      <c r="D1" s="22"/>
      <c r="E1" s="23"/>
      <c r="F1" s="23"/>
      <c r="G1" s="23"/>
      <c r="H1" s="23"/>
      <c r="I1" s="23"/>
      <c r="J1" s="23"/>
      <c r="K1" s="23"/>
      <c r="L1" s="23"/>
      <c r="M1" s="23"/>
      <c r="N1" s="23"/>
      <c r="O1" s="23"/>
      <c r="P1" s="23"/>
      <c r="Q1" s="23"/>
      <c r="R1" s="23"/>
      <c r="S1" s="23"/>
      <c r="T1" s="23"/>
      <c r="U1" s="23"/>
      <c r="V1" s="23"/>
      <c r="W1" s="23"/>
      <c r="X1" s="23"/>
      <c r="Y1" s="23"/>
      <c r="Z1" s="23"/>
      <c r="AA1" s="23"/>
      <c r="AB1" s="23"/>
      <c r="AC1" s="23"/>
      <c r="AD1" s="23"/>
      <c r="AE1" s="23"/>
    </row>
    <row r="2" spans="1:31" ht="16" x14ac:dyDescent="0.2">
      <c r="A2" s="1"/>
      <c r="B2" s="24"/>
      <c r="C2" s="21"/>
      <c r="D2" s="22"/>
      <c r="E2" s="23"/>
      <c r="F2" s="23"/>
      <c r="G2" s="23"/>
      <c r="H2" s="23"/>
      <c r="I2" s="23"/>
      <c r="J2" s="23"/>
      <c r="K2" s="23"/>
      <c r="L2" s="23"/>
      <c r="M2" s="23"/>
      <c r="N2" s="23"/>
      <c r="O2" s="23"/>
      <c r="P2" s="23"/>
      <c r="Q2" s="23"/>
      <c r="R2" s="23"/>
      <c r="S2" s="23"/>
      <c r="T2" s="23"/>
      <c r="U2" s="23"/>
      <c r="V2" s="23"/>
      <c r="W2" s="23"/>
      <c r="X2" s="23"/>
      <c r="Y2" s="23"/>
      <c r="Z2" s="23"/>
      <c r="AA2" s="23"/>
      <c r="AB2" s="23"/>
      <c r="AC2" s="23"/>
      <c r="AD2" s="23"/>
      <c r="AE2" s="23"/>
    </row>
    <row r="3" spans="1:31" ht="16" x14ac:dyDescent="0.2">
      <c r="A3" s="1"/>
      <c r="B3" s="25" t="s">
        <v>585</v>
      </c>
      <c r="C3" s="26"/>
      <c r="D3" s="27"/>
      <c r="E3" s="28"/>
      <c r="F3" s="29"/>
      <c r="G3" s="29"/>
      <c r="H3" s="23"/>
      <c r="I3" s="29"/>
      <c r="J3" s="29"/>
      <c r="K3" s="29"/>
      <c r="L3" s="29"/>
      <c r="M3" s="29"/>
      <c r="N3" s="29"/>
      <c r="O3" s="29"/>
      <c r="P3" s="29"/>
      <c r="Q3" s="29"/>
      <c r="R3" s="29"/>
      <c r="S3" s="29"/>
      <c r="T3" s="23"/>
      <c r="U3" s="29"/>
      <c r="V3" s="29"/>
      <c r="W3" s="29"/>
      <c r="X3" s="29"/>
      <c r="Y3" s="29"/>
      <c r="Z3" s="29"/>
      <c r="AA3" s="29"/>
      <c r="AB3" s="29"/>
      <c r="AC3" s="29"/>
      <c r="AD3" s="29"/>
      <c r="AE3" s="29"/>
    </row>
    <row r="4" spans="1:31" x14ac:dyDescent="0.15">
      <c r="A4" s="1"/>
      <c r="B4" s="736" t="s">
        <v>709</v>
      </c>
      <c r="C4" s="737"/>
      <c r="D4" s="737"/>
      <c r="E4" s="738"/>
      <c r="F4" s="30"/>
      <c r="G4" s="30"/>
      <c r="H4" s="23"/>
      <c r="I4" s="30"/>
      <c r="J4" s="30"/>
      <c r="K4" s="30"/>
      <c r="L4" s="30"/>
      <c r="M4" s="30"/>
      <c r="N4" s="30"/>
      <c r="O4" s="30"/>
      <c r="P4" s="30"/>
      <c r="Q4" s="30"/>
      <c r="R4" s="30"/>
      <c r="S4" s="30"/>
      <c r="T4" s="23"/>
      <c r="U4" s="30"/>
      <c r="V4" s="30"/>
      <c r="W4" s="30"/>
      <c r="X4" s="30"/>
      <c r="Y4" s="30"/>
      <c r="Z4" s="30"/>
      <c r="AA4" s="30"/>
      <c r="AB4" s="30"/>
      <c r="AC4" s="30"/>
      <c r="AD4" s="30"/>
      <c r="AE4" s="30"/>
    </row>
    <row r="5" spans="1:31" ht="14" thickBot="1" x14ac:dyDescent="0.2">
      <c r="A5" s="1"/>
      <c r="B5" s="21"/>
      <c r="C5" s="21"/>
      <c r="D5" s="22"/>
      <c r="E5" s="23"/>
      <c r="F5" s="23"/>
      <c r="H5" s="23"/>
      <c r="I5" s="23"/>
      <c r="J5" s="23"/>
      <c r="K5" s="23"/>
      <c r="L5" s="23"/>
      <c r="M5" s="23"/>
      <c r="N5" s="23"/>
      <c r="O5" s="23"/>
      <c r="P5" s="23"/>
      <c r="Q5" s="23"/>
      <c r="R5" s="23"/>
      <c r="S5" s="23"/>
      <c r="T5" s="23"/>
      <c r="U5" s="23"/>
      <c r="V5" s="23"/>
      <c r="W5" s="23"/>
      <c r="X5" s="23"/>
      <c r="Y5" s="23"/>
      <c r="Z5" s="23"/>
      <c r="AA5" s="23"/>
      <c r="AB5" s="23"/>
      <c r="AC5" s="23"/>
      <c r="AD5" s="23"/>
      <c r="AE5" s="23"/>
    </row>
    <row r="6" spans="1:31" ht="16" x14ac:dyDescent="0.2">
      <c r="A6" s="1"/>
      <c r="B6" s="31"/>
      <c r="C6" s="45"/>
      <c r="D6" s="32"/>
      <c r="E6" s="33"/>
      <c r="F6" s="34"/>
      <c r="G6" s="34"/>
      <c r="H6" s="228"/>
      <c r="I6" s="23"/>
      <c r="J6" s="23"/>
      <c r="K6" s="23"/>
      <c r="L6" s="23"/>
      <c r="M6" s="23"/>
      <c r="N6" s="23"/>
      <c r="O6" s="23"/>
      <c r="P6" s="23"/>
      <c r="Q6" s="23"/>
      <c r="R6" s="23"/>
      <c r="S6" s="23"/>
      <c r="T6" s="23"/>
      <c r="U6" s="23"/>
      <c r="V6" s="23"/>
      <c r="W6" s="23"/>
      <c r="X6" s="23"/>
      <c r="Y6" s="23"/>
      <c r="Z6" s="23"/>
      <c r="AA6" s="23"/>
      <c r="AB6" s="23"/>
      <c r="AC6" s="23"/>
      <c r="AD6" s="23"/>
      <c r="AE6" s="23"/>
    </row>
    <row r="7" spans="1:31" x14ac:dyDescent="0.15">
      <c r="A7" s="1"/>
      <c r="B7" s="12"/>
      <c r="C7" s="35"/>
      <c r="D7" s="35"/>
      <c r="E7" s="36"/>
      <c r="F7" s="29"/>
      <c r="G7" s="29"/>
      <c r="H7" s="229"/>
      <c r="I7" s="29"/>
      <c r="J7" s="29"/>
      <c r="K7" s="29"/>
      <c r="L7" s="29"/>
      <c r="M7" s="29"/>
      <c r="N7" s="29"/>
      <c r="O7" s="29"/>
      <c r="P7" s="29"/>
      <c r="Q7" s="29"/>
      <c r="R7" s="29"/>
      <c r="S7" s="29"/>
      <c r="T7" s="23"/>
      <c r="U7" s="29"/>
      <c r="V7" s="29"/>
      <c r="W7" s="29"/>
      <c r="X7" s="29"/>
      <c r="Y7" s="29"/>
      <c r="Z7" s="29"/>
      <c r="AA7" s="29"/>
      <c r="AB7" s="29"/>
      <c r="AC7" s="29"/>
      <c r="AD7" s="29"/>
      <c r="AE7" s="29"/>
    </row>
    <row r="8" spans="1:31" ht="16" x14ac:dyDescent="0.2">
      <c r="A8" s="1"/>
      <c r="B8" s="37" t="s">
        <v>452</v>
      </c>
      <c r="C8" s="46"/>
      <c r="D8" s="38" t="s">
        <v>710</v>
      </c>
      <c r="E8" s="38" t="s">
        <v>467</v>
      </c>
      <c r="F8" s="38" t="s">
        <v>468</v>
      </c>
      <c r="G8" s="38" t="s">
        <v>520</v>
      </c>
      <c r="H8" s="229"/>
      <c r="I8" s="30"/>
      <c r="J8" s="30"/>
      <c r="K8" s="30"/>
      <c r="L8" s="30"/>
      <c r="M8" s="30"/>
      <c r="N8" s="30"/>
      <c r="O8" s="30"/>
      <c r="P8" s="30"/>
      <c r="Q8" s="30"/>
      <c r="R8" s="30"/>
      <c r="S8" s="30"/>
      <c r="T8" s="23"/>
      <c r="U8" s="30"/>
      <c r="V8" s="30"/>
      <c r="W8" s="30"/>
      <c r="X8" s="30"/>
      <c r="Y8" s="30"/>
      <c r="Z8" s="30"/>
      <c r="AA8" s="30"/>
      <c r="AB8" s="30"/>
      <c r="AC8" s="30"/>
      <c r="AD8" s="30"/>
      <c r="AE8" s="30"/>
    </row>
    <row r="9" spans="1:31" ht="16" x14ac:dyDescent="0.2">
      <c r="A9" s="1"/>
      <c r="B9" s="42"/>
      <c r="C9" s="47" t="s">
        <v>519</v>
      </c>
      <c r="D9" s="39" t="s">
        <v>710</v>
      </c>
      <c r="E9" s="40"/>
      <c r="F9" s="41"/>
      <c r="G9" s="41"/>
      <c r="H9" s="238"/>
      <c r="I9" s="23"/>
      <c r="J9" s="23"/>
      <c r="K9" s="23"/>
      <c r="L9" s="23"/>
      <c r="M9" s="23"/>
      <c r="N9" s="23"/>
      <c r="O9" s="23"/>
      <c r="P9" s="23"/>
      <c r="Q9" s="23"/>
      <c r="R9" s="23"/>
      <c r="S9" s="23"/>
      <c r="T9" s="23"/>
      <c r="U9" s="23"/>
      <c r="V9" s="23"/>
      <c r="W9" s="23"/>
      <c r="X9" s="23"/>
      <c r="Y9" s="23"/>
      <c r="Z9" s="23"/>
      <c r="AA9" s="23"/>
      <c r="AB9" s="23"/>
      <c r="AC9" s="23"/>
      <c r="AD9" s="23"/>
      <c r="AE9" s="23"/>
    </row>
    <row r="10" spans="1:31" ht="16" x14ac:dyDescent="0.2">
      <c r="A10" s="1"/>
      <c r="B10" s="42"/>
      <c r="C10" s="39"/>
      <c r="D10" s="43" t="s">
        <v>518</v>
      </c>
      <c r="E10" s="44"/>
      <c r="F10" s="43" t="s">
        <v>708</v>
      </c>
      <c r="G10" s="35"/>
      <c r="H10" s="229"/>
      <c r="I10" s="23"/>
      <c r="J10" s="23"/>
      <c r="K10" s="23"/>
      <c r="L10" s="23"/>
      <c r="M10" s="23"/>
      <c r="N10" s="23"/>
      <c r="O10" s="23"/>
      <c r="P10" s="23"/>
      <c r="Q10" s="23"/>
      <c r="R10" s="23"/>
      <c r="S10" s="23"/>
      <c r="T10" s="23"/>
      <c r="U10" s="23"/>
      <c r="V10" s="23"/>
      <c r="W10" s="23"/>
      <c r="X10" s="23"/>
      <c r="Y10" s="23"/>
      <c r="Z10" s="23"/>
      <c r="AA10" s="23"/>
      <c r="AB10" s="23"/>
      <c r="AC10" s="23"/>
      <c r="AD10" s="23"/>
      <c r="AE10" s="23"/>
    </row>
    <row r="11" spans="1:31" ht="16" x14ac:dyDescent="0.2">
      <c r="A11" s="1"/>
      <c r="B11" s="42"/>
      <c r="C11" s="39"/>
      <c r="D11" s="43" t="s">
        <v>466</v>
      </c>
      <c r="E11" s="44"/>
      <c r="F11" s="43">
        <v>2013</v>
      </c>
      <c r="G11" s="35"/>
      <c r="H11" s="229"/>
      <c r="I11" s="29"/>
      <c r="J11" s="29"/>
      <c r="K11" s="29"/>
      <c r="L11" s="29"/>
      <c r="M11" s="29"/>
      <c r="N11" s="29"/>
      <c r="O11" s="29"/>
      <c r="P11" s="29"/>
      <c r="Q11" s="29"/>
      <c r="R11" s="29"/>
      <c r="S11" s="29"/>
      <c r="T11" s="23"/>
      <c r="U11" s="29"/>
      <c r="V11" s="29"/>
      <c r="W11" s="29"/>
      <c r="X11" s="29"/>
      <c r="Y11" s="29"/>
      <c r="Z11" s="29"/>
      <c r="AA11" s="29"/>
      <c r="AB11" s="29"/>
      <c r="AC11" s="29"/>
      <c r="AD11" s="29"/>
      <c r="AE11" s="29"/>
    </row>
    <row r="12" spans="1:31" ht="17" thickBot="1" x14ac:dyDescent="0.25">
      <c r="A12" s="1"/>
      <c r="B12" s="42"/>
      <c r="C12" s="39"/>
      <c r="D12" s="40"/>
      <c r="E12" s="40"/>
      <c r="F12" s="40"/>
      <c r="G12" s="35"/>
      <c r="H12" s="229"/>
      <c r="I12" s="29"/>
      <c r="J12" s="29"/>
      <c r="K12" s="29"/>
      <c r="L12" s="29"/>
      <c r="M12" s="29"/>
      <c r="N12" s="29"/>
      <c r="O12" s="29"/>
      <c r="P12" s="29"/>
      <c r="Q12" s="29"/>
      <c r="R12" s="29"/>
      <c r="S12" s="29"/>
      <c r="T12" s="23"/>
      <c r="U12" s="29"/>
      <c r="V12" s="29"/>
      <c r="W12" s="29"/>
      <c r="X12" s="29"/>
      <c r="Y12" s="29"/>
      <c r="Z12" s="29"/>
      <c r="AA12" s="29"/>
      <c r="AB12" s="29"/>
      <c r="AC12" s="29"/>
      <c r="AD12" s="29"/>
      <c r="AE12" s="29"/>
    </row>
    <row r="13" spans="1:31" ht="17" thickBot="1" x14ac:dyDescent="0.25">
      <c r="A13" s="1"/>
      <c r="B13" s="42"/>
      <c r="C13" s="39"/>
      <c r="D13" s="149" t="s">
        <v>521</v>
      </c>
      <c r="E13" s="40" t="s">
        <v>417</v>
      </c>
      <c r="F13" s="48">
        <f>ETM_waardes_2050!G24*1000000</f>
        <v>489918</v>
      </c>
      <c r="G13" s="41"/>
      <c r="H13" s="229"/>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ht="17" thickBot="1" x14ac:dyDescent="0.25">
      <c r="A14" s="1"/>
      <c r="B14" s="42"/>
      <c r="C14" s="39"/>
      <c r="D14" s="149" t="s">
        <v>522</v>
      </c>
      <c r="E14" s="40" t="s">
        <v>417</v>
      </c>
      <c r="F14" s="48">
        <f>Huishoudens!E16</f>
        <v>211902</v>
      </c>
      <c r="G14" s="41"/>
      <c r="H14" s="229"/>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ht="17" thickBot="1" x14ac:dyDescent="0.25">
      <c r="A15" s="1"/>
      <c r="B15" s="42"/>
      <c r="C15" s="39"/>
      <c r="D15" s="149" t="s">
        <v>523</v>
      </c>
      <c r="E15" s="40" t="s">
        <v>417</v>
      </c>
      <c r="F15" s="48">
        <f>ETM_waardes_2050!G15</f>
        <v>253051</v>
      </c>
      <c r="G15" s="41"/>
      <c r="H15" s="229"/>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ht="17" thickBot="1" x14ac:dyDescent="0.25">
      <c r="A16" s="1"/>
      <c r="B16" s="42"/>
      <c r="C16" s="39"/>
      <c r="D16" s="149" t="s">
        <v>524</v>
      </c>
      <c r="E16" s="211" t="s">
        <v>418</v>
      </c>
      <c r="F16" s="48">
        <f>ETM_waardes_2050!G19</f>
        <v>1887</v>
      </c>
      <c r="G16" s="41"/>
      <c r="H16" s="229"/>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ht="17" thickBot="1" x14ac:dyDescent="0.25">
      <c r="A17" s="1"/>
      <c r="B17" s="42"/>
      <c r="C17" s="39"/>
      <c r="D17" s="149" t="s">
        <v>525</v>
      </c>
      <c r="E17" s="211" t="s">
        <v>418</v>
      </c>
      <c r="F17" s="48">
        <f>ETM_waardes_2050!G21</f>
        <v>39.448</v>
      </c>
      <c r="G17" s="41"/>
      <c r="H17" s="229"/>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ht="17" thickBot="1" x14ac:dyDescent="0.25">
      <c r="A18" s="1"/>
      <c r="B18" s="42"/>
      <c r="C18" s="39"/>
      <c r="D18" s="149" t="s">
        <v>527</v>
      </c>
      <c r="E18" s="211" t="s">
        <v>418</v>
      </c>
      <c r="F18" s="48">
        <f>ETM_waardes_2050!G28</f>
        <v>1887</v>
      </c>
      <c r="G18" s="41"/>
      <c r="H18" s="229"/>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ht="17" thickBot="1" x14ac:dyDescent="0.25">
      <c r="A19" s="1"/>
      <c r="B19" s="42"/>
      <c r="C19" s="39"/>
      <c r="D19" s="149" t="s">
        <v>526</v>
      </c>
      <c r="E19" s="211" t="s">
        <v>528</v>
      </c>
      <c r="F19" s="48">
        <f>ETM_waardes_2050!G29</f>
        <v>3.31</v>
      </c>
      <c r="G19" s="41"/>
      <c r="H19" s="229"/>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ht="16" x14ac:dyDescent="0.2">
      <c r="A20" s="1"/>
      <c r="B20" s="42"/>
      <c r="C20" s="39"/>
      <c r="D20" s="149"/>
      <c r="E20" s="40"/>
      <c r="F20" s="41"/>
      <c r="G20" s="41"/>
      <c r="H20" s="229"/>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ht="17" thickBot="1" x14ac:dyDescent="0.25">
      <c r="A21" s="1"/>
      <c r="B21" s="42"/>
      <c r="C21" s="39"/>
      <c r="D21" s="39"/>
      <c r="E21" s="40"/>
      <c r="F21" s="41"/>
      <c r="G21" s="41"/>
      <c r="H21" s="231"/>
      <c r="I21" s="29"/>
      <c r="J21" s="29"/>
      <c r="K21" s="29"/>
      <c r="L21" s="29"/>
      <c r="M21" s="29"/>
      <c r="N21" s="29"/>
      <c r="O21" s="29"/>
      <c r="P21" s="29"/>
      <c r="Q21" s="29"/>
      <c r="R21" s="29"/>
      <c r="S21" s="29"/>
      <c r="T21" s="23"/>
      <c r="U21" s="29"/>
      <c r="V21" s="29"/>
      <c r="W21" s="29"/>
      <c r="X21" s="29"/>
      <c r="Y21" s="29"/>
      <c r="Z21" s="29"/>
      <c r="AA21" s="29"/>
      <c r="AB21" s="29"/>
      <c r="AC21" s="29"/>
      <c r="AD21" s="29"/>
      <c r="AE21" s="29"/>
    </row>
    <row r="22" spans="1:31" ht="16" x14ac:dyDescent="0.2">
      <c r="A22" s="1"/>
      <c r="B22" s="75" t="s">
        <v>450</v>
      </c>
      <c r="C22" s="76" t="s">
        <v>453</v>
      </c>
      <c r="D22" s="77"/>
      <c r="E22" s="78"/>
      <c r="F22" s="79"/>
      <c r="G22" s="79"/>
      <c r="H22" s="232"/>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x14ac:dyDescent="0.15">
      <c r="A23" s="1"/>
      <c r="B23" s="80"/>
      <c r="C23" s="81"/>
      <c r="D23" s="81" t="s">
        <v>482</v>
      </c>
      <c r="E23" s="82" t="s">
        <v>19</v>
      </c>
      <c r="F23" s="286">
        <f>SUM(F26:F31)</f>
        <v>13878.977113402059</v>
      </c>
      <c r="G23" s="84"/>
      <c r="H23" s="23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ht="16" x14ac:dyDescent="0.2">
      <c r="A24" s="1"/>
      <c r="B24" s="85"/>
      <c r="C24" s="86"/>
      <c r="D24" s="81"/>
      <c r="E24" s="87"/>
      <c r="F24" s="300"/>
      <c r="G24" s="88"/>
      <c r="H24" s="233"/>
      <c r="I24" s="29"/>
      <c r="J24" s="29"/>
      <c r="K24" s="29"/>
      <c r="L24" s="29"/>
      <c r="M24" s="29"/>
      <c r="N24" s="29"/>
      <c r="O24" s="29"/>
      <c r="P24" s="29"/>
      <c r="Q24" s="29"/>
      <c r="R24" s="29"/>
      <c r="S24" s="29"/>
      <c r="T24" s="23"/>
      <c r="U24" s="29"/>
      <c r="V24" s="29"/>
      <c r="W24" s="29"/>
      <c r="X24" s="29"/>
      <c r="Y24" s="29"/>
      <c r="Z24" s="29"/>
      <c r="AA24" s="29"/>
      <c r="AB24" s="29"/>
      <c r="AC24" s="29"/>
      <c r="AD24" s="29"/>
      <c r="AE24" s="29"/>
    </row>
    <row r="25" spans="1:31" ht="17" thickBot="1" x14ac:dyDescent="0.25">
      <c r="A25" s="1"/>
      <c r="B25" s="85"/>
      <c r="C25" s="86"/>
      <c r="D25" s="89" t="s">
        <v>497</v>
      </c>
      <c r="E25" s="87"/>
      <c r="F25" s="300"/>
      <c r="G25" s="88"/>
      <c r="H25" s="233"/>
      <c r="I25" s="30"/>
      <c r="J25" s="30"/>
      <c r="K25" s="30"/>
      <c r="L25" s="30"/>
      <c r="M25" s="30"/>
      <c r="N25" s="30"/>
      <c r="O25" s="30"/>
      <c r="P25" s="30"/>
      <c r="Q25" s="30"/>
      <c r="R25" s="30"/>
      <c r="S25" s="30"/>
      <c r="T25" s="23"/>
      <c r="U25" s="30"/>
      <c r="V25" s="30"/>
      <c r="W25" s="30"/>
      <c r="X25" s="30"/>
      <c r="Y25" s="30"/>
      <c r="Z25" s="30"/>
      <c r="AA25" s="30"/>
      <c r="AB25" s="30"/>
      <c r="AC25" s="30"/>
      <c r="AD25" s="30"/>
      <c r="AE25" s="30"/>
    </row>
    <row r="26" spans="1:31" ht="17" thickBot="1" x14ac:dyDescent="0.25">
      <c r="A26" s="1"/>
      <c r="B26" s="85"/>
      <c r="C26" s="86"/>
      <c r="D26" s="90" t="s">
        <v>455</v>
      </c>
      <c r="E26" s="91" t="s">
        <v>19</v>
      </c>
      <c r="F26" s="92">
        <f>Huishoudens!E38</f>
        <v>9277.56</v>
      </c>
      <c r="G26" s="83"/>
      <c r="H26" s="23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ht="17" thickBot="1" x14ac:dyDescent="0.25">
      <c r="A27" s="1"/>
      <c r="B27" s="85"/>
      <c r="C27" s="86"/>
      <c r="D27" s="90" t="s">
        <v>456</v>
      </c>
      <c r="E27" s="91" t="s">
        <v>19</v>
      </c>
      <c r="F27" s="92">
        <f>Huishoudens!E55</f>
        <v>2144.13</v>
      </c>
      <c r="G27" s="93"/>
      <c r="H27" s="23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ht="17" thickBot="1" x14ac:dyDescent="0.25">
      <c r="A28" s="1"/>
      <c r="B28" s="85"/>
      <c r="C28" s="86"/>
      <c r="D28" s="90" t="s">
        <v>457</v>
      </c>
      <c r="E28" s="91" t="s">
        <v>19</v>
      </c>
      <c r="F28" s="92">
        <f>Huishoudens!E60</f>
        <v>185.75</v>
      </c>
      <c r="G28" s="93"/>
      <c r="H28" s="233"/>
      <c r="I28" s="29"/>
      <c r="J28" s="29"/>
      <c r="K28" s="29"/>
      <c r="L28" s="29"/>
      <c r="M28" s="29"/>
      <c r="N28" s="29"/>
      <c r="O28" s="29"/>
      <c r="P28" s="29"/>
      <c r="Q28" s="29"/>
      <c r="R28" s="29"/>
      <c r="S28" s="29"/>
      <c r="T28" s="23"/>
      <c r="U28" s="29"/>
      <c r="V28" s="29"/>
      <c r="W28" s="29"/>
      <c r="X28" s="29"/>
      <c r="Y28" s="29"/>
      <c r="Z28" s="29"/>
      <c r="AA28" s="29"/>
      <c r="AB28" s="29"/>
      <c r="AC28" s="29"/>
      <c r="AD28" s="29"/>
      <c r="AE28" s="29"/>
    </row>
    <row r="29" spans="1:31" ht="17" thickBot="1" x14ac:dyDescent="0.25">
      <c r="A29" s="1"/>
      <c r="B29" s="85"/>
      <c r="C29" s="86"/>
      <c r="D29" s="90" t="s">
        <v>458</v>
      </c>
      <c r="E29" s="91" t="s">
        <v>19</v>
      </c>
      <c r="F29" s="92">
        <f>Huishoudens!E74</f>
        <v>344.96000000000004</v>
      </c>
      <c r="G29" s="94"/>
      <c r="H29" s="23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ht="17" thickBot="1" x14ac:dyDescent="0.25">
      <c r="A30" s="1"/>
      <c r="B30" s="85"/>
      <c r="C30" s="86"/>
      <c r="D30" s="90" t="s">
        <v>459</v>
      </c>
      <c r="E30" s="91" t="s">
        <v>19</v>
      </c>
      <c r="F30" s="92">
        <f>Huishoudens!E69</f>
        <v>281.34000000000003</v>
      </c>
      <c r="G30" s="95"/>
      <c r="H30" s="23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ht="17" thickBot="1" x14ac:dyDescent="0.25">
      <c r="A31" s="1"/>
      <c r="B31" s="85"/>
      <c r="C31" s="86"/>
      <c r="D31" s="90" t="s">
        <v>562</v>
      </c>
      <c r="E31" s="91" t="s">
        <v>19</v>
      </c>
      <c r="F31" s="92">
        <f>Huishoudens!E84</f>
        <v>1645.2371134020614</v>
      </c>
      <c r="G31" s="83"/>
      <c r="H31" s="233"/>
      <c r="I31" s="29"/>
      <c r="J31" s="29"/>
      <c r="K31" s="29"/>
      <c r="L31" s="29"/>
      <c r="M31" s="29"/>
      <c r="N31" s="29"/>
      <c r="O31" s="29"/>
      <c r="P31" s="29"/>
      <c r="Q31" s="29"/>
      <c r="R31" s="29"/>
      <c r="S31" s="29"/>
      <c r="T31" s="23"/>
      <c r="U31" s="29"/>
      <c r="V31" s="29"/>
      <c r="W31" s="29"/>
      <c r="X31" s="29"/>
      <c r="Y31" s="29"/>
      <c r="Z31" s="29"/>
      <c r="AA31" s="29"/>
      <c r="AB31" s="29"/>
      <c r="AC31" s="29"/>
      <c r="AD31" s="29"/>
      <c r="AE31" s="29"/>
    </row>
    <row r="32" spans="1:31" ht="16" x14ac:dyDescent="0.2">
      <c r="A32" s="1"/>
      <c r="B32" s="85"/>
      <c r="C32" s="86"/>
      <c r="D32" s="81"/>
      <c r="E32" s="87"/>
      <c r="F32" s="96"/>
      <c r="G32" s="97"/>
      <c r="H32" s="23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ht="16" x14ac:dyDescent="0.2">
      <c r="A33" s="1"/>
      <c r="B33" s="98"/>
      <c r="C33" s="99"/>
      <c r="D33" s="100"/>
      <c r="E33" s="101"/>
      <c r="F33" s="102"/>
      <c r="G33" s="94"/>
      <c r="H33" s="23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ht="16" x14ac:dyDescent="0.2">
      <c r="A34" s="1"/>
      <c r="B34" s="85"/>
      <c r="C34" s="86" t="s">
        <v>455</v>
      </c>
      <c r="D34" s="81"/>
      <c r="E34" s="87"/>
      <c r="F34" s="104"/>
      <c r="G34" s="147"/>
      <c r="H34" s="235"/>
      <c r="I34" s="29"/>
      <c r="J34" s="29"/>
      <c r="K34" s="29"/>
      <c r="L34" s="29"/>
      <c r="M34" s="29"/>
      <c r="N34" s="29"/>
      <c r="O34" s="29"/>
      <c r="P34" s="29"/>
      <c r="Q34" s="29"/>
      <c r="R34" s="29"/>
      <c r="S34" s="29"/>
      <c r="T34" s="23"/>
      <c r="U34" s="29"/>
      <c r="V34" s="29"/>
      <c r="W34" s="29"/>
      <c r="X34" s="29"/>
      <c r="Y34" s="29"/>
      <c r="Z34" s="29"/>
      <c r="AA34" s="29"/>
      <c r="AB34" s="29"/>
      <c r="AC34" s="29"/>
      <c r="AD34" s="29"/>
      <c r="AE34" s="29"/>
    </row>
    <row r="35" spans="1:31" ht="17" thickBot="1" x14ac:dyDescent="0.25">
      <c r="A35" s="1"/>
      <c r="B35" s="85"/>
      <c r="C35" s="86"/>
      <c r="D35" s="89" t="s">
        <v>454</v>
      </c>
      <c r="E35" s="87"/>
      <c r="F35" s="106"/>
      <c r="G35" s="105"/>
      <c r="H35" s="233"/>
      <c r="I35" s="30"/>
      <c r="J35" s="30"/>
      <c r="K35" s="30"/>
      <c r="L35" s="30"/>
      <c r="M35" s="30"/>
      <c r="N35" s="30"/>
      <c r="O35" s="30"/>
      <c r="P35" s="30"/>
      <c r="Q35" s="30"/>
      <c r="R35" s="30"/>
      <c r="S35" s="30"/>
      <c r="T35" s="23"/>
      <c r="U35" s="30"/>
      <c r="V35" s="30"/>
      <c r="W35" s="30"/>
      <c r="X35" s="30"/>
      <c r="Y35" s="30"/>
      <c r="Z35" s="30"/>
      <c r="AA35" s="30"/>
      <c r="AB35" s="30"/>
      <c r="AC35" s="30"/>
      <c r="AD35" s="30"/>
      <c r="AE35" s="30"/>
    </row>
    <row r="36" spans="1:31" ht="17" thickBot="1" x14ac:dyDescent="0.25">
      <c r="A36" s="1"/>
      <c r="B36" s="85"/>
      <c r="C36" s="86"/>
      <c r="D36" s="90" t="s">
        <v>563</v>
      </c>
      <c r="E36" s="217" t="s">
        <v>20</v>
      </c>
      <c r="F36" s="135">
        <f>ETM_waardes_2050!$G154</f>
        <v>77.298935803928103</v>
      </c>
      <c r="G36" s="108"/>
      <c r="H36" s="23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ht="17" thickBot="1" x14ac:dyDescent="0.25">
      <c r="A37" s="1"/>
      <c r="B37" s="85"/>
      <c r="C37" s="86"/>
      <c r="D37" s="90" t="s">
        <v>566</v>
      </c>
      <c r="E37" s="225" t="s">
        <v>20</v>
      </c>
      <c r="F37" s="301">
        <v>0</v>
      </c>
      <c r="G37" s="94"/>
      <c r="H37" s="23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ht="17" thickBot="1" x14ac:dyDescent="0.25">
      <c r="A38" s="1"/>
      <c r="B38" s="85"/>
      <c r="C38" s="86"/>
      <c r="D38" s="90" t="s">
        <v>564</v>
      </c>
      <c r="E38" s="225" t="s">
        <v>20</v>
      </c>
      <c r="F38" s="135">
        <f>ETM_waardes_2050!$G159</f>
        <v>0.77210390021711761</v>
      </c>
      <c r="G38" s="94"/>
      <c r="H38" s="233"/>
      <c r="I38" s="29"/>
      <c r="J38" s="29"/>
      <c r="K38" s="29"/>
      <c r="L38" s="29"/>
      <c r="M38" s="29"/>
      <c r="N38" s="29"/>
      <c r="O38" s="29"/>
      <c r="P38" s="29"/>
      <c r="Q38" s="29"/>
      <c r="R38" s="29"/>
      <c r="S38" s="29"/>
      <c r="T38" s="23"/>
      <c r="U38" s="29"/>
      <c r="V38" s="29"/>
      <c r="W38" s="29"/>
      <c r="X38" s="29"/>
      <c r="Y38" s="29"/>
      <c r="Z38" s="29"/>
      <c r="AA38" s="29"/>
      <c r="AB38" s="29"/>
      <c r="AC38" s="29"/>
      <c r="AD38" s="29"/>
      <c r="AE38" s="29"/>
    </row>
    <row r="39" spans="1:31" ht="17" thickBot="1" x14ac:dyDescent="0.25">
      <c r="A39" s="1"/>
      <c r="B39" s="85"/>
      <c r="C39" s="86"/>
      <c r="D39" s="90" t="s">
        <v>565</v>
      </c>
      <c r="E39" s="225" t="s">
        <v>20</v>
      </c>
      <c r="F39" s="135">
        <f>ETM_waardes_2050!$G161</f>
        <v>0</v>
      </c>
      <c r="G39" s="94"/>
      <c r="H39" s="233"/>
      <c r="I39" s="23"/>
      <c r="J39" s="23"/>
      <c r="K39" s="23"/>
      <c r="L39" s="23"/>
      <c r="M39" s="23"/>
      <c r="N39" s="23"/>
      <c r="O39" s="23"/>
      <c r="P39" s="23"/>
      <c r="Q39" s="23"/>
      <c r="R39" s="23"/>
      <c r="S39" s="23"/>
      <c r="T39" s="23"/>
      <c r="U39" s="23"/>
      <c r="V39" s="23"/>
      <c r="W39" s="23"/>
      <c r="X39" s="23"/>
      <c r="Y39" s="23"/>
      <c r="Z39" s="23"/>
      <c r="AA39" s="23"/>
      <c r="AB39" s="23"/>
      <c r="AC39" s="23"/>
      <c r="AD39" s="23"/>
      <c r="AE39" s="23"/>
    </row>
    <row r="40" spans="1:31" ht="17" thickBot="1" x14ac:dyDescent="0.25">
      <c r="A40" s="1"/>
      <c r="B40" s="85"/>
      <c r="C40" s="86"/>
      <c r="D40" s="90" t="s">
        <v>487</v>
      </c>
      <c r="E40" s="225" t="s">
        <v>20</v>
      </c>
      <c r="F40" s="135">
        <f>ETM_waardes_2050!$G156</f>
        <v>0</v>
      </c>
      <c r="G40" s="95"/>
      <c r="H40" s="233"/>
      <c r="I40" s="23"/>
      <c r="J40" s="23"/>
      <c r="K40" s="23"/>
      <c r="L40" s="23"/>
      <c r="M40" s="23"/>
      <c r="N40" s="23"/>
      <c r="O40" s="23"/>
      <c r="P40" s="23"/>
      <c r="Q40" s="23"/>
      <c r="R40" s="23"/>
      <c r="S40" s="23"/>
      <c r="T40" s="23"/>
      <c r="U40" s="23"/>
      <c r="V40" s="23"/>
      <c r="W40" s="23"/>
      <c r="X40" s="23"/>
      <c r="Y40" s="23"/>
      <c r="Z40" s="23"/>
      <c r="AA40" s="23"/>
      <c r="AB40" s="23"/>
      <c r="AC40" s="23"/>
      <c r="AD40" s="23"/>
      <c r="AE40" s="23"/>
    </row>
    <row r="41" spans="1:31" ht="17" thickBot="1" x14ac:dyDescent="0.25">
      <c r="A41" s="1"/>
      <c r="B41" s="85"/>
      <c r="C41" s="86"/>
      <c r="D41" s="90" t="s">
        <v>567</v>
      </c>
      <c r="E41" s="225" t="s">
        <v>20</v>
      </c>
      <c r="F41" s="135">
        <f>ETM_waardes_2050!$G158</f>
        <v>3.2806934132287404</v>
      </c>
      <c r="G41" s="108"/>
      <c r="H41" s="233"/>
      <c r="I41" s="29"/>
      <c r="J41" s="29"/>
      <c r="K41" s="29"/>
      <c r="L41" s="29"/>
      <c r="M41" s="29"/>
      <c r="N41" s="29"/>
      <c r="O41" s="29"/>
      <c r="P41" s="29"/>
      <c r="Q41" s="29"/>
      <c r="R41" s="29"/>
      <c r="S41" s="29"/>
      <c r="T41" s="23"/>
      <c r="U41" s="29"/>
      <c r="V41" s="29"/>
      <c r="W41" s="29"/>
      <c r="X41" s="29"/>
      <c r="Y41" s="29"/>
      <c r="Z41" s="29"/>
      <c r="AA41" s="29"/>
      <c r="AB41" s="29"/>
      <c r="AC41" s="29"/>
      <c r="AD41" s="29"/>
      <c r="AE41" s="29"/>
    </row>
    <row r="42" spans="1:31" ht="17" thickBot="1" x14ac:dyDescent="0.25">
      <c r="A42" s="1"/>
      <c r="B42" s="85"/>
      <c r="C42" s="86"/>
      <c r="D42" s="90" t="s">
        <v>568</v>
      </c>
      <c r="E42" s="225" t="s">
        <v>20</v>
      </c>
      <c r="F42" s="135">
        <f>ETM_waardes_2050!$G163</f>
        <v>8.9126959153508025</v>
      </c>
      <c r="G42" s="94"/>
      <c r="H42" s="233"/>
      <c r="I42" s="23"/>
      <c r="J42" s="23"/>
      <c r="K42" s="23"/>
      <c r="L42" s="23"/>
      <c r="M42" s="23"/>
      <c r="N42" s="23"/>
      <c r="O42" s="23"/>
      <c r="P42" s="23"/>
      <c r="Q42" s="23"/>
      <c r="R42" s="23"/>
      <c r="S42" s="23"/>
      <c r="T42" s="23"/>
      <c r="U42" s="23"/>
      <c r="V42" s="23"/>
      <c r="W42" s="23"/>
      <c r="X42" s="23"/>
      <c r="Y42" s="23"/>
      <c r="Z42" s="23"/>
      <c r="AA42" s="23"/>
      <c r="AB42" s="23"/>
      <c r="AC42" s="23"/>
      <c r="AD42" s="23"/>
      <c r="AE42" s="23"/>
    </row>
    <row r="43" spans="1:31" ht="17" thickBot="1" x14ac:dyDescent="0.25">
      <c r="A43" s="1"/>
      <c r="B43" s="85"/>
      <c r="C43" s="86"/>
      <c r="D43" s="90" t="s">
        <v>569</v>
      </c>
      <c r="E43" s="225" t="s">
        <v>20</v>
      </c>
      <c r="F43" s="135">
        <f>ETM_waardes_2050!$G157</f>
        <v>1.0402578791281174</v>
      </c>
      <c r="G43" s="94"/>
      <c r="H43" s="233"/>
      <c r="I43" s="23"/>
      <c r="J43" s="23"/>
      <c r="K43" s="23"/>
      <c r="L43" s="23"/>
      <c r="M43" s="23"/>
      <c r="N43" s="23"/>
      <c r="O43" s="23"/>
      <c r="P43" s="23"/>
      <c r="Q43" s="23"/>
      <c r="R43" s="23"/>
      <c r="S43" s="23"/>
      <c r="T43" s="23"/>
      <c r="U43" s="23"/>
      <c r="V43" s="23"/>
      <c r="W43" s="23"/>
      <c r="X43" s="23"/>
      <c r="Y43" s="23"/>
      <c r="Z43" s="23"/>
      <c r="AA43" s="23"/>
      <c r="AB43" s="23"/>
      <c r="AC43" s="23"/>
      <c r="AD43" s="23"/>
      <c r="AE43" s="23"/>
    </row>
    <row r="44" spans="1:31" ht="17" thickBot="1" x14ac:dyDescent="0.25">
      <c r="A44" s="1"/>
      <c r="B44" s="85"/>
      <c r="C44" s="86"/>
      <c r="D44" s="90" t="s">
        <v>488</v>
      </c>
      <c r="E44" s="225" t="s">
        <v>20</v>
      </c>
      <c r="F44" s="135">
        <f>ETM_waardes_2050!$G162</f>
        <v>8.6953130881471257</v>
      </c>
      <c r="G44" s="94"/>
      <c r="H44" s="233"/>
      <c r="I44" s="29"/>
      <c r="J44" s="29"/>
      <c r="K44" s="29"/>
      <c r="L44" s="29"/>
      <c r="M44" s="29"/>
      <c r="N44" s="29"/>
      <c r="O44" s="29"/>
      <c r="P44" s="29"/>
      <c r="Q44" s="29"/>
      <c r="R44" s="29"/>
      <c r="S44" s="29"/>
      <c r="T44" s="23"/>
      <c r="U44" s="29"/>
      <c r="V44" s="29"/>
      <c r="W44" s="29"/>
      <c r="X44" s="29"/>
      <c r="Y44" s="29"/>
      <c r="Z44" s="29"/>
      <c r="AA44" s="29"/>
      <c r="AB44" s="29"/>
      <c r="AC44" s="29"/>
      <c r="AD44" s="29"/>
      <c r="AE44" s="29"/>
    </row>
    <row r="45" spans="1:31" ht="17" thickBot="1" x14ac:dyDescent="0.25">
      <c r="A45" s="1"/>
      <c r="B45" s="85"/>
      <c r="C45" s="86"/>
      <c r="D45" s="90" t="s">
        <v>486</v>
      </c>
      <c r="E45" s="225" t="s">
        <v>20</v>
      </c>
      <c r="F45" s="135">
        <f>ETM_waardes_2050!$G155</f>
        <v>0</v>
      </c>
      <c r="G45" s="94"/>
      <c r="H45" s="233"/>
      <c r="I45" s="30"/>
      <c r="J45" s="30"/>
      <c r="K45" s="30"/>
      <c r="L45" s="30"/>
      <c r="M45" s="30"/>
      <c r="N45" s="30"/>
      <c r="O45" s="30"/>
      <c r="P45" s="30"/>
      <c r="Q45" s="30"/>
      <c r="R45" s="30"/>
      <c r="S45" s="30"/>
      <c r="T45" s="23"/>
      <c r="U45" s="30"/>
      <c r="V45" s="30"/>
      <c r="W45" s="30"/>
      <c r="X45" s="30"/>
      <c r="Y45" s="30"/>
      <c r="Z45" s="30"/>
      <c r="AA45" s="30"/>
      <c r="AB45" s="30"/>
      <c r="AC45" s="30"/>
      <c r="AD45" s="30"/>
      <c r="AE45" s="30"/>
    </row>
    <row r="46" spans="1:31" ht="17" thickBot="1" x14ac:dyDescent="0.25">
      <c r="A46" s="1"/>
      <c r="B46" s="85"/>
      <c r="C46" s="86"/>
      <c r="D46" s="90" t="s">
        <v>560</v>
      </c>
      <c r="E46" s="225" t="s">
        <v>20</v>
      </c>
      <c r="F46" s="135">
        <f>ETM_waardes_2050!$G153</f>
        <v>0</v>
      </c>
      <c r="G46" s="94"/>
      <c r="H46" s="233"/>
      <c r="I46" s="23"/>
      <c r="J46" s="23"/>
      <c r="K46" s="23"/>
      <c r="L46" s="23"/>
      <c r="M46" s="23"/>
      <c r="N46" s="23"/>
      <c r="O46" s="23"/>
      <c r="P46" s="23"/>
      <c r="Q46" s="23"/>
      <c r="R46" s="23"/>
      <c r="S46" s="23"/>
      <c r="T46" s="23"/>
      <c r="U46" s="23"/>
      <c r="V46" s="23"/>
      <c r="W46" s="23"/>
      <c r="X46" s="23"/>
      <c r="Y46" s="23"/>
      <c r="Z46" s="23"/>
      <c r="AA46" s="23"/>
      <c r="AB46" s="23"/>
      <c r="AC46" s="23"/>
      <c r="AD46" s="23"/>
      <c r="AE46" s="23"/>
    </row>
    <row r="47" spans="1:31" ht="17" thickBot="1" x14ac:dyDescent="0.25">
      <c r="A47" s="1"/>
      <c r="B47" s="85"/>
      <c r="C47" s="86"/>
      <c r="D47" s="90" t="s">
        <v>570</v>
      </c>
      <c r="E47" s="225" t="s">
        <v>20</v>
      </c>
      <c r="F47" s="135">
        <f>ETM_waardes_2050!$G160</f>
        <v>0</v>
      </c>
      <c r="G47" s="95"/>
      <c r="H47" s="233"/>
      <c r="I47" s="23"/>
      <c r="J47" s="23"/>
      <c r="K47" s="23"/>
      <c r="L47" s="23"/>
      <c r="M47" s="23"/>
      <c r="N47" s="23"/>
      <c r="O47" s="23"/>
      <c r="P47" s="23"/>
      <c r="Q47" s="23"/>
      <c r="R47" s="23"/>
      <c r="S47" s="23"/>
      <c r="T47" s="23"/>
      <c r="U47" s="23"/>
      <c r="V47" s="23"/>
      <c r="W47" s="23"/>
      <c r="X47" s="23"/>
      <c r="Y47" s="23"/>
      <c r="Z47" s="23"/>
      <c r="AA47" s="23"/>
      <c r="AB47" s="23"/>
      <c r="AC47" s="23"/>
      <c r="AD47" s="23"/>
      <c r="AE47" s="23"/>
    </row>
    <row r="48" spans="1:31" ht="16" x14ac:dyDescent="0.2">
      <c r="A48" s="1"/>
      <c r="B48" s="85"/>
      <c r="C48" s="86"/>
      <c r="D48" s="90"/>
      <c r="E48" s="219"/>
      <c r="F48" s="109"/>
      <c r="G48" s="95"/>
      <c r="H48" s="233"/>
      <c r="I48" s="29"/>
      <c r="J48" s="29"/>
      <c r="K48" s="29"/>
      <c r="L48" s="29"/>
      <c r="M48" s="29"/>
      <c r="N48" s="29"/>
      <c r="O48" s="29"/>
      <c r="P48" s="29"/>
      <c r="Q48" s="29"/>
      <c r="R48" s="29"/>
      <c r="S48" s="29"/>
      <c r="T48" s="23"/>
      <c r="U48" s="29"/>
      <c r="V48" s="29"/>
      <c r="W48" s="29"/>
      <c r="X48" s="29"/>
      <c r="Y48" s="29"/>
      <c r="Z48" s="29"/>
      <c r="AA48" s="29"/>
      <c r="AB48" s="29"/>
      <c r="AC48" s="29"/>
      <c r="AD48" s="29"/>
      <c r="AE48" s="29"/>
    </row>
    <row r="49" spans="1:31" ht="16" x14ac:dyDescent="0.2">
      <c r="A49" s="1"/>
      <c r="B49" s="98"/>
      <c r="C49" s="99"/>
      <c r="D49" s="100"/>
      <c r="E49" s="101"/>
      <c r="F49" s="110"/>
      <c r="G49" s="111"/>
      <c r="H49" s="236"/>
      <c r="I49" s="23"/>
      <c r="J49" s="23"/>
      <c r="K49" s="23"/>
      <c r="L49" s="23"/>
      <c r="M49" s="23"/>
      <c r="N49" s="23"/>
      <c r="O49" s="23"/>
      <c r="P49" s="23"/>
      <c r="Q49" s="23"/>
      <c r="R49" s="23"/>
      <c r="S49" s="23"/>
      <c r="T49" s="23"/>
      <c r="U49" s="23"/>
      <c r="V49" s="23"/>
      <c r="W49" s="23"/>
      <c r="X49" s="23"/>
      <c r="Y49" s="23"/>
      <c r="Z49" s="23"/>
      <c r="AA49" s="23"/>
      <c r="AB49" s="23"/>
      <c r="AC49" s="23"/>
      <c r="AD49" s="23"/>
      <c r="AE49" s="23"/>
    </row>
    <row r="50" spans="1:31" ht="16" x14ac:dyDescent="0.2">
      <c r="A50" s="1"/>
      <c r="B50" s="85"/>
      <c r="C50" s="86" t="s">
        <v>456</v>
      </c>
      <c r="D50" s="81"/>
      <c r="E50" s="87"/>
      <c r="F50" s="112"/>
      <c r="G50" s="113"/>
      <c r="H50" s="233"/>
      <c r="I50" s="23"/>
      <c r="J50" s="23"/>
      <c r="K50" s="23"/>
      <c r="L50" s="23"/>
      <c r="M50" s="23"/>
      <c r="N50" s="23"/>
      <c r="O50" s="23"/>
      <c r="P50" s="23"/>
      <c r="Q50" s="23"/>
      <c r="R50" s="23"/>
      <c r="S50" s="23"/>
      <c r="T50" s="23"/>
      <c r="U50" s="29"/>
      <c r="V50" s="29"/>
      <c r="W50" s="29"/>
      <c r="X50" s="29"/>
      <c r="Y50" s="29"/>
      <c r="Z50" s="29"/>
      <c r="AA50" s="29"/>
      <c r="AB50" s="29"/>
      <c r="AC50" s="29"/>
      <c r="AD50" s="29"/>
      <c r="AE50" s="29"/>
    </row>
    <row r="51" spans="1:31" ht="17" thickBot="1" x14ac:dyDescent="0.25">
      <c r="A51" s="1"/>
      <c r="B51" s="85"/>
      <c r="C51" s="86"/>
      <c r="D51" s="89" t="s">
        <v>461</v>
      </c>
      <c r="E51" s="217"/>
      <c r="F51" s="112"/>
      <c r="G51" s="113"/>
      <c r="H51" s="233"/>
      <c r="I51" s="29"/>
      <c r="J51" s="29"/>
      <c r="K51" s="29"/>
      <c r="L51" s="29"/>
      <c r="M51" s="29"/>
      <c r="N51" s="29"/>
      <c r="O51" s="29"/>
      <c r="P51" s="29"/>
      <c r="Q51" s="29"/>
      <c r="R51" s="29"/>
      <c r="S51" s="29"/>
      <c r="T51" s="23"/>
      <c r="U51" s="30"/>
      <c r="V51" s="30"/>
      <c r="W51" s="30"/>
      <c r="X51" s="30"/>
      <c r="Y51" s="30"/>
      <c r="Z51" s="30"/>
      <c r="AA51" s="30"/>
      <c r="AB51" s="30"/>
      <c r="AC51" s="30"/>
      <c r="AD51" s="30"/>
      <c r="AE51" s="30"/>
    </row>
    <row r="52" spans="1:31" ht="17" thickBot="1" x14ac:dyDescent="0.25">
      <c r="A52" s="1"/>
      <c r="B52" s="85"/>
      <c r="C52" s="86"/>
      <c r="D52" s="90" t="s">
        <v>563</v>
      </c>
      <c r="E52" s="225" t="s">
        <v>20</v>
      </c>
      <c r="F52" s="135">
        <f>ETM_waardes_2050!$G165</f>
        <v>81.965611286257428</v>
      </c>
      <c r="G52" s="93"/>
      <c r="H52" s="233"/>
      <c r="I52" s="30"/>
      <c r="J52" s="30"/>
      <c r="K52" s="30"/>
      <c r="L52" s="30"/>
      <c r="M52" s="30"/>
      <c r="N52" s="30"/>
      <c r="O52" s="30"/>
      <c r="P52" s="30"/>
      <c r="Q52" s="30"/>
      <c r="R52" s="30"/>
      <c r="S52" s="30"/>
      <c r="T52" s="23"/>
      <c r="U52" s="23"/>
      <c r="V52" s="23"/>
      <c r="W52" s="23"/>
      <c r="X52" s="23"/>
      <c r="Y52" s="23"/>
      <c r="Z52" s="23"/>
      <c r="AA52" s="23"/>
      <c r="AB52" s="23"/>
      <c r="AC52" s="23"/>
      <c r="AD52" s="23"/>
      <c r="AE52" s="23"/>
    </row>
    <row r="53" spans="1:31" ht="17" thickBot="1" x14ac:dyDescent="0.25">
      <c r="A53" s="1"/>
      <c r="B53" s="85"/>
      <c r="C53" s="86"/>
      <c r="D53" s="90" t="s">
        <v>566</v>
      </c>
      <c r="E53" s="225" t="s">
        <v>20</v>
      </c>
      <c r="F53" s="135">
        <f>ETM_waardes_2050!$G175</f>
        <v>0</v>
      </c>
      <c r="G53" s="93"/>
      <c r="H53" s="233"/>
      <c r="I53" s="23"/>
      <c r="J53" s="23"/>
      <c r="K53" s="23"/>
      <c r="L53" s="23"/>
      <c r="M53" s="23"/>
      <c r="N53" s="23"/>
      <c r="O53" s="23"/>
      <c r="P53" s="23"/>
      <c r="Q53" s="23"/>
      <c r="R53" s="23"/>
      <c r="S53" s="23"/>
      <c r="T53" s="23"/>
      <c r="U53" s="23"/>
      <c r="V53" s="23"/>
      <c r="W53" s="23"/>
      <c r="X53" s="23"/>
      <c r="Y53" s="23"/>
      <c r="Z53" s="23"/>
      <c r="AA53" s="23"/>
      <c r="AB53" s="23"/>
      <c r="AC53" s="23"/>
      <c r="AD53" s="23"/>
      <c r="AE53" s="23"/>
    </row>
    <row r="54" spans="1:31" ht="17" thickBot="1" x14ac:dyDescent="0.25">
      <c r="A54" s="1"/>
      <c r="B54" s="85"/>
      <c r="C54" s="86"/>
      <c r="D54" s="90" t="s">
        <v>564</v>
      </c>
      <c r="E54" s="225" t="s">
        <v>20</v>
      </c>
      <c r="F54" s="135">
        <f>ETM_waardes_2050!$G170</f>
        <v>0.60664757198584063</v>
      </c>
      <c r="G54" s="94"/>
      <c r="H54" s="233"/>
      <c r="I54" s="23"/>
      <c r="J54" s="23"/>
      <c r="K54" s="23"/>
      <c r="L54" s="23"/>
      <c r="M54" s="23"/>
      <c r="N54" s="23"/>
      <c r="O54" s="23"/>
      <c r="P54" s="23"/>
      <c r="Q54" s="23"/>
      <c r="R54" s="23"/>
      <c r="S54" s="23"/>
      <c r="T54" s="23"/>
      <c r="U54" s="29"/>
      <c r="V54" s="29"/>
      <c r="W54" s="29"/>
      <c r="X54" s="29"/>
      <c r="Y54" s="29"/>
      <c r="Z54" s="29"/>
      <c r="AA54" s="29"/>
      <c r="AB54" s="29"/>
      <c r="AC54" s="29"/>
      <c r="AD54" s="29"/>
      <c r="AE54" s="29"/>
    </row>
    <row r="55" spans="1:31" ht="17" thickBot="1" x14ac:dyDescent="0.25">
      <c r="A55" s="1"/>
      <c r="B55" s="85"/>
      <c r="C55" s="86"/>
      <c r="D55" s="90" t="s">
        <v>565</v>
      </c>
      <c r="E55" s="225" t="s">
        <v>20</v>
      </c>
      <c r="F55" s="135">
        <f>ETM_waardes_2050!$G172</f>
        <v>0</v>
      </c>
      <c r="G55" s="95"/>
      <c r="H55" s="233"/>
      <c r="I55" s="29"/>
      <c r="J55" s="29"/>
      <c r="K55" s="29"/>
      <c r="L55" s="29"/>
      <c r="M55" s="29"/>
      <c r="N55" s="29"/>
      <c r="O55" s="29"/>
      <c r="P55" s="29"/>
      <c r="Q55" s="29"/>
      <c r="R55" s="29"/>
      <c r="S55" s="29"/>
      <c r="T55" s="23"/>
      <c r="U55" s="30"/>
      <c r="V55" s="30"/>
      <c r="W55" s="30"/>
      <c r="X55" s="30"/>
      <c r="Y55" s="30"/>
      <c r="Z55" s="30"/>
      <c r="AA55" s="30"/>
      <c r="AB55" s="30"/>
      <c r="AC55" s="30"/>
      <c r="AD55" s="30"/>
      <c r="AE55" s="30"/>
    </row>
    <row r="56" spans="1:31" ht="17" thickBot="1" x14ac:dyDescent="0.25">
      <c r="A56" s="1"/>
      <c r="B56" s="85"/>
      <c r="C56" s="86"/>
      <c r="D56" s="90" t="s">
        <v>487</v>
      </c>
      <c r="E56" s="225" t="s">
        <v>20</v>
      </c>
      <c r="F56" s="135">
        <f>ETM_waardes_2050!$G167</f>
        <v>0</v>
      </c>
      <c r="G56" s="93"/>
      <c r="H56" s="233"/>
      <c r="I56" s="30"/>
      <c r="J56" s="30"/>
      <c r="K56" s="30"/>
      <c r="L56" s="30"/>
      <c r="M56" s="30"/>
      <c r="N56" s="30"/>
      <c r="O56" s="30"/>
      <c r="P56" s="30"/>
      <c r="Q56" s="30"/>
      <c r="R56" s="30"/>
      <c r="S56" s="30"/>
      <c r="T56" s="23"/>
      <c r="U56" s="23"/>
      <c r="V56" s="23"/>
      <c r="W56" s="23"/>
      <c r="X56" s="23"/>
      <c r="Y56" s="23"/>
      <c r="Z56" s="23"/>
      <c r="AA56" s="23"/>
      <c r="AB56" s="23"/>
      <c r="AC56" s="23"/>
      <c r="AD56" s="23"/>
      <c r="AE56" s="23"/>
    </row>
    <row r="57" spans="1:31" ht="17" thickBot="1" x14ac:dyDescent="0.25">
      <c r="A57" s="1"/>
      <c r="B57" s="85"/>
      <c r="C57" s="86"/>
      <c r="D57" s="90" t="s">
        <v>567</v>
      </c>
      <c r="E57" s="225" t="s">
        <v>20</v>
      </c>
      <c r="F57" s="135">
        <f>ETM_waardes_2050!$G169</f>
        <v>2.7495086337549468</v>
      </c>
      <c r="G57" s="93"/>
      <c r="H57" s="233"/>
      <c r="I57" s="23"/>
      <c r="J57" s="23"/>
      <c r="K57" s="23"/>
      <c r="L57" s="23"/>
      <c r="M57" s="23"/>
      <c r="N57" s="23"/>
      <c r="O57" s="23"/>
      <c r="P57" s="23"/>
      <c r="Q57" s="23"/>
      <c r="R57" s="23"/>
      <c r="S57" s="23"/>
      <c r="T57" s="23"/>
      <c r="U57" s="23"/>
      <c r="V57" s="23"/>
      <c r="W57" s="23"/>
      <c r="X57" s="23"/>
      <c r="Y57" s="23"/>
      <c r="Z57" s="23"/>
      <c r="AA57" s="23"/>
      <c r="AB57" s="23"/>
      <c r="AC57" s="23"/>
      <c r="AD57" s="23"/>
      <c r="AE57" s="23"/>
    </row>
    <row r="58" spans="1:31" ht="17" thickBot="1" x14ac:dyDescent="0.25">
      <c r="A58" s="1"/>
      <c r="B58" s="85"/>
      <c r="C58" s="86"/>
      <c r="D58" s="90" t="s">
        <v>568</v>
      </c>
      <c r="E58" s="225" t="s">
        <v>20</v>
      </c>
      <c r="F58" s="135">
        <f>ETM_waardes_2050!$G176</f>
        <v>0</v>
      </c>
      <c r="G58" s="94"/>
      <c r="H58" s="233"/>
      <c r="I58" s="23"/>
      <c r="J58" s="23"/>
      <c r="K58" s="23"/>
      <c r="L58" s="23"/>
      <c r="M58" s="23"/>
      <c r="N58" s="23"/>
      <c r="O58" s="23"/>
      <c r="P58" s="23"/>
      <c r="Q58" s="23"/>
      <c r="R58" s="23"/>
      <c r="S58" s="23"/>
      <c r="T58" s="23"/>
      <c r="U58" s="29"/>
      <c r="V58" s="29"/>
      <c r="W58" s="29"/>
      <c r="X58" s="29"/>
      <c r="Y58" s="29"/>
      <c r="Z58" s="29"/>
      <c r="AA58" s="29"/>
      <c r="AB58" s="29"/>
      <c r="AC58" s="29"/>
      <c r="AD58" s="29"/>
      <c r="AE58" s="29"/>
    </row>
    <row r="59" spans="1:31" ht="17" thickBot="1" x14ac:dyDescent="0.25">
      <c r="A59" s="1"/>
      <c r="B59" s="85"/>
      <c r="C59" s="86"/>
      <c r="D59" s="90" t="s">
        <v>569</v>
      </c>
      <c r="E59" s="225" t="s">
        <v>20</v>
      </c>
      <c r="F59" s="135">
        <f>ETM_waardes_2050!$G174</f>
        <v>5.5233928999243123</v>
      </c>
      <c r="G59" s="95"/>
      <c r="H59" s="233"/>
      <c r="I59" s="29"/>
      <c r="J59" s="29"/>
      <c r="K59" s="29"/>
      <c r="L59" s="29"/>
      <c r="M59" s="29"/>
      <c r="N59" s="29"/>
      <c r="O59" s="29"/>
      <c r="P59" s="29"/>
      <c r="Q59" s="29"/>
      <c r="R59" s="29"/>
      <c r="S59" s="29"/>
      <c r="T59" s="23"/>
      <c r="U59" s="23"/>
      <c r="V59" s="23"/>
      <c r="W59" s="23"/>
      <c r="X59" s="23"/>
      <c r="Y59" s="23"/>
      <c r="Z59" s="23"/>
      <c r="AA59" s="23"/>
      <c r="AB59" s="23"/>
      <c r="AC59" s="23"/>
      <c r="AD59" s="23"/>
      <c r="AE59" s="23"/>
    </row>
    <row r="60" spans="1:31" ht="17" thickBot="1" x14ac:dyDescent="0.25">
      <c r="A60" s="1"/>
      <c r="B60" s="85"/>
      <c r="C60" s="86"/>
      <c r="D60" s="90" t="s">
        <v>488</v>
      </c>
      <c r="E60" s="225" t="s">
        <v>20</v>
      </c>
      <c r="F60" s="135">
        <f>ETM_waardes_2050!$G173</f>
        <v>9.1548396080774523</v>
      </c>
      <c r="G60" s="93"/>
      <c r="H60" s="233"/>
      <c r="I60" s="23"/>
      <c r="J60" s="23"/>
      <c r="K60" s="23"/>
      <c r="L60" s="23"/>
      <c r="M60" s="23"/>
      <c r="N60" s="23"/>
      <c r="O60" s="23"/>
      <c r="P60" s="23"/>
      <c r="Q60" s="23"/>
      <c r="R60" s="23"/>
      <c r="S60" s="23"/>
      <c r="T60" s="23"/>
      <c r="U60" s="23"/>
      <c r="V60" s="23"/>
      <c r="W60" s="23"/>
      <c r="X60" s="23"/>
      <c r="Y60" s="23"/>
      <c r="Z60" s="23"/>
      <c r="AA60" s="23"/>
      <c r="AB60" s="23"/>
      <c r="AC60" s="23"/>
      <c r="AD60" s="23"/>
      <c r="AE60" s="23"/>
    </row>
    <row r="61" spans="1:31" ht="17" thickBot="1" x14ac:dyDescent="0.25">
      <c r="A61" s="1"/>
      <c r="B61" s="85"/>
      <c r="C61" s="86"/>
      <c r="D61" s="90" t="s">
        <v>486</v>
      </c>
      <c r="E61" s="225" t="s">
        <v>20</v>
      </c>
      <c r="F61" s="135">
        <f>ETM_waardes_2050!$G166</f>
        <v>0</v>
      </c>
      <c r="G61" s="93"/>
      <c r="H61" s="233"/>
      <c r="I61" s="23"/>
      <c r="J61" s="23"/>
      <c r="K61" s="23"/>
      <c r="L61" s="23"/>
      <c r="M61" s="23"/>
      <c r="N61" s="23"/>
      <c r="O61" s="23"/>
      <c r="P61" s="23"/>
      <c r="Q61" s="23"/>
      <c r="R61" s="23"/>
      <c r="S61" s="23"/>
      <c r="T61" s="23"/>
      <c r="U61" s="29"/>
      <c r="V61" s="29"/>
      <c r="W61" s="29"/>
      <c r="X61" s="29"/>
      <c r="Y61" s="29"/>
      <c r="Z61" s="29"/>
      <c r="AA61" s="29"/>
      <c r="AB61" s="29"/>
      <c r="AC61" s="29"/>
      <c r="AD61" s="29"/>
      <c r="AE61" s="29"/>
    </row>
    <row r="62" spans="1:31" ht="17" thickBot="1" x14ac:dyDescent="0.25">
      <c r="A62" s="1"/>
      <c r="B62" s="85"/>
      <c r="C62" s="86"/>
      <c r="D62" s="90" t="s">
        <v>560</v>
      </c>
      <c r="E62" s="225" t="s">
        <v>20</v>
      </c>
      <c r="F62" s="135">
        <f>ETM_waardes_2050!$G164</f>
        <v>0</v>
      </c>
      <c r="G62" s="94"/>
      <c r="H62" s="233"/>
      <c r="I62" s="29"/>
      <c r="J62" s="29"/>
      <c r="K62" s="29"/>
      <c r="L62" s="29"/>
      <c r="M62" s="29"/>
      <c r="N62" s="29"/>
      <c r="O62" s="29"/>
      <c r="P62" s="29"/>
      <c r="Q62" s="29"/>
      <c r="R62" s="29"/>
      <c r="S62" s="29"/>
      <c r="T62" s="23"/>
      <c r="U62" s="23"/>
      <c r="V62" s="23"/>
      <c r="W62" s="23"/>
      <c r="X62" s="23"/>
      <c r="Y62" s="23"/>
      <c r="Z62" s="23"/>
      <c r="AA62" s="23"/>
      <c r="AB62" s="23"/>
      <c r="AC62" s="23"/>
      <c r="AD62" s="23"/>
      <c r="AE62" s="23"/>
    </row>
    <row r="63" spans="1:31" ht="17" thickBot="1" x14ac:dyDescent="0.25">
      <c r="A63" s="1"/>
      <c r="B63" s="85"/>
      <c r="C63" s="86"/>
      <c r="D63" s="90" t="s">
        <v>571</v>
      </c>
      <c r="E63" s="225" t="s">
        <v>20</v>
      </c>
      <c r="F63" s="135">
        <f>ETM_waardes_2050!$G168</f>
        <v>0</v>
      </c>
      <c r="G63" s="95"/>
      <c r="H63" s="233"/>
      <c r="I63" s="23"/>
      <c r="J63" s="23"/>
      <c r="K63" s="23"/>
      <c r="L63" s="23"/>
      <c r="M63" s="23"/>
      <c r="N63" s="23"/>
      <c r="O63" s="23"/>
      <c r="P63" s="23"/>
      <c r="Q63" s="23"/>
      <c r="R63" s="23"/>
      <c r="S63" s="23"/>
      <c r="T63" s="23"/>
      <c r="U63" s="23"/>
      <c r="V63" s="23"/>
      <c r="W63" s="23"/>
      <c r="X63" s="23"/>
      <c r="Y63" s="23"/>
      <c r="Z63" s="23"/>
      <c r="AA63" s="23"/>
      <c r="AB63" s="23"/>
      <c r="AC63" s="23"/>
      <c r="AD63" s="23"/>
      <c r="AE63" s="23"/>
    </row>
    <row r="64" spans="1:31" ht="17" thickBot="1" x14ac:dyDescent="0.25">
      <c r="A64" s="1"/>
      <c r="B64" s="85"/>
      <c r="C64" s="86"/>
      <c r="D64" s="90" t="s">
        <v>570</v>
      </c>
      <c r="E64" s="225" t="s">
        <v>20</v>
      </c>
      <c r="F64" s="135">
        <f>ETM_waardes_2050!$G171</f>
        <v>0</v>
      </c>
      <c r="G64" s="108"/>
      <c r="H64" s="233"/>
      <c r="I64" s="23"/>
      <c r="J64" s="23"/>
      <c r="K64" s="23"/>
      <c r="L64" s="23"/>
      <c r="M64" s="23"/>
      <c r="N64" s="23"/>
      <c r="O64" s="23"/>
      <c r="P64" s="23"/>
      <c r="Q64" s="23"/>
      <c r="R64" s="23"/>
      <c r="S64" s="23"/>
      <c r="T64" s="23"/>
      <c r="U64" s="29"/>
      <c r="V64" s="29"/>
      <c r="W64" s="29"/>
      <c r="X64" s="29"/>
      <c r="Y64" s="29"/>
      <c r="Z64" s="29"/>
      <c r="AA64" s="29"/>
      <c r="AB64" s="29"/>
      <c r="AC64" s="29"/>
      <c r="AD64" s="29"/>
      <c r="AE64" s="29"/>
    </row>
    <row r="65" spans="1:31" ht="16" x14ac:dyDescent="0.2">
      <c r="A65" s="1"/>
      <c r="B65" s="98"/>
      <c r="C65" s="99"/>
      <c r="D65" s="100"/>
      <c r="E65" s="101"/>
      <c r="F65" s="144"/>
      <c r="G65" s="144"/>
      <c r="H65" s="233"/>
      <c r="I65" s="29"/>
      <c r="J65" s="29"/>
      <c r="K65" s="29"/>
      <c r="L65" s="29"/>
      <c r="M65" s="29"/>
      <c r="N65" s="29"/>
      <c r="O65" s="29"/>
      <c r="P65" s="29"/>
      <c r="Q65" s="29"/>
      <c r="R65" s="29"/>
      <c r="S65" s="29"/>
      <c r="T65" s="23"/>
      <c r="U65" s="30"/>
      <c r="V65" s="30"/>
      <c r="W65" s="30"/>
      <c r="X65" s="30"/>
      <c r="Y65" s="30"/>
      <c r="Z65" s="30"/>
      <c r="AA65" s="30"/>
      <c r="AB65" s="30"/>
      <c r="AC65" s="30"/>
      <c r="AD65" s="30"/>
      <c r="AE65" s="30"/>
    </row>
    <row r="66" spans="1:31" ht="16" x14ac:dyDescent="0.2">
      <c r="A66" s="1"/>
      <c r="B66" s="116"/>
      <c r="C66" s="117" t="s">
        <v>457</v>
      </c>
      <c r="D66" s="118"/>
      <c r="E66" s="220"/>
      <c r="F66" s="237"/>
      <c r="G66" s="237"/>
      <c r="H66" s="235"/>
      <c r="I66" s="30"/>
      <c r="J66" s="30"/>
      <c r="K66" s="30"/>
      <c r="L66" s="30"/>
      <c r="M66" s="30"/>
      <c r="N66" s="30"/>
      <c r="O66" s="30"/>
      <c r="P66" s="30"/>
      <c r="Q66" s="30"/>
      <c r="R66" s="30"/>
      <c r="S66" s="30"/>
      <c r="T66" s="23"/>
      <c r="U66" s="23"/>
      <c r="V66" s="23"/>
      <c r="W66" s="23"/>
      <c r="X66" s="23"/>
      <c r="Y66" s="23"/>
      <c r="Z66" s="23"/>
      <c r="AA66" s="23"/>
      <c r="AB66" s="23"/>
      <c r="AC66" s="23"/>
      <c r="AD66" s="23"/>
      <c r="AE66" s="23"/>
    </row>
    <row r="67" spans="1:31" ht="17" thickBot="1" x14ac:dyDescent="0.25">
      <c r="A67" s="1"/>
      <c r="B67" s="116"/>
      <c r="C67" s="117"/>
      <c r="D67" s="121" t="s">
        <v>462</v>
      </c>
      <c r="E67" s="220"/>
      <c r="F67" s="123"/>
      <c r="G67" s="123"/>
      <c r="H67" s="233"/>
      <c r="I67" s="23"/>
      <c r="J67" s="23"/>
      <c r="K67" s="23"/>
      <c r="L67" s="23"/>
      <c r="M67" s="23"/>
      <c r="N67" s="23"/>
      <c r="O67" s="23"/>
      <c r="P67" s="23"/>
      <c r="Q67" s="23"/>
      <c r="R67" s="23"/>
      <c r="S67" s="23"/>
      <c r="T67" s="23"/>
      <c r="U67" s="23"/>
      <c r="V67" s="23"/>
      <c r="W67" s="23"/>
      <c r="X67" s="23"/>
      <c r="Y67" s="23"/>
      <c r="Z67" s="23"/>
      <c r="AA67" s="23"/>
      <c r="AB67" s="23"/>
      <c r="AC67" s="23"/>
      <c r="AD67" s="23"/>
      <c r="AE67" s="23"/>
    </row>
    <row r="68" spans="1:31" ht="17" thickBot="1" x14ac:dyDescent="0.25">
      <c r="A68" s="1"/>
      <c r="B68" s="116"/>
      <c r="C68" s="117"/>
      <c r="D68" s="122" t="s">
        <v>564</v>
      </c>
      <c r="E68" s="225" t="s">
        <v>20</v>
      </c>
      <c r="F68" s="135">
        <f>ETM_waardes_2050!$G148</f>
        <v>30.219307235089161</v>
      </c>
      <c r="G68" s="123"/>
      <c r="H68" s="233"/>
      <c r="I68" s="23"/>
      <c r="J68" s="23"/>
      <c r="K68" s="23"/>
      <c r="L68" s="23"/>
      <c r="M68" s="23"/>
      <c r="N68" s="23"/>
      <c r="O68" s="23"/>
      <c r="P68" s="23"/>
      <c r="Q68" s="23"/>
      <c r="R68" s="23"/>
      <c r="S68" s="23"/>
      <c r="T68" s="23"/>
      <c r="U68" s="29"/>
      <c r="V68" s="29"/>
      <c r="W68" s="29"/>
      <c r="X68" s="29"/>
      <c r="Y68" s="29"/>
      <c r="Z68" s="29"/>
      <c r="AA68" s="29"/>
      <c r="AB68" s="29"/>
      <c r="AC68" s="29"/>
      <c r="AD68" s="29"/>
      <c r="AE68" s="29"/>
    </row>
    <row r="69" spans="1:31" ht="17" thickBot="1" x14ac:dyDescent="0.25">
      <c r="A69" s="1"/>
      <c r="B69" s="116"/>
      <c r="C69" s="117"/>
      <c r="D69" s="122" t="s">
        <v>567</v>
      </c>
      <c r="E69" s="225" t="s">
        <v>20</v>
      </c>
      <c r="F69" s="135">
        <f>ETM_waardes_2050!$G147</f>
        <v>0</v>
      </c>
      <c r="G69" s="124"/>
      <c r="H69" s="233"/>
      <c r="I69" s="23"/>
      <c r="J69" s="23"/>
      <c r="K69" s="23"/>
      <c r="L69" s="23"/>
      <c r="M69" s="23"/>
      <c r="N69" s="23"/>
      <c r="O69" s="23"/>
      <c r="P69" s="23"/>
      <c r="Q69" s="23"/>
      <c r="R69" s="23"/>
      <c r="S69" s="23"/>
      <c r="T69" s="23"/>
      <c r="U69" s="23"/>
      <c r="V69" s="23"/>
      <c r="W69" s="23"/>
      <c r="X69" s="23"/>
      <c r="Y69" s="23"/>
      <c r="Z69" s="23"/>
      <c r="AA69" s="23"/>
      <c r="AB69" s="23"/>
      <c r="AC69" s="23"/>
      <c r="AD69" s="23"/>
      <c r="AE69" s="23"/>
    </row>
    <row r="70" spans="1:31" ht="17" thickBot="1" x14ac:dyDescent="0.25">
      <c r="A70" s="1"/>
      <c r="B70" s="116"/>
      <c r="C70" s="117"/>
      <c r="D70" s="122" t="s">
        <v>391</v>
      </c>
      <c r="E70" s="225" t="s">
        <v>20</v>
      </c>
      <c r="F70" s="135">
        <f>ETM_waardes_2050!$G146</f>
        <v>69.780692764910839</v>
      </c>
      <c r="G70" s="125"/>
      <c r="H70" s="233"/>
      <c r="I70" s="29"/>
      <c r="J70" s="29"/>
      <c r="K70" s="29"/>
      <c r="L70" s="29"/>
      <c r="M70" s="29"/>
      <c r="N70" s="29"/>
      <c r="O70" s="29"/>
      <c r="P70" s="29"/>
      <c r="Q70" s="29"/>
      <c r="R70" s="29"/>
      <c r="S70" s="29"/>
      <c r="T70" s="23"/>
      <c r="U70" s="23"/>
      <c r="V70" s="23"/>
      <c r="W70" s="23"/>
      <c r="X70" s="23"/>
      <c r="Y70" s="23"/>
      <c r="Z70" s="23"/>
      <c r="AA70" s="23"/>
      <c r="AB70" s="23"/>
      <c r="AC70" s="23"/>
      <c r="AD70" s="23"/>
      <c r="AE70" s="23"/>
    </row>
    <row r="71" spans="1:31" ht="16" x14ac:dyDescent="0.2">
      <c r="A71" s="1"/>
      <c r="B71" s="126"/>
      <c r="C71" s="127"/>
      <c r="D71" s="128"/>
      <c r="E71" s="129"/>
      <c r="F71" s="131"/>
      <c r="G71" s="131"/>
      <c r="H71" s="236"/>
      <c r="I71" s="30"/>
      <c r="J71" s="30"/>
      <c r="K71" s="30"/>
      <c r="L71" s="30"/>
      <c r="M71" s="30"/>
      <c r="N71" s="30"/>
      <c r="O71" s="30"/>
      <c r="P71" s="30"/>
      <c r="Q71" s="30"/>
      <c r="R71" s="30"/>
      <c r="S71" s="30"/>
      <c r="T71" s="23"/>
      <c r="U71" s="29"/>
      <c r="V71" s="29"/>
      <c r="W71" s="29"/>
      <c r="X71" s="29"/>
      <c r="Y71" s="29"/>
      <c r="Z71" s="29"/>
      <c r="AA71" s="29"/>
      <c r="AB71" s="29"/>
      <c r="AC71" s="29"/>
      <c r="AD71" s="29"/>
      <c r="AE71" s="29"/>
    </row>
    <row r="72" spans="1:31" ht="16" x14ac:dyDescent="0.2">
      <c r="A72" s="1"/>
      <c r="B72" s="116"/>
      <c r="C72" s="117" t="s">
        <v>458</v>
      </c>
      <c r="D72" s="132"/>
      <c r="E72" s="220"/>
      <c r="F72" s="119"/>
      <c r="G72" s="119"/>
      <c r="H72" s="233"/>
      <c r="I72" s="23"/>
      <c r="J72" s="23"/>
      <c r="K72" s="23"/>
      <c r="L72" s="23"/>
      <c r="M72" s="23"/>
      <c r="N72" s="23"/>
      <c r="O72" s="23"/>
      <c r="P72" s="23"/>
      <c r="Q72" s="23"/>
      <c r="R72" s="23"/>
      <c r="S72" s="23"/>
      <c r="T72" s="23"/>
      <c r="U72" s="30"/>
      <c r="V72" s="30"/>
      <c r="W72" s="30"/>
      <c r="X72" s="30"/>
      <c r="Y72" s="30"/>
      <c r="Z72" s="30"/>
      <c r="AA72" s="30"/>
      <c r="AB72" s="30"/>
      <c r="AC72" s="30"/>
      <c r="AD72" s="30"/>
      <c r="AE72" s="30"/>
    </row>
    <row r="73" spans="1:31" ht="17" thickBot="1" x14ac:dyDescent="0.25">
      <c r="A73" s="1"/>
      <c r="B73" s="116"/>
      <c r="C73" s="117"/>
      <c r="D73" s="133" t="s">
        <v>463</v>
      </c>
      <c r="E73" s="220"/>
      <c r="F73" s="119"/>
      <c r="G73" s="119"/>
      <c r="H73" s="233"/>
      <c r="I73" s="23"/>
      <c r="J73" s="23"/>
      <c r="K73" s="23"/>
      <c r="L73" s="23"/>
      <c r="M73" s="23"/>
      <c r="N73" s="23"/>
      <c r="O73" s="23"/>
      <c r="P73" s="23"/>
      <c r="Q73" s="23"/>
      <c r="R73" s="23"/>
      <c r="S73" s="23"/>
      <c r="T73" s="23"/>
      <c r="U73" s="23"/>
      <c r="V73" s="23"/>
      <c r="W73" s="23"/>
      <c r="X73" s="23"/>
      <c r="Y73" s="23"/>
      <c r="Z73" s="23"/>
      <c r="AA73" s="23"/>
      <c r="AB73" s="23"/>
      <c r="AC73" s="23"/>
      <c r="AD73" s="23"/>
      <c r="AE73" s="23"/>
    </row>
    <row r="74" spans="1:31" ht="17" thickBot="1" x14ac:dyDescent="0.25">
      <c r="A74" s="1"/>
      <c r="B74" s="116"/>
      <c r="C74" s="117"/>
      <c r="D74" s="122" t="s">
        <v>572</v>
      </c>
      <c r="E74" s="225" t="s">
        <v>20</v>
      </c>
      <c r="F74" s="135">
        <f>ETM_waardes_2050!$G151</f>
        <v>49.502341920374711</v>
      </c>
      <c r="G74" s="123"/>
      <c r="H74" s="233"/>
      <c r="I74" s="29"/>
      <c r="J74" s="29"/>
      <c r="K74" s="29"/>
      <c r="L74" s="29"/>
      <c r="M74" s="29"/>
      <c r="N74" s="29"/>
      <c r="O74" s="29"/>
      <c r="P74" s="29"/>
      <c r="Q74" s="29"/>
      <c r="R74" s="29"/>
      <c r="S74" s="29"/>
      <c r="T74" s="23"/>
      <c r="U74" s="23"/>
      <c r="V74" s="23"/>
      <c r="W74" s="23"/>
      <c r="X74" s="23"/>
      <c r="Y74" s="23"/>
      <c r="Z74" s="23"/>
      <c r="AA74" s="23"/>
      <c r="AB74" s="23"/>
      <c r="AC74" s="23"/>
      <c r="AD74" s="23"/>
      <c r="AE74" s="23"/>
    </row>
    <row r="75" spans="1:31" ht="17" thickBot="1" x14ac:dyDescent="0.25">
      <c r="A75" s="1"/>
      <c r="B75" s="116"/>
      <c r="C75" s="117"/>
      <c r="D75" s="122" t="s">
        <v>573</v>
      </c>
      <c r="E75" s="225" t="s">
        <v>20</v>
      </c>
      <c r="F75" s="135">
        <f>ETM_waardes_2050!$G150</f>
        <v>48.500137760022035</v>
      </c>
      <c r="G75" s="124"/>
      <c r="H75" s="233"/>
      <c r="I75" s="30"/>
      <c r="J75" s="30"/>
      <c r="K75" s="30"/>
      <c r="L75" s="30"/>
      <c r="M75" s="30"/>
      <c r="N75" s="30"/>
      <c r="O75" s="30"/>
      <c r="P75" s="30"/>
      <c r="Q75" s="30"/>
      <c r="R75" s="30"/>
      <c r="S75" s="30"/>
      <c r="T75" s="23"/>
      <c r="U75" s="29"/>
      <c r="V75" s="29"/>
      <c r="W75" s="29"/>
      <c r="X75" s="29"/>
      <c r="Y75" s="29"/>
      <c r="Z75" s="29"/>
      <c r="AA75" s="29"/>
      <c r="AB75" s="29"/>
      <c r="AC75" s="29"/>
      <c r="AD75" s="29"/>
      <c r="AE75" s="29"/>
    </row>
    <row r="76" spans="1:31" ht="17" thickBot="1" x14ac:dyDescent="0.25">
      <c r="A76" s="1"/>
      <c r="B76" s="116"/>
      <c r="C76" s="117"/>
      <c r="D76" s="122" t="s">
        <v>574</v>
      </c>
      <c r="E76" s="225" t="s">
        <v>20</v>
      </c>
      <c r="F76" s="135">
        <f>ETM_waardes_2050!$G152</f>
        <v>1.9975203196032509</v>
      </c>
      <c r="G76" s="125"/>
      <c r="H76" s="233"/>
      <c r="I76" s="23"/>
      <c r="J76" s="23"/>
      <c r="K76" s="23"/>
      <c r="L76" s="23"/>
      <c r="M76" s="23"/>
      <c r="N76" s="23"/>
      <c r="O76" s="23"/>
      <c r="P76" s="23"/>
      <c r="Q76" s="23"/>
      <c r="R76" s="23"/>
      <c r="S76" s="23"/>
      <c r="T76" s="23"/>
      <c r="U76" s="30"/>
      <c r="V76" s="30"/>
      <c r="W76" s="30"/>
      <c r="X76" s="30"/>
      <c r="Y76" s="30"/>
      <c r="Z76" s="30"/>
      <c r="AA76" s="30"/>
      <c r="AB76" s="30"/>
      <c r="AC76" s="30"/>
      <c r="AD76" s="30"/>
      <c r="AE76" s="30"/>
    </row>
    <row r="77" spans="1:31" ht="16" x14ac:dyDescent="0.2">
      <c r="A77" s="1"/>
      <c r="B77" s="126"/>
      <c r="C77" s="127"/>
      <c r="D77" s="128"/>
      <c r="E77" s="129"/>
      <c r="F77" s="131"/>
      <c r="G77" s="131"/>
      <c r="H77" s="233"/>
      <c r="I77" s="23"/>
      <c r="J77" s="23"/>
      <c r="K77" s="23"/>
      <c r="L77" s="23"/>
      <c r="M77" s="23"/>
      <c r="N77" s="23"/>
      <c r="O77" s="23"/>
      <c r="P77" s="23"/>
      <c r="Q77" s="23"/>
      <c r="R77" s="23"/>
      <c r="S77" s="23"/>
      <c r="T77" s="23"/>
      <c r="U77" s="23"/>
      <c r="V77" s="23"/>
      <c r="W77" s="23"/>
      <c r="X77" s="23"/>
      <c r="Y77" s="23"/>
      <c r="Z77" s="23"/>
      <c r="AA77" s="23"/>
      <c r="AB77" s="23"/>
      <c r="AC77" s="23"/>
      <c r="AD77" s="23"/>
      <c r="AE77" s="23"/>
    </row>
    <row r="78" spans="1:31" ht="16" x14ac:dyDescent="0.2">
      <c r="A78" s="1"/>
      <c r="B78" s="116"/>
      <c r="C78" s="117" t="s">
        <v>459</v>
      </c>
      <c r="D78" s="132"/>
      <c r="E78" s="220"/>
      <c r="F78" s="125"/>
      <c r="G78" s="125"/>
      <c r="H78" s="235"/>
      <c r="I78" s="29"/>
      <c r="J78" s="29"/>
      <c r="K78" s="29"/>
      <c r="L78" s="29"/>
      <c r="M78" s="29"/>
      <c r="N78" s="29"/>
      <c r="O78" s="29"/>
      <c r="P78" s="29"/>
      <c r="Q78" s="29"/>
      <c r="R78" s="29"/>
      <c r="S78" s="29"/>
      <c r="T78" s="23"/>
      <c r="U78" s="23"/>
      <c r="V78" s="23"/>
      <c r="W78" s="23"/>
      <c r="X78" s="23"/>
      <c r="Y78" s="23"/>
      <c r="Z78" s="23"/>
      <c r="AA78" s="23"/>
      <c r="AB78" s="23"/>
      <c r="AC78" s="23"/>
      <c r="AD78" s="23"/>
      <c r="AE78" s="23"/>
    </row>
    <row r="79" spans="1:31" ht="17" thickBot="1" x14ac:dyDescent="0.25">
      <c r="A79" s="1"/>
      <c r="B79" s="116"/>
      <c r="C79" s="117"/>
      <c r="D79" s="121" t="s">
        <v>464</v>
      </c>
      <c r="E79" s="220"/>
      <c r="F79" s="125"/>
      <c r="G79" s="125"/>
      <c r="H79" s="233"/>
      <c r="I79" s="23"/>
      <c r="J79" s="23"/>
      <c r="K79" s="23"/>
      <c r="L79" s="23"/>
      <c r="M79" s="23"/>
      <c r="N79" s="23"/>
      <c r="O79" s="23"/>
      <c r="P79" s="23"/>
      <c r="Q79" s="23"/>
      <c r="R79" s="23"/>
      <c r="S79" s="23"/>
      <c r="T79" s="23"/>
      <c r="U79" s="29"/>
      <c r="V79" s="29"/>
      <c r="W79" s="29"/>
      <c r="X79" s="29"/>
      <c r="Y79" s="29"/>
      <c r="Z79" s="29"/>
      <c r="AA79" s="29"/>
      <c r="AB79" s="29"/>
      <c r="AC79" s="29"/>
      <c r="AD79" s="29"/>
      <c r="AE79" s="29"/>
    </row>
    <row r="80" spans="1:31" ht="17" thickBot="1" x14ac:dyDescent="0.25">
      <c r="A80" s="1"/>
      <c r="B80" s="116"/>
      <c r="C80" s="117"/>
      <c r="D80" s="122" t="s">
        <v>392</v>
      </c>
      <c r="E80" s="225" t="s">
        <v>20</v>
      </c>
      <c r="F80" s="135">
        <f>ETM_waardes_2050!$G143</f>
        <v>61.20890082340582</v>
      </c>
      <c r="G80" s="119"/>
      <c r="H80" s="233"/>
      <c r="I80" s="23"/>
      <c r="J80" s="23"/>
      <c r="K80" s="23"/>
      <c r="L80" s="23"/>
      <c r="M80" s="23"/>
      <c r="N80" s="23"/>
      <c r="O80" s="23"/>
      <c r="P80" s="23"/>
      <c r="Q80" s="23"/>
      <c r="R80" s="23"/>
      <c r="S80" s="23"/>
      <c r="T80" s="23"/>
      <c r="U80" s="23"/>
      <c r="V80" s="23"/>
      <c r="W80" s="23"/>
      <c r="X80" s="23"/>
      <c r="Y80" s="23"/>
      <c r="Z80" s="23"/>
      <c r="AA80" s="23"/>
      <c r="AB80" s="23"/>
      <c r="AC80" s="23"/>
      <c r="AD80" s="23"/>
      <c r="AE80" s="23"/>
    </row>
    <row r="81" spans="1:31" ht="17" thickBot="1" x14ac:dyDescent="0.25">
      <c r="A81" s="1"/>
      <c r="B81" s="116"/>
      <c r="C81" s="117"/>
      <c r="D81" s="122" t="s">
        <v>374</v>
      </c>
      <c r="E81" s="225" t="s">
        <v>20</v>
      </c>
      <c r="F81" s="135">
        <f>ETM_waardes_2050!$G144</f>
        <v>3.2333185416121459</v>
      </c>
      <c r="G81" s="119"/>
      <c r="H81" s="233"/>
      <c r="I81" s="29"/>
      <c r="J81" s="29"/>
      <c r="K81" s="29"/>
      <c r="L81" s="29"/>
      <c r="M81" s="29"/>
      <c r="N81" s="29"/>
      <c r="O81" s="29"/>
      <c r="P81" s="29"/>
      <c r="Q81" s="29"/>
      <c r="R81" s="29"/>
      <c r="S81" s="29"/>
      <c r="T81" s="23"/>
      <c r="U81" s="23"/>
      <c r="V81" s="23"/>
      <c r="W81" s="23"/>
      <c r="X81" s="23"/>
      <c r="Y81" s="23"/>
      <c r="Z81" s="23"/>
      <c r="AA81" s="23"/>
      <c r="AB81" s="23"/>
      <c r="AC81" s="23"/>
      <c r="AD81" s="23"/>
      <c r="AE81" s="23"/>
    </row>
    <row r="82" spans="1:31" ht="17" thickBot="1" x14ac:dyDescent="0.25">
      <c r="A82" s="1"/>
      <c r="B82" s="116"/>
      <c r="C82" s="117"/>
      <c r="D82" s="122" t="s">
        <v>575</v>
      </c>
      <c r="E82" s="225" t="s">
        <v>20</v>
      </c>
      <c r="F82" s="135">
        <f>ETM_waardes_2050!$G141</f>
        <v>25.860479934461296</v>
      </c>
      <c r="G82" s="123"/>
      <c r="H82" s="233"/>
      <c r="I82" s="23"/>
      <c r="J82" s="23"/>
      <c r="K82" s="23"/>
      <c r="L82" s="23"/>
      <c r="M82" s="23"/>
      <c r="N82" s="23"/>
      <c r="O82" s="23"/>
      <c r="P82" s="23"/>
      <c r="Q82" s="23"/>
      <c r="R82" s="23"/>
      <c r="S82" s="23"/>
      <c r="T82" s="23"/>
      <c r="U82" s="29"/>
      <c r="V82" s="29"/>
      <c r="W82" s="29"/>
      <c r="X82" s="29"/>
      <c r="Y82" s="29"/>
      <c r="Z82" s="29"/>
      <c r="AA82" s="29"/>
      <c r="AB82" s="29"/>
      <c r="AC82" s="29"/>
      <c r="AD82" s="29"/>
      <c r="AE82" s="29"/>
    </row>
    <row r="83" spans="1:31" ht="17" thickBot="1" x14ac:dyDescent="0.25">
      <c r="A83" s="1"/>
      <c r="B83" s="116"/>
      <c r="C83" s="117"/>
      <c r="D83" s="122" t="s">
        <v>577</v>
      </c>
      <c r="E83" s="225" t="s">
        <v>20</v>
      </c>
      <c r="F83" s="135">
        <f>ETM_waardes_2050!$G142</f>
        <v>9.6973007005207439</v>
      </c>
      <c r="G83" s="124"/>
      <c r="H83" s="233"/>
      <c r="I83" s="23"/>
      <c r="J83" s="23"/>
      <c r="K83" s="23"/>
      <c r="L83" s="23"/>
      <c r="M83" s="23"/>
      <c r="N83" s="23"/>
      <c r="O83" s="23"/>
      <c r="P83" s="23"/>
      <c r="Q83" s="23"/>
      <c r="R83" s="23"/>
      <c r="S83" s="23"/>
      <c r="T83" s="23"/>
      <c r="U83" s="23"/>
      <c r="V83" s="23"/>
      <c r="W83" s="23"/>
      <c r="X83" s="23"/>
      <c r="Y83" s="23"/>
      <c r="Z83" s="23"/>
      <c r="AA83" s="23"/>
      <c r="AB83" s="23"/>
      <c r="AC83" s="23"/>
      <c r="AD83" s="23"/>
      <c r="AE83" s="23"/>
    </row>
    <row r="84" spans="1:31" ht="17" thickBot="1" x14ac:dyDescent="0.25">
      <c r="A84" s="1"/>
      <c r="B84" s="116"/>
      <c r="C84" s="117"/>
      <c r="D84" s="122" t="s">
        <v>576</v>
      </c>
      <c r="E84" s="225" t="s">
        <v>20</v>
      </c>
      <c r="F84" s="135">
        <f>ETM_waardes_2050!$G145</f>
        <v>0</v>
      </c>
      <c r="G84" s="125"/>
      <c r="H84" s="233"/>
      <c r="I84" s="29"/>
      <c r="J84" s="29"/>
      <c r="K84" s="29"/>
      <c r="L84" s="29"/>
      <c r="M84" s="29"/>
      <c r="N84" s="29"/>
      <c r="O84" s="29"/>
      <c r="P84" s="29"/>
      <c r="Q84" s="29"/>
      <c r="R84" s="29"/>
      <c r="S84" s="29"/>
      <c r="T84" s="23"/>
      <c r="U84" s="23"/>
      <c r="V84" s="23"/>
      <c r="W84" s="23"/>
      <c r="X84" s="23"/>
      <c r="Y84" s="23"/>
      <c r="Z84" s="23"/>
      <c r="AA84" s="23"/>
      <c r="AB84" s="23"/>
      <c r="AC84" s="23"/>
      <c r="AD84" s="23"/>
      <c r="AE84" s="23"/>
    </row>
    <row r="85" spans="1:31" ht="16" x14ac:dyDescent="0.2">
      <c r="A85" s="1"/>
      <c r="B85" s="126"/>
      <c r="C85" s="127"/>
      <c r="D85" s="128"/>
      <c r="E85" s="129"/>
      <c r="F85" s="130"/>
      <c r="G85" s="131"/>
      <c r="H85" s="236"/>
      <c r="I85" s="23"/>
      <c r="J85" s="23"/>
      <c r="K85" s="23"/>
      <c r="L85" s="23"/>
      <c r="M85" s="23"/>
      <c r="N85" s="23"/>
      <c r="O85" s="23"/>
      <c r="P85" s="23"/>
      <c r="Q85" s="23"/>
      <c r="R85" s="23"/>
      <c r="S85" s="23"/>
      <c r="T85" s="23"/>
      <c r="U85" s="29"/>
      <c r="V85" s="29"/>
      <c r="W85" s="29"/>
      <c r="X85" s="29"/>
      <c r="Y85" s="29"/>
      <c r="Z85" s="29"/>
      <c r="AA85" s="29"/>
      <c r="AB85" s="29"/>
      <c r="AC85" s="29"/>
      <c r="AD85" s="29"/>
      <c r="AE85" s="29"/>
    </row>
    <row r="86" spans="1:31" ht="16" x14ac:dyDescent="0.2">
      <c r="A86" s="1"/>
      <c r="B86" s="116"/>
      <c r="C86" s="117" t="s">
        <v>460</v>
      </c>
      <c r="D86" s="132"/>
      <c r="E86" s="134"/>
      <c r="F86" s="120"/>
      <c r="G86" s="125"/>
      <c r="H86" s="233"/>
      <c r="I86" s="23"/>
      <c r="J86" s="23"/>
      <c r="K86" s="23"/>
      <c r="L86" s="23"/>
      <c r="M86" s="23"/>
      <c r="N86" s="23"/>
      <c r="O86" s="23"/>
      <c r="P86" s="23"/>
      <c r="Q86" s="23"/>
      <c r="R86" s="23"/>
      <c r="S86" s="23"/>
      <c r="T86" s="23"/>
      <c r="U86" s="30"/>
      <c r="V86" s="30"/>
      <c r="W86" s="30"/>
      <c r="X86" s="30"/>
      <c r="Y86" s="30"/>
      <c r="Z86" s="30"/>
      <c r="AA86" s="30"/>
      <c r="AB86" s="30"/>
      <c r="AC86" s="30"/>
      <c r="AD86" s="30"/>
      <c r="AE86" s="30"/>
    </row>
    <row r="87" spans="1:31" ht="17" thickBot="1" x14ac:dyDescent="0.25">
      <c r="A87" s="1"/>
      <c r="B87" s="116"/>
      <c r="C87" s="117"/>
      <c r="D87" s="133" t="s">
        <v>465</v>
      </c>
      <c r="E87" s="220"/>
      <c r="F87" s="120"/>
      <c r="G87" s="119"/>
      <c r="H87" s="233"/>
      <c r="I87" s="29"/>
      <c r="J87" s="29"/>
      <c r="K87" s="29"/>
      <c r="L87" s="29"/>
      <c r="M87" s="29"/>
      <c r="N87" s="29"/>
      <c r="O87" s="29"/>
      <c r="P87" s="29"/>
      <c r="Q87" s="29"/>
      <c r="R87" s="29"/>
      <c r="S87" s="29"/>
      <c r="T87" s="23"/>
      <c r="U87" s="23"/>
      <c r="V87" s="23"/>
      <c r="W87" s="23"/>
      <c r="X87" s="23"/>
      <c r="Y87" s="23"/>
      <c r="Z87" s="23"/>
      <c r="AA87" s="23"/>
      <c r="AB87" s="23"/>
      <c r="AC87" s="23"/>
      <c r="AD87" s="23"/>
      <c r="AE87" s="23"/>
    </row>
    <row r="88" spans="1:31" ht="17" thickBot="1" x14ac:dyDescent="0.25">
      <c r="A88" s="1"/>
      <c r="B88" s="116"/>
      <c r="C88" s="117"/>
      <c r="D88" s="122" t="s">
        <v>578</v>
      </c>
      <c r="E88" s="225" t="s">
        <v>20</v>
      </c>
      <c r="F88" s="135">
        <f>Huishoudens!E76*100</f>
        <v>13268.041237113397</v>
      </c>
      <c r="G88" s="119"/>
      <c r="H88" s="233"/>
      <c r="I88" s="30"/>
      <c r="J88" s="30"/>
      <c r="K88" s="30"/>
      <c r="L88" s="30"/>
      <c r="M88" s="30"/>
      <c r="N88" s="30"/>
      <c r="O88" s="30"/>
      <c r="P88" s="30"/>
      <c r="Q88" s="30"/>
      <c r="R88" s="30"/>
      <c r="S88" s="30"/>
      <c r="T88" s="23"/>
      <c r="U88" s="23"/>
      <c r="V88" s="23"/>
      <c r="W88" s="23"/>
      <c r="X88" s="23"/>
      <c r="Y88" s="23"/>
      <c r="Z88" s="23"/>
      <c r="AA88" s="23"/>
      <c r="AB88" s="23"/>
      <c r="AC88" s="23"/>
      <c r="AD88" s="23"/>
      <c r="AE88" s="23"/>
    </row>
    <row r="89" spans="1:31" ht="17" thickBot="1" x14ac:dyDescent="0.25">
      <c r="A89" s="1"/>
      <c r="B89" s="116"/>
      <c r="C89" s="117"/>
      <c r="D89" s="122" t="s">
        <v>579</v>
      </c>
      <c r="E89" s="225" t="s">
        <v>20</v>
      </c>
      <c r="F89" s="135">
        <f>Huishoudens!E77*100</f>
        <v>37150.515463917516</v>
      </c>
      <c r="G89" s="123"/>
      <c r="H89" s="233"/>
      <c r="I89" s="23"/>
      <c r="J89" s="23"/>
      <c r="K89" s="23"/>
      <c r="L89" s="23"/>
      <c r="M89" s="23"/>
      <c r="N89" s="23"/>
      <c r="O89" s="23"/>
      <c r="P89" s="23"/>
      <c r="Q89" s="23"/>
      <c r="R89" s="23"/>
      <c r="S89" s="23"/>
      <c r="T89" s="23"/>
      <c r="U89" s="29"/>
      <c r="V89" s="29"/>
      <c r="W89" s="29"/>
      <c r="X89" s="29"/>
      <c r="Y89" s="29"/>
      <c r="Z89" s="29"/>
      <c r="AA89" s="29"/>
      <c r="AB89" s="29"/>
      <c r="AC89" s="29"/>
      <c r="AD89" s="29"/>
      <c r="AE89" s="29"/>
    </row>
    <row r="90" spans="1:31" ht="17" thickBot="1" x14ac:dyDescent="0.25">
      <c r="A90" s="1"/>
      <c r="B90" s="116"/>
      <c r="C90" s="117"/>
      <c r="D90" s="122" t="s">
        <v>580</v>
      </c>
      <c r="E90" s="225" t="s">
        <v>20</v>
      </c>
      <c r="F90" s="135">
        <f>Huishoudens!E78*100</f>
        <v>13268.041237113397</v>
      </c>
      <c r="G90" s="124"/>
      <c r="H90" s="233"/>
      <c r="I90" s="23"/>
      <c r="J90" s="23"/>
      <c r="K90" s="23"/>
      <c r="L90" s="23"/>
      <c r="M90" s="23"/>
      <c r="N90" s="23"/>
      <c r="O90" s="23"/>
      <c r="P90" s="23"/>
      <c r="Q90" s="23"/>
      <c r="R90" s="23"/>
      <c r="S90" s="23"/>
      <c r="T90" s="23"/>
      <c r="U90" s="23"/>
      <c r="V90" s="23"/>
      <c r="W90" s="23"/>
      <c r="X90" s="23"/>
      <c r="Y90" s="23"/>
      <c r="Z90" s="23"/>
      <c r="AA90" s="23"/>
      <c r="AB90" s="23"/>
      <c r="AC90" s="23"/>
      <c r="AD90" s="23"/>
      <c r="AE90" s="23"/>
    </row>
    <row r="91" spans="1:31" ht="17" thickBot="1" x14ac:dyDescent="0.25">
      <c r="A91" s="1"/>
      <c r="B91" s="116"/>
      <c r="C91" s="117"/>
      <c r="D91" s="122" t="s">
        <v>581</v>
      </c>
      <c r="E91" s="225" t="s">
        <v>20</v>
      </c>
      <c r="F91" s="135">
        <f>Huishoudens!E79*100</f>
        <v>18575.257731958758</v>
      </c>
      <c r="G91" s="119"/>
      <c r="H91" s="233"/>
      <c r="I91" s="29"/>
      <c r="J91" s="29"/>
      <c r="K91" s="29"/>
      <c r="L91" s="29"/>
      <c r="M91" s="29"/>
      <c r="N91" s="29"/>
      <c r="O91" s="29"/>
      <c r="P91" s="29"/>
      <c r="Q91" s="29"/>
      <c r="R91" s="29"/>
      <c r="S91" s="29"/>
      <c r="T91" s="23"/>
      <c r="U91" s="29"/>
      <c r="V91" s="29"/>
      <c r="W91" s="29"/>
      <c r="X91" s="29"/>
      <c r="Y91" s="29"/>
      <c r="Z91" s="29"/>
      <c r="AA91" s="29"/>
      <c r="AB91" s="29"/>
      <c r="AC91" s="29"/>
      <c r="AD91" s="29"/>
      <c r="AE91" s="29"/>
    </row>
    <row r="92" spans="1:31" ht="17" thickBot="1" x14ac:dyDescent="0.25">
      <c r="A92" s="1"/>
      <c r="B92" s="116"/>
      <c r="C92" s="117"/>
      <c r="D92" s="122" t="s">
        <v>582</v>
      </c>
      <c r="E92" s="225" t="s">
        <v>20</v>
      </c>
      <c r="F92" s="135">
        <f>Huishoudens!E80*100</f>
        <v>23882.474226804115</v>
      </c>
      <c r="G92" s="119"/>
      <c r="H92" s="233"/>
      <c r="I92" s="30"/>
      <c r="J92" s="30"/>
      <c r="K92" s="30"/>
      <c r="L92" s="30"/>
      <c r="M92" s="30"/>
      <c r="N92" s="30"/>
      <c r="O92" s="30"/>
      <c r="P92" s="30"/>
      <c r="Q92" s="30"/>
      <c r="R92" s="30"/>
      <c r="S92" s="30"/>
      <c r="T92" s="23"/>
      <c r="U92" s="30"/>
      <c r="V92" s="30"/>
      <c r="W92" s="30"/>
      <c r="X92" s="30"/>
      <c r="Y92" s="30"/>
      <c r="Z92" s="30"/>
      <c r="AA92" s="30"/>
      <c r="AB92" s="30"/>
      <c r="AC92" s="30"/>
      <c r="AD92" s="30"/>
      <c r="AE92" s="30"/>
    </row>
    <row r="93" spans="1:31" ht="17" thickBot="1" x14ac:dyDescent="0.25">
      <c r="A93" s="1"/>
      <c r="B93" s="116"/>
      <c r="C93" s="117"/>
      <c r="D93" s="122" t="s">
        <v>583</v>
      </c>
      <c r="E93" s="225" t="s">
        <v>20</v>
      </c>
      <c r="F93" s="135">
        <f>Huishoudens!E81*100</f>
        <v>31843.298969072159</v>
      </c>
      <c r="G93" s="123"/>
      <c r="H93" s="233"/>
      <c r="I93" s="23"/>
      <c r="J93" s="23"/>
      <c r="K93" s="23"/>
      <c r="L93" s="23"/>
      <c r="M93" s="23"/>
      <c r="N93" s="23"/>
      <c r="O93" s="23"/>
      <c r="P93" s="23"/>
      <c r="Q93" s="23"/>
      <c r="R93" s="23"/>
      <c r="S93" s="23"/>
      <c r="T93" s="23"/>
      <c r="U93" s="23"/>
      <c r="V93" s="23"/>
      <c r="W93" s="23"/>
      <c r="X93" s="23"/>
      <c r="Y93" s="23"/>
      <c r="Z93" s="23"/>
      <c r="AA93" s="23"/>
      <c r="AB93" s="23"/>
      <c r="AC93" s="23"/>
      <c r="AD93" s="23"/>
      <c r="AE93" s="23"/>
    </row>
    <row r="94" spans="1:31" ht="17" thickBot="1" x14ac:dyDescent="0.25">
      <c r="A94" s="1"/>
      <c r="B94" s="116"/>
      <c r="C94" s="117"/>
      <c r="D94" s="122" t="s">
        <v>584</v>
      </c>
      <c r="E94" s="225" t="s">
        <v>20</v>
      </c>
      <c r="F94" s="135">
        <f>Huishoudens!E82*100</f>
        <v>7960.8247422680397</v>
      </c>
      <c r="G94" s="124"/>
      <c r="H94" s="233"/>
      <c r="I94" s="23"/>
      <c r="J94" s="23"/>
      <c r="K94" s="23"/>
      <c r="L94" s="23"/>
      <c r="M94" s="23"/>
      <c r="N94" s="23"/>
      <c r="O94" s="23"/>
      <c r="P94" s="23"/>
      <c r="Q94" s="23"/>
      <c r="R94" s="23"/>
      <c r="S94" s="23"/>
      <c r="T94" s="23"/>
      <c r="U94" s="23"/>
      <c r="V94" s="23"/>
      <c r="W94" s="23"/>
      <c r="X94" s="23"/>
      <c r="Y94" s="23"/>
      <c r="Z94" s="23"/>
      <c r="AA94" s="23"/>
      <c r="AB94" s="23"/>
      <c r="AC94" s="23"/>
      <c r="AD94" s="23"/>
      <c r="AE94" s="23"/>
    </row>
    <row r="95" spans="1:31" ht="17" thickBot="1" x14ac:dyDescent="0.25">
      <c r="A95" s="1"/>
      <c r="B95" s="116"/>
      <c r="C95" s="117"/>
      <c r="D95" s="122" t="s">
        <v>501</v>
      </c>
      <c r="E95" s="225" t="s">
        <v>20</v>
      </c>
      <c r="F95" s="135">
        <f>Huishoudens!E83*100</f>
        <v>18575.257731958758</v>
      </c>
      <c r="G95" s="125"/>
      <c r="H95" s="233"/>
      <c r="I95" s="29"/>
      <c r="J95" s="29"/>
      <c r="K95" s="29"/>
      <c r="L95" s="29"/>
      <c r="M95" s="29"/>
      <c r="N95" s="29"/>
      <c r="O95" s="29"/>
      <c r="P95" s="29"/>
      <c r="Q95" s="29"/>
      <c r="R95" s="29"/>
      <c r="S95" s="29"/>
      <c r="T95" s="23"/>
      <c r="U95" s="29"/>
      <c r="V95" s="29"/>
      <c r="W95" s="29"/>
      <c r="X95" s="29"/>
      <c r="Y95" s="29"/>
      <c r="Z95" s="29"/>
      <c r="AA95" s="29"/>
      <c r="AB95" s="29"/>
      <c r="AC95" s="29"/>
      <c r="AD95" s="29"/>
      <c r="AE95" s="29"/>
    </row>
    <row r="96" spans="1:31" ht="17" thickBot="1" x14ac:dyDescent="0.25">
      <c r="A96" s="1"/>
      <c r="B96" s="116"/>
      <c r="C96" s="117"/>
      <c r="D96" s="132"/>
      <c r="E96" s="134"/>
      <c r="F96" s="136"/>
      <c r="G96" s="123"/>
      <c r="H96" s="234"/>
      <c r="I96" s="23"/>
      <c r="J96" s="23"/>
      <c r="K96" s="23"/>
      <c r="L96" s="23"/>
      <c r="M96" s="23"/>
      <c r="N96" s="23"/>
      <c r="O96" s="23"/>
      <c r="P96" s="23"/>
      <c r="Q96" s="23"/>
      <c r="R96" s="23"/>
      <c r="S96" s="23"/>
      <c r="T96" s="23"/>
      <c r="U96" s="23"/>
      <c r="V96" s="23"/>
      <c r="W96" s="23"/>
      <c r="X96" s="23"/>
      <c r="Y96" s="23"/>
      <c r="Z96" s="23"/>
      <c r="AA96" s="23"/>
      <c r="AB96" s="23"/>
      <c r="AC96" s="23"/>
      <c r="AD96" s="23"/>
      <c r="AE96" s="23"/>
    </row>
    <row r="97" spans="1:31" ht="16" x14ac:dyDescent="0.2">
      <c r="A97" s="1"/>
      <c r="B97" s="150" t="s">
        <v>483</v>
      </c>
      <c r="C97" s="151" t="s">
        <v>453</v>
      </c>
      <c r="D97" s="152"/>
      <c r="E97" s="153"/>
      <c r="F97" s="154"/>
      <c r="G97" s="154"/>
      <c r="H97" s="229"/>
      <c r="I97" s="23"/>
      <c r="J97" s="23"/>
      <c r="K97" s="23"/>
      <c r="L97" s="23"/>
      <c r="M97" s="23"/>
      <c r="N97" s="23"/>
      <c r="O97" s="23"/>
      <c r="P97" s="23"/>
      <c r="Q97" s="23"/>
      <c r="R97" s="23"/>
      <c r="S97" s="23"/>
      <c r="T97" s="23"/>
      <c r="U97" s="23"/>
      <c r="V97" s="23"/>
      <c r="W97" s="23"/>
      <c r="X97" s="23"/>
      <c r="Y97" s="23"/>
      <c r="Z97" s="23"/>
      <c r="AA97" s="23"/>
      <c r="AB97" s="23"/>
      <c r="AC97" s="23"/>
      <c r="AD97" s="23"/>
      <c r="AE97" s="23"/>
    </row>
    <row r="98" spans="1:31" x14ac:dyDescent="0.15">
      <c r="A98" s="1"/>
      <c r="B98" s="155"/>
      <c r="C98" s="52"/>
      <c r="D98" s="52" t="s">
        <v>484</v>
      </c>
      <c r="E98" s="272" t="s">
        <v>19</v>
      </c>
      <c r="F98" s="157">
        <f>SUM(F101:F104)</f>
        <v>7157.9999999999991</v>
      </c>
      <c r="G98" s="158"/>
      <c r="H98" s="229"/>
      <c r="I98" s="29"/>
      <c r="J98" s="29"/>
      <c r="K98" s="29"/>
      <c r="L98" s="29"/>
      <c r="M98" s="29"/>
      <c r="N98" s="29"/>
      <c r="O98" s="29"/>
      <c r="P98" s="29"/>
      <c r="Q98" s="29"/>
      <c r="R98" s="29"/>
      <c r="S98" s="29"/>
      <c r="T98" s="23"/>
      <c r="U98" s="29"/>
      <c r="V98" s="29"/>
      <c r="W98" s="29"/>
      <c r="X98" s="29"/>
      <c r="Y98" s="29"/>
      <c r="Z98" s="29"/>
      <c r="AA98" s="29"/>
      <c r="AB98" s="29"/>
      <c r="AC98" s="29"/>
      <c r="AD98" s="29"/>
      <c r="AE98" s="29"/>
    </row>
    <row r="99" spans="1:31" ht="16" x14ac:dyDescent="0.2">
      <c r="A99" s="1"/>
      <c r="B99" s="50"/>
      <c r="C99" s="51"/>
      <c r="D99" s="52"/>
      <c r="E99" s="67"/>
      <c r="F99" s="302"/>
      <c r="G99" s="159"/>
      <c r="H99" s="229"/>
      <c r="I99" s="30"/>
      <c r="J99" s="30"/>
      <c r="K99" s="30"/>
      <c r="L99" s="30"/>
      <c r="M99" s="30"/>
      <c r="N99" s="30"/>
      <c r="O99" s="30"/>
      <c r="P99" s="30"/>
      <c r="Q99" s="30"/>
      <c r="R99" s="30"/>
      <c r="S99" s="30"/>
      <c r="T99" s="23"/>
      <c r="U99" s="23"/>
      <c r="V99" s="23"/>
      <c r="W99" s="23"/>
      <c r="X99" s="23"/>
      <c r="Y99" s="23"/>
      <c r="Z99" s="23"/>
      <c r="AA99" s="23"/>
      <c r="AB99" s="23"/>
      <c r="AC99" s="23"/>
      <c r="AD99" s="23"/>
      <c r="AE99" s="23"/>
    </row>
    <row r="100" spans="1:31" ht="17" thickBot="1" x14ac:dyDescent="0.25">
      <c r="A100" s="1"/>
      <c r="B100" s="50"/>
      <c r="C100" s="51"/>
      <c r="D100" s="55" t="s">
        <v>497</v>
      </c>
      <c r="E100" s="67"/>
      <c r="F100" s="302"/>
      <c r="G100" s="159"/>
      <c r="H100" s="229"/>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row>
    <row r="101" spans="1:31" ht="17" thickBot="1" x14ac:dyDescent="0.25">
      <c r="A101" s="1"/>
      <c r="B101" s="50"/>
      <c r="C101" s="51"/>
      <c r="D101" s="56" t="s">
        <v>455</v>
      </c>
      <c r="E101" s="67" t="s">
        <v>19</v>
      </c>
      <c r="F101" s="160">
        <f>Gebouwen!E44</f>
        <v>4320.8888888888887</v>
      </c>
      <c r="G101" s="157"/>
      <c r="H101" s="229"/>
      <c r="I101" s="23"/>
      <c r="J101" s="23"/>
      <c r="K101" s="23"/>
      <c r="L101" s="23"/>
      <c r="M101" s="23"/>
      <c r="N101" s="23"/>
      <c r="O101" s="23"/>
      <c r="P101" s="23"/>
      <c r="Q101" s="23"/>
      <c r="R101" s="23"/>
      <c r="S101" s="23"/>
      <c r="T101" s="23"/>
      <c r="U101" s="29"/>
      <c r="V101" s="29"/>
      <c r="W101" s="29"/>
      <c r="X101" s="29"/>
      <c r="Y101" s="29"/>
      <c r="Z101" s="29"/>
      <c r="AA101" s="29"/>
      <c r="AB101" s="29"/>
      <c r="AC101" s="29"/>
      <c r="AD101" s="29"/>
      <c r="AE101" s="29"/>
    </row>
    <row r="102" spans="1:31" ht="17" thickBot="1" x14ac:dyDescent="0.25">
      <c r="A102" s="1"/>
      <c r="B102" s="50"/>
      <c r="C102" s="51"/>
      <c r="D102" s="56" t="s">
        <v>457</v>
      </c>
      <c r="E102" s="67" t="s">
        <v>19</v>
      </c>
      <c r="F102" s="160">
        <f>Gebouwen!E51</f>
        <v>157.02500000000001</v>
      </c>
      <c r="G102" s="53"/>
      <c r="H102" s="229"/>
      <c r="I102" s="29"/>
      <c r="J102" s="29"/>
      <c r="K102" s="29"/>
      <c r="L102" s="29"/>
      <c r="M102" s="29"/>
      <c r="N102" s="29"/>
      <c r="O102" s="29"/>
      <c r="P102" s="29"/>
      <c r="Q102" s="29"/>
      <c r="R102" s="29"/>
      <c r="S102" s="29"/>
      <c r="T102" s="23"/>
      <c r="U102" s="30"/>
      <c r="V102" s="30"/>
      <c r="W102" s="30"/>
      <c r="X102" s="30"/>
      <c r="Y102" s="30"/>
      <c r="Z102" s="30"/>
      <c r="AA102" s="30"/>
      <c r="AB102" s="30"/>
      <c r="AC102" s="30"/>
      <c r="AD102" s="30"/>
      <c r="AE102" s="30"/>
    </row>
    <row r="103" spans="1:31" ht="17" thickBot="1" x14ac:dyDescent="0.25">
      <c r="A103" s="1"/>
      <c r="B103" s="50"/>
      <c r="C103" s="51"/>
      <c r="D103" s="56" t="s">
        <v>458</v>
      </c>
      <c r="E103" s="67" t="s">
        <v>19</v>
      </c>
      <c r="F103" s="160">
        <f>Gebouwen!E59</f>
        <v>1358.98</v>
      </c>
      <c r="G103" s="53"/>
      <c r="H103" s="229"/>
      <c r="I103" s="30"/>
      <c r="J103" s="30"/>
      <c r="K103" s="30"/>
      <c r="L103" s="30"/>
      <c r="M103" s="30"/>
      <c r="N103" s="30"/>
      <c r="O103" s="30"/>
      <c r="P103" s="30"/>
      <c r="Q103" s="30"/>
      <c r="R103" s="30"/>
      <c r="S103" s="30"/>
      <c r="T103" s="23"/>
      <c r="U103" s="23"/>
      <c r="V103" s="23"/>
      <c r="W103" s="23"/>
      <c r="X103" s="23"/>
      <c r="Y103" s="23"/>
      <c r="Z103" s="23"/>
      <c r="AA103" s="23"/>
      <c r="AB103" s="23"/>
      <c r="AC103" s="23"/>
      <c r="AD103" s="23"/>
      <c r="AE103" s="23"/>
    </row>
    <row r="104" spans="1:31" ht="17" thickBot="1" x14ac:dyDescent="0.25">
      <c r="A104" s="1"/>
      <c r="B104" s="50"/>
      <c r="C104" s="51"/>
      <c r="D104" s="56" t="s">
        <v>540</v>
      </c>
      <c r="E104" s="67" t="s">
        <v>19</v>
      </c>
      <c r="F104" s="160">
        <f>Gebouwen!E69</f>
        <v>1321.1061111111112</v>
      </c>
      <c r="G104" s="57"/>
      <c r="H104" s="229"/>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row>
    <row r="105" spans="1:31" ht="16" x14ac:dyDescent="0.2">
      <c r="A105" s="1"/>
      <c r="B105" s="50"/>
      <c r="C105" s="51"/>
      <c r="D105" s="52"/>
      <c r="E105" s="67"/>
      <c r="F105" s="161"/>
      <c r="G105" s="162"/>
      <c r="H105" s="229"/>
      <c r="I105" s="23"/>
      <c r="J105" s="23"/>
      <c r="K105" s="23"/>
      <c r="L105" s="23"/>
      <c r="M105" s="23"/>
      <c r="N105" s="23"/>
      <c r="O105" s="23"/>
      <c r="P105" s="23"/>
      <c r="Q105" s="23"/>
      <c r="R105" s="23"/>
      <c r="S105" s="23"/>
      <c r="T105" s="23"/>
      <c r="U105" s="29"/>
      <c r="V105" s="29"/>
      <c r="W105" s="29"/>
      <c r="X105" s="29"/>
      <c r="Y105" s="29"/>
      <c r="Z105" s="29"/>
      <c r="AA105" s="29"/>
      <c r="AB105" s="29"/>
      <c r="AC105" s="29"/>
      <c r="AD105" s="29"/>
      <c r="AE105" s="29"/>
    </row>
    <row r="106" spans="1:31" ht="16" x14ac:dyDescent="0.2">
      <c r="A106" s="1"/>
      <c r="B106" s="61"/>
      <c r="C106" s="62"/>
      <c r="D106" s="63"/>
      <c r="E106" s="64"/>
      <c r="F106" s="69"/>
      <c r="G106" s="70"/>
      <c r="H106" s="229"/>
      <c r="I106" s="29"/>
      <c r="J106" s="29"/>
      <c r="K106" s="29"/>
      <c r="L106" s="29"/>
      <c r="M106" s="29"/>
      <c r="N106" s="29"/>
      <c r="O106" s="29"/>
      <c r="P106" s="29"/>
      <c r="Q106" s="29"/>
      <c r="R106" s="29"/>
      <c r="S106" s="29"/>
      <c r="T106" s="23"/>
      <c r="U106" s="30"/>
      <c r="V106" s="30"/>
      <c r="W106" s="30"/>
      <c r="X106" s="30"/>
      <c r="Y106" s="30"/>
      <c r="Z106" s="30"/>
      <c r="AA106" s="30"/>
      <c r="AB106" s="30"/>
      <c r="AC106" s="30"/>
      <c r="AD106" s="30"/>
      <c r="AE106" s="30"/>
    </row>
    <row r="107" spans="1:31" ht="16" x14ac:dyDescent="0.2">
      <c r="A107" s="1"/>
      <c r="B107" s="50"/>
      <c r="C107" s="51" t="s">
        <v>455</v>
      </c>
      <c r="D107" s="52"/>
      <c r="E107" s="67"/>
      <c r="F107" s="163"/>
      <c r="G107" s="164"/>
      <c r="H107" s="238"/>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row>
    <row r="108" spans="1:31" ht="17" thickBot="1" x14ac:dyDescent="0.25">
      <c r="A108" s="1"/>
      <c r="B108" s="50"/>
      <c r="C108" s="51"/>
      <c r="D108" s="55" t="s">
        <v>454</v>
      </c>
      <c r="E108" s="67"/>
      <c r="F108" s="54"/>
      <c r="G108" s="164"/>
      <c r="H108" s="229"/>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row>
    <row r="109" spans="1:31" ht="17" thickBot="1" x14ac:dyDescent="0.25">
      <c r="A109" s="1"/>
      <c r="B109" s="50"/>
      <c r="C109" s="51"/>
      <c r="D109" s="49" t="s">
        <v>560</v>
      </c>
      <c r="E109" s="216" t="s">
        <v>20</v>
      </c>
      <c r="F109" s="58">
        <f>ETM_waardes_2050!G128</f>
        <v>0.16873219479878795</v>
      </c>
      <c r="G109" s="165"/>
      <c r="H109" s="229"/>
      <c r="I109" s="29"/>
      <c r="J109" s="29"/>
      <c r="K109" s="29"/>
      <c r="L109" s="29"/>
      <c r="M109" s="29"/>
      <c r="N109" s="29"/>
      <c r="O109" s="29"/>
      <c r="P109" s="29"/>
      <c r="Q109" s="29"/>
      <c r="R109" s="29"/>
      <c r="S109" s="29"/>
      <c r="T109" s="23"/>
      <c r="U109" s="29"/>
      <c r="V109" s="29"/>
      <c r="W109" s="29"/>
      <c r="X109" s="29"/>
      <c r="Y109" s="29"/>
      <c r="Z109" s="29"/>
      <c r="AA109" s="29"/>
      <c r="AB109" s="29"/>
      <c r="AC109" s="29"/>
      <c r="AD109" s="29"/>
      <c r="AE109" s="29"/>
    </row>
    <row r="110" spans="1:31" ht="17" thickBot="1" x14ac:dyDescent="0.25">
      <c r="A110" s="1"/>
      <c r="B110" s="50"/>
      <c r="C110" s="51"/>
      <c r="D110" s="49" t="s">
        <v>485</v>
      </c>
      <c r="E110" s="216" t="s">
        <v>20</v>
      </c>
      <c r="F110" s="58">
        <f>ETM_waardes_2050!G129</f>
        <v>3.3957354203256074</v>
      </c>
      <c r="G110" s="53"/>
      <c r="H110" s="229"/>
      <c r="I110" s="30"/>
      <c r="J110" s="30"/>
      <c r="K110" s="30"/>
      <c r="L110" s="30"/>
      <c r="M110" s="30"/>
      <c r="N110" s="30"/>
      <c r="O110" s="30"/>
      <c r="P110" s="30"/>
      <c r="Q110" s="30"/>
      <c r="R110" s="30"/>
      <c r="S110" s="30"/>
      <c r="T110" s="23"/>
      <c r="U110" s="23"/>
      <c r="V110" s="23"/>
      <c r="W110" s="23"/>
      <c r="X110" s="23"/>
      <c r="Y110" s="23"/>
      <c r="Z110" s="23"/>
      <c r="AA110" s="23"/>
      <c r="AB110" s="23"/>
      <c r="AC110" s="23"/>
      <c r="AD110" s="23"/>
      <c r="AE110" s="23"/>
    </row>
    <row r="111" spans="1:31" ht="17" thickBot="1" x14ac:dyDescent="0.25">
      <c r="A111" s="1"/>
      <c r="B111" s="50"/>
      <c r="C111" s="51"/>
      <c r="D111" s="166" t="s">
        <v>486</v>
      </c>
      <c r="E111" s="216" t="s">
        <v>20</v>
      </c>
      <c r="F111" s="58">
        <f>ETM_waardes_2050!G130</f>
        <v>0</v>
      </c>
      <c r="G111" s="53"/>
      <c r="H111" s="229"/>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row>
    <row r="112" spans="1:31" ht="17" thickBot="1" x14ac:dyDescent="0.25">
      <c r="A112" s="1"/>
      <c r="B112" s="50"/>
      <c r="C112" s="51"/>
      <c r="D112" s="49" t="s">
        <v>487</v>
      </c>
      <c r="E112" s="216" t="s">
        <v>20</v>
      </c>
      <c r="F112" s="58">
        <f>ETM_waardes_2050!G131</f>
        <v>2.3833422515328797</v>
      </c>
      <c r="G112" s="57"/>
      <c r="H112" s="229"/>
      <c r="I112" s="23"/>
      <c r="J112" s="23"/>
      <c r="K112" s="23"/>
      <c r="L112" s="23"/>
      <c r="M112" s="23"/>
      <c r="N112" s="23"/>
      <c r="O112" s="23"/>
      <c r="P112" s="23"/>
      <c r="Q112" s="23"/>
      <c r="R112" s="23"/>
      <c r="S112" s="23"/>
      <c r="T112" s="23"/>
      <c r="U112" s="29"/>
      <c r="V112" s="29"/>
      <c r="W112" s="29"/>
      <c r="X112" s="29"/>
      <c r="Y112" s="29"/>
      <c r="Z112" s="29"/>
      <c r="AA112" s="29"/>
      <c r="AB112" s="29"/>
      <c r="AC112" s="29"/>
      <c r="AD112" s="29"/>
      <c r="AE112" s="29"/>
    </row>
    <row r="113" spans="1:31" ht="17" thickBot="1" x14ac:dyDescent="0.25">
      <c r="A113" s="1"/>
      <c r="B113" s="50"/>
      <c r="C113" s="51"/>
      <c r="D113" s="49" t="s">
        <v>353</v>
      </c>
      <c r="E113" s="216" t="s">
        <v>20</v>
      </c>
      <c r="F113" s="58">
        <f>ETM_waardes_2050!G132</f>
        <v>0</v>
      </c>
      <c r="G113" s="59"/>
      <c r="H113" s="229"/>
      <c r="I113" s="29"/>
      <c r="J113" s="29"/>
      <c r="K113" s="29"/>
      <c r="L113" s="29"/>
      <c r="M113" s="29"/>
      <c r="N113" s="29"/>
      <c r="O113" s="29"/>
      <c r="P113" s="29"/>
      <c r="Q113" s="29"/>
      <c r="R113" s="29"/>
      <c r="S113" s="29"/>
      <c r="T113" s="23"/>
      <c r="U113" s="23"/>
      <c r="V113" s="23"/>
      <c r="W113" s="23"/>
      <c r="X113" s="23"/>
      <c r="Y113" s="23"/>
      <c r="Z113" s="23"/>
      <c r="AA113" s="23"/>
      <c r="AB113" s="23"/>
      <c r="AC113" s="23"/>
      <c r="AD113" s="23"/>
      <c r="AE113" s="23"/>
    </row>
    <row r="114" spans="1:31" ht="17" thickBot="1" x14ac:dyDescent="0.25">
      <c r="A114" s="1"/>
      <c r="B114" s="50"/>
      <c r="C114" s="51"/>
      <c r="D114" s="49" t="s">
        <v>489</v>
      </c>
      <c r="E114" s="216" t="s">
        <v>20</v>
      </c>
      <c r="F114" s="58">
        <f>ETM_waardes_2050!G133</f>
        <v>0</v>
      </c>
      <c r="G114" s="165"/>
      <c r="H114" s="229"/>
      <c r="I114" s="30"/>
      <c r="J114" s="30"/>
      <c r="K114" s="30"/>
      <c r="L114" s="30"/>
      <c r="M114" s="30"/>
      <c r="N114" s="30"/>
      <c r="O114" s="30"/>
      <c r="P114" s="30"/>
      <c r="Q114" s="30"/>
      <c r="R114" s="30"/>
      <c r="S114" s="30"/>
      <c r="T114" s="23"/>
      <c r="U114" s="23"/>
      <c r="V114" s="23"/>
      <c r="W114" s="23"/>
      <c r="X114" s="23"/>
      <c r="Y114" s="23"/>
      <c r="Z114" s="23"/>
      <c r="AA114" s="23"/>
      <c r="AB114" s="23"/>
      <c r="AC114" s="23"/>
      <c r="AD114" s="23"/>
      <c r="AE114" s="23"/>
    </row>
    <row r="115" spans="1:31" ht="17" thickBot="1" x14ac:dyDescent="0.25">
      <c r="A115" s="1"/>
      <c r="B115" s="50"/>
      <c r="C115" s="51"/>
      <c r="D115" s="49" t="s">
        <v>488</v>
      </c>
      <c r="E115" s="216" t="s">
        <v>20</v>
      </c>
      <c r="F115" s="58">
        <f>ETM_waardes_2050!G134</f>
        <v>93.911931496416244</v>
      </c>
      <c r="G115" s="53"/>
      <c r="H115" s="229"/>
      <c r="I115" s="23"/>
      <c r="J115" s="23"/>
      <c r="K115" s="23"/>
      <c r="L115" s="23"/>
      <c r="M115" s="23"/>
      <c r="N115" s="23"/>
      <c r="O115" s="23"/>
      <c r="P115" s="23"/>
      <c r="Q115" s="23"/>
      <c r="R115" s="23"/>
      <c r="S115" s="23"/>
      <c r="T115" s="23"/>
      <c r="U115" s="29"/>
      <c r="V115" s="29"/>
      <c r="W115" s="29"/>
      <c r="X115" s="29"/>
      <c r="Y115" s="29"/>
      <c r="Z115" s="29"/>
      <c r="AA115" s="29"/>
      <c r="AB115" s="29"/>
      <c r="AC115" s="29"/>
      <c r="AD115" s="29"/>
      <c r="AE115" s="29"/>
    </row>
    <row r="116" spans="1:31" ht="17" thickBot="1" x14ac:dyDescent="0.25">
      <c r="A116" s="1"/>
      <c r="B116" s="50"/>
      <c r="C116" s="51"/>
      <c r="D116" s="49" t="s">
        <v>490</v>
      </c>
      <c r="E116" s="216" t="s">
        <v>20</v>
      </c>
      <c r="F116" s="58">
        <f>ETM_waardes_2050!G135</f>
        <v>0.14025863692649249</v>
      </c>
      <c r="G116" s="53"/>
      <c r="H116" s="229"/>
      <c r="I116" s="23"/>
      <c r="J116" s="23"/>
      <c r="K116" s="23"/>
      <c r="L116" s="23"/>
      <c r="M116" s="23"/>
      <c r="N116" s="23"/>
      <c r="O116" s="23"/>
      <c r="P116" s="23"/>
      <c r="Q116" s="23"/>
      <c r="R116" s="23"/>
      <c r="S116" s="23"/>
      <c r="T116" s="23"/>
      <c r="U116" s="30"/>
      <c r="V116" s="30"/>
      <c r="W116" s="30"/>
      <c r="X116" s="30"/>
      <c r="Y116" s="30"/>
      <c r="Z116" s="30"/>
      <c r="AA116" s="30"/>
      <c r="AB116" s="30"/>
      <c r="AC116" s="30"/>
      <c r="AD116" s="30"/>
      <c r="AE116" s="30"/>
    </row>
    <row r="117" spans="1:31" ht="17" thickBot="1" x14ac:dyDescent="0.25">
      <c r="A117" s="1"/>
      <c r="B117" s="50"/>
      <c r="C117" s="51"/>
      <c r="D117" s="49" t="s">
        <v>491</v>
      </c>
      <c r="E117" s="216" t="s">
        <v>20</v>
      </c>
      <c r="F117" s="58">
        <f>ETM_waardes_2050!G136</f>
        <v>0</v>
      </c>
      <c r="G117" s="53"/>
      <c r="H117" s="229"/>
      <c r="I117" s="29"/>
      <c r="J117" s="29"/>
      <c r="K117" s="29"/>
      <c r="L117" s="29"/>
      <c r="M117" s="29"/>
      <c r="N117" s="29"/>
      <c r="O117" s="29"/>
      <c r="P117" s="29"/>
      <c r="Q117" s="29"/>
      <c r="R117" s="29"/>
      <c r="S117" s="29"/>
      <c r="T117" s="23"/>
      <c r="U117" s="23"/>
      <c r="V117" s="23"/>
      <c r="W117" s="23"/>
      <c r="X117" s="23"/>
      <c r="Y117" s="23"/>
      <c r="Z117" s="23"/>
      <c r="AA117" s="23"/>
      <c r="AB117" s="23"/>
      <c r="AC117" s="23"/>
      <c r="AD117" s="23"/>
      <c r="AE117" s="23"/>
    </row>
    <row r="118" spans="1:31" ht="16" x14ac:dyDescent="0.2">
      <c r="A118" s="1"/>
      <c r="B118" s="61"/>
      <c r="C118" s="62"/>
      <c r="D118" s="63"/>
      <c r="E118" s="64"/>
      <c r="F118" s="167"/>
      <c r="G118" s="168"/>
      <c r="H118" s="239"/>
      <c r="I118" s="23"/>
      <c r="J118" s="23"/>
      <c r="K118" s="23"/>
      <c r="L118" s="23"/>
      <c r="M118" s="23"/>
      <c r="N118" s="23"/>
      <c r="O118" s="23"/>
      <c r="P118" s="23"/>
      <c r="Q118" s="23"/>
      <c r="R118" s="23"/>
      <c r="S118" s="23"/>
      <c r="T118" s="23"/>
      <c r="U118" s="30"/>
      <c r="V118" s="30"/>
      <c r="W118" s="30"/>
      <c r="X118" s="30"/>
      <c r="Y118" s="30"/>
      <c r="Z118" s="30"/>
      <c r="AA118" s="30"/>
      <c r="AB118" s="30"/>
      <c r="AC118" s="30"/>
      <c r="AD118" s="30"/>
      <c r="AE118" s="30"/>
    </row>
    <row r="119" spans="1:31" ht="16" x14ac:dyDescent="0.2">
      <c r="A119" s="1"/>
      <c r="B119" s="50"/>
      <c r="C119" s="51" t="s">
        <v>487</v>
      </c>
      <c r="D119" s="169"/>
      <c r="E119" s="216"/>
      <c r="F119" s="54"/>
      <c r="G119" s="53"/>
      <c r="H119" s="229"/>
      <c r="I119" s="30"/>
      <c r="J119" s="30"/>
      <c r="K119" s="30"/>
      <c r="L119" s="30"/>
      <c r="M119" s="30"/>
      <c r="N119" s="30"/>
      <c r="O119" s="30"/>
      <c r="P119" s="30"/>
      <c r="Q119" s="30"/>
      <c r="R119" s="30"/>
      <c r="S119" s="30"/>
      <c r="T119" s="23"/>
      <c r="U119" s="23"/>
      <c r="V119" s="23"/>
      <c r="W119" s="23"/>
      <c r="X119" s="23"/>
      <c r="Y119" s="23"/>
      <c r="Z119" s="23"/>
      <c r="AA119" s="23"/>
      <c r="AB119" s="23"/>
      <c r="AC119" s="23"/>
      <c r="AD119" s="23"/>
      <c r="AE119" s="23"/>
    </row>
    <row r="120" spans="1:31" ht="17" thickBot="1" x14ac:dyDescent="0.25">
      <c r="A120" s="1"/>
      <c r="B120" s="50"/>
      <c r="C120" s="51"/>
      <c r="D120" s="170" t="s">
        <v>541</v>
      </c>
      <c r="E120" s="216"/>
      <c r="F120" s="54"/>
      <c r="G120" s="53"/>
      <c r="H120" s="229"/>
      <c r="I120" s="23"/>
      <c r="J120" s="23"/>
      <c r="K120" s="23"/>
      <c r="L120" s="23"/>
      <c r="M120" s="23"/>
      <c r="N120" s="23"/>
      <c r="O120" s="23"/>
      <c r="P120" s="23"/>
      <c r="Q120" s="23"/>
      <c r="R120" s="23"/>
      <c r="S120" s="23"/>
      <c r="T120" s="23"/>
      <c r="U120" s="29"/>
      <c r="V120" s="29"/>
      <c r="W120" s="29"/>
      <c r="X120" s="29"/>
      <c r="Y120" s="29"/>
      <c r="Z120" s="29"/>
      <c r="AA120" s="29"/>
      <c r="AB120" s="29"/>
      <c r="AC120" s="29"/>
      <c r="AD120" s="29"/>
      <c r="AE120" s="29"/>
    </row>
    <row r="121" spans="1:31" ht="17" thickBot="1" x14ac:dyDescent="0.25">
      <c r="A121" s="1"/>
      <c r="B121" s="50"/>
      <c r="C121" s="51"/>
      <c r="D121" s="56" t="s">
        <v>542</v>
      </c>
      <c r="E121" s="216" t="s">
        <v>20</v>
      </c>
      <c r="F121" s="58">
        <f>ETM_waardes_2050!G117</f>
        <v>0</v>
      </c>
      <c r="G121" s="57"/>
      <c r="H121" s="229"/>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row>
    <row r="122" spans="1:31" ht="17" thickBot="1" x14ac:dyDescent="0.25">
      <c r="A122" s="1"/>
      <c r="B122" s="50"/>
      <c r="C122" s="51"/>
      <c r="D122" s="56" t="s">
        <v>544</v>
      </c>
      <c r="E122" s="216" t="s">
        <v>20</v>
      </c>
      <c r="F122" s="58">
        <f>ETM_waardes_2050!G118</f>
        <v>100</v>
      </c>
      <c r="G122" s="59"/>
      <c r="H122" s="229"/>
      <c r="I122" s="29"/>
      <c r="J122" s="29"/>
      <c r="K122" s="29"/>
      <c r="L122" s="29"/>
      <c r="M122" s="29"/>
      <c r="N122" s="29"/>
      <c r="O122" s="29"/>
      <c r="P122" s="29"/>
      <c r="Q122" s="29"/>
      <c r="R122" s="29"/>
      <c r="S122" s="29"/>
      <c r="T122" s="23"/>
      <c r="U122" s="23"/>
      <c r="V122" s="23"/>
      <c r="W122" s="23"/>
      <c r="X122" s="23"/>
      <c r="Y122" s="23"/>
      <c r="Z122" s="23"/>
      <c r="AA122" s="23"/>
      <c r="AB122" s="23"/>
      <c r="AC122" s="23"/>
      <c r="AD122" s="23"/>
      <c r="AE122" s="23"/>
    </row>
    <row r="123" spans="1:31" ht="17" thickBot="1" x14ac:dyDescent="0.25">
      <c r="A123" s="1"/>
      <c r="B123" s="50"/>
      <c r="C123" s="51"/>
      <c r="D123" s="56" t="s">
        <v>543</v>
      </c>
      <c r="E123" s="216" t="s">
        <v>20</v>
      </c>
      <c r="F123" s="58">
        <f>ETM_waardes_2050!G119</f>
        <v>0</v>
      </c>
      <c r="G123" s="60"/>
      <c r="H123" s="229"/>
      <c r="I123" s="23"/>
      <c r="J123" s="23"/>
      <c r="K123" s="23"/>
      <c r="L123" s="23"/>
      <c r="M123" s="23"/>
      <c r="N123" s="23"/>
      <c r="O123" s="23"/>
      <c r="P123" s="23"/>
      <c r="Q123" s="23"/>
      <c r="R123" s="23"/>
      <c r="S123" s="23"/>
      <c r="T123" s="23"/>
      <c r="U123" s="29"/>
      <c r="V123" s="29"/>
      <c r="W123" s="29"/>
      <c r="X123" s="29"/>
      <c r="Y123" s="29"/>
      <c r="Z123" s="29"/>
      <c r="AA123" s="29"/>
      <c r="AB123" s="29"/>
      <c r="AC123" s="29"/>
      <c r="AD123" s="29"/>
      <c r="AE123" s="29"/>
    </row>
    <row r="124" spans="1:31" ht="17" thickBot="1" x14ac:dyDescent="0.25">
      <c r="A124" s="1"/>
      <c r="B124" s="50"/>
      <c r="C124" s="51"/>
      <c r="D124" s="56" t="s">
        <v>515</v>
      </c>
      <c r="E124" s="216" t="s">
        <v>20</v>
      </c>
      <c r="F124" s="58">
        <f>ETM_waardes_2050!G120</f>
        <v>0</v>
      </c>
      <c r="G124" s="60"/>
      <c r="H124" s="229"/>
      <c r="I124" s="23"/>
      <c r="J124" s="23"/>
      <c r="K124" s="23"/>
      <c r="L124" s="23"/>
      <c r="M124" s="23"/>
      <c r="N124" s="23"/>
      <c r="O124" s="23"/>
      <c r="P124" s="23"/>
      <c r="Q124" s="23"/>
      <c r="R124" s="23"/>
      <c r="S124" s="23"/>
      <c r="T124" s="23"/>
      <c r="U124" s="29"/>
      <c r="V124" s="29"/>
      <c r="W124" s="29"/>
      <c r="X124" s="29"/>
      <c r="Y124" s="29"/>
      <c r="Z124" s="29"/>
      <c r="AA124" s="29"/>
      <c r="AB124" s="29"/>
      <c r="AC124" s="29"/>
      <c r="AD124" s="29"/>
      <c r="AE124" s="29"/>
    </row>
    <row r="125" spans="1:31" ht="17" thickBot="1" x14ac:dyDescent="0.25">
      <c r="A125" s="1"/>
      <c r="B125" s="50"/>
      <c r="C125" s="51"/>
      <c r="D125" s="56" t="s">
        <v>545</v>
      </c>
      <c r="E125" s="216" t="s">
        <v>20</v>
      </c>
      <c r="F125" s="58">
        <f>ETM_waardes_2050!G124</f>
        <v>0</v>
      </c>
      <c r="G125" s="60"/>
      <c r="H125" s="229"/>
      <c r="I125" s="23"/>
      <c r="J125" s="23"/>
      <c r="K125" s="23"/>
      <c r="L125" s="23"/>
      <c r="M125" s="23"/>
      <c r="N125" s="23"/>
      <c r="O125" s="23"/>
      <c r="P125" s="23"/>
      <c r="Q125" s="23"/>
      <c r="R125" s="23"/>
      <c r="S125" s="23"/>
      <c r="T125" s="23"/>
      <c r="U125" s="29"/>
      <c r="V125" s="29"/>
      <c r="W125" s="29"/>
      <c r="X125" s="29"/>
      <c r="Y125" s="29"/>
      <c r="Z125" s="29"/>
      <c r="AA125" s="29"/>
      <c r="AB125" s="29"/>
      <c r="AC125" s="29"/>
      <c r="AD125" s="29"/>
      <c r="AE125" s="29"/>
    </row>
    <row r="126" spans="1:31" ht="16" x14ac:dyDescent="0.2">
      <c r="A126" s="1"/>
      <c r="B126" s="61"/>
      <c r="C126" s="62"/>
      <c r="D126" s="63"/>
      <c r="E126" s="64"/>
      <c r="F126" s="65"/>
      <c r="G126" s="66"/>
      <c r="H126" s="229"/>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row>
    <row r="127" spans="1:31" ht="16" x14ac:dyDescent="0.2">
      <c r="A127" s="1"/>
      <c r="B127" s="50"/>
      <c r="C127" s="51" t="s">
        <v>457</v>
      </c>
      <c r="D127" s="169"/>
      <c r="E127" s="216"/>
      <c r="F127" s="54"/>
      <c r="G127" s="53"/>
      <c r="H127" s="238"/>
      <c r="I127" s="30"/>
      <c r="J127" s="30"/>
      <c r="K127" s="30"/>
      <c r="L127" s="30"/>
      <c r="M127" s="30"/>
      <c r="N127" s="30"/>
      <c r="O127" s="30"/>
      <c r="P127" s="30"/>
      <c r="Q127" s="30"/>
      <c r="R127" s="30"/>
      <c r="S127" s="30"/>
      <c r="T127" s="23"/>
      <c r="U127" s="23"/>
      <c r="V127" s="23"/>
      <c r="W127" s="23"/>
      <c r="X127" s="23"/>
      <c r="Y127" s="23"/>
      <c r="Z127" s="23"/>
      <c r="AA127" s="23"/>
      <c r="AB127" s="23"/>
      <c r="AC127" s="23"/>
      <c r="AD127" s="23"/>
      <c r="AE127" s="23"/>
    </row>
    <row r="128" spans="1:31" ht="17" thickBot="1" x14ac:dyDescent="0.25">
      <c r="A128" s="1"/>
      <c r="B128" s="50"/>
      <c r="C128" s="51"/>
      <c r="D128" s="170" t="s">
        <v>462</v>
      </c>
      <c r="E128" s="216"/>
      <c r="F128" s="54"/>
      <c r="G128" s="53"/>
      <c r="H128" s="229"/>
      <c r="I128" s="23"/>
      <c r="J128" s="23"/>
      <c r="K128" s="23"/>
      <c r="L128" s="23"/>
      <c r="M128" s="23"/>
      <c r="N128" s="23"/>
      <c r="O128" s="23"/>
      <c r="P128" s="23"/>
      <c r="Q128" s="23"/>
      <c r="R128" s="23"/>
      <c r="S128" s="23"/>
      <c r="T128" s="23"/>
      <c r="U128" s="29"/>
      <c r="V128" s="29"/>
      <c r="W128" s="29"/>
      <c r="X128" s="29"/>
      <c r="Y128" s="29"/>
      <c r="Z128" s="29"/>
      <c r="AA128" s="29"/>
      <c r="AB128" s="29"/>
      <c r="AC128" s="29"/>
      <c r="AD128" s="29"/>
      <c r="AE128" s="29"/>
    </row>
    <row r="129" spans="1:31" ht="17" thickBot="1" x14ac:dyDescent="0.25">
      <c r="A129" s="1"/>
      <c r="B129" s="50"/>
      <c r="C129" s="51"/>
      <c r="D129" s="56" t="s">
        <v>391</v>
      </c>
      <c r="E129" s="216" t="s">
        <v>20</v>
      </c>
      <c r="F129" s="58">
        <f>ETM_waardes_2050!G121</f>
        <v>95.6</v>
      </c>
      <c r="G129" s="57"/>
      <c r="H129" s="229"/>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row>
    <row r="130" spans="1:31" ht="17" thickBot="1" x14ac:dyDescent="0.25">
      <c r="A130" s="1"/>
      <c r="B130" s="50"/>
      <c r="C130" s="51"/>
      <c r="D130" s="56" t="s">
        <v>567</v>
      </c>
      <c r="E130" s="216" t="s">
        <v>20</v>
      </c>
      <c r="F130" s="58">
        <f>ETM_waardes_2050!G122</f>
        <v>4.3999999999999995</v>
      </c>
      <c r="G130" s="59"/>
      <c r="H130" s="229"/>
      <c r="I130" s="29"/>
      <c r="J130" s="29"/>
      <c r="K130" s="29"/>
      <c r="L130" s="29"/>
      <c r="M130" s="29"/>
      <c r="N130" s="29"/>
      <c r="O130" s="29"/>
      <c r="P130" s="29"/>
      <c r="Q130" s="29"/>
      <c r="R130" s="29"/>
      <c r="S130" s="29"/>
      <c r="T130" s="23"/>
      <c r="U130" s="23"/>
      <c r="V130" s="23"/>
      <c r="W130" s="23"/>
      <c r="X130" s="23"/>
      <c r="Y130" s="23"/>
      <c r="Z130" s="23"/>
      <c r="AA130" s="23"/>
      <c r="AB130" s="23"/>
      <c r="AC130" s="23"/>
      <c r="AD130" s="23"/>
      <c r="AE130" s="23"/>
    </row>
    <row r="131" spans="1:31" ht="17" thickBot="1" x14ac:dyDescent="0.25">
      <c r="A131" s="1"/>
      <c r="B131" s="50"/>
      <c r="C131" s="51"/>
      <c r="D131" s="56" t="s">
        <v>564</v>
      </c>
      <c r="E131" s="216" t="s">
        <v>20</v>
      </c>
      <c r="F131" s="58">
        <f>ETM_waardes_2050!G123</f>
        <v>0</v>
      </c>
      <c r="G131" s="60"/>
      <c r="H131" s="229"/>
      <c r="I131" s="23"/>
      <c r="J131" s="23"/>
      <c r="K131" s="23"/>
      <c r="L131" s="23"/>
      <c r="M131" s="23"/>
      <c r="N131" s="23"/>
      <c r="O131" s="23"/>
      <c r="P131" s="23"/>
      <c r="Q131" s="23"/>
      <c r="R131" s="23"/>
      <c r="S131" s="23"/>
      <c r="T131" s="23"/>
      <c r="U131" s="29"/>
      <c r="V131" s="29"/>
      <c r="W131" s="29"/>
      <c r="X131" s="29"/>
      <c r="Y131" s="29"/>
      <c r="Z131" s="29"/>
      <c r="AA131" s="29"/>
      <c r="AB131" s="29"/>
      <c r="AC131" s="29"/>
      <c r="AD131" s="29"/>
      <c r="AE131" s="29"/>
    </row>
    <row r="132" spans="1:31" ht="16" x14ac:dyDescent="0.2">
      <c r="A132" s="1"/>
      <c r="B132" s="61"/>
      <c r="C132" s="62"/>
      <c r="D132" s="63"/>
      <c r="E132" s="64"/>
      <c r="F132" s="65"/>
      <c r="G132" s="66"/>
      <c r="H132" s="239"/>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row>
    <row r="133" spans="1:31" ht="16" x14ac:dyDescent="0.2">
      <c r="A133" s="1"/>
      <c r="B133" s="50"/>
      <c r="C133" s="51" t="s">
        <v>458</v>
      </c>
      <c r="D133" s="52"/>
      <c r="E133" s="216"/>
      <c r="F133" s="54"/>
      <c r="G133" s="53"/>
      <c r="H133" s="229"/>
      <c r="I133" s="23"/>
      <c r="J133" s="23"/>
      <c r="K133" s="23"/>
      <c r="L133" s="23"/>
      <c r="M133" s="23"/>
      <c r="N133" s="23"/>
      <c r="O133" s="23"/>
      <c r="P133" s="29"/>
      <c r="Q133" s="29"/>
      <c r="R133" s="29"/>
      <c r="S133" s="29"/>
      <c r="T133" s="23"/>
      <c r="U133" s="23"/>
      <c r="V133" s="23"/>
      <c r="W133" s="23"/>
      <c r="X133" s="23"/>
      <c r="Y133" s="23"/>
      <c r="Z133" s="23"/>
      <c r="AA133" s="23"/>
      <c r="AB133" s="23"/>
      <c r="AC133" s="23"/>
      <c r="AD133" s="23"/>
      <c r="AE133" s="23"/>
    </row>
    <row r="134" spans="1:31" ht="17" thickBot="1" x14ac:dyDescent="0.25">
      <c r="A134" s="1"/>
      <c r="B134" s="50"/>
      <c r="C134" s="51"/>
      <c r="D134" s="55" t="s">
        <v>463</v>
      </c>
      <c r="E134" s="216"/>
      <c r="F134" s="54"/>
      <c r="G134" s="53"/>
      <c r="H134" s="229"/>
      <c r="I134" s="29"/>
      <c r="J134" s="29"/>
      <c r="K134" s="29"/>
      <c r="L134" s="29"/>
      <c r="M134" s="29"/>
      <c r="N134" s="29"/>
      <c r="O134" s="29"/>
      <c r="P134" s="30"/>
      <c r="Q134" s="30"/>
      <c r="R134" s="30"/>
      <c r="S134" s="30"/>
      <c r="T134" s="23"/>
      <c r="U134" s="29"/>
      <c r="V134" s="29"/>
      <c r="W134" s="29"/>
      <c r="X134" s="29"/>
      <c r="Y134" s="29"/>
      <c r="Z134" s="29"/>
      <c r="AA134" s="29"/>
      <c r="AB134" s="29"/>
      <c r="AC134" s="29"/>
      <c r="AD134" s="29"/>
      <c r="AE134" s="29"/>
    </row>
    <row r="135" spans="1:31" ht="17" thickBot="1" x14ac:dyDescent="0.25">
      <c r="A135" s="1"/>
      <c r="B135" s="50"/>
      <c r="C135" s="51"/>
      <c r="D135" s="56" t="s">
        <v>492</v>
      </c>
      <c r="E135" s="216" t="s">
        <v>20</v>
      </c>
      <c r="F135" s="58">
        <f>ETM_waardes_2050!G125</f>
        <v>6.5</v>
      </c>
      <c r="G135" s="57"/>
      <c r="H135" s="230"/>
      <c r="I135" s="30"/>
      <c r="J135" s="30"/>
      <c r="K135" s="30"/>
      <c r="L135" s="30"/>
      <c r="M135" s="30"/>
      <c r="N135" s="30"/>
      <c r="O135" s="30"/>
      <c r="P135" s="23"/>
      <c r="Q135" s="23"/>
      <c r="R135" s="23"/>
      <c r="S135" s="23"/>
      <c r="T135" s="23"/>
      <c r="U135" s="30"/>
      <c r="V135" s="30"/>
      <c r="W135" s="30"/>
      <c r="X135" s="30"/>
      <c r="Y135" s="30"/>
      <c r="Z135" s="30"/>
      <c r="AA135" s="30"/>
      <c r="AB135" s="30"/>
      <c r="AC135" s="30"/>
      <c r="AD135" s="30"/>
      <c r="AE135" s="30"/>
    </row>
    <row r="136" spans="1:31" ht="17" thickBot="1" x14ac:dyDescent="0.25">
      <c r="A136" s="1"/>
      <c r="B136" s="50"/>
      <c r="C136" s="51"/>
      <c r="D136" s="56" t="s">
        <v>394</v>
      </c>
      <c r="E136" s="216" t="s">
        <v>20</v>
      </c>
      <c r="F136" s="58">
        <f>ETM_waardes_2050!G126</f>
        <v>1.6</v>
      </c>
      <c r="G136" s="59"/>
      <c r="H136" s="229"/>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row>
    <row r="137" spans="1:31" ht="17" thickBot="1" x14ac:dyDescent="0.25">
      <c r="A137" s="1"/>
      <c r="B137" s="50"/>
      <c r="C137" s="51"/>
      <c r="D137" s="56" t="s">
        <v>493</v>
      </c>
      <c r="E137" s="216" t="s">
        <v>20</v>
      </c>
      <c r="F137" s="58">
        <f>ETM_waardes_2050!G127</f>
        <v>91.9</v>
      </c>
      <c r="G137" s="60"/>
      <c r="H137" s="229"/>
      <c r="I137" s="23"/>
      <c r="J137" s="23"/>
      <c r="K137" s="23"/>
      <c r="L137" s="23"/>
      <c r="M137" s="23"/>
      <c r="N137" s="23"/>
      <c r="O137" s="23"/>
      <c r="P137" s="29"/>
      <c r="Q137" s="29"/>
      <c r="R137" s="29"/>
      <c r="S137" s="29"/>
      <c r="T137" s="23"/>
      <c r="U137" s="23"/>
      <c r="V137" s="23"/>
      <c r="W137" s="23"/>
      <c r="X137" s="23"/>
      <c r="Y137" s="23"/>
      <c r="Z137" s="23"/>
      <c r="AA137" s="23"/>
      <c r="AB137" s="23"/>
      <c r="AC137" s="23"/>
      <c r="AD137" s="23"/>
      <c r="AE137" s="23"/>
    </row>
    <row r="138" spans="1:31" ht="16" x14ac:dyDescent="0.2">
      <c r="A138" s="1"/>
      <c r="B138" s="61"/>
      <c r="C138" s="62"/>
      <c r="D138" s="63"/>
      <c r="E138" s="64"/>
      <c r="F138" s="65"/>
      <c r="G138" s="66"/>
      <c r="H138" s="229"/>
      <c r="I138" s="29"/>
      <c r="J138" s="29"/>
      <c r="K138" s="29"/>
      <c r="L138" s="29"/>
      <c r="M138" s="29"/>
      <c r="N138" s="29"/>
      <c r="O138" s="29"/>
      <c r="P138" s="30"/>
      <c r="Q138" s="30"/>
      <c r="R138" s="30"/>
      <c r="S138" s="30"/>
      <c r="T138" s="23"/>
      <c r="U138" s="29"/>
      <c r="V138" s="29"/>
      <c r="W138" s="29"/>
      <c r="X138" s="29"/>
      <c r="Y138" s="29"/>
      <c r="Z138" s="29"/>
      <c r="AA138" s="29"/>
      <c r="AB138" s="29"/>
      <c r="AC138" s="29"/>
      <c r="AD138" s="29"/>
      <c r="AE138" s="29"/>
    </row>
    <row r="139" spans="1:31" ht="16" x14ac:dyDescent="0.2">
      <c r="A139" s="1"/>
      <c r="B139" s="50"/>
      <c r="C139" s="51" t="s">
        <v>460</v>
      </c>
      <c r="D139" s="52"/>
      <c r="E139" s="67"/>
      <c r="F139" s="54"/>
      <c r="G139" s="60"/>
      <c r="H139" s="238"/>
      <c r="I139" s="23"/>
      <c r="J139" s="23"/>
      <c r="K139" s="23"/>
      <c r="L139" s="23"/>
      <c r="M139" s="23"/>
      <c r="N139" s="23"/>
      <c r="O139" s="23"/>
      <c r="P139" s="29"/>
      <c r="Q139" s="29"/>
      <c r="R139" s="29"/>
      <c r="S139" s="29"/>
      <c r="T139" s="23"/>
      <c r="U139" s="30"/>
      <c r="V139" s="30"/>
      <c r="W139" s="30"/>
      <c r="X139" s="30"/>
      <c r="Y139" s="30"/>
      <c r="Z139" s="30"/>
      <c r="AA139" s="30"/>
      <c r="AB139" s="30"/>
      <c r="AC139" s="30"/>
      <c r="AD139" s="30"/>
      <c r="AE139" s="30"/>
    </row>
    <row r="140" spans="1:31" ht="17" thickBot="1" x14ac:dyDescent="0.25">
      <c r="A140" s="1"/>
      <c r="B140" s="50"/>
      <c r="C140" s="51"/>
      <c r="D140" s="55" t="s">
        <v>494</v>
      </c>
      <c r="E140" s="216"/>
      <c r="F140" s="54"/>
      <c r="G140" s="53"/>
      <c r="H140" s="229"/>
      <c r="I140" s="29"/>
      <c r="J140" s="29"/>
      <c r="K140" s="29"/>
      <c r="L140" s="29"/>
      <c r="M140" s="29"/>
      <c r="N140" s="29"/>
      <c r="O140" s="29"/>
      <c r="P140" s="30"/>
      <c r="Q140" s="30"/>
      <c r="R140" s="30"/>
      <c r="S140" s="30"/>
      <c r="T140" s="23"/>
      <c r="U140" s="23"/>
      <c r="V140" s="23"/>
      <c r="W140" s="23"/>
      <c r="X140" s="23"/>
      <c r="Y140" s="23"/>
      <c r="Z140" s="23"/>
      <c r="AA140" s="23"/>
      <c r="AB140" s="23"/>
      <c r="AC140" s="23"/>
      <c r="AD140" s="23"/>
      <c r="AE140" s="23"/>
    </row>
    <row r="141" spans="1:31" ht="17" thickBot="1" x14ac:dyDescent="0.25">
      <c r="A141" s="1"/>
      <c r="B141" s="50"/>
      <c r="C141" s="51"/>
      <c r="D141" s="56" t="s">
        <v>353</v>
      </c>
      <c r="E141" s="67" t="s">
        <v>19</v>
      </c>
      <c r="F141" s="68">
        <f>Gebouwen!E64</f>
        <v>1321.1061111111112</v>
      </c>
      <c r="G141" s="53"/>
      <c r="H141" s="230"/>
      <c r="I141" s="30"/>
      <c r="J141" s="30"/>
      <c r="K141" s="30"/>
      <c r="L141" s="30"/>
      <c r="M141" s="30"/>
      <c r="N141" s="30"/>
      <c r="O141" s="30"/>
      <c r="P141" s="23"/>
      <c r="Q141" s="23"/>
      <c r="R141" s="23"/>
      <c r="S141" s="23"/>
      <c r="T141" s="23"/>
      <c r="U141" s="23"/>
      <c r="V141" s="23"/>
      <c r="W141" s="23"/>
      <c r="X141" s="23"/>
      <c r="Y141" s="23"/>
      <c r="Z141" s="23"/>
      <c r="AA141" s="23"/>
      <c r="AB141" s="23"/>
      <c r="AC141" s="23"/>
      <c r="AD141" s="23"/>
      <c r="AE141" s="23"/>
    </row>
    <row r="142" spans="1:31" ht="17" thickBot="1" x14ac:dyDescent="0.25">
      <c r="A142" s="1"/>
      <c r="B142" s="50"/>
      <c r="C142" s="51"/>
      <c r="D142" s="56" t="s">
        <v>495</v>
      </c>
      <c r="E142" s="67" t="s">
        <v>19</v>
      </c>
      <c r="F142" s="68">
        <f>Gebouwen!E65</f>
        <v>0</v>
      </c>
      <c r="G142" s="53" t="s">
        <v>635</v>
      </c>
      <c r="H142" s="229"/>
      <c r="I142" s="23"/>
      <c r="J142" s="23"/>
      <c r="K142" s="23"/>
      <c r="L142" s="23"/>
      <c r="M142" s="23"/>
      <c r="N142" s="23"/>
      <c r="O142" s="23"/>
      <c r="P142" s="23"/>
      <c r="Q142" s="23"/>
      <c r="R142" s="23"/>
      <c r="S142" s="23"/>
      <c r="T142" s="23"/>
      <c r="U142" s="29"/>
      <c r="V142" s="29"/>
      <c r="W142" s="29"/>
      <c r="X142" s="29"/>
      <c r="Y142" s="29"/>
      <c r="Z142" s="29"/>
      <c r="AA142" s="29"/>
      <c r="AB142" s="29"/>
      <c r="AC142" s="29"/>
      <c r="AD142" s="29"/>
      <c r="AE142" s="29"/>
    </row>
    <row r="143" spans="1:31" ht="16" x14ac:dyDescent="0.2">
      <c r="A143" s="1"/>
      <c r="B143" s="50"/>
      <c r="C143" s="51"/>
      <c r="D143" s="56" t="s">
        <v>496</v>
      </c>
      <c r="E143" s="67" t="s">
        <v>19</v>
      </c>
      <c r="F143" s="301">
        <v>0</v>
      </c>
      <c r="G143" s="53" t="s">
        <v>635</v>
      </c>
      <c r="H143" s="229"/>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row>
    <row r="144" spans="1:31" ht="16" x14ac:dyDescent="0.2">
      <c r="A144" s="1"/>
      <c r="B144" s="50"/>
      <c r="C144" s="51"/>
      <c r="D144" s="56" t="s">
        <v>362</v>
      </c>
      <c r="E144" s="67" t="s">
        <v>19</v>
      </c>
      <c r="F144" s="301">
        <v>0</v>
      </c>
      <c r="G144" s="53" t="s">
        <v>635</v>
      </c>
      <c r="H144" s="229"/>
      <c r="I144" s="509" t="s">
        <v>778</v>
      </c>
      <c r="J144" s="23"/>
      <c r="K144" s="23"/>
      <c r="L144" s="23"/>
      <c r="M144" s="23"/>
      <c r="N144" s="23"/>
      <c r="O144" s="23"/>
      <c r="P144" s="23"/>
      <c r="Q144" s="23"/>
      <c r="R144" s="23"/>
      <c r="S144" s="23"/>
      <c r="T144" s="23"/>
      <c r="U144" s="23"/>
      <c r="V144" s="23"/>
      <c r="W144" s="23"/>
      <c r="X144" s="23"/>
      <c r="Y144" s="23"/>
      <c r="Z144" s="23"/>
      <c r="AA144" s="23"/>
      <c r="AB144" s="23"/>
      <c r="AC144" s="23"/>
      <c r="AD144" s="23"/>
      <c r="AE144" s="23"/>
    </row>
    <row r="145" spans="1:31" ht="17" thickBot="1" x14ac:dyDescent="0.25">
      <c r="A145" s="1"/>
      <c r="B145" s="50"/>
      <c r="C145" s="51"/>
      <c r="D145" s="52"/>
      <c r="E145" s="67"/>
      <c r="F145" s="73"/>
      <c r="G145" s="57"/>
      <c r="H145" s="231"/>
      <c r="I145" s="29"/>
      <c r="J145" s="29"/>
      <c r="K145" s="29"/>
      <c r="L145" s="29"/>
      <c r="M145" s="29"/>
      <c r="N145" s="29"/>
      <c r="O145" s="29"/>
      <c r="P145" s="29"/>
      <c r="Q145" s="29"/>
      <c r="R145" s="29"/>
      <c r="S145" s="29"/>
      <c r="T145" s="23"/>
      <c r="U145" s="30"/>
      <c r="V145" s="30"/>
      <c r="W145" s="30"/>
      <c r="X145" s="30"/>
      <c r="Y145" s="30"/>
      <c r="Z145" s="30"/>
      <c r="AA145" s="30"/>
      <c r="AB145" s="30"/>
      <c r="AC145" s="30"/>
      <c r="AD145" s="30"/>
      <c r="AE145" s="30"/>
    </row>
    <row r="146" spans="1:31" ht="16" x14ac:dyDescent="0.2">
      <c r="A146" s="1"/>
      <c r="B146" s="75" t="s">
        <v>202</v>
      </c>
      <c r="C146" s="76" t="s">
        <v>453</v>
      </c>
      <c r="D146" s="77"/>
      <c r="E146" s="78"/>
      <c r="F146" s="79"/>
      <c r="G146" s="79"/>
      <c r="H146" s="240"/>
      <c r="I146" s="30"/>
      <c r="J146" s="30"/>
      <c r="K146" s="30"/>
      <c r="L146" s="30"/>
      <c r="M146" s="30"/>
      <c r="N146" s="30"/>
      <c r="O146" s="30"/>
      <c r="P146" s="30"/>
      <c r="Q146" s="30"/>
      <c r="R146" s="30"/>
      <c r="S146" s="30"/>
      <c r="T146" s="23"/>
      <c r="U146" s="23"/>
      <c r="V146" s="23"/>
      <c r="W146" s="23"/>
      <c r="X146" s="23"/>
      <c r="Y146" s="23"/>
      <c r="Z146" s="23"/>
      <c r="AA146" s="23"/>
      <c r="AB146" s="23"/>
      <c r="AC146" s="23"/>
      <c r="AD146" s="23"/>
      <c r="AE146" s="23"/>
    </row>
    <row r="147" spans="1:31" x14ac:dyDescent="0.15">
      <c r="A147" s="1"/>
      <c r="B147" s="80"/>
      <c r="C147" s="81"/>
      <c r="D147" s="81" t="s">
        <v>475</v>
      </c>
      <c r="E147" s="82" t="s">
        <v>19</v>
      </c>
      <c r="F147" s="83">
        <f>SUM(F150:F156)</f>
        <v>13918.645787636882</v>
      </c>
      <c r="G147" s="84"/>
      <c r="H147" s="23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row>
    <row r="148" spans="1:31" ht="16" x14ac:dyDescent="0.2">
      <c r="A148" s="1"/>
      <c r="B148" s="85"/>
      <c r="C148" s="86"/>
      <c r="D148" s="81"/>
      <c r="E148" s="87"/>
      <c r="F148" s="300"/>
      <c r="G148" s="88"/>
      <c r="H148" s="233"/>
      <c r="I148" s="23"/>
      <c r="J148" s="23"/>
      <c r="K148" s="23"/>
      <c r="L148" s="23"/>
      <c r="M148" s="23"/>
      <c r="N148" s="23"/>
      <c r="O148" s="23"/>
      <c r="P148" s="23"/>
      <c r="Q148" s="23"/>
      <c r="R148" s="23"/>
      <c r="S148" s="23"/>
      <c r="T148" s="23"/>
      <c r="U148" s="29"/>
      <c r="V148" s="29"/>
      <c r="W148" s="29"/>
      <c r="X148" s="29"/>
      <c r="Y148" s="29"/>
      <c r="Z148" s="29"/>
      <c r="AA148" s="29"/>
      <c r="AB148" s="29"/>
      <c r="AC148" s="29"/>
      <c r="AD148" s="29"/>
      <c r="AE148" s="29"/>
    </row>
    <row r="149" spans="1:31" ht="17" thickBot="1" x14ac:dyDescent="0.25">
      <c r="A149" s="1"/>
      <c r="B149" s="85"/>
      <c r="C149" s="86"/>
      <c r="D149" s="89" t="s">
        <v>497</v>
      </c>
      <c r="E149" s="87"/>
      <c r="F149" s="300"/>
      <c r="G149" s="88"/>
      <c r="H149" s="233"/>
      <c r="I149" s="29"/>
      <c r="J149" s="29"/>
      <c r="K149" s="29"/>
      <c r="L149" s="29"/>
      <c r="M149" s="29"/>
      <c r="N149" s="29"/>
      <c r="O149" s="29"/>
      <c r="P149" s="29"/>
      <c r="Q149" s="29"/>
      <c r="R149" s="29"/>
      <c r="S149" s="29"/>
      <c r="T149" s="23"/>
      <c r="U149" s="30"/>
      <c r="V149" s="30"/>
      <c r="W149" s="30"/>
      <c r="X149" s="30"/>
      <c r="Y149" s="30"/>
      <c r="Z149" s="30"/>
      <c r="AA149" s="30"/>
      <c r="AB149" s="30"/>
      <c r="AC149" s="30"/>
      <c r="AD149" s="30"/>
      <c r="AE149" s="30"/>
    </row>
    <row r="150" spans="1:31" ht="17" thickBot="1" x14ac:dyDescent="0.25">
      <c r="A150" s="1"/>
      <c r="B150" s="85"/>
      <c r="C150" s="86"/>
      <c r="D150" s="90" t="s">
        <v>368</v>
      </c>
      <c r="E150" s="87" t="s">
        <v>19</v>
      </c>
      <c r="F150" s="92">
        <f>Transport!E68</f>
        <v>5909.7062500800912</v>
      </c>
      <c r="G150" s="83"/>
      <c r="H150" s="23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row>
    <row r="151" spans="1:31" ht="17" thickBot="1" x14ac:dyDescent="0.25">
      <c r="A151" s="1"/>
      <c r="B151" s="85"/>
      <c r="C151" s="86"/>
      <c r="D151" s="90" t="s">
        <v>354</v>
      </c>
      <c r="E151" s="87" t="s">
        <v>19</v>
      </c>
      <c r="F151" s="92">
        <f>Transport!E66+Transport!F17+Transport!F26</f>
        <v>7265.6328733146229</v>
      </c>
      <c r="G151" s="93"/>
      <c r="H151" s="23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row>
    <row r="152" spans="1:31" ht="17" thickBot="1" x14ac:dyDescent="0.25">
      <c r="A152" s="1"/>
      <c r="B152" s="85"/>
      <c r="C152" s="86"/>
      <c r="D152" s="90" t="s">
        <v>369</v>
      </c>
      <c r="E152" s="87" t="s">
        <v>19</v>
      </c>
      <c r="F152" s="92">
        <f>Transport!E50</f>
        <v>392.49670798592075</v>
      </c>
      <c r="G152" s="93"/>
      <c r="H152" s="233"/>
      <c r="I152" s="29"/>
      <c r="J152" s="29"/>
      <c r="K152" s="29"/>
      <c r="L152" s="29"/>
      <c r="M152" s="29"/>
      <c r="N152" s="29"/>
      <c r="O152" s="29"/>
      <c r="P152" s="29"/>
      <c r="Q152" s="29"/>
      <c r="R152" s="29"/>
      <c r="S152" s="29"/>
      <c r="T152" s="23"/>
      <c r="U152" s="29"/>
      <c r="V152" s="29"/>
      <c r="W152" s="29"/>
      <c r="X152" s="29"/>
      <c r="Y152" s="29"/>
      <c r="Z152" s="29"/>
      <c r="AA152" s="29"/>
      <c r="AB152" s="29"/>
      <c r="AC152" s="29"/>
      <c r="AD152" s="29"/>
      <c r="AE152" s="29"/>
    </row>
    <row r="153" spans="1:31" ht="17" thickBot="1" x14ac:dyDescent="0.25">
      <c r="A153" s="1"/>
      <c r="B153" s="85"/>
      <c r="C153" s="86"/>
      <c r="D153" s="90" t="s">
        <v>353</v>
      </c>
      <c r="E153" s="87" t="s">
        <v>19</v>
      </c>
      <c r="F153" s="92">
        <f>Transport!F18+Transport!E47+Transport!E58</f>
        <v>94</v>
      </c>
      <c r="G153" s="93"/>
      <c r="H153" s="23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row>
    <row r="154" spans="1:31" ht="17" thickBot="1" x14ac:dyDescent="0.25">
      <c r="A154" s="1"/>
      <c r="B154" s="85"/>
      <c r="C154" s="86"/>
      <c r="D154" s="90" t="s">
        <v>366</v>
      </c>
      <c r="E154" s="87" t="s">
        <v>19</v>
      </c>
      <c r="F154" s="92">
        <f>Transport!E45+Transport!E56</f>
        <v>20.200144800000004</v>
      </c>
      <c r="G154" s="94"/>
      <c r="H154" s="23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row>
    <row r="155" spans="1:31" ht="17" thickBot="1" x14ac:dyDescent="0.25">
      <c r="A155" s="1"/>
      <c r="B155" s="85"/>
      <c r="C155" s="86"/>
      <c r="D155" s="90" t="s">
        <v>373</v>
      </c>
      <c r="E155" s="87" t="s">
        <v>19</v>
      </c>
      <c r="F155" s="92">
        <v>0</v>
      </c>
      <c r="G155" s="94"/>
      <c r="H155" s="233"/>
      <c r="I155" s="23"/>
      <c r="J155" s="23"/>
      <c r="K155" s="23"/>
      <c r="L155" s="23"/>
      <c r="M155" s="23"/>
      <c r="N155" s="23"/>
      <c r="O155" s="23"/>
      <c r="P155" s="29"/>
      <c r="Q155" s="29"/>
      <c r="R155" s="29"/>
      <c r="S155" s="29"/>
      <c r="T155" s="23"/>
      <c r="U155" s="29"/>
      <c r="V155" s="29"/>
      <c r="W155" s="29"/>
      <c r="X155" s="29"/>
      <c r="Y155" s="29"/>
      <c r="Z155" s="29"/>
      <c r="AA155" s="29"/>
      <c r="AB155" s="29"/>
      <c r="AC155" s="29"/>
      <c r="AD155" s="29"/>
      <c r="AE155" s="29"/>
    </row>
    <row r="156" spans="1:31" ht="17" thickBot="1" x14ac:dyDescent="0.25">
      <c r="A156" s="1"/>
      <c r="B156" s="85"/>
      <c r="C156" s="86"/>
      <c r="D156" s="90" t="s">
        <v>469</v>
      </c>
      <c r="E156" s="87" t="s">
        <v>19</v>
      </c>
      <c r="F156" s="92">
        <f>Transport!E65</f>
        <v>236.60981145624581</v>
      </c>
      <c r="G156" s="83"/>
      <c r="H156" s="233"/>
      <c r="I156" s="23"/>
      <c r="J156" s="23"/>
      <c r="K156" s="23"/>
      <c r="L156" s="23"/>
      <c r="M156" s="23"/>
      <c r="N156" s="23"/>
      <c r="O156" s="23"/>
      <c r="P156" s="30"/>
      <c r="Q156" s="30"/>
      <c r="R156" s="30"/>
      <c r="S156" s="30"/>
      <c r="T156" s="23"/>
      <c r="U156" s="23"/>
      <c r="V156" s="23"/>
      <c r="W156" s="23"/>
      <c r="X156" s="23"/>
      <c r="Y156" s="23"/>
      <c r="Z156" s="23"/>
      <c r="AA156" s="23"/>
      <c r="AB156" s="23"/>
      <c r="AC156" s="23"/>
      <c r="AD156" s="23"/>
      <c r="AE156" s="23"/>
    </row>
    <row r="157" spans="1:31" ht="17" thickBot="1" x14ac:dyDescent="0.25">
      <c r="A157" s="1"/>
      <c r="B157" s="85"/>
      <c r="C157" s="86"/>
      <c r="D157" s="90" t="s">
        <v>470</v>
      </c>
      <c r="E157" s="87" t="s">
        <v>19</v>
      </c>
      <c r="F157" s="92">
        <f>Transport!E67</f>
        <v>199.14867040790878</v>
      </c>
      <c r="G157" s="94"/>
      <c r="H157" s="233"/>
      <c r="I157" s="29"/>
      <c r="J157" s="29"/>
      <c r="K157" s="29"/>
      <c r="L157" s="29"/>
      <c r="M157" s="29"/>
      <c r="N157" s="29"/>
      <c r="O157" s="29"/>
      <c r="P157" s="23"/>
      <c r="Q157" s="23"/>
      <c r="R157" s="23"/>
      <c r="S157" s="23"/>
      <c r="T157" s="23"/>
      <c r="U157" s="23"/>
      <c r="V157" s="23"/>
      <c r="W157" s="23"/>
      <c r="X157" s="23"/>
      <c r="Y157" s="23"/>
      <c r="Z157" s="23"/>
      <c r="AA157" s="23"/>
      <c r="AB157" s="23"/>
      <c r="AC157" s="23"/>
      <c r="AD157" s="23"/>
      <c r="AE157" s="23"/>
    </row>
    <row r="158" spans="1:31" ht="17" thickBot="1" x14ac:dyDescent="0.25">
      <c r="A158" s="1"/>
      <c r="B158" s="85"/>
      <c r="C158" s="86"/>
      <c r="D158" s="90" t="s">
        <v>472</v>
      </c>
      <c r="E158" s="87" t="s">
        <v>19</v>
      </c>
      <c r="F158" s="92">
        <v>0</v>
      </c>
      <c r="G158" s="94"/>
      <c r="H158" s="241"/>
      <c r="I158" s="30"/>
      <c r="J158" s="30"/>
      <c r="K158" s="30"/>
      <c r="L158" s="30"/>
      <c r="M158" s="30"/>
      <c r="N158" s="30"/>
      <c r="O158" s="30"/>
      <c r="P158" s="23"/>
      <c r="Q158" s="23"/>
      <c r="R158" s="23"/>
      <c r="S158" s="23"/>
      <c r="T158" s="23"/>
      <c r="U158" s="29"/>
      <c r="V158" s="29"/>
      <c r="W158" s="29"/>
      <c r="X158" s="29"/>
      <c r="Y158" s="29"/>
      <c r="Z158" s="29"/>
      <c r="AA158" s="29"/>
      <c r="AB158" s="29"/>
      <c r="AC158" s="29"/>
      <c r="AD158" s="29"/>
      <c r="AE158" s="29"/>
    </row>
    <row r="159" spans="1:31" ht="17" thickBot="1" x14ac:dyDescent="0.25">
      <c r="A159" s="1"/>
      <c r="B159" s="85"/>
      <c r="C159" s="86"/>
      <c r="D159" s="90" t="s">
        <v>376</v>
      </c>
      <c r="E159" s="87" t="s">
        <v>19</v>
      </c>
      <c r="F159" s="92">
        <v>0</v>
      </c>
      <c r="G159" s="137" t="s">
        <v>473</v>
      </c>
      <c r="H159" s="233"/>
      <c r="I159" s="23"/>
      <c r="J159" s="23"/>
      <c r="K159" s="23"/>
      <c r="L159" s="23"/>
      <c r="M159" s="23"/>
      <c r="N159" s="23"/>
      <c r="O159" s="23"/>
      <c r="P159" s="29"/>
      <c r="Q159" s="29"/>
      <c r="R159" s="29"/>
      <c r="S159" s="29"/>
      <c r="T159" s="23"/>
      <c r="U159" s="30"/>
      <c r="V159" s="30"/>
      <c r="W159" s="30"/>
      <c r="X159" s="30"/>
      <c r="Y159" s="30"/>
      <c r="Z159" s="30"/>
      <c r="AA159" s="30"/>
      <c r="AB159" s="30"/>
      <c r="AC159" s="30"/>
      <c r="AD159" s="30"/>
      <c r="AE159" s="30"/>
    </row>
    <row r="160" spans="1:31" ht="17" thickBot="1" x14ac:dyDescent="0.25">
      <c r="A160" s="1"/>
      <c r="B160" s="85"/>
      <c r="C160" s="86"/>
      <c r="D160" s="90" t="s">
        <v>471</v>
      </c>
      <c r="E160" s="87" t="s">
        <v>19</v>
      </c>
      <c r="F160" s="92">
        <v>0</v>
      </c>
      <c r="G160" s="138"/>
      <c r="H160" s="23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row>
    <row r="161" spans="1:31" ht="17" thickBot="1" x14ac:dyDescent="0.25">
      <c r="A161" s="1"/>
      <c r="B161" s="85"/>
      <c r="C161" s="86"/>
      <c r="D161" s="90" t="s">
        <v>474</v>
      </c>
      <c r="E161" s="87" t="s">
        <v>19</v>
      </c>
      <c r="F161" s="92">
        <v>0</v>
      </c>
      <c r="G161" s="138"/>
      <c r="H161" s="233"/>
      <c r="I161" s="29"/>
      <c r="J161" s="29"/>
      <c r="K161" s="29"/>
      <c r="L161" s="29"/>
      <c r="M161" s="29"/>
      <c r="N161" s="29"/>
      <c r="O161" s="29"/>
      <c r="P161" s="29"/>
      <c r="Q161" s="29"/>
      <c r="R161" s="29"/>
      <c r="S161" s="29"/>
      <c r="T161" s="23"/>
      <c r="U161" s="23"/>
      <c r="V161" s="23"/>
      <c r="W161" s="23"/>
      <c r="X161" s="23"/>
      <c r="Y161" s="23"/>
      <c r="Z161" s="23"/>
      <c r="AA161" s="23"/>
      <c r="AB161" s="23"/>
      <c r="AC161" s="23"/>
      <c r="AD161" s="23"/>
      <c r="AE161" s="23"/>
    </row>
    <row r="162" spans="1:31" ht="16" x14ac:dyDescent="0.2">
      <c r="A162" s="1"/>
      <c r="B162" s="98"/>
      <c r="C162" s="99"/>
      <c r="D162" s="100"/>
      <c r="E162" s="101"/>
      <c r="F162" s="102"/>
      <c r="G162" s="103"/>
      <c r="H162" s="241"/>
      <c r="I162" s="30"/>
      <c r="J162" s="30"/>
      <c r="K162" s="30"/>
      <c r="L162" s="30"/>
      <c r="M162" s="30"/>
      <c r="N162" s="30"/>
      <c r="O162" s="30"/>
      <c r="P162" s="30"/>
      <c r="Q162" s="30"/>
      <c r="R162" s="30"/>
      <c r="S162" s="30"/>
      <c r="T162" s="23"/>
      <c r="U162" s="29"/>
      <c r="V162" s="29"/>
      <c r="W162" s="29"/>
      <c r="X162" s="29"/>
      <c r="Y162" s="29"/>
      <c r="Z162" s="29"/>
      <c r="AA162" s="29"/>
      <c r="AB162" s="29"/>
      <c r="AC162" s="29"/>
      <c r="AD162" s="29"/>
      <c r="AE162" s="29"/>
    </row>
    <row r="163" spans="1:31" ht="16" x14ac:dyDescent="0.2">
      <c r="A163" s="1"/>
      <c r="B163" s="85"/>
      <c r="C163" s="86" t="s">
        <v>365</v>
      </c>
      <c r="D163" s="81"/>
      <c r="E163" s="87"/>
      <c r="F163" s="104"/>
      <c r="G163" s="105"/>
      <c r="H163" s="235"/>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row>
    <row r="164" spans="1:31" ht="17" thickBot="1" x14ac:dyDescent="0.25">
      <c r="A164" s="1"/>
      <c r="B164" s="85"/>
      <c r="C164" s="86"/>
      <c r="D164" s="89" t="s">
        <v>637</v>
      </c>
      <c r="E164" s="87"/>
      <c r="F164" s="106"/>
      <c r="G164" s="105"/>
      <c r="H164" s="233"/>
      <c r="I164" s="23"/>
      <c r="J164" s="23"/>
      <c r="K164" s="23"/>
      <c r="L164" s="23"/>
      <c r="M164" s="23"/>
      <c r="N164" s="23"/>
      <c r="O164" s="23"/>
      <c r="P164" s="23"/>
      <c r="Q164" s="23"/>
      <c r="R164" s="23"/>
      <c r="S164" s="23"/>
      <c r="T164" s="23"/>
      <c r="U164" s="29"/>
      <c r="V164" s="29"/>
      <c r="W164" s="29"/>
      <c r="X164" s="29"/>
      <c r="Y164" s="29"/>
      <c r="Z164" s="29"/>
      <c r="AA164" s="29"/>
      <c r="AB164" s="29"/>
      <c r="AC164" s="29"/>
      <c r="AD164" s="29"/>
      <c r="AE164" s="29"/>
    </row>
    <row r="165" spans="1:31" ht="17" thickBot="1" x14ac:dyDescent="0.25">
      <c r="A165" s="1"/>
      <c r="B165" s="85"/>
      <c r="C165" s="86"/>
      <c r="D165" s="90" t="s">
        <v>368</v>
      </c>
      <c r="E165" s="217" t="s">
        <v>20</v>
      </c>
      <c r="F165" s="107">
        <f>ETM_waardes_2050!$G207</f>
        <v>72.175020858905441</v>
      </c>
      <c r="G165" s="108"/>
      <c r="H165" s="233"/>
      <c r="I165" s="29"/>
      <c r="J165" s="29"/>
      <c r="K165" s="29"/>
      <c r="L165" s="29"/>
      <c r="M165" s="29"/>
      <c r="N165" s="29"/>
      <c r="O165" s="29"/>
      <c r="P165" s="23"/>
      <c r="Q165" s="23"/>
      <c r="R165" s="23"/>
      <c r="S165" s="23"/>
      <c r="T165" s="23"/>
      <c r="U165" s="30"/>
      <c r="V165" s="30"/>
      <c r="W165" s="30"/>
      <c r="X165" s="30"/>
      <c r="Y165" s="30"/>
      <c r="Z165" s="30"/>
      <c r="AA165" s="30"/>
      <c r="AB165" s="30"/>
      <c r="AC165" s="30"/>
      <c r="AD165" s="30"/>
      <c r="AE165" s="30"/>
    </row>
    <row r="166" spans="1:31" ht="17" thickBot="1" x14ac:dyDescent="0.25">
      <c r="A166" s="1"/>
      <c r="B166" s="85"/>
      <c r="C166" s="86"/>
      <c r="D166" s="90" t="s">
        <v>354</v>
      </c>
      <c r="E166" s="217" t="s">
        <v>20</v>
      </c>
      <c r="F166" s="107">
        <f>ETM_waardes_2050!$G205</f>
        <v>23.554240399266252</v>
      </c>
      <c r="G166" s="93"/>
      <c r="H166" s="23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row>
    <row r="167" spans="1:31" ht="17" thickBot="1" x14ac:dyDescent="0.25">
      <c r="A167" s="1"/>
      <c r="B167" s="85"/>
      <c r="C167" s="86"/>
      <c r="D167" s="90" t="s">
        <v>369</v>
      </c>
      <c r="E167" s="217" t="s">
        <v>20</v>
      </c>
      <c r="F167" s="107">
        <f>ETM_waardes_2050!$G209</f>
        <v>4.1528660792310754</v>
      </c>
      <c r="G167" s="93"/>
      <c r="H167" s="233"/>
      <c r="I167" s="23"/>
      <c r="J167" s="23"/>
      <c r="K167" s="23"/>
      <c r="L167" s="23"/>
      <c r="M167" s="23"/>
      <c r="N167" s="23"/>
      <c r="O167" s="23"/>
      <c r="P167" s="29"/>
      <c r="Q167" s="29"/>
      <c r="R167" s="29"/>
      <c r="S167" s="29"/>
      <c r="T167" s="23"/>
      <c r="U167" s="23"/>
      <c r="V167" s="23"/>
      <c r="W167" s="23"/>
      <c r="X167" s="23"/>
      <c r="Y167" s="23"/>
      <c r="Z167" s="23"/>
      <c r="AA167" s="23"/>
      <c r="AB167" s="23"/>
      <c r="AC167" s="23"/>
      <c r="AD167" s="23"/>
      <c r="AE167" s="23"/>
    </row>
    <row r="168" spans="1:31" ht="17" thickBot="1" x14ac:dyDescent="0.25">
      <c r="A168" s="1"/>
      <c r="B168" s="85"/>
      <c r="C168" s="86"/>
      <c r="D168" s="90" t="s">
        <v>353</v>
      </c>
      <c r="E168" s="217" t="s">
        <v>20</v>
      </c>
      <c r="F168" s="107">
        <f>ETM_waardes_2050!$G206</f>
        <v>0.11787266259722694</v>
      </c>
      <c r="G168" s="94"/>
      <c r="H168" s="233"/>
      <c r="I168" s="29"/>
      <c r="J168" s="29"/>
      <c r="K168" s="29"/>
      <c r="L168" s="29"/>
      <c r="M168" s="29"/>
      <c r="N168" s="29"/>
      <c r="O168" s="29"/>
      <c r="P168" s="30"/>
      <c r="Q168" s="30"/>
      <c r="R168" s="30"/>
      <c r="S168" s="30"/>
      <c r="T168" s="23"/>
      <c r="U168" s="29"/>
      <c r="V168" s="29"/>
      <c r="W168" s="29"/>
      <c r="X168" s="29"/>
      <c r="Y168" s="29"/>
      <c r="Z168" s="29"/>
      <c r="AA168" s="29"/>
      <c r="AB168" s="29"/>
      <c r="AC168" s="29"/>
      <c r="AD168" s="29"/>
      <c r="AE168" s="29"/>
    </row>
    <row r="169" spans="1:31" ht="17" thickBot="1" x14ac:dyDescent="0.25">
      <c r="A169" s="1"/>
      <c r="B169" s="85"/>
      <c r="C169" s="86"/>
      <c r="D169" s="90" t="s">
        <v>366</v>
      </c>
      <c r="E169" s="217" t="s">
        <v>20</v>
      </c>
      <c r="F169" s="107">
        <f>ETM_waardes_2050!$G204</f>
        <v>0</v>
      </c>
      <c r="G169" s="95"/>
      <c r="H169" s="233"/>
      <c r="I169" s="23"/>
      <c r="J169" s="23"/>
      <c r="K169" s="23"/>
      <c r="L169" s="23"/>
      <c r="M169" s="23"/>
      <c r="N169" s="23"/>
      <c r="O169" s="23"/>
      <c r="P169" s="23"/>
      <c r="Q169" s="23"/>
      <c r="R169" s="23"/>
      <c r="S169" s="23"/>
      <c r="T169" s="23"/>
      <c r="U169" s="30"/>
      <c r="V169" s="30"/>
      <c r="W169" s="30"/>
      <c r="X169" s="30"/>
      <c r="Y169" s="30"/>
      <c r="Z169" s="30"/>
      <c r="AA169" s="30"/>
      <c r="AB169" s="30"/>
      <c r="AC169" s="30"/>
      <c r="AD169" s="30"/>
      <c r="AE169" s="30"/>
    </row>
    <row r="170" spans="1:31" ht="17" thickBot="1" x14ac:dyDescent="0.25">
      <c r="A170" s="1"/>
      <c r="B170" s="85"/>
      <c r="C170" s="86"/>
      <c r="D170" s="90" t="s">
        <v>376</v>
      </c>
      <c r="E170" s="217" t="s">
        <v>20</v>
      </c>
      <c r="F170" s="107">
        <f>ETM_waardes_2050!$G208</f>
        <v>0</v>
      </c>
      <c r="G170" s="108"/>
      <c r="H170" s="23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row>
    <row r="171" spans="1:31" ht="16" x14ac:dyDescent="0.2">
      <c r="A171" s="1"/>
      <c r="B171" s="85"/>
      <c r="C171" s="86"/>
      <c r="D171" s="90"/>
      <c r="E171" s="218"/>
      <c r="F171" s="93"/>
      <c r="G171" s="93"/>
      <c r="H171" s="236"/>
      <c r="I171" s="29"/>
      <c r="J171" s="29"/>
      <c r="K171" s="29"/>
      <c r="L171" s="29"/>
      <c r="M171" s="29"/>
      <c r="N171" s="29"/>
      <c r="O171" s="29"/>
      <c r="P171" s="29"/>
      <c r="Q171" s="29"/>
      <c r="R171" s="29"/>
      <c r="S171" s="29"/>
      <c r="T171" s="23"/>
      <c r="U171" s="23"/>
      <c r="V171" s="23"/>
      <c r="W171" s="23"/>
      <c r="X171" s="23"/>
      <c r="Y171" s="23"/>
      <c r="Z171" s="23"/>
      <c r="AA171" s="23"/>
      <c r="AB171" s="23"/>
      <c r="AC171" s="23"/>
      <c r="AD171" s="23"/>
      <c r="AE171" s="23"/>
    </row>
    <row r="172" spans="1:31" ht="16" x14ac:dyDescent="0.2">
      <c r="A172" s="1"/>
      <c r="B172" s="139"/>
      <c r="C172" s="140" t="s">
        <v>476</v>
      </c>
      <c r="D172" s="141"/>
      <c r="E172" s="221"/>
      <c r="F172" s="104"/>
      <c r="G172" s="142"/>
      <c r="H172" s="241"/>
      <c r="I172" s="30"/>
      <c r="J172" s="30"/>
      <c r="K172" s="30"/>
      <c r="L172" s="30"/>
      <c r="M172" s="30"/>
      <c r="N172" s="30"/>
      <c r="O172" s="30"/>
      <c r="P172" s="30"/>
      <c r="Q172" s="30"/>
      <c r="R172" s="30"/>
      <c r="S172" s="30"/>
      <c r="T172" s="23"/>
      <c r="U172" s="29"/>
      <c r="V172" s="29"/>
      <c r="W172" s="29"/>
      <c r="X172" s="29"/>
      <c r="Y172" s="29"/>
      <c r="Z172" s="29"/>
      <c r="AA172" s="29"/>
      <c r="AB172" s="29"/>
      <c r="AC172" s="29"/>
      <c r="AD172" s="29"/>
      <c r="AE172" s="29"/>
    </row>
    <row r="173" spans="1:31" ht="17" thickBot="1" x14ac:dyDescent="0.25">
      <c r="A173" s="1"/>
      <c r="B173" s="85"/>
      <c r="C173" s="86"/>
      <c r="D173" s="143" t="s">
        <v>477</v>
      </c>
      <c r="E173" s="217"/>
      <c r="F173" s="106"/>
      <c r="G173" s="144"/>
      <c r="H173" s="23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row>
    <row r="174" spans="1:31" ht="17" thickBot="1" x14ac:dyDescent="0.25">
      <c r="A174" s="1"/>
      <c r="B174" s="85"/>
      <c r="C174" s="86"/>
      <c r="D174" s="90" t="s">
        <v>368</v>
      </c>
      <c r="E174" s="217" t="s">
        <v>20</v>
      </c>
      <c r="F174" s="107">
        <f>ETM_waardes_2050!$G222</f>
        <v>0.98429599338858842</v>
      </c>
      <c r="G174" s="93"/>
      <c r="H174" s="23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row>
    <row r="175" spans="1:31" ht="17" thickBot="1" x14ac:dyDescent="0.25">
      <c r="A175" s="1"/>
      <c r="B175" s="85"/>
      <c r="C175" s="86"/>
      <c r="D175" s="90" t="s">
        <v>354</v>
      </c>
      <c r="E175" s="217" t="s">
        <v>20</v>
      </c>
      <c r="F175" s="107">
        <f>ETM_waardes_2050!$G220</f>
        <v>98.715912948367972</v>
      </c>
      <c r="G175" s="93"/>
      <c r="H175" s="233"/>
      <c r="I175" s="29"/>
      <c r="J175" s="29"/>
      <c r="K175" s="29"/>
      <c r="L175" s="29"/>
      <c r="M175" s="29"/>
      <c r="N175" s="29"/>
      <c r="O175" s="29"/>
      <c r="P175" s="29"/>
      <c r="Q175" s="29"/>
      <c r="R175" s="29"/>
      <c r="S175" s="29"/>
      <c r="T175" s="23"/>
      <c r="U175" s="29"/>
      <c r="V175" s="29"/>
      <c r="W175" s="29"/>
      <c r="X175" s="29"/>
      <c r="Y175" s="29"/>
      <c r="Z175" s="29"/>
      <c r="AA175" s="29"/>
      <c r="AB175" s="29"/>
      <c r="AC175" s="29"/>
      <c r="AD175" s="29"/>
      <c r="AE175" s="29"/>
    </row>
    <row r="176" spans="1:31" ht="17" thickBot="1" x14ac:dyDescent="0.25">
      <c r="A176" s="1"/>
      <c r="B176" s="85"/>
      <c r="C176" s="86"/>
      <c r="D176" s="90" t="s">
        <v>353</v>
      </c>
      <c r="E176" s="217" t="s">
        <v>20</v>
      </c>
      <c r="F176" s="107">
        <f>ETM_waardes_2050!$G221</f>
        <v>4.5910086390513506E-3</v>
      </c>
      <c r="G176" s="94"/>
      <c r="H176" s="241"/>
      <c r="I176" s="30"/>
      <c r="J176" s="30"/>
      <c r="K176" s="30"/>
      <c r="L176" s="30"/>
      <c r="M176" s="30"/>
      <c r="N176" s="30"/>
      <c r="O176" s="30"/>
      <c r="P176" s="23"/>
      <c r="Q176" s="23"/>
      <c r="R176" s="23"/>
      <c r="S176" s="23"/>
      <c r="T176" s="23"/>
      <c r="U176" s="30"/>
      <c r="V176" s="30"/>
      <c r="W176" s="30"/>
      <c r="X176" s="30"/>
      <c r="Y176" s="30"/>
      <c r="Z176" s="30"/>
      <c r="AA176" s="30"/>
      <c r="AB176" s="30"/>
      <c r="AC176" s="30"/>
      <c r="AD176" s="30"/>
      <c r="AE176" s="30"/>
    </row>
    <row r="177" spans="1:31" ht="17" thickBot="1" x14ac:dyDescent="0.25">
      <c r="A177" s="1"/>
      <c r="B177" s="85"/>
      <c r="C177" s="86"/>
      <c r="D177" s="145" t="s">
        <v>366</v>
      </c>
      <c r="E177" s="217" t="s">
        <v>20</v>
      </c>
      <c r="F177" s="107">
        <f>ETM_waardes_2050!$G219</f>
        <v>0.29520004960438539</v>
      </c>
      <c r="G177" s="95"/>
      <c r="H177" s="23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row>
    <row r="178" spans="1:31" ht="17" thickBot="1" x14ac:dyDescent="0.25">
      <c r="A178" s="1"/>
      <c r="B178" s="85"/>
      <c r="C178" s="86"/>
      <c r="D178" s="145" t="s">
        <v>373</v>
      </c>
      <c r="E178" s="217" t="s">
        <v>20</v>
      </c>
      <c r="F178" s="107">
        <f>ETM_waardes_2050!$G223</f>
        <v>0</v>
      </c>
      <c r="G178" s="144"/>
      <c r="H178" s="233"/>
      <c r="I178" s="23"/>
      <c r="J178" s="23"/>
      <c r="K178" s="23"/>
      <c r="L178" s="23"/>
      <c r="M178" s="23"/>
      <c r="N178" s="23"/>
      <c r="O178" s="23"/>
      <c r="P178" s="29"/>
      <c r="Q178" s="29"/>
      <c r="R178" s="29"/>
      <c r="S178" s="29"/>
      <c r="T178" s="23"/>
      <c r="U178" s="23"/>
      <c r="V178" s="23"/>
      <c r="W178" s="23"/>
      <c r="X178" s="23"/>
      <c r="Y178" s="23"/>
      <c r="Z178" s="23"/>
      <c r="AA178" s="23"/>
      <c r="AB178" s="23"/>
      <c r="AC178" s="23"/>
      <c r="AD178" s="23"/>
      <c r="AE178" s="23"/>
    </row>
    <row r="179" spans="1:31" ht="16" x14ac:dyDescent="0.2">
      <c r="A179" s="1"/>
      <c r="B179" s="98"/>
      <c r="C179" s="99"/>
      <c r="D179" s="100"/>
      <c r="E179" s="101"/>
      <c r="F179" s="114"/>
      <c r="G179" s="115"/>
      <c r="H179" s="233"/>
      <c r="I179" s="29"/>
      <c r="J179" s="29"/>
      <c r="K179" s="29"/>
      <c r="L179" s="29"/>
      <c r="M179" s="29"/>
      <c r="N179" s="29"/>
      <c r="O179" s="29"/>
      <c r="P179" s="23"/>
      <c r="Q179" s="23"/>
      <c r="R179" s="23"/>
      <c r="S179" s="23"/>
      <c r="T179" s="23"/>
      <c r="U179" s="29"/>
      <c r="V179" s="29"/>
      <c r="W179" s="29"/>
      <c r="X179" s="29"/>
      <c r="Y179" s="29"/>
      <c r="Z179" s="29"/>
      <c r="AA179" s="29"/>
      <c r="AB179" s="29"/>
      <c r="AC179" s="29"/>
      <c r="AD179" s="29"/>
      <c r="AE179" s="29"/>
    </row>
    <row r="180" spans="1:31" ht="16" x14ac:dyDescent="0.2">
      <c r="A180" s="1"/>
      <c r="B180" s="85"/>
      <c r="C180" s="86" t="s">
        <v>352</v>
      </c>
      <c r="D180" s="81"/>
      <c r="E180" s="87"/>
      <c r="F180" s="104"/>
      <c r="G180" s="105"/>
      <c r="H180" s="235"/>
      <c r="I180" s="23"/>
      <c r="J180" s="23"/>
      <c r="K180" s="23"/>
      <c r="L180" s="23"/>
      <c r="M180" s="23"/>
      <c r="N180" s="23"/>
      <c r="O180" s="23"/>
      <c r="P180" s="23"/>
      <c r="Q180" s="23"/>
      <c r="R180" s="23"/>
      <c r="S180" s="23"/>
      <c r="T180" s="23"/>
      <c r="U180" s="30"/>
      <c r="V180" s="30"/>
      <c r="W180" s="30"/>
      <c r="X180" s="30"/>
      <c r="Y180" s="30"/>
      <c r="Z180" s="30"/>
      <c r="AA180" s="30"/>
      <c r="AB180" s="30"/>
      <c r="AC180" s="30"/>
      <c r="AD180" s="30"/>
      <c r="AE180" s="30"/>
    </row>
    <row r="181" spans="1:31" ht="17" thickBot="1" x14ac:dyDescent="0.25">
      <c r="A181" s="1"/>
      <c r="B181" s="85"/>
      <c r="C181" s="86"/>
      <c r="D181" s="89" t="s">
        <v>478</v>
      </c>
      <c r="E181" s="87"/>
      <c r="F181" s="106"/>
      <c r="G181" s="105"/>
      <c r="H181" s="233"/>
      <c r="I181" s="23"/>
      <c r="J181" s="23"/>
      <c r="K181" s="23"/>
      <c r="L181" s="23"/>
      <c r="M181" s="23"/>
      <c r="N181" s="23"/>
      <c r="O181" s="23"/>
      <c r="P181" s="29"/>
      <c r="Q181" s="29"/>
      <c r="R181" s="29"/>
      <c r="S181" s="29"/>
      <c r="T181" s="23"/>
      <c r="U181" s="23"/>
      <c r="V181" s="23"/>
      <c r="W181" s="23"/>
      <c r="X181" s="23"/>
      <c r="Y181" s="23"/>
      <c r="Z181" s="23"/>
      <c r="AA181" s="23"/>
      <c r="AB181" s="23"/>
      <c r="AC181" s="23"/>
      <c r="AD181" s="23"/>
      <c r="AE181" s="23"/>
    </row>
    <row r="182" spans="1:31" ht="17" thickBot="1" x14ac:dyDescent="0.25">
      <c r="A182" s="1"/>
      <c r="B182" s="85"/>
      <c r="C182" s="86"/>
      <c r="D182" s="90" t="s">
        <v>362</v>
      </c>
      <c r="E182" s="217" t="s">
        <v>20</v>
      </c>
      <c r="F182" s="107">
        <f>ETM_waardes_2050!$G216</f>
        <v>0</v>
      </c>
      <c r="G182" s="108"/>
      <c r="H182" s="233"/>
      <c r="I182" s="29"/>
      <c r="J182" s="29"/>
      <c r="K182" s="29"/>
      <c r="L182" s="29"/>
      <c r="M182" s="29"/>
      <c r="N182" s="29"/>
      <c r="O182" s="29"/>
      <c r="P182" s="30"/>
      <c r="Q182" s="30"/>
      <c r="R182" s="30"/>
      <c r="S182" s="30"/>
      <c r="T182" s="23"/>
      <c r="U182" s="23"/>
      <c r="V182" s="23"/>
      <c r="W182" s="23"/>
      <c r="X182" s="23"/>
      <c r="Y182" s="23"/>
      <c r="Z182" s="23"/>
      <c r="AA182" s="23"/>
      <c r="AB182" s="23"/>
      <c r="AC182" s="23"/>
      <c r="AD182" s="23"/>
      <c r="AE182" s="23"/>
    </row>
    <row r="183" spans="1:31" ht="17" thickBot="1" x14ac:dyDescent="0.25">
      <c r="A183" s="1"/>
      <c r="B183" s="85"/>
      <c r="C183" s="86"/>
      <c r="D183" s="90" t="s">
        <v>354</v>
      </c>
      <c r="E183" s="217" t="s">
        <v>20</v>
      </c>
      <c r="F183" s="107">
        <f>ETM_waardes_2050!$G217</f>
        <v>5.1157594825357631</v>
      </c>
      <c r="G183" s="93"/>
      <c r="H183" s="233">
        <f>ETM_waardes_2050!$G217</f>
        <v>5.1157594825357631</v>
      </c>
      <c r="I183" s="23"/>
      <c r="J183" s="23"/>
      <c r="K183" s="23"/>
      <c r="L183" s="23"/>
      <c r="M183" s="23"/>
      <c r="N183" s="23"/>
      <c r="O183" s="23"/>
      <c r="P183" s="23"/>
      <c r="Q183" s="23"/>
      <c r="R183" s="23"/>
      <c r="S183" s="23"/>
      <c r="T183" s="23"/>
      <c r="U183" s="29"/>
      <c r="V183" s="29"/>
      <c r="W183" s="29"/>
      <c r="X183" s="29"/>
      <c r="Y183" s="29"/>
      <c r="Z183" s="29"/>
      <c r="AA183" s="29"/>
      <c r="AB183" s="29"/>
      <c r="AC183" s="29"/>
      <c r="AD183" s="29"/>
      <c r="AE183" s="29"/>
    </row>
    <row r="184" spans="1:31" ht="17" thickBot="1" x14ac:dyDescent="0.25">
      <c r="A184" s="1"/>
      <c r="B184" s="85"/>
      <c r="C184" s="86"/>
      <c r="D184" s="90" t="s">
        <v>353</v>
      </c>
      <c r="E184" s="217" t="s">
        <v>20</v>
      </c>
      <c r="F184" s="107">
        <f>ETM_waardes_2050!$G218</f>
        <v>94.884240517464235</v>
      </c>
      <c r="G184" s="93"/>
      <c r="H184" s="23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row>
    <row r="185" spans="1:31" ht="16" x14ac:dyDescent="0.2">
      <c r="A185" s="1"/>
      <c r="B185" s="85"/>
      <c r="C185" s="86"/>
      <c r="D185" s="93"/>
      <c r="E185" s="217"/>
      <c r="F185" s="93"/>
      <c r="G185" s="93"/>
      <c r="H185" s="236"/>
      <c r="I185" s="29"/>
      <c r="J185" s="29"/>
      <c r="K185" s="29"/>
      <c r="L185" s="29"/>
      <c r="M185" s="29"/>
      <c r="N185" s="29"/>
      <c r="O185" s="29"/>
      <c r="P185" s="29"/>
      <c r="Q185" s="29"/>
      <c r="R185" s="29"/>
      <c r="S185" s="29"/>
      <c r="T185" s="23"/>
      <c r="U185" s="23"/>
      <c r="V185" s="23"/>
      <c r="W185" s="23"/>
      <c r="X185" s="23"/>
      <c r="Y185" s="23"/>
      <c r="Z185" s="23"/>
      <c r="AA185" s="23"/>
      <c r="AB185" s="23"/>
      <c r="AC185" s="23"/>
      <c r="AD185" s="23"/>
      <c r="AE185" s="23"/>
    </row>
    <row r="186" spans="1:31" ht="16" x14ac:dyDescent="0.2">
      <c r="A186" s="1"/>
      <c r="B186" s="139"/>
      <c r="C186" s="140" t="s">
        <v>479</v>
      </c>
      <c r="D186" s="141"/>
      <c r="E186" s="146"/>
      <c r="F186" s="104"/>
      <c r="G186" s="147"/>
      <c r="H186" s="241"/>
      <c r="I186" s="30"/>
      <c r="J186" s="30"/>
      <c r="K186" s="30"/>
      <c r="L186" s="30"/>
      <c r="M186" s="30"/>
      <c r="N186" s="30"/>
      <c r="O186" s="30"/>
      <c r="P186" s="23"/>
      <c r="Q186" s="23"/>
      <c r="R186" s="23"/>
      <c r="S186" s="23"/>
      <c r="T186" s="23"/>
      <c r="U186" s="29"/>
      <c r="V186" s="29"/>
      <c r="W186" s="29"/>
      <c r="X186" s="29"/>
      <c r="Y186" s="29"/>
      <c r="Z186" s="29"/>
      <c r="AA186" s="29"/>
      <c r="AB186" s="29"/>
      <c r="AC186" s="29"/>
      <c r="AD186" s="29"/>
      <c r="AE186" s="29"/>
    </row>
    <row r="187" spans="1:31" ht="17" thickBot="1" x14ac:dyDescent="0.25">
      <c r="A187" s="1"/>
      <c r="B187" s="85"/>
      <c r="C187" s="86"/>
      <c r="D187" s="89" t="s">
        <v>480</v>
      </c>
      <c r="E187" s="87"/>
      <c r="F187" s="106"/>
      <c r="G187" s="105"/>
      <c r="H187" s="23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row>
    <row r="188" spans="1:31" ht="17" thickBot="1" x14ac:dyDescent="0.25">
      <c r="A188" s="1"/>
      <c r="B188" s="85"/>
      <c r="C188" s="86"/>
      <c r="D188" s="90" t="s">
        <v>481</v>
      </c>
      <c r="E188" s="217" t="s">
        <v>20</v>
      </c>
      <c r="F188" s="107">
        <f>ETM_waardes_2050!E214</f>
        <v>1</v>
      </c>
      <c r="G188" s="108"/>
      <c r="H188" s="23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row>
    <row r="189" spans="1:31" ht="17" thickBot="1" x14ac:dyDescent="0.25">
      <c r="A189" s="1"/>
      <c r="B189" s="85"/>
      <c r="C189" s="86"/>
      <c r="D189" s="90" t="s">
        <v>373</v>
      </c>
      <c r="E189" s="217" t="s">
        <v>20</v>
      </c>
      <c r="F189" s="107">
        <f>ETM_waardes_2050!E215</f>
        <v>0</v>
      </c>
      <c r="G189" s="93" t="s">
        <v>810</v>
      </c>
      <c r="H189" s="233"/>
      <c r="I189" s="29"/>
      <c r="J189" s="29"/>
      <c r="K189" s="29"/>
      <c r="L189" s="29"/>
      <c r="M189" s="29"/>
      <c r="N189" s="29"/>
      <c r="O189" s="29"/>
      <c r="P189" s="23"/>
      <c r="Q189" s="23"/>
      <c r="R189" s="23"/>
      <c r="S189" s="23"/>
      <c r="T189" s="23"/>
      <c r="U189" s="29"/>
      <c r="V189" s="29"/>
      <c r="W189" s="29"/>
      <c r="X189" s="29"/>
      <c r="Y189" s="29"/>
      <c r="Z189" s="29"/>
      <c r="AA189" s="29"/>
      <c r="AB189" s="29"/>
      <c r="AC189" s="29"/>
      <c r="AD189" s="29"/>
      <c r="AE189" s="29"/>
    </row>
    <row r="190" spans="1:31" ht="17" thickBot="1" x14ac:dyDescent="0.25">
      <c r="A190" s="1"/>
      <c r="B190" s="85"/>
      <c r="C190" s="86"/>
      <c r="D190" s="93"/>
      <c r="E190" s="217"/>
      <c r="F190" s="93"/>
      <c r="G190" s="93"/>
      <c r="H190" s="234"/>
      <c r="I190" s="29"/>
      <c r="J190" s="29"/>
      <c r="K190" s="29"/>
      <c r="L190" s="29"/>
      <c r="M190" s="29"/>
      <c r="N190" s="29"/>
      <c r="O190" s="29"/>
      <c r="P190" s="29"/>
      <c r="Q190" s="29"/>
      <c r="R190" s="29"/>
      <c r="S190" s="29"/>
      <c r="T190" s="23"/>
      <c r="U190" s="30"/>
      <c r="V190" s="30"/>
      <c r="W190" s="30"/>
      <c r="X190" s="30"/>
      <c r="Y190" s="30"/>
      <c r="Z190" s="30"/>
      <c r="AA190" s="30"/>
      <c r="AB190" s="30"/>
      <c r="AC190" s="30"/>
      <c r="AD190" s="30"/>
      <c r="AE190" s="30"/>
    </row>
    <row r="191" spans="1:31" ht="16" x14ac:dyDescent="0.2">
      <c r="A191" s="1"/>
      <c r="B191" s="171" t="s">
        <v>498</v>
      </c>
      <c r="C191" s="172" t="s">
        <v>453</v>
      </c>
      <c r="D191" s="173"/>
      <c r="E191" s="174"/>
      <c r="F191" s="175"/>
      <c r="G191" s="175"/>
      <c r="H191" s="229"/>
      <c r="I191" s="30"/>
      <c r="J191" s="30"/>
      <c r="K191" s="30"/>
      <c r="L191" s="30"/>
      <c r="M191" s="30"/>
      <c r="N191" s="30"/>
      <c r="O191" s="30"/>
      <c r="P191" s="30"/>
      <c r="Q191" s="30"/>
      <c r="R191" s="30"/>
      <c r="S191" s="30"/>
      <c r="T191" s="23"/>
      <c r="U191" s="23"/>
      <c r="V191" s="23"/>
      <c r="W191" s="23"/>
      <c r="X191" s="23"/>
      <c r="Y191" s="23"/>
      <c r="Z191" s="23"/>
      <c r="AA191" s="23"/>
      <c r="AB191" s="23"/>
      <c r="AC191" s="23"/>
      <c r="AD191" s="23"/>
      <c r="AE191" s="23"/>
    </row>
    <row r="192" spans="1:31" x14ac:dyDescent="0.15">
      <c r="A192" s="1"/>
      <c r="B192" s="176"/>
      <c r="C192" s="177"/>
      <c r="D192" s="177" t="s">
        <v>513</v>
      </c>
      <c r="E192" s="178" t="s">
        <v>19</v>
      </c>
      <c r="F192" s="179" t="e">
        <f>SUM(F198:F214)</f>
        <v>#REF!</v>
      </c>
      <c r="G192" s="180"/>
      <c r="H192" s="229"/>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row>
    <row r="193" spans="1:31" ht="16" x14ac:dyDescent="0.2">
      <c r="A193" s="1"/>
      <c r="B193" s="181"/>
      <c r="C193" s="182"/>
      <c r="D193" s="177"/>
      <c r="E193" s="183"/>
      <c r="F193" s="184"/>
      <c r="G193" s="184"/>
      <c r="H193" s="229"/>
      <c r="I193" s="23"/>
      <c r="J193" s="23"/>
      <c r="K193" s="23"/>
      <c r="L193" s="23"/>
      <c r="M193" s="23"/>
      <c r="N193" s="23"/>
      <c r="O193" s="23"/>
      <c r="P193" s="23"/>
      <c r="Q193" s="23"/>
      <c r="R193" s="23"/>
      <c r="S193" s="23"/>
      <c r="T193" s="23"/>
      <c r="U193" s="29"/>
      <c r="V193" s="29"/>
      <c r="W193" s="29"/>
      <c r="X193" s="29"/>
      <c r="Y193" s="29"/>
      <c r="Z193" s="29"/>
      <c r="AA193" s="29"/>
      <c r="AB193" s="29"/>
      <c r="AC193" s="29"/>
      <c r="AD193" s="29"/>
      <c r="AE193" s="29"/>
    </row>
    <row r="194" spans="1:31" ht="17" thickBot="1" x14ac:dyDescent="0.25">
      <c r="A194" s="1"/>
      <c r="B194" s="181"/>
      <c r="C194" s="182"/>
      <c r="D194" s="185" t="s">
        <v>497</v>
      </c>
      <c r="E194" s="183"/>
      <c r="F194" s="184"/>
      <c r="G194" s="184"/>
      <c r="H194" s="229"/>
      <c r="I194" s="23"/>
      <c r="J194" s="23"/>
      <c r="K194" s="23"/>
      <c r="L194" s="23"/>
      <c r="M194" s="23"/>
      <c r="N194" s="23"/>
      <c r="O194" s="23"/>
      <c r="P194" s="29"/>
      <c r="Q194" s="29"/>
      <c r="R194" s="29"/>
      <c r="S194" s="29"/>
      <c r="T194" s="23"/>
      <c r="U194" s="23"/>
      <c r="V194" s="23"/>
      <c r="W194" s="23"/>
      <c r="X194" s="23"/>
      <c r="Y194" s="23"/>
      <c r="Z194" s="23"/>
      <c r="AA194" s="23"/>
      <c r="AB194" s="23"/>
      <c r="AC194" s="23"/>
      <c r="AD194" s="23"/>
      <c r="AE194" s="23"/>
    </row>
    <row r="195" spans="1:31" ht="17" thickBot="1" x14ac:dyDescent="0.25">
      <c r="A195" s="1"/>
      <c r="B195" s="181"/>
      <c r="C195" s="182"/>
      <c r="D195" s="185" t="s">
        <v>392</v>
      </c>
      <c r="E195" s="183" t="s">
        <v>19</v>
      </c>
      <c r="F195" s="186" t="e">
        <f>SUM(F198,F199,F201,F202,F209)</f>
        <v>#REF!</v>
      </c>
      <c r="G195" s="184"/>
      <c r="H195" s="229"/>
      <c r="I195" s="23"/>
      <c r="J195" s="23"/>
      <c r="K195" s="23"/>
      <c r="L195" s="23"/>
      <c r="M195" s="23"/>
      <c r="N195" s="23"/>
      <c r="O195" s="23"/>
      <c r="P195" s="29"/>
      <c r="Q195" s="29"/>
      <c r="R195" s="29"/>
      <c r="S195" s="29"/>
      <c r="T195" s="23"/>
      <c r="U195" s="23"/>
      <c r="V195" s="23"/>
      <c r="W195" s="23"/>
      <c r="X195" s="23"/>
      <c r="Y195" s="23"/>
      <c r="Z195" s="23"/>
      <c r="AA195" s="23"/>
      <c r="AB195" s="23"/>
      <c r="AC195" s="23"/>
      <c r="AD195" s="23"/>
      <c r="AE195" s="23"/>
    </row>
    <row r="196" spans="1:31" ht="17" thickBot="1" x14ac:dyDescent="0.25">
      <c r="A196" s="1"/>
      <c r="B196" s="181"/>
      <c r="C196" s="182"/>
      <c r="D196" s="185" t="s">
        <v>353</v>
      </c>
      <c r="E196" s="183" t="s">
        <v>19</v>
      </c>
      <c r="F196" s="186" t="e">
        <f>SUM(F200,F203,F210)</f>
        <v>#REF!</v>
      </c>
      <c r="G196" s="184"/>
      <c r="H196" s="229"/>
      <c r="I196" s="23"/>
      <c r="J196" s="23"/>
      <c r="K196" s="23"/>
      <c r="L196" s="23"/>
      <c r="M196" s="23"/>
      <c r="N196" s="23"/>
      <c r="O196" s="23"/>
      <c r="P196" s="29"/>
      <c r="Q196" s="29"/>
      <c r="R196" s="29"/>
      <c r="S196" s="29"/>
      <c r="T196" s="23"/>
      <c r="U196" s="23"/>
      <c r="V196" s="23"/>
      <c r="W196" s="23"/>
      <c r="X196" s="23"/>
      <c r="Y196" s="23"/>
      <c r="Z196" s="23"/>
      <c r="AA196" s="23"/>
      <c r="AB196" s="23"/>
      <c r="AC196" s="23"/>
      <c r="AD196" s="23"/>
      <c r="AE196" s="23"/>
    </row>
    <row r="197" spans="1:31" ht="17" thickBot="1" x14ac:dyDescent="0.25">
      <c r="A197" s="1"/>
      <c r="B197" s="181"/>
      <c r="C197" s="182"/>
      <c r="D197" s="187"/>
      <c r="E197" s="183"/>
      <c r="F197" s="187"/>
      <c r="G197" s="184"/>
      <c r="H197" s="229"/>
      <c r="I197" s="23"/>
      <c r="J197" s="23"/>
      <c r="K197" s="23"/>
      <c r="L197" s="23"/>
      <c r="M197" s="23"/>
      <c r="N197" s="23"/>
      <c r="O197" s="23"/>
      <c r="P197" s="29"/>
      <c r="Q197" s="29"/>
      <c r="R197" s="29"/>
      <c r="S197" s="29"/>
      <c r="T197" s="23"/>
      <c r="U197" s="23"/>
      <c r="V197" s="23"/>
      <c r="W197" s="23"/>
      <c r="X197" s="23"/>
      <c r="Y197" s="23"/>
      <c r="Z197" s="23"/>
      <c r="AA197" s="23"/>
      <c r="AB197" s="23"/>
      <c r="AC197" s="23"/>
      <c r="AD197" s="23"/>
      <c r="AE197" s="23"/>
    </row>
    <row r="198" spans="1:31" ht="17" thickBot="1" x14ac:dyDescent="0.25">
      <c r="A198" s="1"/>
      <c r="B198" s="181"/>
      <c r="C198" s="182" t="s">
        <v>447</v>
      </c>
      <c r="D198" s="188" t="s">
        <v>392</v>
      </c>
      <c r="E198" s="183" t="s">
        <v>19</v>
      </c>
      <c r="F198" s="186" t="e">
        <f>Industrie!#REF!</f>
        <v>#REF!</v>
      </c>
      <c r="G198" s="179"/>
      <c r="H198" s="229"/>
      <c r="I198" s="29"/>
      <c r="J198" s="29"/>
      <c r="K198" s="29"/>
      <c r="L198" s="29"/>
      <c r="M198" s="29"/>
      <c r="N198" s="29"/>
      <c r="O198" s="29"/>
      <c r="P198" s="30"/>
      <c r="Q198" s="30"/>
      <c r="R198" s="30"/>
      <c r="S198" s="30"/>
      <c r="T198" s="23"/>
      <c r="U198" s="29"/>
      <c r="V198" s="29"/>
      <c r="W198" s="29"/>
      <c r="X198" s="29"/>
      <c r="Y198" s="29"/>
      <c r="Z198" s="29"/>
      <c r="AA198" s="29"/>
      <c r="AB198" s="29"/>
      <c r="AC198" s="29"/>
      <c r="AD198" s="29"/>
      <c r="AE198" s="29"/>
    </row>
    <row r="199" spans="1:31" ht="17" thickBot="1" x14ac:dyDescent="0.25">
      <c r="A199" s="23"/>
      <c r="B199" s="181"/>
      <c r="C199" s="182" t="s">
        <v>499</v>
      </c>
      <c r="D199" s="188" t="s">
        <v>392</v>
      </c>
      <c r="E199" s="183" t="s">
        <v>19</v>
      </c>
      <c r="F199" s="186" t="str">
        <f>Industrie!G56</f>
        <v>Drenthe</v>
      </c>
      <c r="G199" s="187"/>
      <c r="H199" s="230"/>
      <c r="I199" s="30"/>
      <c r="J199" s="30"/>
      <c r="K199" s="30"/>
      <c r="L199" s="30"/>
      <c r="M199" s="30"/>
      <c r="N199" s="30"/>
      <c r="O199" s="30"/>
      <c r="P199" s="23"/>
      <c r="Q199" s="23"/>
      <c r="R199" s="23"/>
      <c r="S199" s="23"/>
      <c r="T199" s="23"/>
      <c r="U199" s="30"/>
      <c r="V199" s="30"/>
      <c r="W199" s="30"/>
      <c r="X199" s="30"/>
      <c r="Y199" s="30"/>
      <c r="Z199" s="30"/>
      <c r="AA199" s="30"/>
      <c r="AB199" s="30"/>
      <c r="AC199" s="30"/>
      <c r="AD199" s="30"/>
      <c r="AE199" s="30"/>
    </row>
    <row r="200" spans="1:31" ht="17" thickBot="1" x14ac:dyDescent="0.25">
      <c r="A200" s="23"/>
      <c r="B200" s="181"/>
      <c r="C200" s="187"/>
      <c r="D200" s="188" t="s">
        <v>353</v>
      </c>
      <c r="E200" s="183" t="s">
        <v>19</v>
      </c>
      <c r="F200" s="186" t="e">
        <f>Industrie!#REF!</f>
        <v>#REF!</v>
      </c>
      <c r="G200" s="187"/>
      <c r="H200" s="229"/>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row>
    <row r="201" spans="1:31" ht="17" thickBot="1" x14ac:dyDescent="0.25">
      <c r="A201" s="23"/>
      <c r="B201" s="181"/>
      <c r="C201" s="182" t="s">
        <v>500</v>
      </c>
      <c r="D201" s="188" t="s">
        <v>504</v>
      </c>
      <c r="E201" s="183" t="s">
        <v>19</v>
      </c>
      <c r="F201" s="186">
        <f>Industrie!E211</f>
        <v>252.94892559197658</v>
      </c>
      <c r="G201" s="189"/>
      <c r="H201" s="229"/>
      <c r="I201" s="29"/>
      <c r="J201" s="29"/>
      <c r="K201" s="29"/>
      <c r="L201" s="29"/>
      <c r="M201" s="29"/>
      <c r="N201" s="29"/>
      <c r="O201" s="29"/>
      <c r="P201" s="23"/>
      <c r="Q201" s="23"/>
      <c r="R201" s="23"/>
      <c r="S201" s="23"/>
      <c r="T201" s="23"/>
      <c r="U201" s="29"/>
      <c r="V201" s="29"/>
      <c r="W201" s="29"/>
      <c r="X201" s="29"/>
      <c r="Y201" s="29"/>
      <c r="Z201" s="29"/>
      <c r="AA201" s="29"/>
      <c r="AB201" s="29"/>
      <c r="AC201" s="29"/>
      <c r="AD201" s="29"/>
      <c r="AE201" s="29"/>
    </row>
    <row r="202" spans="1:31" ht="17" thickBot="1" x14ac:dyDescent="0.25">
      <c r="A202" s="23"/>
      <c r="B202" s="181"/>
      <c r="C202" s="182"/>
      <c r="D202" s="188" t="s">
        <v>505</v>
      </c>
      <c r="E202" s="183" t="s">
        <v>19</v>
      </c>
      <c r="F202" s="186">
        <f>Industrie!E224</f>
        <v>24.163898243143567</v>
      </c>
      <c r="G202" s="189"/>
      <c r="H202" s="229"/>
      <c r="I202" s="29"/>
      <c r="J202" s="29"/>
      <c r="K202" s="29"/>
      <c r="L202" s="29"/>
      <c r="M202" s="29"/>
      <c r="N202" s="29"/>
      <c r="O202" s="29"/>
      <c r="P202" s="23"/>
      <c r="Q202" s="23"/>
      <c r="R202" s="23"/>
      <c r="S202" s="23"/>
      <c r="T202" s="23"/>
      <c r="U202" s="29"/>
      <c r="V202" s="29"/>
      <c r="W202" s="29"/>
      <c r="X202" s="29"/>
      <c r="Y202" s="29"/>
      <c r="Z202" s="29"/>
      <c r="AA202" s="29"/>
      <c r="AB202" s="29"/>
      <c r="AC202" s="29"/>
      <c r="AD202" s="29"/>
      <c r="AE202" s="29"/>
    </row>
    <row r="203" spans="1:31" ht="17" thickBot="1" x14ac:dyDescent="0.25">
      <c r="A203" s="23"/>
      <c r="B203" s="181"/>
      <c r="C203" s="182"/>
      <c r="D203" s="188" t="s">
        <v>353</v>
      </c>
      <c r="E203" s="183" t="s">
        <v>19</v>
      </c>
      <c r="F203" s="186" t="e">
        <f>Industrie!#REF!</f>
        <v>#REF!</v>
      </c>
      <c r="G203" s="189"/>
      <c r="H203" s="230"/>
      <c r="I203" s="30"/>
      <c r="J203" s="30"/>
      <c r="K203" s="30"/>
      <c r="L203" s="30"/>
      <c r="M203" s="30"/>
      <c r="N203" s="30"/>
      <c r="O203" s="30"/>
      <c r="P203" s="23"/>
      <c r="Q203" s="23"/>
      <c r="R203" s="23"/>
      <c r="S203" s="23"/>
      <c r="T203" s="23"/>
      <c r="U203" s="30"/>
      <c r="V203" s="30"/>
      <c r="W203" s="30"/>
      <c r="X203" s="30"/>
      <c r="Y203" s="30"/>
      <c r="Z203" s="30"/>
      <c r="AA203" s="30"/>
      <c r="AB203" s="30"/>
      <c r="AC203" s="30"/>
      <c r="AD203" s="30"/>
      <c r="AE203" s="30"/>
    </row>
    <row r="204" spans="1:31" ht="17" thickBot="1" x14ac:dyDescent="0.25">
      <c r="A204" s="23"/>
      <c r="B204" s="181"/>
      <c r="C204" s="182"/>
      <c r="D204" s="188" t="s">
        <v>506</v>
      </c>
      <c r="E204" s="183" t="s">
        <v>19</v>
      </c>
      <c r="F204" s="186">
        <f>Industrie!E212</f>
        <v>856.22971284305368</v>
      </c>
      <c r="G204" s="179"/>
      <c r="H204" s="229"/>
      <c r="I204" s="23"/>
      <c r="J204" s="23"/>
      <c r="K204" s="23"/>
      <c r="L204" s="23"/>
      <c r="M204" s="23"/>
      <c r="N204" s="23"/>
      <c r="O204" s="23"/>
      <c r="P204" s="29"/>
      <c r="Q204" s="29"/>
      <c r="R204" s="29"/>
      <c r="S204" s="29"/>
      <c r="T204" s="23"/>
      <c r="U204" s="23"/>
      <c r="V204" s="23"/>
      <c r="W204" s="23"/>
      <c r="X204" s="23"/>
      <c r="Y204" s="23"/>
      <c r="Z204" s="23"/>
      <c r="AA204" s="23"/>
      <c r="AB204" s="23"/>
      <c r="AC204" s="23"/>
      <c r="AD204" s="23"/>
      <c r="AE204" s="23"/>
    </row>
    <row r="205" spans="1:31" ht="17" thickBot="1" x14ac:dyDescent="0.25">
      <c r="A205" s="23"/>
      <c r="B205" s="181"/>
      <c r="C205" s="182"/>
      <c r="D205" s="188" t="s">
        <v>507</v>
      </c>
      <c r="E205" s="183" t="s">
        <v>19</v>
      </c>
      <c r="F205" s="186" t="e">
        <f>Industrie!#REF!</f>
        <v>#REF!</v>
      </c>
      <c r="G205" s="179"/>
      <c r="H205" s="229"/>
      <c r="I205" s="23"/>
      <c r="J205" s="23"/>
      <c r="K205" s="23"/>
      <c r="L205" s="23"/>
      <c r="M205" s="23"/>
      <c r="N205" s="23"/>
      <c r="O205" s="23"/>
      <c r="P205" s="29"/>
      <c r="Q205" s="29"/>
      <c r="R205" s="29"/>
      <c r="S205" s="29"/>
      <c r="T205" s="23"/>
      <c r="U205" s="23"/>
      <c r="V205" s="23"/>
      <c r="W205" s="23"/>
      <c r="X205" s="23"/>
      <c r="Y205" s="23"/>
      <c r="Z205" s="23"/>
      <c r="AA205" s="23"/>
      <c r="AB205" s="23"/>
      <c r="AC205" s="23"/>
      <c r="AD205" s="23"/>
      <c r="AE205" s="23"/>
    </row>
    <row r="206" spans="1:31" ht="17" thickBot="1" x14ac:dyDescent="0.25">
      <c r="A206" s="23"/>
      <c r="B206" s="181"/>
      <c r="C206" s="182"/>
      <c r="D206" s="188" t="s">
        <v>509</v>
      </c>
      <c r="E206" s="183" t="s">
        <v>19</v>
      </c>
      <c r="F206" s="186">
        <f>Industrie!E216</f>
        <v>391.19841518922607</v>
      </c>
      <c r="G206" s="179"/>
      <c r="H206" s="229"/>
      <c r="I206" s="23"/>
      <c r="J206" s="23"/>
      <c r="K206" s="23"/>
      <c r="L206" s="23"/>
      <c r="M206" s="23"/>
      <c r="N206" s="23"/>
      <c r="O206" s="23"/>
      <c r="P206" s="29"/>
      <c r="Q206" s="29"/>
      <c r="R206" s="29"/>
      <c r="S206" s="29"/>
      <c r="T206" s="23"/>
      <c r="U206" s="23"/>
      <c r="V206" s="23"/>
      <c r="W206" s="23"/>
      <c r="X206" s="23"/>
      <c r="Y206" s="23"/>
      <c r="Z206" s="23"/>
      <c r="AA206" s="23"/>
      <c r="AB206" s="23"/>
      <c r="AC206" s="23"/>
      <c r="AD206" s="23"/>
      <c r="AE206" s="23"/>
    </row>
    <row r="207" spans="1:31" ht="17" thickBot="1" x14ac:dyDescent="0.25">
      <c r="A207" s="23"/>
      <c r="B207" s="181"/>
      <c r="C207" s="182"/>
      <c r="D207" s="188" t="s">
        <v>510</v>
      </c>
      <c r="E207" s="183" t="s">
        <v>19</v>
      </c>
      <c r="F207" s="186" t="e">
        <f>Industrie!#REF!</f>
        <v>#REF!</v>
      </c>
      <c r="G207" s="179"/>
      <c r="H207" s="229"/>
      <c r="I207" s="23"/>
      <c r="J207" s="23"/>
      <c r="K207" s="23"/>
      <c r="L207" s="23"/>
      <c r="M207" s="23"/>
      <c r="N207" s="23"/>
      <c r="O207" s="23"/>
      <c r="P207" s="29"/>
      <c r="Q207" s="29"/>
      <c r="R207" s="29"/>
      <c r="S207" s="29"/>
      <c r="T207" s="23"/>
      <c r="U207" s="23"/>
      <c r="V207" s="23"/>
      <c r="W207" s="23"/>
      <c r="X207" s="23"/>
      <c r="Y207" s="23"/>
      <c r="Z207" s="23"/>
      <c r="AA207" s="23"/>
      <c r="AB207" s="23"/>
      <c r="AC207" s="23"/>
      <c r="AD207" s="23"/>
      <c r="AE207" s="23"/>
    </row>
    <row r="208" spans="1:31" ht="17" thickBot="1" x14ac:dyDescent="0.25">
      <c r="A208" s="23"/>
      <c r="B208" s="181"/>
      <c r="C208" s="182"/>
      <c r="D208" s="188" t="s">
        <v>508</v>
      </c>
      <c r="E208" s="183" t="s">
        <v>19</v>
      </c>
      <c r="F208" s="186">
        <f>Industrie!E217</f>
        <v>16.113042151444514</v>
      </c>
      <c r="G208" s="179"/>
      <c r="H208" s="229"/>
      <c r="I208" s="23"/>
      <c r="J208" s="23"/>
      <c r="K208" s="23"/>
      <c r="L208" s="23"/>
      <c r="M208" s="23"/>
      <c r="N208" s="23"/>
      <c r="O208" s="23"/>
      <c r="P208" s="29"/>
      <c r="Q208" s="29"/>
      <c r="R208" s="29"/>
      <c r="S208" s="29"/>
      <c r="T208" s="23"/>
      <c r="U208" s="23"/>
      <c r="V208" s="23"/>
      <c r="W208" s="23"/>
      <c r="X208" s="23"/>
      <c r="Y208" s="23"/>
      <c r="Z208" s="23"/>
      <c r="AA208" s="23"/>
      <c r="AB208" s="23"/>
      <c r="AC208" s="23"/>
      <c r="AD208" s="23"/>
      <c r="AE208" s="23"/>
    </row>
    <row r="209" spans="1:31" ht="17" thickBot="1" x14ac:dyDescent="0.25">
      <c r="A209" s="23"/>
      <c r="B209" s="181"/>
      <c r="C209" s="182" t="s">
        <v>501</v>
      </c>
      <c r="D209" s="188" t="s">
        <v>392</v>
      </c>
      <c r="E209" s="183" t="s">
        <v>19</v>
      </c>
      <c r="F209" s="186">
        <f>Industrie!E190</f>
        <v>528.82906945228558</v>
      </c>
      <c r="G209" s="189"/>
      <c r="H209" s="229"/>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row>
    <row r="210" spans="1:31" ht="17" thickBot="1" x14ac:dyDescent="0.25">
      <c r="A210" s="23"/>
      <c r="B210" s="181"/>
      <c r="C210" s="182"/>
      <c r="D210" s="188" t="s">
        <v>353</v>
      </c>
      <c r="E210" s="183" t="s">
        <v>19</v>
      </c>
      <c r="F210" s="186" t="e">
        <f>Industrie!#REF!</f>
        <v>#REF!</v>
      </c>
      <c r="G210" s="189"/>
      <c r="H210" s="229"/>
      <c r="I210" s="29"/>
      <c r="J210" s="29"/>
      <c r="K210" s="29"/>
      <c r="L210" s="29"/>
      <c r="M210" s="29"/>
      <c r="N210" s="29"/>
      <c r="O210" s="29"/>
      <c r="P210" s="23"/>
      <c r="Q210" s="23"/>
      <c r="R210" s="23"/>
      <c r="S210" s="23"/>
      <c r="T210" s="23"/>
      <c r="U210" s="29"/>
      <c r="V210" s="29"/>
      <c r="W210" s="29"/>
      <c r="X210" s="29"/>
      <c r="Y210" s="29"/>
      <c r="Z210" s="29"/>
      <c r="AA210" s="29"/>
      <c r="AB210" s="29"/>
      <c r="AC210" s="29"/>
      <c r="AD210" s="29"/>
      <c r="AE210" s="29"/>
    </row>
    <row r="211" spans="1:31" ht="17" thickBot="1" x14ac:dyDescent="0.25">
      <c r="A211" s="23"/>
      <c r="B211" s="181"/>
      <c r="C211" s="182"/>
      <c r="D211" s="188" t="s">
        <v>506</v>
      </c>
      <c r="E211" s="183" t="s">
        <v>19</v>
      </c>
      <c r="F211" s="186">
        <f>Industrie!E194</f>
        <v>15.796138065505911</v>
      </c>
      <c r="G211" s="190"/>
      <c r="H211" s="229"/>
      <c r="I211" s="23"/>
      <c r="J211" s="23"/>
      <c r="K211" s="23"/>
      <c r="L211" s="23"/>
      <c r="M211" s="23"/>
      <c r="N211" s="23"/>
      <c r="O211" s="23"/>
      <c r="P211" s="29"/>
      <c r="Q211" s="29"/>
      <c r="R211" s="29"/>
      <c r="S211" s="29"/>
      <c r="T211" s="23"/>
      <c r="U211" s="23"/>
      <c r="V211" s="23"/>
      <c r="W211" s="23"/>
      <c r="X211" s="23"/>
      <c r="Y211" s="23"/>
      <c r="Z211" s="23"/>
      <c r="AA211" s="23"/>
      <c r="AB211" s="23"/>
      <c r="AC211" s="23"/>
      <c r="AD211" s="23"/>
      <c r="AE211" s="23"/>
    </row>
    <row r="212" spans="1:31" ht="17" thickBot="1" x14ac:dyDescent="0.25">
      <c r="A212" s="23"/>
      <c r="B212" s="181"/>
      <c r="C212" s="182"/>
      <c r="D212" s="188" t="s">
        <v>507</v>
      </c>
      <c r="E212" s="183" t="s">
        <v>19</v>
      </c>
      <c r="F212" s="186">
        <f>Industrie!G202</f>
        <v>0</v>
      </c>
      <c r="G212" s="191"/>
      <c r="H212" s="229"/>
      <c r="I212" s="23"/>
      <c r="J212" s="23"/>
      <c r="K212" s="23"/>
      <c r="L212" s="23"/>
      <c r="M212" s="23"/>
      <c r="N212" s="23"/>
      <c r="O212" s="23"/>
      <c r="P212" s="30"/>
      <c r="Q212" s="30"/>
      <c r="R212" s="30"/>
      <c r="S212" s="30"/>
      <c r="T212" s="23"/>
      <c r="U212" s="23"/>
      <c r="V212" s="23"/>
      <c r="W212" s="23"/>
      <c r="X212" s="23"/>
      <c r="Y212" s="23"/>
      <c r="Z212" s="23"/>
      <c r="AA212" s="23"/>
      <c r="AB212" s="23"/>
      <c r="AC212" s="23"/>
      <c r="AD212" s="23"/>
      <c r="AE212" s="23"/>
    </row>
    <row r="213" spans="1:31" ht="17" thickBot="1" x14ac:dyDescent="0.25">
      <c r="A213" s="23"/>
      <c r="B213" s="181"/>
      <c r="C213" s="182"/>
      <c r="D213" s="188" t="s">
        <v>509</v>
      </c>
      <c r="E213" s="183" t="s">
        <v>19</v>
      </c>
      <c r="F213" s="186">
        <f>Industrie!E195</f>
        <v>0</v>
      </c>
      <c r="G213" s="191"/>
      <c r="H213" s="229"/>
      <c r="I213" s="23"/>
      <c r="J213" s="23"/>
      <c r="K213" s="23"/>
      <c r="L213" s="23"/>
      <c r="M213" s="23"/>
      <c r="N213" s="23"/>
      <c r="O213" s="23"/>
      <c r="P213" s="30"/>
      <c r="Q213" s="30"/>
      <c r="R213" s="30"/>
      <c r="S213" s="30"/>
      <c r="T213" s="23"/>
      <c r="U213" s="23"/>
      <c r="V213" s="23"/>
      <c r="W213" s="23"/>
      <c r="X213" s="23"/>
      <c r="Y213" s="23"/>
      <c r="Z213" s="23"/>
      <c r="AA213" s="23"/>
      <c r="AB213" s="23"/>
      <c r="AC213" s="23"/>
      <c r="AD213" s="23"/>
      <c r="AE213" s="23"/>
    </row>
    <row r="214" spans="1:31" ht="17" thickBot="1" x14ac:dyDescent="0.25">
      <c r="A214" s="23"/>
      <c r="B214" s="181"/>
      <c r="C214" s="182"/>
      <c r="D214" s="188" t="s">
        <v>508</v>
      </c>
      <c r="E214" s="183" t="s">
        <v>19</v>
      </c>
      <c r="F214" s="186" t="e">
        <f>Industrie!#REF!</f>
        <v>#REF!</v>
      </c>
      <c r="G214" s="191"/>
      <c r="H214" s="229"/>
      <c r="I214" s="29"/>
      <c r="J214" s="29"/>
      <c r="K214" s="29"/>
      <c r="L214" s="29"/>
      <c r="M214" s="29"/>
      <c r="N214" s="29"/>
      <c r="O214" s="29"/>
      <c r="P214" s="23"/>
      <c r="Q214" s="23"/>
      <c r="R214" s="23"/>
      <c r="S214" s="23"/>
      <c r="T214" s="23"/>
      <c r="U214" s="29"/>
      <c r="V214" s="29"/>
      <c r="W214" s="29"/>
      <c r="X214" s="29"/>
      <c r="Y214" s="29"/>
      <c r="Z214" s="29"/>
      <c r="AA214" s="29"/>
      <c r="AB214" s="29"/>
      <c r="AC214" s="29"/>
      <c r="AD214" s="29"/>
      <c r="AE214" s="29"/>
    </row>
    <row r="215" spans="1:31" ht="16" x14ac:dyDescent="0.2">
      <c r="A215" s="23"/>
      <c r="B215" s="192"/>
      <c r="C215" s="193"/>
      <c r="D215" s="194"/>
      <c r="E215" s="195"/>
      <c r="F215" s="196"/>
      <c r="G215" s="197"/>
      <c r="H215" s="229"/>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row>
    <row r="216" spans="1:31" ht="16" x14ac:dyDescent="0.2">
      <c r="A216" s="23"/>
      <c r="B216" s="181"/>
      <c r="C216" s="182" t="s">
        <v>586</v>
      </c>
      <c r="D216" s="177"/>
      <c r="E216" s="183"/>
      <c r="F216" s="198"/>
      <c r="G216" s="199"/>
      <c r="H216" s="238"/>
      <c r="I216" s="23"/>
      <c r="J216" s="23"/>
      <c r="K216" s="23"/>
      <c r="L216" s="23"/>
      <c r="M216" s="23"/>
      <c r="N216" s="23"/>
      <c r="O216" s="23"/>
      <c r="P216" s="29"/>
      <c r="Q216" s="29"/>
      <c r="R216" s="29"/>
      <c r="S216" s="29"/>
      <c r="T216" s="23"/>
      <c r="U216" s="23"/>
      <c r="V216" s="23"/>
      <c r="W216" s="23"/>
      <c r="X216" s="23"/>
      <c r="Y216" s="23"/>
      <c r="Z216" s="23"/>
      <c r="AA216" s="23"/>
      <c r="AB216" s="23"/>
      <c r="AC216" s="23"/>
      <c r="AD216" s="23"/>
      <c r="AE216" s="23"/>
    </row>
    <row r="217" spans="1:31" ht="17" thickBot="1" x14ac:dyDescent="0.25">
      <c r="A217" s="23"/>
      <c r="B217" s="181"/>
      <c r="C217" s="182"/>
      <c r="D217" s="185" t="s">
        <v>503</v>
      </c>
      <c r="E217" s="183"/>
      <c r="F217" s="200"/>
      <c r="G217" s="199"/>
      <c r="H217" s="229"/>
      <c r="I217" s="29"/>
      <c r="J217" s="29"/>
      <c r="K217" s="29"/>
      <c r="L217" s="29"/>
      <c r="M217" s="29"/>
      <c r="N217" s="29"/>
      <c r="O217" s="29"/>
      <c r="P217" s="30"/>
      <c r="Q217" s="30"/>
      <c r="R217" s="30"/>
      <c r="S217" s="30"/>
      <c r="T217" s="23"/>
      <c r="U217" s="29"/>
      <c r="V217" s="29"/>
      <c r="W217" s="29"/>
      <c r="X217" s="29"/>
      <c r="Y217" s="29"/>
      <c r="Z217" s="29"/>
      <c r="AA217" s="29"/>
      <c r="AB217" s="29"/>
      <c r="AC217" s="29"/>
      <c r="AD217" s="29"/>
      <c r="AE217" s="29"/>
    </row>
    <row r="218" spans="1:31" ht="17" thickBot="1" x14ac:dyDescent="0.25">
      <c r="A218" s="23"/>
      <c r="B218" s="181"/>
      <c r="C218" s="182"/>
      <c r="D218" s="188" t="s">
        <v>488</v>
      </c>
      <c r="E218" s="222" t="s">
        <v>20</v>
      </c>
      <c r="F218" s="201">
        <f>Industrie!G211*100</f>
        <v>17.122984274641805</v>
      </c>
      <c r="G218" s="202"/>
      <c r="H218" s="230"/>
      <c r="I218" s="30"/>
      <c r="J218" s="30"/>
      <c r="K218" s="30"/>
      <c r="L218" s="30"/>
      <c r="M218" s="30"/>
      <c r="N218" s="30"/>
      <c r="O218" s="30"/>
      <c r="P218" s="23"/>
      <c r="Q218" s="23"/>
      <c r="R218" s="23"/>
      <c r="S218" s="23"/>
      <c r="T218" s="23"/>
      <c r="U218" s="30"/>
      <c r="V218" s="30"/>
      <c r="W218" s="30"/>
      <c r="X218" s="30"/>
      <c r="Y218" s="30"/>
      <c r="Z218" s="30"/>
      <c r="AA218" s="30"/>
      <c r="AB218" s="30"/>
      <c r="AC218" s="30"/>
      <c r="AD218" s="30"/>
      <c r="AE218" s="30"/>
    </row>
    <row r="219" spans="1:31" ht="17" thickBot="1" x14ac:dyDescent="0.25">
      <c r="A219" s="23"/>
      <c r="B219" s="181"/>
      <c r="C219" s="182"/>
      <c r="D219" s="188" t="s">
        <v>496</v>
      </c>
      <c r="E219" s="222" t="s">
        <v>20</v>
      </c>
      <c r="F219" s="201">
        <f>Industrie!G212*100</f>
        <v>53.453050674910671</v>
      </c>
      <c r="G219" s="187"/>
      <c r="H219" s="229"/>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row>
    <row r="220" spans="1:31" ht="17" thickBot="1" x14ac:dyDescent="0.25">
      <c r="A220" s="23"/>
      <c r="B220" s="181"/>
      <c r="C220" s="182"/>
      <c r="D220" s="188" t="s">
        <v>362</v>
      </c>
      <c r="E220" s="222" t="s">
        <v>20</v>
      </c>
      <c r="F220" s="201">
        <f>Industrie!G216*100</f>
        <v>29.423965050447524</v>
      </c>
      <c r="G220" s="187"/>
      <c r="H220" s="229"/>
      <c r="I220" s="23"/>
      <c r="J220" s="23"/>
      <c r="K220" s="23"/>
      <c r="L220" s="23"/>
      <c r="M220" s="23"/>
      <c r="N220" s="23"/>
      <c r="O220" s="23"/>
      <c r="P220" s="29"/>
      <c r="Q220" s="29"/>
      <c r="R220" s="29"/>
      <c r="S220" s="29"/>
      <c r="T220" s="23"/>
      <c r="U220" s="23"/>
      <c r="V220" s="23"/>
      <c r="W220" s="23"/>
      <c r="X220" s="23"/>
      <c r="Y220" s="23"/>
      <c r="Z220" s="23"/>
      <c r="AA220" s="23"/>
      <c r="AB220" s="23"/>
      <c r="AC220" s="23"/>
      <c r="AD220" s="23"/>
      <c r="AE220" s="23"/>
    </row>
    <row r="221" spans="1:31" ht="17" thickBot="1" x14ac:dyDescent="0.25">
      <c r="A221" s="23"/>
      <c r="B221" s="181"/>
      <c r="C221" s="182"/>
      <c r="D221" s="188" t="s">
        <v>508</v>
      </c>
      <c r="E221" s="222" t="s">
        <v>20</v>
      </c>
      <c r="F221" s="201">
        <f>Industrie!G217*100</f>
        <v>0.96024312199347006</v>
      </c>
      <c r="G221" s="189"/>
      <c r="H221" s="229"/>
      <c r="I221" s="29"/>
      <c r="J221" s="29"/>
      <c r="K221" s="29"/>
      <c r="L221" s="29"/>
      <c r="M221" s="29"/>
      <c r="N221" s="29"/>
      <c r="O221" s="29"/>
      <c r="P221" s="30"/>
      <c r="Q221" s="30"/>
      <c r="R221" s="30"/>
      <c r="S221" s="30"/>
      <c r="T221" s="23"/>
      <c r="U221" s="29"/>
      <c r="V221" s="29"/>
      <c r="W221" s="29"/>
      <c r="X221" s="29"/>
      <c r="Y221" s="29"/>
      <c r="Z221" s="29"/>
      <c r="AA221" s="29"/>
      <c r="AB221" s="29"/>
      <c r="AC221" s="29"/>
      <c r="AD221" s="29"/>
      <c r="AE221" s="29"/>
    </row>
    <row r="222" spans="1:31" ht="17" thickBot="1" x14ac:dyDescent="0.25">
      <c r="A222" s="23"/>
      <c r="B222" s="181"/>
      <c r="C222" s="182"/>
      <c r="D222" s="188" t="s">
        <v>416</v>
      </c>
      <c r="E222" s="222" t="s">
        <v>20</v>
      </c>
      <c r="F222" s="201">
        <f>100-SUM(F218:F221)</f>
        <v>-0.9602431219934715</v>
      </c>
      <c r="G222" s="203"/>
      <c r="H222" s="229"/>
      <c r="I222" s="23"/>
      <c r="J222" s="23"/>
      <c r="K222" s="23"/>
      <c r="L222" s="23"/>
      <c r="M222" s="23"/>
      <c r="N222" s="23"/>
      <c r="O222" s="23"/>
      <c r="P222" s="23"/>
      <c r="Q222" s="23"/>
      <c r="R222" s="23"/>
      <c r="S222" s="23"/>
    </row>
    <row r="223" spans="1:31" ht="16" x14ac:dyDescent="0.2">
      <c r="A223" s="23"/>
      <c r="B223" s="181"/>
      <c r="C223" s="182"/>
      <c r="D223" s="188"/>
      <c r="E223" s="223"/>
      <c r="F223" s="187"/>
      <c r="G223" s="187"/>
      <c r="H223" s="239"/>
      <c r="I223" s="29"/>
      <c r="J223" s="29"/>
      <c r="K223" s="29"/>
      <c r="L223" s="29"/>
      <c r="M223" s="29"/>
      <c r="N223" s="29"/>
      <c r="O223" s="29"/>
      <c r="P223" s="29"/>
      <c r="Q223" s="29"/>
      <c r="R223" s="29"/>
      <c r="S223" s="29"/>
    </row>
    <row r="224" spans="1:31" ht="16" x14ac:dyDescent="0.2">
      <c r="A224" s="23"/>
      <c r="B224" s="204"/>
      <c r="C224" s="205" t="s">
        <v>502</v>
      </c>
      <c r="D224" s="206"/>
      <c r="E224" s="224"/>
      <c r="F224" s="198"/>
      <c r="G224" s="207"/>
      <c r="H224" s="238"/>
      <c r="I224" s="23"/>
      <c r="J224" s="23"/>
      <c r="K224" s="23"/>
      <c r="L224" s="23"/>
      <c r="M224" s="23"/>
      <c r="N224" s="23"/>
      <c r="O224" s="23"/>
      <c r="P224" s="23"/>
      <c r="Q224" s="23"/>
      <c r="R224" s="23"/>
      <c r="S224" s="23"/>
    </row>
    <row r="225" spans="1:19" ht="17" thickBot="1" x14ac:dyDescent="0.25">
      <c r="A225" s="23"/>
      <c r="B225" s="181"/>
      <c r="C225" s="182"/>
      <c r="D225" s="185" t="s">
        <v>503</v>
      </c>
      <c r="E225" s="222"/>
      <c r="F225" s="200"/>
      <c r="G225" s="208"/>
      <c r="H225" s="229"/>
      <c r="I225" s="23"/>
      <c r="J225" s="23"/>
      <c r="K225" s="23"/>
      <c r="L225" s="23"/>
      <c r="M225" s="23"/>
      <c r="N225" s="23"/>
      <c r="O225" s="23"/>
      <c r="P225" s="23"/>
      <c r="Q225" s="23"/>
      <c r="R225" s="23"/>
      <c r="S225" s="23"/>
    </row>
    <row r="226" spans="1:19" ht="17" thickBot="1" x14ac:dyDescent="0.25">
      <c r="A226" s="23"/>
      <c r="B226" s="181"/>
      <c r="C226" s="182"/>
      <c r="D226" s="188" t="s">
        <v>488</v>
      </c>
      <c r="E226" s="222" t="s">
        <v>20</v>
      </c>
      <c r="F226" s="201">
        <f>Industrie!G190*100</f>
        <v>88.463463927839541</v>
      </c>
      <c r="G226" s="187"/>
      <c r="H226" s="229"/>
      <c r="I226" s="29"/>
      <c r="J226" s="29"/>
      <c r="K226" s="29"/>
      <c r="L226" s="29"/>
      <c r="M226" s="29"/>
      <c r="N226" s="29"/>
      <c r="O226" s="29"/>
      <c r="P226" s="29"/>
      <c r="Q226" s="29"/>
      <c r="R226" s="29"/>
      <c r="S226" s="29"/>
    </row>
    <row r="227" spans="1:19" ht="17" thickBot="1" x14ac:dyDescent="0.25">
      <c r="A227" s="23"/>
      <c r="B227" s="181"/>
      <c r="C227" s="182"/>
      <c r="D227" s="188" t="s">
        <v>486</v>
      </c>
      <c r="E227" s="222" t="s">
        <v>20</v>
      </c>
      <c r="F227" s="201">
        <f>Industrie!G194*100</f>
        <v>2.9360066327593004</v>
      </c>
      <c r="G227" s="187"/>
      <c r="H227" s="229"/>
      <c r="I227" s="23"/>
      <c r="J227" s="23"/>
      <c r="K227" s="23"/>
      <c r="L227" s="23"/>
      <c r="M227" s="23"/>
      <c r="N227" s="23"/>
      <c r="O227" s="23"/>
      <c r="P227" s="23"/>
      <c r="Q227" s="23"/>
      <c r="R227" s="23"/>
      <c r="S227" s="23"/>
    </row>
    <row r="228" spans="1:19" ht="17" thickBot="1" x14ac:dyDescent="0.25">
      <c r="A228" s="23"/>
      <c r="B228" s="181"/>
      <c r="C228" s="182"/>
      <c r="D228" s="188" t="s">
        <v>560</v>
      </c>
      <c r="E228" s="222" t="s">
        <v>20</v>
      </c>
      <c r="F228" s="201">
        <f>Industrie!G195*100</f>
        <v>0</v>
      </c>
      <c r="G228" s="189"/>
      <c r="H228" s="229"/>
      <c r="I228" s="23"/>
      <c r="J228" s="23"/>
      <c r="K228" s="23"/>
      <c r="L228" s="23"/>
      <c r="M228" s="23"/>
      <c r="N228" s="23"/>
      <c r="O228" s="23"/>
      <c r="P228" s="23"/>
      <c r="Q228" s="23"/>
      <c r="R228" s="23"/>
      <c r="S228" s="23"/>
    </row>
    <row r="229" spans="1:19" ht="17" thickBot="1" x14ac:dyDescent="0.25">
      <c r="A229" s="71"/>
      <c r="B229" s="181"/>
      <c r="C229" s="182"/>
      <c r="D229" s="188" t="s">
        <v>561</v>
      </c>
      <c r="E229" s="222" t="s">
        <v>20</v>
      </c>
      <c r="F229" s="201" t="e">
        <f>Industrie!#REF!*100</f>
        <v>#REF!</v>
      </c>
      <c r="G229" s="203"/>
      <c r="H229" s="229"/>
      <c r="I229" s="23"/>
      <c r="J229" s="23"/>
      <c r="K229" s="23"/>
      <c r="L229" s="23"/>
      <c r="M229" s="23"/>
      <c r="N229" s="23"/>
      <c r="O229" s="23"/>
      <c r="P229" s="23"/>
      <c r="Q229" s="23"/>
      <c r="R229" s="23"/>
      <c r="S229" s="23"/>
    </row>
    <row r="230" spans="1:19" ht="17" thickBot="1" x14ac:dyDescent="0.25">
      <c r="A230" s="71"/>
      <c r="B230" s="181"/>
      <c r="C230" s="182"/>
      <c r="D230" s="188" t="s">
        <v>416</v>
      </c>
      <c r="E230" s="222" t="s">
        <v>20</v>
      </c>
      <c r="F230" s="201" t="e">
        <f>100-SUM(F226:F229)</f>
        <v>#REF!</v>
      </c>
      <c r="G230" s="208"/>
      <c r="H230" s="229"/>
      <c r="I230" s="29"/>
      <c r="J230" s="29"/>
      <c r="K230" s="29"/>
      <c r="L230" s="29"/>
      <c r="M230" s="29"/>
      <c r="N230" s="29"/>
      <c r="O230" s="29"/>
      <c r="P230" s="29"/>
      <c r="Q230" s="29"/>
      <c r="R230" s="29"/>
      <c r="S230" s="29"/>
    </row>
    <row r="231" spans="1:19" ht="16" x14ac:dyDescent="0.2">
      <c r="A231" s="71"/>
      <c r="B231" s="192"/>
      <c r="C231" s="193"/>
      <c r="D231" s="194"/>
      <c r="E231" s="195"/>
      <c r="F231" s="209"/>
      <c r="G231" s="210"/>
      <c r="H231" s="239"/>
      <c r="I231" s="30"/>
      <c r="J231" s="30"/>
      <c r="K231" s="30"/>
      <c r="L231" s="30"/>
      <c r="M231" s="30"/>
      <c r="N231" s="30"/>
      <c r="O231" s="30"/>
      <c r="P231" s="30"/>
      <c r="Q231" s="30"/>
      <c r="R231" s="30"/>
      <c r="S231" s="30"/>
    </row>
    <row r="232" spans="1:19" ht="16" x14ac:dyDescent="0.2">
      <c r="A232" s="71"/>
      <c r="B232" s="181"/>
      <c r="C232" s="182" t="s">
        <v>447</v>
      </c>
      <c r="D232" s="177"/>
      <c r="E232" s="183"/>
      <c r="F232" s="198"/>
      <c r="G232" s="199"/>
      <c r="H232" s="238"/>
      <c r="I232" s="23"/>
      <c r="J232" s="23"/>
      <c r="K232" s="23"/>
      <c r="L232" s="23"/>
      <c r="M232" s="23"/>
      <c r="N232" s="23"/>
      <c r="O232" s="23"/>
      <c r="P232" s="23"/>
      <c r="Q232" s="23"/>
      <c r="R232" s="23"/>
      <c r="S232" s="23"/>
    </row>
    <row r="233" spans="1:19" ht="17" thickBot="1" x14ac:dyDescent="0.25">
      <c r="A233" s="71"/>
      <c r="B233" s="181"/>
      <c r="C233" s="182"/>
      <c r="D233" s="185" t="s">
        <v>511</v>
      </c>
      <c r="E233" s="183"/>
      <c r="F233" s="200"/>
      <c r="G233" s="199"/>
      <c r="H233" s="229"/>
      <c r="I233" s="23"/>
      <c r="J233" s="23"/>
      <c r="K233" s="23"/>
      <c r="L233" s="23"/>
      <c r="M233" s="23"/>
      <c r="N233" s="23"/>
      <c r="O233" s="23"/>
      <c r="P233" s="23"/>
      <c r="Q233" s="23"/>
      <c r="R233" s="23"/>
      <c r="S233" s="23"/>
    </row>
    <row r="234" spans="1:19" ht="17" thickBot="1" x14ac:dyDescent="0.25">
      <c r="A234" s="71"/>
      <c r="B234" s="181"/>
      <c r="C234" s="182"/>
      <c r="D234" s="188" t="s">
        <v>441</v>
      </c>
      <c r="E234" s="226" t="s">
        <v>417</v>
      </c>
      <c r="F234" s="201" t="e">
        <f>Industrie!#REF!</f>
        <v>#REF!</v>
      </c>
      <c r="G234" s="202"/>
      <c r="H234" s="229"/>
      <c r="I234" s="29"/>
      <c r="J234" s="29"/>
      <c r="K234" s="29"/>
      <c r="L234" s="29"/>
      <c r="M234" s="29"/>
      <c r="N234" s="29"/>
      <c r="O234" s="29"/>
      <c r="P234" s="29"/>
      <c r="Q234" s="29"/>
      <c r="R234" s="29"/>
      <c r="S234" s="29"/>
    </row>
    <row r="235" spans="1:19" ht="17" thickBot="1" x14ac:dyDescent="0.25">
      <c r="A235" s="71"/>
      <c r="B235" s="181"/>
      <c r="C235" s="182"/>
      <c r="D235" s="188" t="s">
        <v>442</v>
      </c>
      <c r="E235" s="226" t="s">
        <v>417</v>
      </c>
      <c r="F235" s="201" t="e">
        <f>Industrie!#REF!</f>
        <v>#REF!</v>
      </c>
      <c r="G235" s="187"/>
      <c r="H235" s="229"/>
      <c r="I235" s="30"/>
      <c r="J235" s="30"/>
      <c r="K235" s="30"/>
      <c r="L235" s="30"/>
      <c r="M235" s="30"/>
      <c r="N235" s="30"/>
      <c r="O235" s="30"/>
      <c r="P235" s="30"/>
      <c r="Q235" s="30"/>
      <c r="R235" s="30"/>
      <c r="S235" s="30"/>
    </row>
    <row r="236" spans="1:19" ht="17" thickBot="1" x14ac:dyDescent="0.25">
      <c r="A236" s="71"/>
      <c r="B236" s="181"/>
      <c r="C236" s="182"/>
      <c r="D236" s="188" t="s">
        <v>448</v>
      </c>
      <c r="E236" s="226" t="s">
        <v>417</v>
      </c>
      <c r="F236" s="201" t="e">
        <f>Industrie!#REF!</f>
        <v>#REF!</v>
      </c>
      <c r="G236" s="187"/>
      <c r="H236" s="229"/>
      <c r="I236" s="23"/>
      <c r="J236" s="23"/>
      <c r="K236" s="23"/>
      <c r="L236" s="23"/>
      <c r="M236" s="23"/>
      <c r="N236" s="23"/>
      <c r="O236" s="23"/>
      <c r="P236" s="23"/>
      <c r="Q236" s="23"/>
      <c r="R236" s="23"/>
      <c r="S236" s="23"/>
    </row>
    <row r="237" spans="1:19" ht="17" thickBot="1" x14ac:dyDescent="0.25">
      <c r="A237" s="71"/>
      <c r="B237" s="181"/>
      <c r="C237" s="182"/>
      <c r="D237" s="187"/>
      <c r="E237" s="222"/>
      <c r="F237" s="187"/>
      <c r="G237" s="187"/>
      <c r="H237" s="231"/>
      <c r="I237" s="23"/>
      <c r="J237" s="23"/>
      <c r="K237" s="23"/>
      <c r="L237" s="23"/>
      <c r="M237" s="23"/>
      <c r="N237" s="23"/>
      <c r="O237" s="23"/>
      <c r="P237" s="23"/>
      <c r="Q237" s="23"/>
      <c r="R237" s="23"/>
      <c r="S237" s="23"/>
    </row>
    <row r="238" spans="1:19" ht="16" x14ac:dyDescent="0.2">
      <c r="A238" s="71"/>
      <c r="B238" s="75" t="s">
        <v>512</v>
      </c>
      <c r="C238" s="76" t="s">
        <v>453</v>
      </c>
      <c r="D238" s="77"/>
      <c r="E238" s="78"/>
      <c r="F238" s="79"/>
      <c r="G238" s="79"/>
      <c r="H238" s="232"/>
      <c r="I238" s="29"/>
      <c r="J238" s="29"/>
      <c r="K238" s="29"/>
      <c r="L238" s="29"/>
      <c r="M238" s="29"/>
      <c r="N238" s="29"/>
      <c r="O238" s="29"/>
      <c r="P238" s="29"/>
      <c r="Q238" s="29"/>
      <c r="R238" s="29"/>
      <c r="S238" s="29"/>
    </row>
    <row r="239" spans="1:19" x14ac:dyDescent="0.15">
      <c r="A239" s="71"/>
      <c r="B239" s="80"/>
      <c r="C239" s="81"/>
      <c r="D239" s="81" t="s">
        <v>747</v>
      </c>
      <c r="E239" s="82" t="s">
        <v>19</v>
      </c>
      <c r="F239" s="83" t="e">
        <f>SUM(F247:F253)</f>
        <v>#REF!</v>
      </c>
      <c r="G239" s="84"/>
      <c r="H239" s="233"/>
      <c r="I239" s="23"/>
      <c r="J239" s="23"/>
      <c r="K239" s="23"/>
      <c r="L239" s="23"/>
      <c r="M239" s="23"/>
      <c r="N239" s="23"/>
      <c r="O239" s="23"/>
      <c r="P239" s="23"/>
      <c r="Q239" s="23"/>
      <c r="R239" s="23"/>
      <c r="S239" s="23"/>
    </row>
    <row r="240" spans="1:19" ht="16" x14ac:dyDescent="0.2">
      <c r="A240" s="71"/>
      <c r="B240" s="85"/>
      <c r="C240" s="86"/>
      <c r="D240" s="81"/>
      <c r="E240" s="87"/>
      <c r="F240" s="88"/>
      <c r="G240" s="88"/>
      <c r="H240" s="233"/>
      <c r="I240" s="23"/>
      <c r="J240" s="23"/>
      <c r="K240" s="23"/>
      <c r="L240" s="23"/>
      <c r="M240" s="23"/>
      <c r="N240" s="23"/>
      <c r="O240" s="23"/>
      <c r="P240" s="23"/>
      <c r="Q240" s="23"/>
      <c r="R240" s="23"/>
      <c r="S240" s="23"/>
    </row>
    <row r="241" spans="1:19" ht="17" thickBot="1" x14ac:dyDescent="0.25">
      <c r="A241" s="71"/>
      <c r="B241" s="85"/>
      <c r="C241" s="86"/>
      <c r="D241" s="89" t="s">
        <v>497</v>
      </c>
      <c r="E241" s="87"/>
      <c r="F241" s="88"/>
      <c r="G241" s="88"/>
      <c r="H241" s="233"/>
      <c r="I241" s="29"/>
      <c r="J241" s="29"/>
      <c r="K241" s="29"/>
      <c r="L241" s="29"/>
      <c r="M241" s="29"/>
      <c r="N241" s="29"/>
      <c r="O241" s="29"/>
      <c r="P241" s="29"/>
      <c r="Q241" s="29"/>
      <c r="R241" s="29"/>
      <c r="S241" s="29"/>
    </row>
    <row r="242" spans="1:19" ht="17" thickBot="1" x14ac:dyDescent="0.25">
      <c r="A242" s="71"/>
      <c r="B242" s="85"/>
      <c r="C242" s="86"/>
      <c r="D242" s="89" t="s">
        <v>392</v>
      </c>
      <c r="E242" s="87" t="s">
        <v>19</v>
      </c>
      <c r="F242" s="92">
        <f>SUM(F247:F248)</f>
        <v>1805</v>
      </c>
      <c r="G242" s="88"/>
      <c r="H242" s="233"/>
      <c r="I242" s="23"/>
      <c r="J242" s="23"/>
      <c r="K242" s="23"/>
      <c r="L242" s="23"/>
      <c r="M242" s="23"/>
      <c r="N242" s="23"/>
      <c r="O242" s="23"/>
      <c r="P242" s="23"/>
      <c r="Q242" s="23"/>
      <c r="R242" s="23"/>
      <c r="S242" s="23"/>
    </row>
    <row r="243" spans="1:19" ht="17" thickBot="1" x14ac:dyDescent="0.25">
      <c r="A243" s="71"/>
      <c r="B243" s="85"/>
      <c r="C243" s="86"/>
      <c r="D243" s="89" t="s">
        <v>353</v>
      </c>
      <c r="E243" s="87" t="s">
        <v>19</v>
      </c>
      <c r="F243" s="92" t="e">
        <f>SUM(F249:F251)</f>
        <v>#REF!</v>
      </c>
      <c r="G243" s="88"/>
      <c r="H243" s="233"/>
      <c r="I243" s="23"/>
      <c r="J243" s="23"/>
      <c r="K243" s="23"/>
      <c r="L243" s="23"/>
      <c r="M243" s="23"/>
      <c r="N243" s="23"/>
      <c r="O243" s="23"/>
      <c r="P243" s="23"/>
      <c r="Q243" s="23"/>
      <c r="R243" s="23"/>
      <c r="S243" s="23"/>
    </row>
    <row r="244" spans="1:19" ht="17" thickBot="1" x14ac:dyDescent="0.25">
      <c r="A244" s="71"/>
      <c r="B244" s="85"/>
      <c r="C244" s="86"/>
      <c r="D244" s="89" t="s">
        <v>496</v>
      </c>
      <c r="E244" s="87" t="s">
        <v>19</v>
      </c>
      <c r="F244" s="92">
        <f>F252</f>
        <v>4</v>
      </c>
      <c r="G244" s="88"/>
      <c r="H244" s="233"/>
      <c r="I244" s="23"/>
      <c r="J244" s="23"/>
      <c r="K244" s="23"/>
      <c r="L244" s="23"/>
      <c r="M244" s="23"/>
      <c r="N244" s="23"/>
      <c r="O244" s="23"/>
      <c r="P244" s="23"/>
      <c r="Q244" s="23"/>
      <c r="R244" s="23"/>
      <c r="S244" s="23"/>
    </row>
    <row r="245" spans="1:19" ht="17" thickBot="1" x14ac:dyDescent="0.25">
      <c r="A245" s="71"/>
      <c r="B245" s="85"/>
      <c r="C245" s="86"/>
      <c r="D245" s="89" t="s">
        <v>508</v>
      </c>
      <c r="E245" s="87" t="s">
        <v>19</v>
      </c>
      <c r="F245" s="92">
        <f>F253</f>
        <v>0</v>
      </c>
      <c r="G245" s="88"/>
      <c r="H245" s="233"/>
      <c r="I245" s="23"/>
      <c r="J245" s="23"/>
      <c r="K245" s="23"/>
      <c r="L245" s="23"/>
      <c r="M245" s="23"/>
      <c r="N245" s="23"/>
      <c r="O245" s="23"/>
      <c r="P245" s="23"/>
      <c r="Q245" s="23"/>
      <c r="R245" s="23"/>
      <c r="S245" s="23"/>
    </row>
    <row r="246" spans="1:19" ht="17" thickBot="1" x14ac:dyDescent="0.25">
      <c r="A246" s="71"/>
      <c r="B246" s="85"/>
      <c r="C246" s="86"/>
      <c r="D246" s="148"/>
      <c r="E246" s="87"/>
      <c r="F246" s="148"/>
      <c r="G246" s="88"/>
      <c r="H246" s="233"/>
      <c r="I246" s="23"/>
      <c r="J246" s="23"/>
      <c r="K246" s="23"/>
      <c r="L246" s="23"/>
      <c r="M246" s="23"/>
      <c r="N246" s="23"/>
      <c r="O246" s="23"/>
      <c r="P246" s="23"/>
      <c r="Q246" s="23"/>
      <c r="R246" s="23"/>
      <c r="S246" s="23"/>
    </row>
    <row r="247" spans="1:19" ht="17" thickBot="1" x14ac:dyDescent="0.25">
      <c r="A247" s="71"/>
      <c r="B247" s="85"/>
      <c r="C247" s="86" t="s">
        <v>447</v>
      </c>
      <c r="D247" s="90" t="s">
        <v>392</v>
      </c>
      <c r="E247" s="87" t="s">
        <v>19</v>
      </c>
      <c r="F247" s="92">
        <f>Landbouw!E32</f>
        <v>954</v>
      </c>
      <c r="G247" s="83"/>
      <c r="H247" s="233"/>
      <c r="I247" s="29"/>
      <c r="J247" s="29"/>
      <c r="K247" s="29"/>
      <c r="L247" s="29"/>
      <c r="M247" s="29"/>
      <c r="N247" s="29"/>
      <c r="O247" s="29"/>
      <c r="P247" s="29"/>
      <c r="Q247" s="29"/>
      <c r="R247" s="29"/>
      <c r="S247" s="29"/>
    </row>
    <row r="248" spans="1:19" ht="17" thickBot="1" x14ac:dyDescent="0.25">
      <c r="A248" s="71"/>
      <c r="B248" s="85"/>
      <c r="C248" s="86" t="s">
        <v>392</v>
      </c>
      <c r="D248" s="90" t="s">
        <v>488</v>
      </c>
      <c r="E248" s="87" t="s">
        <v>19</v>
      </c>
      <c r="F248" s="92">
        <f>Landbouw!E46</f>
        <v>851</v>
      </c>
      <c r="G248" s="93"/>
      <c r="H248" s="233"/>
      <c r="I248" s="30"/>
      <c r="J248" s="30"/>
      <c r="K248" s="30"/>
      <c r="L248" s="30"/>
      <c r="M248" s="30"/>
      <c r="N248" s="30"/>
      <c r="O248" s="30"/>
      <c r="P248" s="30"/>
      <c r="Q248" s="30"/>
      <c r="R248" s="30"/>
      <c r="S248" s="30"/>
    </row>
    <row r="249" spans="1:19" ht="17" thickBot="1" x14ac:dyDescent="0.25">
      <c r="A249" s="71"/>
      <c r="B249" s="85"/>
      <c r="C249" s="86" t="s">
        <v>353</v>
      </c>
      <c r="D249" s="90" t="s">
        <v>803</v>
      </c>
      <c r="E249" s="87" t="s">
        <v>19</v>
      </c>
      <c r="F249" s="92" t="e">
        <f>Landbouw!#REF!</f>
        <v>#REF!</v>
      </c>
      <c r="G249" s="94"/>
      <c r="H249" s="233"/>
      <c r="I249" s="23"/>
      <c r="J249" s="23"/>
      <c r="K249" s="23"/>
      <c r="L249" s="23"/>
      <c r="M249" s="23"/>
      <c r="N249" s="23"/>
      <c r="O249" s="23"/>
      <c r="P249" s="23"/>
      <c r="Q249" s="23"/>
      <c r="R249" s="23"/>
      <c r="S249" s="23"/>
    </row>
    <row r="250" spans="1:19" ht="17" thickBot="1" x14ac:dyDescent="0.25">
      <c r="A250" s="71"/>
      <c r="B250" s="85"/>
      <c r="C250" s="86"/>
      <c r="D250" s="90" t="s">
        <v>514</v>
      </c>
      <c r="E250" s="87" t="s">
        <v>19</v>
      </c>
      <c r="F250" s="92">
        <f>Landbouw!E42</f>
        <v>0.34782608695652173</v>
      </c>
      <c r="G250" s="94"/>
      <c r="H250" s="233"/>
      <c r="I250" s="29"/>
      <c r="J250" s="29"/>
      <c r="K250" s="29"/>
      <c r="L250" s="29"/>
      <c r="M250" s="29"/>
      <c r="N250" s="29"/>
      <c r="O250" s="29"/>
      <c r="P250" s="29"/>
      <c r="Q250" s="29"/>
      <c r="R250" s="29"/>
      <c r="S250" s="29"/>
    </row>
    <row r="251" spans="1:19" ht="17" thickBot="1" x14ac:dyDescent="0.25">
      <c r="A251" s="71"/>
      <c r="B251" s="85"/>
      <c r="C251" s="86"/>
      <c r="D251" s="90" t="s">
        <v>515</v>
      </c>
      <c r="E251" s="87" t="s">
        <v>19</v>
      </c>
      <c r="F251" s="92">
        <f>Landbouw!E43</f>
        <v>0</v>
      </c>
      <c r="G251" s="83"/>
      <c r="H251" s="242"/>
      <c r="I251" s="71"/>
      <c r="J251" s="71"/>
      <c r="K251" s="71"/>
      <c r="L251" s="71"/>
      <c r="M251" s="71"/>
      <c r="N251" s="71"/>
      <c r="O251" s="71"/>
      <c r="P251" s="71"/>
      <c r="Q251" s="71"/>
      <c r="R251" s="71"/>
      <c r="S251" s="71"/>
    </row>
    <row r="252" spans="1:19" ht="17" thickBot="1" x14ac:dyDescent="0.25">
      <c r="A252" s="71"/>
      <c r="B252" s="85"/>
      <c r="C252" s="86" t="s">
        <v>496</v>
      </c>
      <c r="D252" s="90" t="s">
        <v>516</v>
      </c>
      <c r="E252" s="87" t="s">
        <v>19</v>
      </c>
      <c r="F252" s="92">
        <f>Landbouw!E45</f>
        <v>4</v>
      </c>
      <c r="G252" s="94"/>
      <c r="H252" s="242"/>
      <c r="I252" s="71"/>
      <c r="J252" s="71"/>
      <c r="K252" s="71"/>
      <c r="L252" s="71"/>
      <c r="M252" s="71"/>
      <c r="N252" s="71"/>
      <c r="O252" s="71"/>
      <c r="P252" s="71"/>
      <c r="Q252" s="71"/>
      <c r="R252" s="71"/>
      <c r="S252" s="71"/>
    </row>
    <row r="253" spans="1:19" ht="17" thickBot="1" x14ac:dyDescent="0.25">
      <c r="A253" s="71"/>
      <c r="B253" s="85"/>
      <c r="C253" s="86" t="s">
        <v>508</v>
      </c>
      <c r="D253" s="90" t="s">
        <v>387</v>
      </c>
      <c r="E253" s="87" t="s">
        <v>19</v>
      </c>
      <c r="F253" s="92">
        <f>Landbouw!E44</f>
        <v>0</v>
      </c>
      <c r="G253" s="94"/>
      <c r="H253" s="242"/>
      <c r="I253" s="71"/>
      <c r="J253" s="71"/>
      <c r="K253" s="71"/>
      <c r="L253" s="71"/>
      <c r="M253" s="71"/>
      <c r="N253" s="71"/>
      <c r="O253" s="71"/>
      <c r="P253" s="71"/>
      <c r="Q253" s="71"/>
      <c r="R253" s="71"/>
      <c r="S253" s="71"/>
    </row>
    <row r="254" spans="1:19" ht="16" x14ac:dyDescent="0.2">
      <c r="A254" s="71"/>
      <c r="B254" s="98"/>
      <c r="C254" s="99"/>
      <c r="D254" s="100"/>
      <c r="E254" s="101"/>
      <c r="F254" s="102"/>
      <c r="G254" s="103"/>
      <c r="H254" s="242"/>
      <c r="I254" s="71"/>
      <c r="J254" s="71"/>
      <c r="K254" s="71"/>
      <c r="L254" s="71"/>
      <c r="M254" s="71"/>
      <c r="N254" s="71"/>
      <c r="O254" s="71"/>
      <c r="P254" s="71"/>
      <c r="Q254" s="71"/>
      <c r="R254" s="71"/>
      <c r="S254" s="71"/>
    </row>
    <row r="255" spans="1:19" ht="16" x14ac:dyDescent="0.2">
      <c r="A255" s="71"/>
      <c r="B255" s="85"/>
      <c r="C255" s="86" t="s">
        <v>379</v>
      </c>
      <c r="D255" s="81"/>
      <c r="E255" s="87"/>
      <c r="F255" s="104"/>
      <c r="G255" s="105"/>
      <c r="H255" s="243"/>
      <c r="I255" s="71"/>
      <c r="J255" s="71"/>
      <c r="K255" s="71"/>
      <c r="L255" s="71"/>
      <c r="M255" s="71"/>
      <c r="N255" s="71"/>
      <c r="O255" s="71"/>
      <c r="P255" s="71"/>
      <c r="Q255" s="71"/>
      <c r="R255" s="71"/>
      <c r="S255" s="71"/>
    </row>
    <row r="256" spans="1:19" ht="17" thickBot="1" x14ac:dyDescent="0.25">
      <c r="A256" s="71"/>
      <c r="B256" s="85"/>
      <c r="C256" s="86"/>
      <c r="D256" s="89" t="s">
        <v>503</v>
      </c>
      <c r="E256" s="87"/>
      <c r="F256" s="106"/>
      <c r="G256" s="105"/>
      <c r="H256" s="242"/>
      <c r="I256" s="72"/>
      <c r="J256" s="72"/>
      <c r="K256" s="72"/>
      <c r="L256" s="71"/>
      <c r="M256" s="71"/>
      <c r="N256" s="71"/>
      <c r="O256" s="72"/>
      <c r="P256" s="72"/>
      <c r="Q256" s="72"/>
      <c r="R256" s="71"/>
      <c r="S256" s="71"/>
    </row>
    <row r="257" spans="1:31" ht="17" thickBot="1" x14ac:dyDescent="0.25">
      <c r="A257" s="71"/>
      <c r="B257" s="85"/>
      <c r="C257" s="86"/>
      <c r="D257" s="90" t="s">
        <v>485</v>
      </c>
      <c r="E257" s="217" t="s">
        <v>20</v>
      </c>
      <c r="F257" s="92">
        <f>Landbouw!I42</f>
        <v>0.50123592247584492</v>
      </c>
      <c r="G257" s="108"/>
      <c r="H257" s="242"/>
      <c r="I257" s="71"/>
      <c r="J257" s="71"/>
      <c r="K257" s="71"/>
      <c r="L257" s="71"/>
      <c r="M257" s="71"/>
      <c r="N257" s="71"/>
      <c r="O257" s="71"/>
      <c r="P257" s="71"/>
      <c r="Q257" s="71"/>
      <c r="R257" s="71"/>
      <c r="S257" s="71"/>
    </row>
    <row r="258" spans="1:31" ht="17" thickBot="1" x14ac:dyDescent="0.25">
      <c r="A258" s="71"/>
      <c r="B258" s="85"/>
      <c r="C258" s="86"/>
      <c r="D258" s="90" t="s">
        <v>515</v>
      </c>
      <c r="E258" s="217" t="s">
        <v>20</v>
      </c>
      <c r="F258" s="92">
        <f>Landbouw!I43</f>
        <v>0</v>
      </c>
      <c r="G258" s="93"/>
      <c r="H258" s="242"/>
      <c r="I258" s="71"/>
      <c r="J258" s="71"/>
      <c r="K258" s="71"/>
      <c r="L258" s="71"/>
      <c r="M258" s="71"/>
      <c r="N258" s="71"/>
      <c r="O258" s="71"/>
      <c r="P258" s="71"/>
      <c r="Q258" s="71"/>
      <c r="R258" s="71"/>
      <c r="S258" s="71"/>
    </row>
    <row r="259" spans="1:31" ht="17" thickBot="1" x14ac:dyDescent="0.25">
      <c r="A259" s="71"/>
      <c r="B259" s="85"/>
      <c r="C259" s="86"/>
      <c r="D259" s="90" t="s">
        <v>387</v>
      </c>
      <c r="E259" s="217" t="s">
        <v>20</v>
      </c>
      <c r="F259" s="92">
        <f>Landbouw!I44</f>
        <v>0</v>
      </c>
      <c r="G259" s="93"/>
      <c r="H259" s="242"/>
      <c r="I259" s="71"/>
      <c r="J259" s="71"/>
      <c r="K259" s="71"/>
      <c r="L259" s="71"/>
      <c r="M259" s="71"/>
      <c r="N259" s="71"/>
      <c r="O259" s="71"/>
      <c r="P259" s="71"/>
      <c r="Q259" s="71"/>
      <c r="R259" s="71"/>
      <c r="S259" s="71"/>
    </row>
    <row r="260" spans="1:31" ht="17" thickBot="1" x14ac:dyDescent="0.25">
      <c r="A260" s="71"/>
      <c r="B260" s="85"/>
      <c r="C260" s="86"/>
      <c r="D260" s="90" t="s">
        <v>496</v>
      </c>
      <c r="E260" s="217" t="s">
        <v>20</v>
      </c>
      <c r="F260" s="92">
        <f>Landbouw!I45</f>
        <v>0.1976623860283494</v>
      </c>
      <c r="G260" s="94"/>
      <c r="H260" s="242"/>
      <c r="I260" s="71"/>
      <c r="J260" s="71"/>
      <c r="K260" s="71"/>
      <c r="L260" s="71"/>
      <c r="M260" s="71"/>
      <c r="N260" s="71"/>
      <c r="O260" s="71"/>
      <c r="P260" s="71"/>
      <c r="Q260" s="71"/>
      <c r="R260" s="71"/>
      <c r="S260" s="71"/>
    </row>
    <row r="261" spans="1:31" ht="17" thickBot="1" x14ac:dyDescent="0.25">
      <c r="A261" s="71"/>
      <c r="B261" s="85"/>
      <c r="C261" s="86"/>
      <c r="D261" s="90" t="s">
        <v>517</v>
      </c>
      <c r="E261" s="217" t="s">
        <v>20</v>
      </c>
      <c r="F261" s="92">
        <f>Landbouw!I46</f>
        <v>47.987074128031196</v>
      </c>
      <c r="G261" s="95"/>
      <c r="H261" s="242"/>
      <c r="I261" s="72"/>
      <c r="J261" s="72"/>
      <c r="K261" s="72"/>
      <c r="L261" s="71"/>
      <c r="M261" s="71"/>
      <c r="N261" s="71"/>
      <c r="O261" s="72"/>
      <c r="P261" s="72"/>
      <c r="Q261" s="72"/>
      <c r="R261" s="71"/>
      <c r="S261" s="71"/>
    </row>
    <row r="262" spans="1:31" ht="17" thickBot="1" x14ac:dyDescent="0.25">
      <c r="A262" s="71"/>
      <c r="B262" s="85"/>
      <c r="C262" s="86"/>
      <c r="D262" s="90" t="s">
        <v>416</v>
      </c>
      <c r="E262" s="217" t="s">
        <v>20</v>
      </c>
      <c r="F262" s="92">
        <f>Landbouw!I47</f>
        <v>51.314027563464613</v>
      </c>
      <c r="G262" s="93"/>
      <c r="H262" s="242"/>
      <c r="I262" s="71"/>
      <c r="J262" s="71"/>
      <c r="K262" s="71"/>
      <c r="L262" s="71"/>
      <c r="M262" s="71"/>
      <c r="N262" s="71"/>
      <c r="O262" s="71"/>
      <c r="P262" s="71"/>
      <c r="Q262" s="71"/>
      <c r="R262" s="71"/>
      <c r="S262" s="71"/>
    </row>
    <row r="263" spans="1:31" ht="16" x14ac:dyDescent="0.2">
      <c r="A263" s="71"/>
      <c r="B263" s="85"/>
      <c r="C263" s="86"/>
      <c r="D263" s="93"/>
      <c r="E263" s="217"/>
      <c r="F263" s="93"/>
      <c r="G263" s="93"/>
      <c r="H263" s="244"/>
      <c r="I263" s="71"/>
      <c r="J263" s="71"/>
      <c r="K263" s="71"/>
      <c r="L263" s="71"/>
      <c r="M263" s="71"/>
      <c r="N263" s="71"/>
      <c r="O263" s="71"/>
      <c r="P263" s="71"/>
      <c r="Q263" s="71"/>
      <c r="R263" s="71"/>
      <c r="S263" s="71"/>
    </row>
    <row r="264" spans="1:31" ht="16" x14ac:dyDescent="0.2">
      <c r="A264" s="71"/>
      <c r="B264" s="139"/>
      <c r="C264" s="140" t="s">
        <v>416</v>
      </c>
      <c r="D264" s="141"/>
      <c r="E264" s="146"/>
      <c r="F264" s="104"/>
      <c r="G264" s="147"/>
      <c r="H264" s="242"/>
      <c r="I264" s="71"/>
      <c r="J264" s="71"/>
      <c r="K264" s="71"/>
      <c r="L264" s="71"/>
      <c r="M264" s="71"/>
      <c r="N264" s="71"/>
      <c r="O264" s="71"/>
      <c r="P264" s="71"/>
      <c r="Q264" s="71"/>
      <c r="R264" s="71"/>
      <c r="S264" s="71"/>
    </row>
    <row r="265" spans="1:31" ht="17" thickBot="1" x14ac:dyDescent="0.25">
      <c r="A265" s="71"/>
      <c r="B265" s="85"/>
      <c r="C265" s="86"/>
      <c r="D265" s="89" t="s">
        <v>511</v>
      </c>
      <c r="E265" s="87"/>
      <c r="F265" s="106"/>
      <c r="G265" s="105"/>
      <c r="H265" s="242"/>
      <c r="I265" s="72"/>
      <c r="J265" s="72"/>
      <c r="K265" s="72"/>
      <c r="L265" s="71"/>
      <c r="M265" s="71"/>
      <c r="N265" s="71"/>
      <c r="O265" s="72"/>
      <c r="P265" s="72"/>
      <c r="Q265" s="72"/>
      <c r="R265" s="71"/>
      <c r="S265" s="71"/>
    </row>
    <row r="266" spans="1:31" ht="17" thickBot="1" x14ac:dyDescent="0.25">
      <c r="A266" s="71"/>
      <c r="B266" s="85"/>
      <c r="C266" s="86"/>
      <c r="D266" s="90" t="s">
        <v>441</v>
      </c>
      <c r="E266" s="217" t="s">
        <v>417</v>
      </c>
      <c r="F266" s="92">
        <f>Landbouw!E28</f>
        <v>1008</v>
      </c>
      <c r="G266" s="108"/>
      <c r="H266" s="242"/>
      <c r="I266" s="71"/>
      <c r="J266" s="71"/>
      <c r="K266" s="71"/>
      <c r="L266" s="71"/>
      <c r="M266" s="71"/>
      <c r="N266" s="71"/>
      <c r="O266" s="71"/>
      <c r="P266" s="71"/>
      <c r="Q266" s="71"/>
      <c r="R266" s="71"/>
      <c r="S266" s="71"/>
    </row>
    <row r="267" spans="1:31" ht="17" thickBot="1" x14ac:dyDescent="0.25">
      <c r="A267" s="71"/>
      <c r="B267" s="85"/>
      <c r="C267" s="86"/>
      <c r="D267" s="90" t="s">
        <v>440</v>
      </c>
      <c r="E267" s="217" t="s">
        <v>417</v>
      </c>
      <c r="F267" s="92">
        <f>Landbouw!E27</f>
        <v>1542</v>
      </c>
      <c r="G267" s="93"/>
      <c r="H267" s="242"/>
      <c r="I267" s="71"/>
      <c r="J267" s="71"/>
      <c r="K267" s="71"/>
      <c r="L267" s="71"/>
      <c r="M267" s="71"/>
      <c r="N267" s="71"/>
      <c r="O267" s="71"/>
      <c r="P267" s="71"/>
      <c r="Q267" s="71"/>
      <c r="R267" s="71"/>
      <c r="S267" s="71"/>
    </row>
    <row r="268" spans="1:31" ht="16" x14ac:dyDescent="0.2">
      <c r="A268" s="71"/>
      <c r="B268" s="85"/>
      <c r="C268" s="86"/>
      <c r="D268" s="93"/>
      <c r="E268" s="218"/>
      <c r="F268" s="93"/>
      <c r="G268" s="94"/>
      <c r="H268" s="242"/>
      <c r="I268" s="71"/>
      <c r="J268" s="71"/>
      <c r="K268" s="71"/>
      <c r="L268" s="71"/>
      <c r="M268" s="71"/>
      <c r="N268" s="71"/>
      <c r="O268" s="71"/>
      <c r="P268" s="71"/>
      <c r="Q268" s="71"/>
      <c r="R268" s="71"/>
      <c r="S268" s="71"/>
    </row>
    <row r="269" spans="1:31" ht="16" x14ac:dyDescent="0.2">
      <c r="A269" s="71"/>
      <c r="B269" s="85"/>
      <c r="C269" s="86"/>
      <c r="D269" s="93"/>
      <c r="E269" s="219"/>
      <c r="F269" s="93"/>
      <c r="G269" s="95"/>
      <c r="H269" s="242"/>
      <c r="I269" s="72"/>
      <c r="J269" s="72"/>
      <c r="K269" s="72"/>
      <c r="L269" s="71"/>
      <c r="M269" s="71"/>
      <c r="N269" s="71"/>
      <c r="O269" s="72"/>
      <c r="P269" s="72"/>
      <c r="Q269" s="72"/>
      <c r="R269" s="71"/>
      <c r="S269" s="71"/>
    </row>
    <row r="270" spans="1:31" ht="17" thickBot="1" x14ac:dyDescent="0.25">
      <c r="A270" s="71"/>
      <c r="B270" s="85"/>
      <c r="C270" s="86"/>
      <c r="D270" s="90"/>
      <c r="E270" s="219"/>
      <c r="F270" s="109"/>
      <c r="G270" s="95"/>
      <c r="H270" s="245"/>
      <c r="I270" s="71"/>
      <c r="J270" s="71"/>
      <c r="K270" s="71"/>
      <c r="L270" s="71"/>
      <c r="M270" s="71"/>
      <c r="N270" s="71"/>
      <c r="O270" s="71"/>
      <c r="P270" s="71"/>
      <c r="Q270" s="71"/>
      <c r="R270" s="71"/>
      <c r="S270" s="71"/>
    </row>
    <row r="271" spans="1:31" ht="16" x14ac:dyDescent="0.2">
      <c r="A271" s="1"/>
      <c r="B271" s="150" t="s">
        <v>529</v>
      </c>
      <c r="C271" s="151" t="s">
        <v>371</v>
      </c>
      <c r="D271" s="152"/>
      <c r="E271" s="153"/>
      <c r="F271" s="154"/>
      <c r="G271" s="212" t="s">
        <v>537</v>
      </c>
      <c r="H271" s="228"/>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row>
    <row r="272" spans="1:31" x14ac:dyDescent="0.15">
      <c r="A272" s="1"/>
      <c r="B272" s="155"/>
      <c r="C272" s="52"/>
      <c r="D272" s="52"/>
      <c r="E272" s="156"/>
      <c r="F272" s="157"/>
      <c r="G272" s="57" t="s">
        <v>536</v>
      </c>
      <c r="H272" s="229"/>
      <c r="I272" s="29"/>
      <c r="J272" s="29"/>
      <c r="K272" s="29"/>
      <c r="L272" s="29"/>
      <c r="M272" s="29"/>
      <c r="N272" s="29"/>
      <c r="O272" s="29"/>
      <c r="P272" s="29"/>
      <c r="Q272" s="29"/>
      <c r="R272" s="29"/>
      <c r="S272" s="29"/>
      <c r="T272" s="23"/>
      <c r="U272" s="29"/>
      <c r="V272" s="29"/>
      <c r="W272" s="29"/>
      <c r="X272" s="29"/>
      <c r="Y272" s="29"/>
      <c r="Z272" s="29"/>
      <c r="AA272" s="29"/>
      <c r="AB272" s="29"/>
      <c r="AC272" s="29"/>
      <c r="AD272" s="29"/>
      <c r="AE272" s="29"/>
    </row>
    <row r="273" spans="1:31" ht="17" thickBot="1" x14ac:dyDescent="0.25">
      <c r="A273" s="1"/>
      <c r="B273" s="50"/>
      <c r="C273" s="51"/>
      <c r="D273" s="52"/>
      <c r="E273" s="67"/>
      <c r="F273" s="67"/>
      <c r="H273" s="229"/>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row>
    <row r="274" spans="1:31" ht="17" thickBot="1" x14ac:dyDescent="0.25">
      <c r="A274" s="1"/>
      <c r="B274" s="50"/>
      <c r="C274" s="51"/>
      <c r="D274" s="49" t="s">
        <v>531</v>
      </c>
      <c r="E274" s="216" t="s">
        <v>417</v>
      </c>
      <c r="F274" s="58">
        <f>ETM_waardes_2050!G229</f>
        <v>0.40486564996368923</v>
      </c>
      <c r="G274" s="164" t="s">
        <v>530</v>
      </c>
      <c r="H274" s="229"/>
      <c r="I274" s="29"/>
      <c r="J274" s="29"/>
      <c r="K274" s="29"/>
      <c r="L274" s="29"/>
      <c r="M274" s="29"/>
      <c r="N274" s="29"/>
      <c r="O274" s="29"/>
      <c r="P274" s="29"/>
      <c r="Q274" s="29"/>
      <c r="R274" s="29"/>
      <c r="S274" s="29"/>
      <c r="T274" s="23"/>
      <c r="U274" s="30"/>
      <c r="V274" s="30"/>
      <c r="W274" s="30"/>
      <c r="X274" s="30"/>
      <c r="Y274" s="30"/>
      <c r="Z274" s="30"/>
      <c r="AA274" s="30"/>
      <c r="AB274" s="30"/>
      <c r="AC274" s="30"/>
      <c r="AD274" s="30"/>
      <c r="AE274" s="30"/>
    </row>
    <row r="275" spans="1:31" ht="17" thickBot="1" x14ac:dyDescent="0.25">
      <c r="A275" s="1"/>
      <c r="B275" s="50"/>
      <c r="C275" s="51"/>
      <c r="D275" s="49" t="s">
        <v>532</v>
      </c>
      <c r="E275" s="216" t="s">
        <v>417</v>
      </c>
      <c r="F275" s="58">
        <f>ETM_waardes_2050!G245</f>
        <v>7.3183148784523357</v>
      </c>
      <c r="G275" s="53"/>
      <c r="H275" s="229"/>
      <c r="I275" s="30"/>
      <c r="J275" s="30"/>
      <c r="K275" s="30"/>
      <c r="L275" s="30"/>
      <c r="M275" s="30"/>
      <c r="N275" s="30"/>
      <c r="O275" s="30"/>
      <c r="P275" s="30"/>
      <c r="Q275" s="30"/>
      <c r="R275" s="30"/>
      <c r="S275" s="30"/>
      <c r="T275" s="23"/>
      <c r="U275" s="23"/>
      <c r="V275" s="23"/>
      <c r="W275" s="23"/>
      <c r="X275" s="23"/>
      <c r="Y275" s="23"/>
      <c r="Z275" s="23"/>
      <c r="AA275" s="23"/>
      <c r="AB275" s="23"/>
      <c r="AC275" s="23"/>
      <c r="AD275" s="23"/>
      <c r="AE275" s="23"/>
    </row>
    <row r="276" spans="1:31" ht="17" thickBot="1" x14ac:dyDescent="0.25">
      <c r="A276" s="1"/>
      <c r="B276" s="50"/>
      <c r="C276" s="51"/>
      <c r="D276" s="49" t="s">
        <v>539</v>
      </c>
      <c r="E276" s="216" t="s">
        <v>417</v>
      </c>
      <c r="F276" s="58">
        <f>ETM_waardes_2050!G237</f>
        <v>0</v>
      </c>
      <c r="G276" s="165"/>
      <c r="H276" s="229"/>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row>
    <row r="277" spans="1:31" ht="17" thickBot="1" x14ac:dyDescent="0.25">
      <c r="A277" s="1"/>
      <c r="B277" s="50"/>
      <c r="C277" s="51"/>
      <c r="D277" s="166" t="s">
        <v>533</v>
      </c>
      <c r="E277" s="214" t="s">
        <v>20</v>
      </c>
      <c r="F277" s="58">
        <f>ETM_waardes_2050!G250</f>
        <v>227.63514793943807</v>
      </c>
      <c r="G277" s="213" t="s">
        <v>538</v>
      </c>
      <c r="H277" s="229"/>
      <c r="I277" s="23"/>
      <c r="J277" s="23"/>
      <c r="K277" s="23"/>
      <c r="L277" s="23"/>
      <c r="M277" s="23"/>
      <c r="N277" s="23"/>
      <c r="O277" s="23"/>
      <c r="P277" s="23"/>
      <c r="Q277" s="23"/>
      <c r="R277" s="23"/>
      <c r="S277" s="23"/>
      <c r="T277" s="23"/>
      <c r="U277" s="29"/>
      <c r="V277" s="29"/>
      <c r="W277" s="29"/>
      <c r="X277" s="29"/>
      <c r="Y277" s="29"/>
      <c r="Z277" s="29"/>
      <c r="AA277" s="29"/>
      <c r="AB277" s="29"/>
      <c r="AC277" s="29"/>
      <c r="AD277" s="29"/>
      <c r="AE277" s="29"/>
    </row>
    <row r="278" spans="1:31" ht="17" thickBot="1" x14ac:dyDescent="0.25">
      <c r="A278" s="1"/>
      <c r="B278" s="50"/>
      <c r="C278" s="51"/>
      <c r="D278" s="49" t="s">
        <v>534</v>
      </c>
      <c r="E278" s="215" t="s">
        <v>20</v>
      </c>
      <c r="F278" s="58">
        <f>ETM_waardes_2050!G251</f>
        <v>37.858834563302466</v>
      </c>
      <c r="G278" s="213" t="s">
        <v>538</v>
      </c>
      <c r="H278" s="229"/>
      <c r="I278" s="29"/>
      <c r="J278" s="29"/>
      <c r="K278" s="29"/>
      <c r="L278" s="29"/>
      <c r="M278" s="29"/>
      <c r="N278" s="29"/>
      <c r="O278" s="29"/>
      <c r="P278" s="29"/>
      <c r="Q278" s="29"/>
      <c r="R278" s="29"/>
      <c r="S278" s="29"/>
      <c r="T278" s="23"/>
      <c r="U278" s="30"/>
      <c r="V278" s="30"/>
      <c r="W278" s="30"/>
      <c r="X278" s="30"/>
      <c r="Y278" s="30"/>
      <c r="Z278" s="30"/>
      <c r="AA278" s="30"/>
      <c r="AB278" s="30"/>
      <c r="AC278" s="30"/>
      <c r="AD278" s="30"/>
      <c r="AE278" s="30"/>
    </row>
    <row r="279" spans="1:31" ht="17" thickBot="1" x14ac:dyDescent="0.25">
      <c r="A279" s="1"/>
      <c r="B279" s="50"/>
      <c r="C279" s="51"/>
      <c r="D279" s="49" t="s">
        <v>535</v>
      </c>
      <c r="E279" s="216" t="s">
        <v>417</v>
      </c>
      <c r="F279" s="58">
        <v>0</v>
      </c>
      <c r="G279" s="213" t="s">
        <v>587</v>
      </c>
      <c r="H279" s="229"/>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row>
    <row r="280" spans="1:31" ht="16" x14ac:dyDescent="0.2">
      <c r="A280" s="1"/>
      <c r="B280" s="50"/>
      <c r="C280" s="51"/>
      <c r="D280" s="49"/>
      <c r="E280" s="214"/>
      <c r="F280" s="227"/>
      <c r="G280" s="53"/>
      <c r="H280" s="229"/>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row>
    <row r="281" spans="1:31" ht="16" x14ac:dyDescent="0.2">
      <c r="A281" s="1"/>
      <c r="B281" s="50"/>
      <c r="C281" s="51"/>
      <c r="D281" s="49"/>
      <c r="E281" s="215"/>
      <c r="F281" s="227"/>
      <c r="G281" s="53"/>
      <c r="H281" s="229"/>
      <c r="I281" s="29"/>
      <c r="J281" s="29"/>
      <c r="K281" s="29"/>
      <c r="L281" s="29"/>
      <c r="M281" s="29"/>
      <c r="N281" s="29"/>
      <c r="O281" s="29"/>
      <c r="P281" s="29"/>
      <c r="Q281" s="29"/>
      <c r="R281" s="29"/>
      <c r="S281" s="29"/>
      <c r="T281" s="23"/>
      <c r="U281" s="29"/>
      <c r="V281" s="29"/>
      <c r="W281" s="29"/>
      <c r="X281" s="29"/>
      <c r="Y281" s="29"/>
      <c r="Z281" s="29"/>
      <c r="AA281" s="29"/>
      <c r="AB281" s="29"/>
      <c r="AC281" s="29"/>
      <c r="AD281" s="29"/>
      <c r="AE281" s="29"/>
    </row>
    <row r="282" spans="1:31" ht="16" x14ac:dyDescent="0.2">
      <c r="A282" s="1"/>
      <c r="B282" s="50"/>
      <c r="C282" s="51"/>
      <c r="D282" s="49"/>
      <c r="E282" s="216"/>
      <c r="F282" s="227"/>
      <c r="G282" s="53"/>
      <c r="H282" s="229"/>
      <c r="I282" s="30"/>
      <c r="J282" s="30"/>
      <c r="K282" s="30"/>
      <c r="L282" s="30"/>
      <c r="M282" s="30"/>
      <c r="N282" s="30"/>
      <c r="O282" s="30"/>
      <c r="P282" s="30"/>
      <c r="Q282" s="30"/>
      <c r="R282" s="30"/>
      <c r="S282" s="30"/>
      <c r="T282" s="23"/>
      <c r="U282" s="23"/>
      <c r="V282" s="23"/>
      <c r="W282" s="23"/>
      <c r="X282" s="23"/>
      <c r="Y282" s="23"/>
      <c r="Z282" s="23"/>
      <c r="AA282" s="23"/>
      <c r="AB282" s="23"/>
      <c r="AC282" s="23"/>
      <c r="AD282" s="23"/>
      <c r="AE282" s="23"/>
    </row>
    <row r="283" spans="1:31" ht="17" thickBot="1" x14ac:dyDescent="0.25">
      <c r="A283" s="1"/>
      <c r="B283" s="246"/>
      <c r="C283" s="247"/>
      <c r="D283" s="248"/>
      <c r="E283" s="249"/>
      <c r="F283" s="250"/>
      <c r="G283" s="251"/>
      <c r="H283" s="231"/>
      <c r="I283" s="30"/>
      <c r="J283" s="30"/>
      <c r="K283" s="30"/>
      <c r="L283" s="30"/>
      <c r="M283" s="30"/>
      <c r="N283" s="30"/>
      <c r="O283" s="30"/>
      <c r="P283" s="30"/>
      <c r="Q283" s="30"/>
      <c r="R283" s="30"/>
      <c r="S283" s="30"/>
      <c r="T283" s="23"/>
      <c r="U283" s="23"/>
      <c r="V283" s="23"/>
      <c r="W283" s="23"/>
      <c r="X283" s="23"/>
      <c r="Y283" s="23"/>
      <c r="Z283" s="23"/>
      <c r="AA283" s="23"/>
      <c r="AB283" s="23"/>
      <c r="AC283" s="23"/>
      <c r="AD283" s="23"/>
      <c r="AE283" s="23"/>
    </row>
    <row r="284" spans="1:31" x14ac:dyDescent="0.15">
      <c r="A284" s="1"/>
      <c r="B284" s="30"/>
      <c r="C284" s="30"/>
      <c r="D284" s="30"/>
      <c r="E284" s="29"/>
      <c r="F284" s="29"/>
      <c r="G284" s="23"/>
      <c r="H284" s="71"/>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row>
    <row r="285" spans="1:31" x14ac:dyDescent="0.15">
      <c r="A285" s="1"/>
      <c r="B285" s="23"/>
      <c r="C285" s="23"/>
      <c r="D285" s="23"/>
      <c r="E285" s="30"/>
      <c r="F285" s="30"/>
      <c r="G285" s="23"/>
      <c r="H285" s="71"/>
      <c r="I285" s="23"/>
      <c r="J285" s="23"/>
      <c r="K285" s="23"/>
      <c r="L285" s="23"/>
      <c r="M285" s="23"/>
      <c r="N285" s="23"/>
      <c r="O285" s="23"/>
      <c r="P285" s="23"/>
      <c r="Q285" s="23"/>
      <c r="R285" s="23"/>
      <c r="S285" s="23"/>
      <c r="T285" s="23"/>
      <c r="U285" s="29"/>
      <c r="V285" s="29"/>
      <c r="W285" s="29"/>
      <c r="X285" s="29"/>
      <c r="Y285" s="29"/>
      <c r="Z285" s="29"/>
      <c r="AA285" s="29"/>
      <c r="AB285" s="29"/>
      <c r="AC285" s="29"/>
      <c r="AD285" s="29"/>
      <c r="AE285" s="29"/>
    </row>
    <row r="286" spans="1:31" x14ac:dyDescent="0.15">
      <c r="A286" s="1"/>
      <c r="B286" s="23"/>
      <c r="C286" s="23"/>
      <c r="D286" s="23"/>
      <c r="E286" s="23"/>
      <c r="F286" s="23"/>
      <c r="G286" s="29"/>
      <c r="H286" s="71"/>
      <c r="I286" s="29"/>
      <c r="J286" s="29"/>
      <c r="K286" s="29"/>
      <c r="L286" s="29"/>
      <c r="M286" s="29"/>
      <c r="N286" s="29"/>
      <c r="O286" s="29"/>
      <c r="P286" s="29"/>
      <c r="Q286" s="29"/>
      <c r="R286" s="29"/>
      <c r="S286" s="29"/>
      <c r="T286" s="23"/>
      <c r="U286" s="23"/>
      <c r="V286" s="23"/>
      <c r="W286" s="23"/>
      <c r="X286" s="23"/>
      <c r="Y286" s="23"/>
      <c r="Z286" s="23"/>
      <c r="AA286" s="23"/>
      <c r="AB286" s="23"/>
      <c r="AC286" s="23"/>
      <c r="AD286" s="23"/>
      <c r="AE286" s="23"/>
    </row>
    <row r="287" spans="1:31" x14ac:dyDescent="0.15">
      <c r="A287" s="1"/>
      <c r="B287" s="29"/>
      <c r="C287" s="29"/>
      <c r="D287" s="29"/>
      <c r="E287" s="23"/>
      <c r="F287" s="23"/>
      <c r="G287" s="30"/>
      <c r="H287" s="71"/>
      <c r="I287" s="23"/>
      <c r="J287" s="23"/>
      <c r="K287" s="23"/>
      <c r="L287" s="23"/>
      <c r="M287" s="23"/>
      <c r="N287" s="23"/>
      <c r="O287" s="23"/>
      <c r="P287" s="23"/>
      <c r="Q287" s="23"/>
      <c r="R287" s="23"/>
      <c r="S287" s="23"/>
      <c r="T287" s="23"/>
      <c r="U287" s="29"/>
      <c r="V287" s="29"/>
      <c r="W287" s="29"/>
      <c r="X287" s="29"/>
      <c r="Y287" s="29"/>
      <c r="Z287" s="29"/>
      <c r="AA287" s="29"/>
      <c r="AB287" s="29"/>
      <c r="AC287" s="29"/>
      <c r="AD287" s="29"/>
      <c r="AE287" s="29"/>
    </row>
    <row r="288" spans="1:31" x14ac:dyDescent="0.15">
      <c r="A288" s="1"/>
      <c r="B288" s="30"/>
      <c r="C288" s="30"/>
      <c r="D288" s="30"/>
      <c r="E288" s="29"/>
      <c r="F288" s="29"/>
      <c r="G288" s="23"/>
      <c r="H288" s="71"/>
      <c r="I288" s="23"/>
      <c r="J288" s="23"/>
      <c r="K288" s="23"/>
      <c r="L288" s="23"/>
      <c r="M288" s="23"/>
      <c r="N288" s="23"/>
      <c r="O288" s="23"/>
      <c r="P288" s="23"/>
      <c r="Q288" s="23"/>
      <c r="R288" s="23"/>
      <c r="S288" s="23"/>
      <c r="T288" s="23"/>
      <c r="U288" s="30"/>
      <c r="V288" s="30"/>
      <c r="W288" s="30"/>
      <c r="X288" s="30"/>
      <c r="Y288" s="30"/>
      <c r="Z288" s="30"/>
      <c r="AA288" s="30"/>
      <c r="AB288" s="30"/>
      <c r="AC288" s="30"/>
      <c r="AD288" s="30"/>
      <c r="AE288" s="30"/>
    </row>
    <row r="289" spans="1:31" x14ac:dyDescent="0.15">
      <c r="A289" s="1"/>
      <c r="B289" s="23"/>
      <c r="C289" s="23"/>
      <c r="D289" s="23"/>
      <c r="E289" s="23"/>
      <c r="F289" s="23"/>
      <c r="G289" s="23"/>
      <c r="H289" s="71"/>
      <c r="I289" s="29"/>
      <c r="J289" s="29"/>
      <c r="K289" s="29"/>
      <c r="L289" s="29"/>
      <c r="M289" s="29"/>
      <c r="N289" s="29"/>
      <c r="O289" s="29"/>
      <c r="P289" s="29"/>
      <c r="Q289" s="29"/>
      <c r="R289" s="29"/>
      <c r="S289" s="29"/>
      <c r="T289" s="23"/>
      <c r="U289" s="23"/>
      <c r="V289" s="23"/>
      <c r="W289" s="23"/>
      <c r="X289" s="23"/>
      <c r="Y289" s="23"/>
      <c r="Z289" s="23"/>
      <c r="AA289" s="23"/>
      <c r="AB289" s="23"/>
      <c r="AC289" s="23"/>
      <c r="AD289" s="23"/>
      <c r="AE289" s="23"/>
    </row>
    <row r="290" spans="1:31" x14ac:dyDescent="0.15">
      <c r="A290" s="1"/>
      <c r="B290" s="23"/>
      <c r="C290" s="23"/>
      <c r="D290" s="23"/>
      <c r="E290" s="23"/>
      <c r="F290" s="23"/>
      <c r="G290" s="29"/>
      <c r="H290" s="71"/>
      <c r="I290" s="23"/>
      <c r="J290" s="23"/>
      <c r="K290" s="23"/>
      <c r="L290" s="23"/>
      <c r="M290" s="23"/>
      <c r="N290" s="23"/>
      <c r="O290" s="23"/>
      <c r="P290" s="23"/>
      <c r="Q290" s="23"/>
      <c r="R290" s="23"/>
      <c r="S290" s="23"/>
      <c r="T290" s="23"/>
      <c r="U290" s="30"/>
      <c r="V290" s="30"/>
      <c r="W290" s="30"/>
      <c r="X290" s="30"/>
      <c r="Y290" s="30"/>
      <c r="Z290" s="30"/>
      <c r="AA290" s="30"/>
      <c r="AB290" s="30"/>
      <c r="AC290" s="30"/>
      <c r="AD290" s="30"/>
      <c r="AE290" s="30"/>
    </row>
    <row r="291" spans="1:31" x14ac:dyDescent="0.15">
      <c r="A291" s="71"/>
      <c r="B291" s="29"/>
      <c r="C291" s="29"/>
      <c r="D291" s="29"/>
      <c r="E291" s="29"/>
      <c r="F291" s="29"/>
      <c r="G291" s="30"/>
      <c r="H291" s="71"/>
      <c r="I291" s="71"/>
      <c r="J291" s="71"/>
      <c r="K291" s="71"/>
      <c r="L291" s="71"/>
      <c r="M291" s="71"/>
      <c r="N291" s="71"/>
      <c r="O291" s="71"/>
      <c r="P291" s="71"/>
      <c r="Q291" s="71"/>
      <c r="R291" s="71"/>
      <c r="S291" s="71"/>
    </row>
    <row r="292" spans="1:31" x14ac:dyDescent="0.15">
      <c r="A292" s="71"/>
      <c r="B292" s="29"/>
      <c r="C292" s="29"/>
      <c r="D292" s="29"/>
      <c r="E292" s="23"/>
      <c r="F292" s="23"/>
      <c r="G292" s="30"/>
      <c r="H292" s="71"/>
      <c r="I292" s="71"/>
      <c r="J292" s="71"/>
      <c r="K292" s="71"/>
      <c r="L292" s="71"/>
      <c r="M292" s="71"/>
      <c r="N292" s="71"/>
      <c r="O292" s="71"/>
      <c r="P292" s="71"/>
      <c r="Q292" s="71"/>
      <c r="R292" s="71"/>
      <c r="S292" s="71"/>
    </row>
    <row r="293" spans="1:31" x14ac:dyDescent="0.15">
      <c r="A293" s="71"/>
      <c r="B293" s="30"/>
      <c r="C293" s="30"/>
      <c r="D293" s="30"/>
      <c r="E293" s="29"/>
      <c r="F293" s="29"/>
      <c r="G293" s="23"/>
      <c r="H293" s="71"/>
      <c r="I293" s="71"/>
      <c r="J293" s="71"/>
      <c r="K293" s="71"/>
      <c r="L293" s="71"/>
      <c r="M293" s="71"/>
      <c r="N293" s="71"/>
      <c r="O293" s="71"/>
      <c r="P293" s="71"/>
      <c r="Q293" s="71"/>
      <c r="R293" s="71"/>
      <c r="S293" s="71"/>
      <c r="T293" s="72"/>
    </row>
    <row r="294" spans="1:31" x14ac:dyDescent="0.15">
      <c r="A294" s="71"/>
      <c r="B294" s="23"/>
      <c r="C294" s="23"/>
      <c r="D294" s="23"/>
      <c r="E294" s="23"/>
      <c r="F294" s="23"/>
      <c r="G294" s="23"/>
      <c r="H294" s="71"/>
      <c r="I294" s="72"/>
      <c r="J294" s="72"/>
      <c r="K294" s="72"/>
      <c r="L294" s="71"/>
      <c r="M294" s="71"/>
      <c r="N294" s="71"/>
      <c r="O294" s="72"/>
      <c r="P294" s="72"/>
      <c r="Q294" s="72"/>
      <c r="R294" s="71"/>
      <c r="S294" s="71"/>
      <c r="T294" s="71"/>
    </row>
    <row r="295" spans="1:31" x14ac:dyDescent="0.15">
      <c r="A295" s="71"/>
      <c r="B295" s="23"/>
      <c r="C295" s="23"/>
      <c r="D295" s="23"/>
      <c r="E295" s="23"/>
      <c r="F295" s="23"/>
      <c r="G295" s="29"/>
      <c r="H295" s="71"/>
      <c r="I295" s="71"/>
      <c r="J295" s="71"/>
      <c r="K295" s="71"/>
      <c r="L295" s="71"/>
      <c r="M295" s="71"/>
      <c r="N295" s="71"/>
      <c r="O295" s="71"/>
      <c r="P295" s="71"/>
      <c r="Q295" s="71"/>
      <c r="R295" s="71"/>
      <c r="S295" s="71"/>
      <c r="T295" s="71"/>
    </row>
    <row r="296" spans="1:31" x14ac:dyDescent="0.15">
      <c r="A296" s="71"/>
      <c r="B296" s="29"/>
      <c r="C296" s="29"/>
      <c r="D296" s="29"/>
      <c r="E296" s="29"/>
      <c r="F296" s="29"/>
      <c r="G296" s="30"/>
      <c r="H296" s="71"/>
      <c r="I296" s="71"/>
      <c r="J296" s="71"/>
      <c r="K296" s="71"/>
      <c r="L296" s="71"/>
      <c r="M296" s="71"/>
      <c r="N296" s="71"/>
      <c r="O296" s="71"/>
      <c r="P296" s="71"/>
      <c r="Q296" s="71"/>
      <c r="R296" s="71"/>
      <c r="S296" s="71"/>
      <c r="T296" s="71"/>
    </row>
    <row r="297" spans="1:31" x14ac:dyDescent="0.15">
      <c r="A297" s="71"/>
      <c r="B297" s="23"/>
      <c r="C297" s="23"/>
      <c r="D297" s="23"/>
      <c r="E297" s="23"/>
      <c r="F297" s="23"/>
      <c r="G297" s="23"/>
      <c r="H297" s="71"/>
      <c r="I297" s="71"/>
      <c r="J297" s="71"/>
      <c r="K297" s="71"/>
      <c r="L297" s="71"/>
      <c r="M297" s="71"/>
      <c r="N297" s="71"/>
      <c r="O297" s="71"/>
      <c r="P297" s="71"/>
      <c r="Q297" s="71"/>
      <c r="R297" s="71"/>
      <c r="S297" s="71"/>
      <c r="T297" s="72"/>
    </row>
    <row r="298" spans="1:31" x14ac:dyDescent="0.15">
      <c r="A298" s="71"/>
      <c r="B298" s="23"/>
      <c r="C298" s="23"/>
      <c r="D298" s="23"/>
      <c r="E298" s="23"/>
      <c r="F298" s="23"/>
      <c r="G298" s="23"/>
      <c r="H298" s="71"/>
      <c r="I298" s="71"/>
      <c r="J298" s="71"/>
      <c r="K298" s="71"/>
      <c r="L298" s="71"/>
      <c r="M298" s="71"/>
      <c r="N298" s="71"/>
      <c r="O298" s="71"/>
      <c r="P298" s="71"/>
      <c r="Q298" s="71"/>
      <c r="R298" s="71"/>
      <c r="S298" s="71"/>
      <c r="T298" s="71"/>
    </row>
    <row r="299" spans="1:31" x14ac:dyDescent="0.15">
      <c r="A299" s="71"/>
      <c r="B299" s="29"/>
      <c r="C299" s="29"/>
      <c r="D299" s="29"/>
      <c r="E299" s="29"/>
      <c r="F299" s="29"/>
      <c r="G299" s="29"/>
      <c r="H299" s="71"/>
      <c r="I299" s="71"/>
      <c r="J299" s="71"/>
      <c r="K299" s="71"/>
      <c r="L299" s="71"/>
      <c r="M299" s="71"/>
      <c r="N299" s="71"/>
      <c r="O299" s="71"/>
      <c r="P299" s="71"/>
      <c r="Q299" s="71"/>
      <c r="R299" s="71"/>
      <c r="S299" s="71"/>
      <c r="T299" s="71"/>
    </row>
    <row r="300" spans="1:31" x14ac:dyDescent="0.15">
      <c r="A300" s="71"/>
      <c r="B300" s="23"/>
      <c r="C300" s="23"/>
      <c r="D300" s="23"/>
      <c r="E300" s="30"/>
      <c r="F300" s="30"/>
      <c r="G300" s="23"/>
      <c r="H300" s="71"/>
      <c r="I300" s="71"/>
      <c r="J300" s="71"/>
      <c r="K300" s="71"/>
      <c r="L300" s="71"/>
      <c r="M300" s="71"/>
      <c r="N300" s="71"/>
      <c r="O300" s="71"/>
      <c r="P300" s="71"/>
      <c r="Q300" s="71"/>
      <c r="R300" s="71"/>
      <c r="S300" s="71"/>
      <c r="T300" s="71"/>
    </row>
    <row r="301" spans="1:31" x14ac:dyDescent="0.15">
      <c r="A301" s="71"/>
      <c r="B301" s="23"/>
      <c r="C301" s="23"/>
      <c r="D301" s="23"/>
      <c r="E301" s="23"/>
      <c r="F301" s="23"/>
      <c r="G301" s="23"/>
      <c r="H301" s="71"/>
      <c r="I301" s="71"/>
      <c r="J301" s="71"/>
      <c r="K301" s="71"/>
      <c r="L301" s="72"/>
      <c r="M301" s="72"/>
      <c r="N301" s="71"/>
      <c r="O301" s="71"/>
      <c r="P301" s="71"/>
      <c r="Q301" s="71"/>
      <c r="R301" s="72"/>
      <c r="S301" s="72"/>
      <c r="T301" s="71"/>
    </row>
    <row r="302" spans="1:31" x14ac:dyDescent="0.15">
      <c r="A302" s="71"/>
      <c r="B302" s="29"/>
      <c r="C302" s="29"/>
      <c r="D302" s="29"/>
      <c r="E302" s="23"/>
      <c r="F302" s="23"/>
      <c r="G302" s="29"/>
      <c r="H302" s="71"/>
      <c r="I302" s="71"/>
      <c r="J302" s="71"/>
      <c r="K302" s="71"/>
      <c r="L302" s="71"/>
      <c r="M302" s="71"/>
      <c r="N302" s="71"/>
      <c r="O302" s="71"/>
      <c r="P302" s="71"/>
      <c r="Q302" s="71"/>
      <c r="R302" s="71"/>
      <c r="S302" s="71"/>
      <c r="T302" s="71"/>
    </row>
    <row r="303" spans="1:31" x14ac:dyDescent="0.15">
      <c r="A303" s="71"/>
      <c r="B303" s="30"/>
      <c r="C303" s="30"/>
      <c r="D303" s="30"/>
      <c r="E303" s="29"/>
      <c r="F303" s="29"/>
      <c r="G303" s="23"/>
      <c r="H303" s="71"/>
      <c r="I303" s="71"/>
      <c r="J303" s="71"/>
      <c r="K303" s="71"/>
      <c r="L303" s="71"/>
      <c r="M303" s="71"/>
      <c r="N303" s="71"/>
      <c r="O303" s="71"/>
      <c r="P303" s="71"/>
      <c r="Q303" s="71"/>
      <c r="R303" s="71"/>
      <c r="S303" s="71"/>
      <c r="T303" s="71"/>
    </row>
    <row r="304" spans="1:31" x14ac:dyDescent="0.15">
      <c r="A304" s="71"/>
      <c r="B304" s="23"/>
      <c r="C304" s="23"/>
      <c r="D304" s="23"/>
      <c r="E304" s="23"/>
      <c r="F304" s="23"/>
      <c r="G304" s="23"/>
      <c r="H304" s="71"/>
      <c r="I304" s="72"/>
      <c r="J304" s="72"/>
      <c r="K304" s="72"/>
      <c r="L304" s="71"/>
      <c r="M304" s="71"/>
      <c r="N304" s="71"/>
      <c r="O304" s="72"/>
      <c r="P304" s="72"/>
      <c r="Q304" s="72"/>
      <c r="R304" s="71"/>
      <c r="S304" s="71"/>
      <c r="T304" s="71"/>
    </row>
    <row r="305" spans="1:20" x14ac:dyDescent="0.15">
      <c r="A305" s="71"/>
      <c r="B305" s="23"/>
      <c r="C305" s="23"/>
      <c r="D305" s="23"/>
      <c r="E305" s="23"/>
      <c r="F305" s="23"/>
      <c r="G305" s="29"/>
      <c r="H305" s="71"/>
      <c r="I305" s="71"/>
      <c r="J305" s="71"/>
      <c r="K305" s="71"/>
      <c r="L305" s="71"/>
      <c r="M305" s="71"/>
      <c r="N305" s="71"/>
      <c r="O305" s="71"/>
      <c r="P305" s="71"/>
      <c r="Q305" s="71"/>
      <c r="R305" s="71"/>
      <c r="S305" s="71"/>
      <c r="T305" s="71"/>
    </row>
    <row r="306" spans="1:20" x14ac:dyDescent="0.15">
      <c r="A306" s="71"/>
      <c r="B306" s="23"/>
      <c r="C306" s="23"/>
      <c r="D306" s="23"/>
      <c r="E306" s="23"/>
      <c r="F306" s="29"/>
      <c r="G306" s="30"/>
      <c r="H306" s="71"/>
      <c r="I306" s="71"/>
      <c r="J306" s="71"/>
      <c r="K306" s="71"/>
      <c r="L306" s="71"/>
      <c r="M306" s="71"/>
      <c r="N306" s="71"/>
      <c r="O306" s="71"/>
      <c r="P306" s="71"/>
      <c r="Q306" s="71"/>
      <c r="R306" s="71"/>
      <c r="S306" s="71"/>
      <c r="T306" s="71"/>
    </row>
    <row r="307" spans="1:20" x14ac:dyDescent="0.15">
      <c r="A307" s="71"/>
      <c r="B307" s="29"/>
      <c r="C307" s="29"/>
      <c r="D307" s="29"/>
      <c r="E307" s="23"/>
      <c r="F307" s="23"/>
      <c r="G307" s="23"/>
      <c r="H307" s="71"/>
      <c r="I307" s="71"/>
      <c r="J307" s="71"/>
      <c r="K307" s="71"/>
      <c r="L307" s="71"/>
      <c r="M307" s="71"/>
      <c r="N307" s="71"/>
      <c r="O307" s="71"/>
      <c r="P307" s="71"/>
      <c r="Q307" s="71"/>
      <c r="R307" s="71"/>
      <c r="S307" s="71"/>
      <c r="T307" s="72"/>
    </row>
    <row r="308" spans="1:20" x14ac:dyDescent="0.15">
      <c r="A308" s="71"/>
      <c r="B308" s="30"/>
      <c r="C308" s="30"/>
      <c r="D308" s="30"/>
      <c r="E308" s="23"/>
      <c r="F308" s="23"/>
      <c r="G308" s="23"/>
      <c r="H308" s="71"/>
      <c r="I308" s="71"/>
      <c r="J308" s="71"/>
      <c r="K308" s="71"/>
      <c r="L308" s="71"/>
      <c r="M308" s="71"/>
      <c r="N308" s="71"/>
      <c r="O308" s="71"/>
      <c r="P308" s="71"/>
      <c r="Q308" s="71"/>
      <c r="R308" s="71"/>
      <c r="S308" s="71"/>
      <c r="T308" s="71"/>
    </row>
    <row r="309" spans="1:20" x14ac:dyDescent="0.15">
      <c r="A309" s="71"/>
      <c r="B309" s="23"/>
      <c r="C309" s="23"/>
      <c r="D309" s="23"/>
      <c r="E309" s="23"/>
      <c r="F309" s="29"/>
      <c r="G309" s="23"/>
      <c r="H309" s="71"/>
      <c r="I309" s="72"/>
      <c r="J309" s="72"/>
      <c r="K309" s="72"/>
      <c r="L309" s="71"/>
      <c r="M309" s="71"/>
      <c r="N309" s="71"/>
      <c r="O309" s="72"/>
      <c r="P309" s="72"/>
      <c r="Q309" s="72"/>
      <c r="R309" s="71"/>
      <c r="S309" s="71"/>
      <c r="T309" s="71"/>
    </row>
    <row r="310" spans="1:20" x14ac:dyDescent="0.15">
      <c r="A310" s="71"/>
      <c r="B310" s="23"/>
      <c r="C310" s="23"/>
      <c r="D310" s="23"/>
      <c r="E310" s="23"/>
      <c r="F310" s="23"/>
      <c r="G310" s="29"/>
      <c r="H310" s="71"/>
      <c r="I310" s="71"/>
      <c r="J310" s="71"/>
      <c r="K310" s="71"/>
      <c r="L310" s="71"/>
      <c r="M310" s="71"/>
      <c r="N310" s="71"/>
      <c r="O310" s="71"/>
      <c r="P310" s="71"/>
      <c r="Q310" s="71"/>
      <c r="R310" s="71"/>
      <c r="S310" s="71"/>
      <c r="T310" s="71"/>
    </row>
    <row r="311" spans="1:20" x14ac:dyDescent="0.15">
      <c r="A311" s="71"/>
      <c r="B311" s="29"/>
      <c r="C311" s="29"/>
      <c r="D311" s="29"/>
      <c r="E311" s="23"/>
      <c r="F311" s="23"/>
      <c r="G311" s="30"/>
      <c r="H311" s="71"/>
      <c r="I311" s="71"/>
      <c r="J311" s="71"/>
      <c r="K311" s="71"/>
      <c r="L311" s="71"/>
      <c r="M311" s="71"/>
      <c r="N311" s="71"/>
      <c r="O311" s="71"/>
      <c r="P311" s="71"/>
      <c r="Q311" s="71"/>
      <c r="R311" s="71"/>
      <c r="S311" s="71"/>
      <c r="T311" s="71"/>
    </row>
    <row r="312" spans="1:20" x14ac:dyDescent="0.15">
      <c r="A312" s="71"/>
      <c r="B312" s="30"/>
      <c r="C312" s="30"/>
      <c r="D312" s="30"/>
      <c r="E312" s="23"/>
      <c r="F312" s="23"/>
      <c r="G312" s="23"/>
      <c r="H312" s="71"/>
      <c r="I312" s="71"/>
      <c r="J312" s="71"/>
      <c r="K312" s="71"/>
      <c r="L312" s="71"/>
      <c r="M312" s="71"/>
      <c r="N312" s="71"/>
      <c r="O312" s="71"/>
      <c r="P312" s="71"/>
      <c r="Q312" s="71"/>
      <c r="R312" s="71"/>
      <c r="S312" s="71"/>
      <c r="T312" s="72"/>
    </row>
    <row r="313" spans="1:20" x14ac:dyDescent="0.15">
      <c r="A313" s="71"/>
      <c r="B313" s="23"/>
      <c r="C313" s="23"/>
      <c r="D313" s="23"/>
      <c r="E313" s="23"/>
      <c r="F313" s="29"/>
      <c r="G313" s="23"/>
      <c r="H313" s="71"/>
      <c r="I313" s="72"/>
      <c r="J313" s="72"/>
      <c r="K313" s="72"/>
      <c r="L313" s="71"/>
      <c r="M313" s="71"/>
      <c r="N313" s="71"/>
      <c r="O313" s="72"/>
      <c r="P313" s="72"/>
      <c r="Q313" s="72"/>
      <c r="R313" s="71"/>
      <c r="S313" s="71"/>
      <c r="T313" s="71"/>
    </row>
    <row r="314" spans="1:20" x14ac:dyDescent="0.15">
      <c r="A314" s="71"/>
      <c r="B314" s="23"/>
      <c r="C314" s="23"/>
      <c r="D314" s="23"/>
      <c r="E314" s="23"/>
      <c r="F314" s="30"/>
      <c r="G314" s="29"/>
      <c r="H314" s="71"/>
      <c r="I314" s="71"/>
      <c r="J314" s="71"/>
      <c r="K314" s="71"/>
      <c r="L314" s="71"/>
      <c r="M314" s="71"/>
      <c r="N314" s="71"/>
      <c r="O314" s="71"/>
      <c r="P314" s="71"/>
      <c r="Q314" s="71"/>
      <c r="R314" s="71"/>
      <c r="S314" s="71"/>
      <c r="T314" s="71"/>
    </row>
    <row r="315" spans="1:20" x14ac:dyDescent="0.15">
      <c r="A315" s="71"/>
      <c r="B315" s="72"/>
      <c r="C315" s="72"/>
      <c r="D315" s="72"/>
      <c r="E315" s="71"/>
      <c r="F315" s="71"/>
      <c r="G315" s="30"/>
      <c r="H315" s="71"/>
      <c r="I315" s="71"/>
      <c r="J315" s="71"/>
      <c r="K315" s="71"/>
      <c r="L315" s="71"/>
      <c r="M315" s="72"/>
      <c r="N315" s="71"/>
      <c r="O315" s="71"/>
      <c r="P315" s="71"/>
      <c r="Q315" s="71"/>
      <c r="R315" s="71"/>
      <c r="S315" s="72"/>
      <c r="T315" s="71"/>
    </row>
    <row r="316" spans="1:20" x14ac:dyDescent="0.15">
      <c r="A316" s="71"/>
      <c r="B316" s="71"/>
      <c r="C316" s="71"/>
      <c r="D316" s="71"/>
      <c r="E316" s="72"/>
      <c r="F316" s="72"/>
      <c r="G316" s="23"/>
      <c r="H316" s="71"/>
      <c r="I316" s="72"/>
      <c r="J316" s="72"/>
      <c r="K316" s="72"/>
      <c r="L316" s="71"/>
      <c r="M316" s="71"/>
      <c r="N316" s="71"/>
      <c r="O316" s="72"/>
      <c r="P316" s="72"/>
      <c r="Q316" s="72"/>
      <c r="R316" s="71"/>
      <c r="S316" s="71"/>
      <c r="T316" s="72"/>
    </row>
    <row r="317" spans="1:20" x14ac:dyDescent="0.15">
      <c r="A317" s="71"/>
      <c r="B317" s="71"/>
      <c r="C317" s="71"/>
      <c r="D317" s="71"/>
      <c r="E317" s="71"/>
      <c r="F317" s="71"/>
      <c r="G317" s="23"/>
      <c r="H317" s="71"/>
      <c r="I317" s="71"/>
      <c r="J317" s="71"/>
      <c r="K317" s="71"/>
      <c r="L317" s="72"/>
      <c r="M317" s="72"/>
      <c r="N317" s="71"/>
      <c r="O317" s="71"/>
      <c r="P317" s="71"/>
      <c r="Q317" s="71"/>
      <c r="R317" s="72"/>
      <c r="S317" s="72"/>
      <c r="T317" s="71"/>
    </row>
    <row r="318" spans="1:20" x14ac:dyDescent="0.15">
      <c r="A318" s="71"/>
      <c r="B318" s="71"/>
      <c r="C318" s="71"/>
      <c r="D318" s="71"/>
      <c r="E318" s="71"/>
      <c r="F318" s="71"/>
      <c r="G318" s="29"/>
      <c r="H318" s="71"/>
      <c r="I318" s="71"/>
      <c r="J318" s="71"/>
      <c r="K318" s="71"/>
      <c r="L318" s="71"/>
      <c r="M318" s="71"/>
      <c r="N318" s="71"/>
      <c r="O318" s="71"/>
      <c r="P318" s="71"/>
      <c r="Q318" s="71"/>
      <c r="R318" s="71"/>
      <c r="S318" s="71"/>
      <c r="T318" s="71"/>
    </row>
    <row r="319" spans="1:20" x14ac:dyDescent="0.15">
      <c r="A319" s="71"/>
      <c r="B319" s="72"/>
      <c r="C319" s="72"/>
      <c r="D319" s="72"/>
      <c r="E319" s="71"/>
      <c r="F319" s="71"/>
      <c r="G319" s="23"/>
      <c r="H319" s="71"/>
      <c r="I319" s="71"/>
      <c r="J319" s="71"/>
      <c r="K319" s="71"/>
      <c r="L319" s="71"/>
      <c r="M319" s="71"/>
      <c r="N319" s="71"/>
      <c r="O319" s="71"/>
      <c r="P319" s="71"/>
      <c r="Q319" s="71"/>
      <c r="R319" s="71"/>
      <c r="S319" s="71"/>
      <c r="T319" s="71"/>
    </row>
    <row r="320" spans="1:20" x14ac:dyDescent="0.15">
      <c r="A320" s="71"/>
      <c r="B320" s="71"/>
      <c r="C320" s="71"/>
      <c r="D320" s="71"/>
      <c r="E320" s="71"/>
      <c r="F320" s="71"/>
      <c r="G320" s="23"/>
      <c r="H320" s="71"/>
      <c r="I320" s="72"/>
      <c r="J320" s="72"/>
      <c r="K320" s="72"/>
      <c r="L320" s="71"/>
      <c r="M320" s="71"/>
      <c r="N320" s="71"/>
      <c r="O320" s="72"/>
      <c r="P320" s="72"/>
      <c r="Q320" s="72"/>
      <c r="R320" s="71"/>
      <c r="S320" s="71"/>
      <c r="T320" s="71"/>
    </row>
    <row r="321" spans="1:20" x14ac:dyDescent="0.15">
      <c r="A321" s="71"/>
      <c r="B321" s="71"/>
      <c r="C321" s="71"/>
      <c r="D321" s="71"/>
      <c r="E321" s="71"/>
      <c r="F321" s="71"/>
      <c r="G321" s="29"/>
      <c r="H321" s="71"/>
      <c r="I321" s="71"/>
      <c r="J321" s="71"/>
      <c r="K321" s="71"/>
      <c r="L321" s="71"/>
      <c r="M321" s="71"/>
      <c r="N321" s="71"/>
      <c r="O321" s="71"/>
      <c r="P321" s="71"/>
      <c r="Q321" s="71"/>
      <c r="R321" s="71"/>
      <c r="S321" s="71"/>
      <c r="T321" s="71"/>
    </row>
    <row r="322" spans="1:20" x14ac:dyDescent="0.15">
      <c r="A322" s="71"/>
      <c r="B322" s="71"/>
      <c r="C322" s="71"/>
      <c r="D322" s="71"/>
      <c r="E322" s="71"/>
      <c r="F322" s="71"/>
      <c r="G322" s="23"/>
      <c r="H322" s="71"/>
      <c r="I322" s="71"/>
      <c r="J322" s="71"/>
      <c r="K322" s="71"/>
      <c r="L322" s="71"/>
      <c r="M322" s="71"/>
      <c r="N322" s="71"/>
      <c r="O322" s="71"/>
      <c r="P322" s="71"/>
      <c r="Q322" s="71"/>
      <c r="R322" s="71"/>
      <c r="S322" s="71"/>
      <c r="T322" s="71"/>
    </row>
    <row r="323" spans="1:20" x14ac:dyDescent="0.15">
      <c r="A323" s="71"/>
      <c r="B323" s="71"/>
      <c r="C323" s="71"/>
      <c r="D323" s="71"/>
      <c r="E323" s="71"/>
      <c r="F323" s="71"/>
      <c r="G323" s="23"/>
      <c r="H323" s="71"/>
      <c r="I323" s="71"/>
      <c r="J323" s="71"/>
      <c r="K323" s="71"/>
      <c r="L323" s="71"/>
      <c r="M323" s="71"/>
      <c r="N323" s="71"/>
      <c r="O323" s="71"/>
      <c r="P323" s="71"/>
      <c r="Q323" s="71"/>
      <c r="R323" s="71"/>
      <c r="S323" s="71"/>
      <c r="T323" s="71"/>
    </row>
    <row r="324" spans="1:20" x14ac:dyDescent="0.15">
      <c r="A324" s="71"/>
      <c r="B324" s="71"/>
      <c r="C324" s="71"/>
      <c r="D324" s="71"/>
      <c r="E324" s="71"/>
      <c r="F324" s="71"/>
      <c r="G324" s="23"/>
      <c r="H324" s="71"/>
      <c r="I324" s="71"/>
      <c r="J324" s="71"/>
      <c r="K324" s="71"/>
      <c r="L324" s="71"/>
      <c r="M324" s="71"/>
      <c r="N324" s="71"/>
      <c r="O324" s="71"/>
      <c r="P324" s="71"/>
      <c r="Q324" s="71"/>
      <c r="R324" s="71"/>
      <c r="S324" s="71"/>
      <c r="T324" s="71"/>
    </row>
    <row r="325" spans="1:20" x14ac:dyDescent="0.15">
      <c r="A325" s="71"/>
      <c r="B325" s="71"/>
      <c r="C325" s="71"/>
      <c r="D325" s="71"/>
      <c r="E325" s="71"/>
      <c r="F325" s="71"/>
      <c r="G325" s="23"/>
      <c r="H325" s="71"/>
      <c r="I325" s="71"/>
      <c r="J325" s="71"/>
      <c r="K325" s="71"/>
      <c r="L325" s="71"/>
      <c r="M325" s="71"/>
      <c r="N325" s="71"/>
      <c r="O325" s="71"/>
      <c r="P325" s="71"/>
      <c r="Q325" s="71"/>
      <c r="R325" s="71"/>
      <c r="S325" s="71"/>
      <c r="T325" s="71"/>
    </row>
    <row r="326" spans="1:20" x14ac:dyDescent="0.15">
      <c r="A326" s="71"/>
      <c r="B326" s="71"/>
      <c r="C326" s="71"/>
      <c r="D326" s="71"/>
      <c r="E326" s="72"/>
      <c r="F326" s="72"/>
      <c r="G326" s="29"/>
      <c r="H326" s="71"/>
      <c r="I326" s="71"/>
      <c r="J326" s="71"/>
      <c r="K326" s="71"/>
      <c r="L326" s="71"/>
      <c r="M326" s="71"/>
      <c r="N326" s="71"/>
      <c r="O326" s="71"/>
      <c r="P326" s="71"/>
      <c r="Q326" s="71"/>
      <c r="R326" s="71"/>
      <c r="S326" s="71"/>
      <c r="T326" s="71"/>
    </row>
    <row r="327" spans="1:20" x14ac:dyDescent="0.15">
      <c r="A327" s="71"/>
      <c r="B327" s="71"/>
      <c r="C327" s="71"/>
      <c r="D327" s="71"/>
      <c r="E327" s="71"/>
      <c r="F327" s="71"/>
      <c r="G327" s="30"/>
      <c r="H327" s="71"/>
      <c r="I327" s="71"/>
      <c r="J327" s="71"/>
      <c r="K327" s="71"/>
      <c r="L327" s="72"/>
      <c r="M327" s="72"/>
      <c r="N327" s="71"/>
      <c r="O327" s="71"/>
      <c r="P327" s="71"/>
      <c r="Q327" s="71"/>
      <c r="R327" s="72"/>
      <c r="S327" s="72"/>
      <c r="T327" s="71"/>
    </row>
    <row r="328" spans="1:20" x14ac:dyDescent="0.15">
      <c r="A328" s="71"/>
      <c r="B328" s="71"/>
      <c r="C328" s="71"/>
      <c r="D328" s="71"/>
      <c r="E328" s="71"/>
      <c r="F328" s="71"/>
      <c r="G328" s="23"/>
      <c r="H328" s="71"/>
      <c r="I328" s="71"/>
      <c r="J328" s="71"/>
      <c r="K328" s="71"/>
      <c r="L328" s="71"/>
      <c r="M328" s="71"/>
      <c r="N328" s="71"/>
      <c r="O328" s="71"/>
      <c r="P328" s="71"/>
      <c r="Q328" s="71"/>
      <c r="R328" s="71"/>
      <c r="S328" s="71"/>
      <c r="T328" s="72"/>
    </row>
    <row r="329" spans="1:20" x14ac:dyDescent="0.15">
      <c r="A329" s="71"/>
      <c r="B329" s="72"/>
      <c r="C329" s="72"/>
      <c r="D329" s="72"/>
      <c r="E329" s="71"/>
      <c r="F329" s="71"/>
      <c r="G329" s="23"/>
      <c r="H329" s="71"/>
      <c r="I329" s="71"/>
      <c r="J329" s="71"/>
      <c r="K329" s="71"/>
      <c r="L329" s="71"/>
      <c r="M329" s="71"/>
      <c r="N329" s="71"/>
      <c r="O329" s="71"/>
      <c r="P329" s="71"/>
      <c r="Q329" s="71"/>
      <c r="R329" s="71"/>
      <c r="S329" s="71"/>
      <c r="T329" s="71"/>
    </row>
    <row r="330" spans="1:20" x14ac:dyDescent="0.15">
      <c r="A330" s="71"/>
      <c r="B330" s="71"/>
      <c r="C330" s="71"/>
      <c r="D330" s="71"/>
      <c r="E330" s="71"/>
      <c r="F330" s="71"/>
      <c r="G330" s="29"/>
      <c r="H330" s="71"/>
      <c r="I330" s="72"/>
      <c r="J330" s="72"/>
      <c r="K330" s="72"/>
      <c r="L330" s="71"/>
      <c r="M330" s="71"/>
      <c r="N330" s="71"/>
      <c r="O330" s="72"/>
      <c r="P330" s="72"/>
      <c r="Q330" s="72"/>
      <c r="R330" s="71"/>
      <c r="S330" s="71"/>
      <c r="T330" s="71"/>
    </row>
    <row r="331" spans="1:20" x14ac:dyDescent="0.15">
      <c r="A331" s="71"/>
      <c r="B331" s="71"/>
      <c r="C331" s="71"/>
      <c r="D331" s="71"/>
      <c r="E331" s="71"/>
      <c r="F331" s="71"/>
      <c r="G331" s="30"/>
      <c r="H331" s="71"/>
      <c r="I331" s="71"/>
      <c r="J331" s="71"/>
      <c r="K331" s="71"/>
      <c r="L331" s="71"/>
      <c r="M331" s="71"/>
      <c r="N331" s="71"/>
      <c r="O331" s="71"/>
      <c r="P331" s="71"/>
      <c r="Q331" s="71"/>
      <c r="R331" s="71"/>
      <c r="S331" s="71"/>
      <c r="T331" s="71"/>
    </row>
    <row r="332" spans="1:20" x14ac:dyDescent="0.15">
      <c r="A332" s="71"/>
      <c r="B332" s="71"/>
      <c r="C332" s="71"/>
      <c r="D332" s="71"/>
      <c r="E332" s="71"/>
      <c r="F332" s="71"/>
      <c r="G332" s="23"/>
      <c r="H332" s="71"/>
      <c r="I332" s="71"/>
      <c r="J332" s="71"/>
      <c r="K332" s="71"/>
      <c r="L332" s="71"/>
      <c r="M332" s="71"/>
      <c r="N332" s="71"/>
      <c r="O332" s="71"/>
      <c r="P332" s="71"/>
      <c r="Q332" s="71"/>
      <c r="R332" s="71"/>
      <c r="S332" s="71"/>
      <c r="T332" s="72"/>
    </row>
    <row r="333" spans="1:20" x14ac:dyDescent="0.15">
      <c r="A333" s="71"/>
      <c r="B333" s="71"/>
      <c r="C333" s="71"/>
      <c r="D333" s="71"/>
      <c r="E333" s="71"/>
      <c r="F333" s="71"/>
      <c r="G333" s="23"/>
      <c r="H333" s="71"/>
      <c r="I333" s="71"/>
      <c r="J333" s="71"/>
      <c r="K333" s="71"/>
      <c r="L333" s="71"/>
      <c r="M333" s="71"/>
      <c r="N333" s="71"/>
      <c r="O333" s="71"/>
      <c r="P333" s="71"/>
      <c r="Q333" s="71"/>
      <c r="R333" s="71"/>
      <c r="S333" s="71"/>
      <c r="T333" s="71"/>
    </row>
    <row r="334" spans="1:20" x14ac:dyDescent="0.15">
      <c r="A334" s="71"/>
      <c r="B334" s="72"/>
      <c r="C334" s="72"/>
      <c r="D334" s="72"/>
      <c r="E334" s="71"/>
      <c r="F334" s="71"/>
      <c r="G334" s="29"/>
      <c r="H334" s="71"/>
      <c r="I334" s="71"/>
      <c r="J334" s="71"/>
      <c r="K334" s="71"/>
      <c r="L334" s="71"/>
      <c r="M334" s="71"/>
      <c r="N334" s="71"/>
      <c r="O334" s="71"/>
      <c r="P334" s="71"/>
      <c r="Q334" s="71"/>
      <c r="R334" s="71"/>
      <c r="S334" s="71"/>
      <c r="T334" s="71"/>
    </row>
    <row r="335" spans="1:20" x14ac:dyDescent="0.15">
      <c r="A335" s="71"/>
      <c r="B335" s="71"/>
      <c r="C335" s="71"/>
      <c r="D335" s="71"/>
      <c r="E335" s="71"/>
      <c r="F335" s="71"/>
      <c r="G335" s="23"/>
      <c r="H335" s="71"/>
      <c r="I335" s="72"/>
      <c r="J335" s="72"/>
      <c r="K335" s="72"/>
      <c r="L335" s="71"/>
      <c r="M335" s="71"/>
      <c r="N335" s="71"/>
      <c r="O335" s="72"/>
      <c r="P335" s="72"/>
      <c r="Q335" s="72"/>
      <c r="R335" s="71"/>
      <c r="S335" s="71"/>
      <c r="T335" s="71"/>
    </row>
    <row r="336" spans="1:20" x14ac:dyDescent="0.15">
      <c r="A336" s="71"/>
      <c r="B336" s="71"/>
      <c r="C336" s="71"/>
      <c r="D336" s="71"/>
      <c r="E336" s="71"/>
      <c r="F336" s="71"/>
      <c r="G336" s="23"/>
      <c r="H336" s="71"/>
      <c r="I336" s="71"/>
      <c r="J336" s="71"/>
      <c r="K336" s="71"/>
      <c r="L336" s="71"/>
      <c r="M336" s="71"/>
      <c r="N336" s="71"/>
      <c r="O336" s="71"/>
      <c r="P336" s="71"/>
      <c r="Q336" s="71"/>
      <c r="R336" s="71"/>
      <c r="S336" s="71"/>
      <c r="T336" s="71"/>
    </row>
    <row r="337" spans="1:20" x14ac:dyDescent="0.15">
      <c r="A337" s="71"/>
      <c r="B337" s="71"/>
      <c r="C337" s="71"/>
      <c r="D337" s="71"/>
      <c r="E337" s="71"/>
      <c r="F337" s="71"/>
      <c r="G337" s="29"/>
      <c r="H337" s="71"/>
      <c r="I337" s="71"/>
      <c r="J337" s="71"/>
      <c r="K337" s="71"/>
      <c r="L337" s="71"/>
      <c r="M337" s="71"/>
      <c r="N337" s="71"/>
      <c r="O337" s="71"/>
      <c r="P337" s="71"/>
      <c r="Q337" s="71"/>
      <c r="R337" s="71"/>
      <c r="S337" s="71"/>
      <c r="T337" s="71"/>
    </row>
    <row r="338" spans="1:20" x14ac:dyDescent="0.15">
      <c r="A338" s="71"/>
      <c r="B338" s="72"/>
      <c r="C338" s="72"/>
      <c r="D338" s="72"/>
      <c r="E338" s="71"/>
      <c r="F338" s="71"/>
      <c r="G338" s="23"/>
      <c r="H338" s="71"/>
      <c r="I338" s="71"/>
      <c r="J338" s="71"/>
      <c r="K338" s="71"/>
      <c r="L338" s="71"/>
      <c r="M338" s="71"/>
      <c r="N338" s="71"/>
      <c r="O338" s="71"/>
      <c r="P338" s="71"/>
      <c r="Q338" s="71"/>
      <c r="R338" s="71"/>
      <c r="S338" s="71"/>
      <c r="T338" s="71"/>
    </row>
    <row r="339" spans="1:20" x14ac:dyDescent="0.15">
      <c r="A339" s="71"/>
      <c r="B339" s="71"/>
      <c r="C339" s="71"/>
      <c r="D339" s="71"/>
      <c r="E339" s="71"/>
      <c r="F339" s="71"/>
      <c r="G339" s="23"/>
      <c r="H339" s="71"/>
      <c r="I339" s="72"/>
      <c r="J339" s="72"/>
      <c r="K339" s="72"/>
      <c r="L339" s="71"/>
      <c r="M339" s="71"/>
      <c r="N339" s="71"/>
      <c r="O339" s="72"/>
      <c r="P339" s="72"/>
      <c r="Q339" s="72"/>
      <c r="R339" s="71"/>
      <c r="S339" s="71"/>
      <c r="T339" s="71"/>
    </row>
    <row r="340" spans="1:20" x14ac:dyDescent="0.15">
      <c r="A340" s="71"/>
      <c r="B340" s="71"/>
      <c r="C340" s="71"/>
      <c r="D340" s="71"/>
      <c r="E340" s="71"/>
      <c r="F340" s="72"/>
      <c r="G340" s="29"/>
      <c r="H340" s="71"/>
      <c r="I340" s="71"/>
      <c r="J340" s="71"/>
      <c r="K340" s="71"/>
      <c r="L340" s="71"/>
      <c r="M340" s="71"/>
      <c r="N340" s="71"/>
      <c r="O340" s="71"/>
      <c r="P340" s="71"/>
      <c r="Q340" s="71"/>
      <c r="R340" s="71"/>
      <c r="S340" s="71"/>
      <c r="T340" s="71"/>
    </row>
    <row r="341" spans="1:20" x14ac:dyDescent="0.15">
      <c r="A341" s="71"/>
      <c r="B341" s="71"/>
      <c r="C341" s="71"/>
      <c r="D341" s="71"/>
      <c r="E341" s="71"/>
      <c r="F341" s="71"/>
      <c r="G341" s="30"/>
      <c r="H341" s="71"/>
      <c r="I341" s="71"/>
      <c r="J341" s="71"/>
      <c r="K341" s="71"/>
      <c r="L341" s="71"/>
      <c r="M341" s="72"/>
      <c r="N341" s="71"/>
      <c r="O341" s="71"/>
      <c r="P341" s="71"/>
      <c r="Q341" s="71"/>
      <c r="R341" s="71"/>
      <c r="S341" s="72"/>
      <c r="T341" s="71"/>
    </row>
    <row r="342" spans="1:20" x14ac:dyDescent="0.15">
      <c r="A342" s="71"/>
      <c r="B342" s="71"/>
      <c r="C342" s="71"/>
      <c r="D342" s="71"/>
      <c r="E342" s="71"/>
      <c r="F342" s="71"/>
      <c r="G342" s="23"/>
      <c r="H342" s="71"/>
      <c r="I342" s="71"/>
      <c r="J342" s="71"/>
      <c r="K342" s="71"/>
      <c r="L342" s="71"/>
      <c r="M342" s="71"/>
      <c r="N342" s="71"/>
      <c r="O342" s="71"/>
      <c r="P342" s="71"/>
      <c r="Q342" s="71"/>
      <c r="R342" s="71"/>
      <c r="S342" s="71"/>
      <c r="T342" s="72"/>
    </row>
    <row r="343" spans="1:20" x14ac:dyDescent="0.15">
      <c r="A343" s="71"/>
      <c r="B343" s="72"/>
      <c r="C343" s="72"/>
      <c r="D343" s="72"/>
      <c r="E343" s="71"/>
      <c r="F343" s="71"/>
      <c r="G343" s="23"/>
      <c r="H343" s="71"/>
      <c r="I343" s="71"/>
      <c r="J343" s="71"/>
      <c r="K343" s="71"/>
      <c r="L343" s="71"/>
      <c r="M343" s="71"/>
      <c r="N343" s="71"/>
      <c r="O343" s="71"/>
      <c r="P343" s="71"/>
      <c r="Q343" s="71"/>
      <c r="R343" s="71"/>
      <c r="S343" s="71"/>
      <c r="T343" s="71"/>
    </row>
    <row r="344" spans="1:20" x14ac:dyDescent="0.15">
      <c r="A344" s="71"/>
      <c r="B344" s="71"/>
      <c r="C344" s="71"/>
      <c r="D344" s="71"/>
      <c r="E344" s="72"/>
      <c r="F344" s="72"/>
      <c r="G344" s="29"/>
      <c r="H344" s="71"/>
      <c r="I344" s="72"/>
      <c r="J344" s="72"/>
      <c r="K344" s="72"/>
      <c r="L344" s="71"/>
      <c r="M344" s="71"/>
      <c r="N344" s="71"/>
      <c r="O344" s="72"/>
      <c r="P344" s="72"/>
      <c r="Q344" s="72"/>
      <c r="R344" s="71"/>
      <c r="S344" s="71"/>
      <c r="T344" s="71"/>
    </row>
    <row r="345" spans="1:20" x14ac:dyDescent="0.15">
      <c r="A345" s="71"/>
      <c r="B345" s="71"/>
      <c r="C345" s="71"/>
      <c r="D345" s="71"/>
      <c r="E345" s="71"/>
      <c r="F345" s="71"/>
      <c r="G345" s="30"/>
      <c r="H345" s="71"/>
      <c r="I345" s="71"/>
      <c r="J345" s="71"/>
      <c r="K345" s="71"/>
      <c r="L345" s="72"/>
      <c r="M345" s="72"/>
      <c r="N345" s="71"/>
      <c r="O345" s="71"/>
      <c r="P345" s="71"/>
      <c r="Q345" s="71"/>
      <c r="R345" s="72"/>
      <c r="S345" s="72"/>
      <c r="T345" s="71"/>
    </row>
    <row r="346" spans="1:20" x14ac:dyDescent="0.15">
      <c r="A346" s="71"/>
      <c r="B346" s="71"/>
      <c r="C346" s="71"/>
      <c r="D346" s="71"/>
      <c r="E346" s="71"/>
      <c r="F346" s="71"/>
      <c r="G346" s="23"/>
      <c r="H346" s="71"/>
      <c r="I346" s="71"/>
      <c r="J346" s="71"/>
      <c r="K346" s="71"/>
      <c r="L346" s="71"/>
      <c r="M346" s="71"/>
      <c r="N346" s="71"/>
      <c r="O346" s="71"/>
      <c r="P346" s="71"/>
      <c r="Q346" s="71"/>
      <c r="R346" s="71"/>
      <c r="S346" s="71"/>
      <c r="T346" s="72"/>
    </row>
    <row r="347" spans="1:20" x14ac:dyDescent="0.15">
      <c r="A347" s="71"/>
      <c r="B347" s="72"/>
      <c r="C347" s="72"/>
      <c r="D347" s="72"/>
      <c r="E347" s="71"/>
      <c r="F347" s="71"/>
      <c r="G347" s="23"/>
      <c r="H347" s="71"/>
      <c r="I347" s="71"/>
      <c r="J347" s="71"/>
      <c r="K347" s="71"/>
      <c r="L347" s="71"/>
      <c r="M347" s="71"/>
      <c r="N347" s="71"/>
      <c r="O347" s="71"/>
      <c r="P347" s="71"/>
      <c r="Q347" s="71"/>
      <c r="R347" s="71"/>
      <c r="S347" s="71"/>
      <c r="T347" s="71"/>
    </row>
    <row r="348" spans="1:20" x14ac:dyDescent="0.15">
      <c r="A348" s="71"/>
      <c r="B348" s="71"/>
      <c r="C348" s="71"/>
      <c r="D348" s="71"/>
      <c r="E348" s="71"/>
      <c r="F348" s="71"/>
      <c r="G348" s="29"/>
      <c r="H348" s="71"/>
      <c r="I348" s="72"/>
      <c r="J348" s="72"/>
      <c r="K348" s="72"/>
      <c r="L348" s="71"/>
      <c r="M348" s="71"/>
      <c r="N348" s="71"/>
      <c r="O348" s="72"/>
      <c r="P348" s="72"/>
      <c r="Q348" s="72"/>
      <c r="R348" s="71"/>
      <c r="S348" s="71"/>
      <c r="T348" s="71"/>
    </row>
    <row r="349" spans="1:20" x14ac:dyDescent="0.15">
      <c r="A349" s="71"/>
      <c r="B349" s="71"/>
      <c r="C349" s="71"/>
      <c r="D349" s="71"/>
      <c r="E349" s="71"/>
      <c r="F349" s="71"/>
      <c r="G349" s="23"/>
      <c r="H349" s="71"/>
      <c r="I349" s="71"/>
      <c r="J349" s="71"/>
      <c r="K349" s="71"/>
      <c r="L349" s="71"/>
      <c r="M349" s="71"/>
      <c r="N349" s="71"/>
      <c r="O349" s="71"/>
      <c r="P349" s="71"/>
      <c r="Q349" s="71"/>
      <c r="R349" s="71"/>
      <c r="S349" s="71"/>
      <c r="T349" s="71"/>
    </row>
    <row r="350" spans="1:20" x14ac:dyDescent="0.15">
      <c r="A350" s="71"/>
      <c r="B350" s="71"/>
      <c r="C350" s="71"/>
      <c r="D350" s="71"/>
      <c r="E350" s="71"/>
      <c r="F350" s="71"/>
      <c r="G350" s="23"/>
      <c r="H350" s="71"/>
      <c r="I350" s="71"/>
      <c r="J350" s="71"/>
      <c r="K350" s="71"/>
      <c r="L350" s="71"/>
      <c r="M350" s="71"/>
      <c r="N350" s="71"/>
      <c r="O350" s="71"/>
      <c r="P350" s="71"/>
      <c r="Q350" s="71"/>
      <c r="R350" s="71"/>
      <c r="S350" s="71"/>
      <c r="T350" s="71"/>
    </row>
    <row r="351" spans="1:20" x14ac:dyDescent="0.15">
      <c r="A351" s="71"/>
      <c r="B351" s="71"/>
      <c r="C351" s="71"/>
      <c r="D351" s="71"/>
      <c r="E351" s="71"/>
      <c r="F351" s="71"/>
      <c r="G351" s="29"/>
      <c r="H351" s="71"/>
      <c r="I351" s="71"/>
      <c r="J351" s="71"/>
      <c r="K351" s="71"/>
      <c r="L351" s="71"/>
      <c r="M351" s="71"/>
      <c r="N351" s="71"/>
      <c r="O351" s="71"/>
      <c r="P351" s="71"/>
      <c r="Q351" s="71"/>
      <c r="R351" s="71"/>
      <c r="S351" s="71"/>
      <c r="T351" s="71"/>
    </row>
    <row r="352" spans="1:20" x14ac:dyDescent="0.15">
      <c r="A352" s="71"/>
      <c r="B352" s="71"/>
      <c r="C352" s="71"/>
      <c r="D352" s="71"/>
      <c r="E352" s="71"/>
      <c r="F352" s="71"/>
      <c r="G352" s="23"/>
      <c r="H352" s="71"/>
      <c r="I352" s="71"/>
      <c r="J352" s="71"/>
      <c r="K352" s="71"/>
      <c r="L352" s="71"/>
      <c r="M352" s="71"/>
      <c r="N352" s="71"/>
      <c r="O352" s="71"/>
      <c r="P352" s="71"/>
      <c r="Q352" s="71"/>
      <c r="R352" s="71"/>
      <c r="S352" s="71"/>
      <c r="T352" s="71"/>
    </row>
    <row r="353" spans="1:21" x14ac:dyDescent="0.15">
      <c r="A353" s="71"/>
      <c r="B353" s="71"/>
      <c r="C353" s="71"/>
      <c r="D353" s="71"/>
      <c r="E353" s="71"/>
      <c r="F353" s="71"/>
      <c r="G353" s="23"/>
      <c r="H353" s="71"/>
      <c r="I353" s="71"/>
      <c r="J353" s="71"/>
      <c r="K353" s="71"/>
      <c r="L353" s="71"/>
      <c r="M353" s="71"/>
      <c r="N353" s="71"/>
      <c r="O353" s="71"/>
      <c r="P353" s="71"/>
      <c r="Q353" s="71"/>
      <c r="R353" s="71"/>
      <c r="S353" s="71"/>
      <c r="T353" s="71"/>
    </row>
    <row r="354" spans="1:21" x14ac:dyDescent="0.15">
      <c r="A354" s="71"/>
      <c r="B354" s="71"/>
      <c r="C354" s="71"/>
      <c r="D354" s="71"/>
      <c r="E354" s="72"/>
      <c r="F354" s="72"/>
      <c r="G354" s="29"/>
      <c r="H354" s="71"/>
      <c r="I354" s="71"/>
      <c r="J354" s="71"/>
      <c r="K354" s="71"/>
      <c r="L354" s="71"/>
      <c r="M354" s="71"/>
      <c r="N354" s="71"/>
      <c r="O354" s="71"/>
      <c r="P354" s="71"/>
      <c r="Q354" s="71"/>
      <c r="R354" s="71"/>
      <c r="S354" s="71"/>
      <c r="T354" s="71"/>
    </row>
    <row r="355" spans="1:21" x14ac:dyDescent="0.15">
      <c r="A355" s="71"/>
      <c r="B355" s="71"/>
      <c r="C355" s="71"/>
      <c r="D355" s="71"/>
      <c r="E355" s="71"/>
      <c r="F355" s="71"/>
      <c r="G355" s="30"/>
      <c r="H355" s="71"/>
      <c r="I355" s="71"/>
      <c r="J355" s="71"/>
      <c r="K355" s="71"/>
      <c r="L355" s="71"/>
      <c r="M355" s="71"/>
      <c r="N355" s="72"/>
      <c r="O355" s="71"/>
      <c r="P355" s="71"/>
      <c r="Q355" s="71"/>
      <c r="R355" s="71"/>
      <c r="S355" s="71"/>
      <c r="T355" s="71"/>
      <c r="U355" s="72"/>
    </row>
    <row r="356" spans="1:21" x14ac:dyDescent="0.15">
      <c r="A356" s="71"/>
      <c r="B356" s="71"/>
      <c r="C356" s="71"/>
      <c r="D356" s="71"/>
      <c r="E356" s="71"/>
      <c r="F356" s="71"/>
      <c r="G356" s="23"/>
      <c r="H356" s="71"/>
      <c r="I356" s="72"/>
      <c r="J356" s="72"/>
      <c r="K356" s="72"/>
      <c r="L356" s="71"/>
      <c r="M356" s="71"/>
      <c r="N356" s="71"/>
      <c r="O356" s="71"/>
      <c r="P356" s="72"/>
      <c r="Q356" s="72"/>
      <c r="R356" s="72"/>
      <c r="S356" s="71"/>
      <c r="T356" s="71"/>
      <c r="U356" s="71"/>
    </row>
    <row r="357" spans="1:21" x14ac:dyDescent="0.15">
      <c r="A357" s="71"/>
      <c r="B357" s="72"/>
      <c r="C357" s="72"/>
      <c r="D357" s="72"/>
      <c r="E357" s="71"/>
      <c r="F357" s="71"/>
      <c r="G357" s="23"/>
      <c r="H357" s="71"/>
      <c r="I357" s="71"/>
      <c r="J357" s="71"/>
      <c r="K357" s="71"/>
      <c r="L357" s="71"/>
      <c r="M357" s="71"/>
      <c r="N357" s="71"/>
      <c r="O357" s="71"/>
      <c r="P357" s="71"/>
      <c r="Q357" s="71"/>
      <c r="R357" s="71"/>
      <c r="S357" s="71"/>
      <c r="T357" s="71"/>
      <c r="U357" s="71"/>
    </row>
    <row r="358" spans="1:21" x14ac:dyDescent="0.15">
      <c r="A358" s="71"/>
      <c r="B358" s="71"/>
      <c r="C358" s="71"/>
      <c r="D358" s="71"/>
      <c r="E358" s="71"/>
      <c r="F358" s="71"/>
      <c r="G358" s="23"/>
      <c r="H358" s="71"/>
      <c r="I358" s="71"/>
      <c r="J358" s="71"/>
      <c r="K358" s="71"/>
      <c r="L358" s="71"/>
      <c r="M358" s="71"/>
      <c r="N358" s="71"/>
      <c r="O358" s="71"/>
      <c r="P358" s="71"/>
      <c r="Q358" s="71"/>
      <c r="R358" s="71"/>
      <c r="S358" s="71"/>
      <c r="T358" s="71"/>
      <c r="U358" s="71"/>
    </row>
    <row r="359" spans="1:21" x14ac:dyDescent="0.15">
      <c r="A359" s="71"/>
      <c r="B359" s="71"/>
      <c r="C359" s="71"/>
      <c r="D359" s="71"/>
      <c r="E359" s="71"/>
      <c r="F359" s="71"/>
      <c r="G359" s="29"/>
      <c r="H359" s="71"/>
      <c r="I359" s="71"/>
      <c r="J359" s="71"/>
      <c r="K359" s="71"/>
      <c r="L359" s="71"/>
      <c r="M359" s="71"/>
      <c r="N359" s="72"/>
      <c r="O359" s="71"/>
      <c r="P359" s="71"/>
      <c r="Q359" s="71"/>
      <c r="R359" s="71"/>
      <c r="S359" s="71"/>
      <c r="T359" s="71"/>
      <c r="U359" s="72"/>
    </row>
    <row r="360" spans="1:21" x14ac:dyDescent="0.15">
      <c r="A360" s="71"/>
      <c r="B360" s="71"/>
      <c r="C360" s="71"/>
      <c r="D360" s="71"/>
      <c r="E360" s="71"/>
      <c r="F360" s="71"/>
      <c r="G360" s="30"/>
      <c r="H360" s="71"/>
      <c r="I360" s="71"/>
      <c r="J360" s="71"/>
      <c r="K360" s="71"/>
      <c r="L360" s="71"/>
      <c r="M360" s="71"/>
      <c r="N360" s="71"/>
      <c r="O360" s="71"/>
      <c r="P360" s="71"/>
      <c r="Q360" s="71"/>
      <c r="R360" s="71"/>
      <c r="S360" s="71"/>
      <c r="T360" s="71"/>
      <c r="U360" s="71"/>
    </row>
    <row r="361" spans="1:21" x14ac:dyDescent="0.15">
      <c r="A361" s="71"/>
      <c r="B361" s="72"/>
      <c r="C361" s="72"/>
      <c r="D361" s="72"/>
      <c r="E361" s="71"/>
      <c r="F361" s="71"/>
      <c r="G361" s="23"/>
      <c r="H361" s="71"/>
      <c r="I361" s="71"/>
      <c r="J361" s="71"/>
      <c r="K361" s="71"/>
      <c r="L361" s="71"/>
      <c r="M361" s="71"/>
      <c r="N361" s="71"/>
      <c r="O361" s="71"/>
      <c r="P361" s="71"/>
      <c r="Q361" s="71"/>
      <c r="R361" s="71"/>
      <c r="S361" s="71"/>
      <c r="T361" s="71"/>
      <c r="U361" s="71"/>
    </row>
    <row r="362" spans="1:21" x14ac:dyDescent="0.15">
      <c r="A362" s="71"/>
      <c r="B362" s="71"/>
      <c r="C362" s="71"/>
      <c r="D362" s="71"/>
      <c r="E362" s="71"/>
      <c r="F362" s="71"/>
      <c r="G362" s="23"/>
      <c r="H362" s="71"/>
      <c r="I362" s="71"/>
      <c r="J362" s="71"/>
      <c r="K362" s="71"/>
      <c r="L362" s="71"/>
      <c r="M362" s="71"/>
      <c r="N362" s="71"/>
      <c r="O362" s="71"/>
      <c r="P362" s="71"/>
      <c r="Q362" s="71"/>
      <c r="R362" s="71"/>
      <c r="S362" s="71"/>
      <c r="T362" s="71"/>
      <c r="U362" s="71"/>
    </row>
    <row r="363" spans="1:21" x14ac:dyDescent="0.15">
      <c r="A363" s="71"/>
      <c r="B363" s="71"/>
      <c r="C363" s="71"/>
      <c r="D363" s="71"/>
      <c r="E363" s="71"/>
      <c r="F363" s="72"/>
      <c r="G363" s="29"/>
      <c r="H363" s="71"/>
      <c r="I363" s="71"/>
      <c r="J363" s="71"/>
      <c r="K363" s="71"/>
      <c r="L363" s="72"/>
      <c r="M363" s="72"/>
      <c r="N363" s="71"/>
      <c r="O363" s="71"/>
      <c r="P363" s="71"/>
      <c r="Q363" s="71"/>
      <c r="R363" s="71"/>
      <c r="S363" s="72"/>
      <c r="T363" s="72"/>
      <c r="U363" s="71"/>
    </row>
    <row r="364" spans="1:21" x14ac:dyDescent="0.15">
      <c r="A364" s="71"/>
      <c r="B364" s="71"/>
      <c r="C364" s="71"/>
      <c r="D364" s="71"/>
      <c r="E364" s="71"/>
      <c r="F364" s="71"/>
      <c r="G364" s="30"/>
      <c r="H364" s="71"/>
      <c r="I364" s="71"/>
      <c r="J364" s="71"/>
      <c r="K364" s="71"/>
      <c r="L364" s="71"/>
      <c r="M364" s="71"/>
      <c r="N364" s="71"/>
      <c r="O364" s="71"/>
      <c r="P364" s="71"/>
      <c r="Q364" s="71"/>
      <c r="R364" s="71"/>
      <c r="S364" s="71"/>
      <c r="T364" s="71"/>
      <c r="U364" s="71"/>
    </row>
    <row r="365" spans="1:21" x14ac:dyDescent="0.15">
      <c r="A365" s="71"/>
      <c r="B365" s="71"/>
      <c r="C365" s="71"/>
      <c r="D365" s="71"/>
      <c r="E365" s="71"/>
      <c r="F365" s="71"/>
      <c r="G365" s="23"/>
      <c r="H365" s="71"/>
      <c r="I365" s="71"/>
      <c r="J365" s="71"/>
      <c r="K365" s="71"/>
      <c r="L365" s="71"/>
      <c r="M365" s="71"/>
      <c r="N365" s="71"/>
      <c r="O365" s="71"/>
      <c r="P365" s="71"/>
      <c r="Q365" s="71"/>
      <c r="R365" s="71"/>
      <c r="S365" s="71"/>
      <c r="T365" s="71"/>
      <c r="U365" s="71"/>
    </row>
    <row r="366" spans="1:21" x14ac:dyDescent="0.15">
      <c r="A366" s="71"/>
      <c r="B366" s="71"/>
      <c r="C366" s="71"/>
      <c r="D366" s="71"/>
      <c r="E366" s="71"/>
      <c r="F366" s="71"/>
      <c r="G366" s="23"/>
      <c r="H366" s="71"/>
      <c r="I366" s="72"/>
      <c r="J366" s="72"/>
      <c r="K366" s="72"/>
      <c r="L366" s="71"/>
      <c r="M366" s="71"/>
      <c r="N366" s="71"/>
      <c r="O366" s="71"/>
      <c r="P366" s="72"/>
      <c r="Q366" s="72"/>
      <c r="R366" s="72"/>
      <c r="S366" s="71"/>
      <c r="T366" s="71"/>
      <c r="U366" s="71"/>
    </row>
    <row r="367" spans="1:21" x14ac:dyDescent="0.15">
      <c r="A367" s="71"/>
      <c r="D367" s="23"/>
      <c r="E367" s="29"/>
      <c r="F367" s="29"/>
      <c r="G367" s="29"/>
      <c r="H367" s="71"/>
      <c r="I367" s="71"/>
      <c r="J367" s="71"/>
      <c r="K367" s="71"/>
      <c r="L367" s="71"/>
      <c r="M367" s="71"/>
      <c r="N367" s="71"/>
      <c r="O367" s="71"/>
      <c r="P367" s="71"/>
      <c r="Q367" s="71"/>
      <c r="R367" s="71"/>
      <c r="S367" s="71"/>
      <c r="T367" s="71"/>
      <c r="U367" s="71"/>
    </row>
    <row r="368" spans="1:21" x14ac:dyDescent="0.15">
      <c r="A368" s="71"/>
      <c r="D368" s="23"/>
      <c r="E368" s="23"/>
      <c r="F368" s="23"/>
      <c r="G368" s="23"/>
      <c r="H368" s="71"/>
      <c r="I368" s="71"/>
      <c r="J368" s="71"/>
      <c r="K368" s="71"/>
      <c r="L368" s="71"/>
      <c r="M368" s="71"/>
      <c r="N368" s="71"/>
      <c r="O368" s="71"/>
      <c r="P368" s="71"/>
      <c r="Q368" s="71"/>
      <c r="R368" s="71"/>
      <c r="S368" s="71"/>
      <c r="T368" s="71"/>
      <c r="U368" s="71"/>
    </row>
    <row r="369" spans="1:21" x14ac:dyDescent="0.15">
      <c r="A369" s="71"/>
      <c r="D369" s="23"/>
      <c r="E369" s="23"/>
      <c r="F369" s="23"/>
      <c r="G369" s="23"/>
      <c r="H369" s="71"/>
      <c r="I369" s="71"/>
      <c r="J369" s="71"/>
      <c r="K369" s="71"/>
      <c r="L369" s="71"/>
      <c r="M369" s="71"/>
      <c r="N369" s="72"/>
      <c r="O369" s="71"/>
      <c r="P369" s="71"/>
      <c r="Q369" s="71"/>
      <c r="R369" s="71"/>
      <c r="S369" s="71"/>
      <c r="T369" s="71"/>
      <c r="U369" s="72"/>
    </row>
    <row r="370" spans="1:21" x14ac:dyDescent="0.15">
      <c r="A370" s="71"/>
      <c r="D370" s="23"/>
      <c r="E370" s="29"/>
      <c r="F370" s="29"/>
      <c r="G370" s="29"/>
      <c r="H370" s="71"/>
      <c r="I370" s="71"/>
      <c r="J370" s="71"/>
      <c r="K370" s="71"/>
      <c r="L370" s="71"/>
      <c r="M370" s="71"/>
      <c r="N370" s="71"/>
      <c r="O370" s="71"/>
      <c r="P370" s="71"/>
      <c r="Q370" s="71"/>
      <c r="R370" s="71"/>
      <c r="S370" s="71"/>
      <c r="T370" s="71"/>
      <c r="U370" s="71"/>
    </row>
    <row r="371" spans="1:21" x14ac:dyDescent="0.15">
      <c r="A371" s="71"/>
      <c r="D371" s="23"/>
      <c r="E371" s="23"/>
      <c r="F371" s="23"/>
      <c r="G371" s="23"/>
      <c r="H371" s="71"/>
      <c r="I371" s="72"/>
      <c r="J371" s="72"/>
      <c r="K371" s="72"/>
      <c r="L371" s="71"/>
      <c r="M371" s="71"/>
      <c r="N371" s="71"/>
      <c r="O371" s="71"/>
      <c r="P371" s="72"/>
      <c r="Q371" s="72"/>
      <c r="R371" s="72"/>
      <c r="S371" s="71"/>
      <c r="T371" s="71"/>
      <c r="U371" s="71"/>
    </row>
    <row r="372" spans="1:21" x14ac:dyDescent="0.15">
      <c r="A372" s="71"/>
      <c r="D372" s="23"/>
      <c r="E372" s="23"/>
      <c r="F372" s="23"/>
      <c r="G372" s="23"/>
      <c r="H372" s="71"/>
      <c r="I372" s="71"/>
      <c r="J372" s="71"/>
      <c r="K372" s="71"/>
      <c r="L372" s="71"/>
      <c r="M372" s="71"/>
      <c r="N372" s="71"/>
      <c r="O372" s="71"/>
      <c r="P372" s="71"/>
      <c r="Q372" s="71"/>
      <c r="R372" s="71"/>
      <c r="S372" s="71"/>
      <c r="T372" s="71"/>
      <c r="U372" s="71"/>
    </row>
    <row r="373" spans="1:21" x14ac:dyDescent="0.15">
      <c r="A373" s="71"/>
      <c r="D373" s="23"/>
      <c r="E373" s="29"/>
      <c r="F373" s="29"/>
      <c r="G373" s="29"/>
      <c r="H373" s="71"/>
      <c r="I373" s="71"/>
      <c r="J373" s="71"/>
      <c r="K373" s="71"/>
      <c r="L373" s="71"/>
      <c r="M373" s="71"/>
      <c r="N373" s="71"/>
      <c r="O373" s="71"/>
      <c r="P373" s="71"/>
      <c r="Q373" s="71"/>
      <c r="R373" s="71"/>
      <c r="S373" s="71"/>
      <c r="T373" s="71"/>
      <c r="U373" s="71"/>
    </row>
    <row r="374" spans="1:21" x14ac:dyDescent="0.15">
      <c r="A374" s="71"/>
      <c r="D374" s="23"/>
      <c r="E374" s="30"/>
      <c r="F374" s="30"/>
      <c r="G374" s="30"/>
      <c r="H374" s="71"/>
      <c r="I374" s="71"/>
      <c r="J374" s="71"/>
      <c r="K374" s="71"/>
      <c r="L374" s="71"/>
      <c r="M374" s="71"/>
      <c r="N374" s="72"/>
      <c r="O374" s="71"/>
      <c r="P374" s="71"/>
      <c r="Q374" s="71"/>
      <c r="R374" s="71"/>
      <c r="S374" s="71"/>
      <c r="T374" s="71"/>
      <c r="U374" s="72"/>
    </row>
    <row r="375" spans="1:21" x14ac:dyDescent="0.15">
      <c r="A375" s="71"/>
      <c r="D375" s="23"/>
      <c r="E375" s="23"/>
      <c r="F375" s="23"/>
      <c r="G375" s="23"/>
      <c r="H375" s="71"/>
      <c r="I375" s="72"/>
      <c r="J375" s="72"/>
      <c r="K375" s="72"/>
      <c r="L375" s="71"/>
      <c r="M375" s="71"/>
      <c r="N375" s="71"/>
      <c r="O375" s="71"/>
      <c r="P375" s="72"/>
      <c r="Q375" s="72"/>
      <c r="R375" s="72"/>
      <c r="S375" s="71"/>
      <c r="T375" s="71"/>
      <c r="U375" s="71"/>
    </row>
    <row r="376" spans="1:21" x14ac:dyDescent="0.15">
      <c r="A376" s="71"/>
      <c r="D376" s="23"/>
      <c r="E376" s="23"/>
      <c r="F376" s="23"/>
      <c r="G376" s="23"/>
      <c r="H376" s="71"/>
      <c r="I376" s="71"/>
      <c r="J376" s="71"/>
      <c r="K376" s="71"/>
      <c r="L376" s="71"/>
      <c r="M376" s="71"/>
      <c r="N376" s="71"/>
      <c r="O376" s="71"/>
      <c r="P376" s="71"/>
      <c r="Q376" s="71"/>
      <c r="R376" s="71"/>
      <c r="S376" s="71"/>
      <c r="T376" s="71"/>
      <c r="U376" s="71"/>
    </row>
    <row r="377" spans="1:21" x14ac:dyDescent="0.15">
      <c r="A377" s="71"/>
      <c r="D377" s="23"/>
      <c r="E377" s="29"/>
      <c r="F377" s="29"/>
      <c r="G377" s="29"/>
      <c r="H377" s="71"/>
      <c r="I377" s="71"/>
      <c r="J377" s="71"/>
      <c r="K377" s="71"/>
      <c r="L377" s="71"/>
      <c r="M377" s="72"/>
      <c r="N377" s="71"/>
      <c r="O377" s="71"/>
      <c r="P377" s="71"/>
      <c r="Q377" s="71"/>
      <c r="R377" s="71"/>
      <c r="S377" s="71"/>
      <c r="T377" s="72"/>
      <c r="U377" s="71"/>
    </row>
    <row r="378" spans="1:21" x14ac:dyDescent="0.15">
      <c r="A378" s="71"/>
      <c r="H378" s="71"/>
      <c r="I378" s="72"/>
      <c r="J378" s="72"/>
      <c r="K378" s="72"/>
      <c r="L378" s="71"/>
      <c r="M378" s="71"/>
      <c r="N378" s="72"/>
      <c r="O378" s="71"/>
      <c r="P378" s="72"/>
      <c r="Q378" s="72"/>
      <c r="R378" s="72"/>
      <c r="S378" s="71"/>
      <c r="T378" s="71"/>
      <c r="U378" s="72"/>
    </row>
    <row r="379" spans="1:21" x14ac:dyDescent="0.15">
      <c r="A379" s="71"/>
      <c r="H379" s="71"/>
      <c r="I379" s="71"/>
      <c r="J379" s="71"/>
      <c r="K379" s="71"/>
      <c r="L379" s="72"/>
      <c r="M379" s="72"/>
      <c r="N379" s="71"/>
      <c r="O379" s="71"/>
      <c r="P379" s="71"/>
      <c r="Q379" s="71"/>
      <c r="R379" s="71"/>
      <c r="S379" s="72"/>
      <c r="T379" s="72"/>
      <c r="U379" s="71"/>
    </row>
    <row r="380" spans="1:21" x14ac:dyDescent="0.15">
      <c r="A380" s="71"/>
      <c r="H380" s="71"/>
      <c r="I380" s="71"/>
      <c r="J380" s="71"/>
      <c r="K380" s="71"/>
      <c r="L380" s="71"/>
      <c r="M380" s="71"/>
      <c r="N380" s="71"/>
      <c r="O380" s="71"/>
      <c r="P380" s="71"/>
      <c r="Q380" s="71"/>
      <c r="R380" s="71"/>
      <c r="S380" s="71"/>
      <c r="T380" s="71"/>
      <c r="U380" s="71"/>
    </row>
    <row r="381" spans="1:21" x14ac:dyDescent="0.15">
      <c r="A381" s="71"/>
      <c r="H381" s="71"/>
      <c r="I381" s="71"/>
      <c r="J381" s="71"/>
      <c r="K381" s="71"/>
      <c r="L381" s="71"/>
      <c r="M381" s="71"/>
      <c r="N381" s="71"/>
      <c r="O381" s="71"/>
      <c r="P381" s="71"/>
      <c r="Q381" s="71"/>
      <c r="R381" s="71"/>
      <c r="S381" s="71"/>
      <c r="T381" s="71"/>
      <c r="U381" s="71"/>
    </row>
    <row r="382" spans="1:21" x14ac:dyDescent="0.15">
      <c r="A382" s="71"/>
      <c r="H382" s="71"/>
      <c r="I382" s="72"/>
      <c r="J382" s="72"/>
      <c r="K382" s="72"/>
      <c r="L382" s="71"/>
      <c r="M382" s="71"/>
      <c r="N382" s="71"/>
      <c r="O382" s="71"/>
      <c r="P382" s="72"/>
      <c r="Q382" s="72"/>
      <c r="R382" s="72"/>
      <c r="S382" s="71"/>
      <c r="T382" s="71"/>
      <c r="U382" s="71"/>
    </row>
    <row r="383" spans="1:21" x14ac:dyDescent="0.15">
      <c r="A383" s="71"/>
      <c r="H383" s="71"/>
      <c r="I383" s="71"/>
      <c r="J383" s="71"/>
      <c r="K383" s="71"/>
      <c r="L383" s="71"/>
      <c r="M383" s="71"/>
      <c r="N383" s="71"/>
      <c r="O383" s="71"/>
      <c r="P383" s="71"/>
      <c r="Q383" s="71"/>
      <c r="R383" s="71"/>
      <c r="S383" s="71"/>
      <c r="T383" s="71"/>
      <c r="U383" s="71"/>
    </row>
    <row r="384" spans="1:21" x14ac:dyDescent="0.15">
      <c r="A384" s="71"/>
      <c r="H384" s="71"/>
      <c r="I384" s="71"/>
      <c r="J384" s="71"/>
      <c r="K384" s="71"/>
      <c r="L384" s="71"/>
      <c r="M384" s="71"/>
      <c r="N384" s="71"/>
      <c r="O384" s="71"/>
      <c r="P384" s="71"/>
      <c r="Q384" s="71"/>
      <c r="R384" s="71"/>
      <c r="S384" s="71"/>
      <c r="T384" s="71"/>
      <c r="U384" s="71"/>
    </row>
    <row r="385" spans="1:21" x14ac:dyDescent="0.15">
      <c r="A385" s="71"/>
      <c r="H385" s="71"/>
      <c r="I385" s="71"/>
      <c r="J385" s="71"/>
      <c r="K385" s="71"/>
      <c r="L385" s="71"/>
      <c r="M385" s="71"/>
      <c r="N385" s="71"/>
      <c r="O385" s="71"/>
      <c r="P385" s="71"/>
      <c r="Q385" s="71"/>
      <c r="R385" s="71"/>
      <c r="S385" s="71"/>
      <c r="T385" s="71"/>
      <c r="U385" s="71"/>
    </row>
    <row r="386" spans="1:21" x14ac:dyDescent="0.15">
      <c r="H386" s="71"/>
      <c r="I386" s="71"/>
      <c r="J386" s="71"/>
      <c r="K386" s="71"/>
      <c r="L386" s="71"/>
      <c r="M386" s="71"/>
      <c r="N386" s="71"/>
      <c r="O386" s="71"/>
      <c r="P386" s="71"/>
      <c r="Q386" s="71"/>
      <c r="R386" s="71"/>
      <c r="S386" s="71"/>
      <c r="T386" s="71"/>
      <c r="U386" s="71"/>
    </row>
    <row r="387" spans="1:21" x14ac:dyDescent="0.15">
      <c r="H387" s="71"/>
      <c r="I387" s="71"/>
      <c r="J387" s="71"/>
      <c r="K387" s="71"/>
      <c r="L387" s="71"/>
      <c r="M387" s="71"/>
      <c r="N387" s="71"/>
      <c r="O387" s="71"/>
      <c r="P387" s="71"/>
      <c r="Q387" s="71"/>
      <c r="R387" s="71"/>
      <c r="S387" s="71"/>
      <c r="T387" s="71"/>
      <c r="U387" s="71"/>
    </row>
    <row r="388" spans="1:21" x14ac:dyDescent="0.15">
      <c r="H388" s="71"/>
      <c r="I388" s="71"/>
      <c r="J388" s="71"/>
      <c r="K388" s="71"/>
      <c r="L388" s="71"/>
      <c r="M388" s="71"/>
      <c r="N388" s="71"/>
      <c r="O388" s="71"/>
      <c r="P388" s="71"/>
      <c r="Q388" s="71"/>
      <c r="R388" s="71"/>
      <c r="S388" s="71"/>
      <c r="T388" s="71"/>
      <c r="U388" s="71"/>
    </row>
    <row r="389" spans="1:21" x14ac:dyDescent="0.15">
      <c r="H389" s="71"/>
      <c r="I389" s="71"/>
      <c r="J389" s="71"/>
      <c r="K389" s="71"/>
      <c r="L389" s="72"/>
      <c r="M389" s="72"/>
      <c r="N389" s="71"/>
      <c r="O389" s="71"/>
      <c r="P389" s="71"/>
      <c r="Q389" s="71"/>
      <c r="R389" s="71"/>
      <c r="S389" s="72"/>
      <c r="T389" s="72"/>
      <c r="U389" s="71"/>
    </row>
    <row r="390" spans="1:21" x14ac:dyDescent="0.15">
      <c r="H390" s="71"/>
      <c r="I390" s="71"/>
      <c r="J390" s="71"/>
      <c r="K390" s="71"/>
      <c r="L390" s="71"/>
      <c r="M390" s="71"/>
      <c r="N390" s="72"/>
      <c r="O390" s="71"/>
      <c r="P390" s="71"/>
      <c r="Q390" s="71"/>
      <c r="R390" s="71"/>
      <c r="S390" s="71"/>
      <c r="T390" s="71"/>
      <c r="U390" s="72"/>
    </row>
    <row r="391" spans="1:21" x14ac:dyDescent="0.15">
      <c r="H391" s="71"/>
      <c r="I391" s="71"/>
      <c r="J391" s="71"/>
      <c r="K391" s="71"/>
      <c r="L391" s="71"/>
      <c r="M391" s="71"/>
      <c r="N391" s="71"/>
      <c r="O391" s="71"/>
      <c r="P391" s="71"/>
      <c r="Q391" s="71"/>
      <c r="R391" s="71"/>
      <c r="S391" s="71"/>
      <c r="T391" s="71"/>
      <c r="U391" s="71"/>
    </row>
    <row r="392" spans="1:21" x14ac:dyDescent="0.15">
      <c r="H392" s="71"/>
      <c r="I392" s="72"/>
      <c r="J392" s="72"/>
      <c r="K392" s="72"/>
      <c r="L392" s="71"/>
      <c r="M392" s="71"/>
      <c r="N392" s="71"/>
      <c r="O392" s="71"/>
      <c r="P392" s="72"/>
      <c r="Q392" s="72"/>
      <c r="R392" s="72"/>
      <c r="S392" s="71"/>
      <c r="T392" s="71"/>
      <c r="U392" s="71"/>
    </row>
    <row r="393" spans="1:21" x14ac:dyDescent="0.15">
      <c r="H393" s="71"/>
      <c r="I393" s="71"/>
      <c r="J393" s="71"/>
      <c r="K393" s="71"/>
      <c r="L393" s="71"/>
      <c r="M393" s="71"/>
      <c r="N393" s="71"/>
      <c r="O393" s="71"/>
      <c r="P393" s="71"/>
      <c r="Q393" s="71"/>
      <c r="R393" s="71"/>
      <c r="S393" s="71"/>
      <c r="T393" s="71"/>
      <c r="U393" s="71"/>
    </row>
    <row r="394" spans="1:21" x14ac:dyDescent="0.15">
      <c r="H394" s="71"/>
      <c r="I394" s="71"/>
      <c r="J394" s="71"/>
      <c r="K394" s="71"/>
      <c r="L394" s="71"/>
      <c r="M394" s="71"/>
      <c r="N394" s="72"/>
      <c r="O394" s="71"/>
      <c r="P394" s="71"/>
      <c r="Q394" s="71"/>
      <c r="R394" s="71"/>
      <c r="S394" s="71"/>
      <c r="T394" s="71"/>
      <c r="U394" s="72"/>
    </row>
    <row r="395" spans="1:21" x14ac:dyDescent="0.15">
      <c r="H395" s="71"/>
      <c r="I395" s="71"/>
      <c r="J395" s="71"/>
      <c r="K395" s="71"/>
      <c r="L395" s="71"/>
      <c r="M395" s="71"/>
      <c r="N395" s="71"/>
      <c r="O395" s="71"/>
      <c r="P395" s="71"/>
      <c r="Q395" s="71"/>
      <c r="R395" s="71"/>
      <c r="S395" s="71"/>
      <c r="T395" s="71"/>
      <c r="U395" s="71"/>
    </row>
    <row r="396" spans="1:21" x14ac:dyDescent="0.15">
      <c r="H396" s="71"/>
      <c r="I396" s="71"/>
      <c r="J396" s="71"/>
      <c r="K396" s="71"/>
      <c r="L396" s="71"/>
      <c r="M396" s="71"/>
      <c r="N396" s="71"/>
      <c r="O396" s="71"/>
      <c r="P396" s="71"/>
      <c r="Q396" s="71"/>
      <c r="R396" s="71"/>
      <c r="S396" s="71"/>
      <c r="T396" s="71"/>
      <c r="U396" s="71"/>
    </row>
    <row r="397" spans="1:21" x14ac:dyDescent="0.15">
      <c r="H397" s="71"/>
      <c r="I397" s="72"/>
      <c r="J397" s="72"/>
      <c r="K397" s="72"/>
      <c r="L397" s="71"/>
      <c r="M397" s="71"/>
      <c r="N397" s="71"/>
      <c r="O397" s="71"/>
      <c r="P397" s="72"/>
      <c r="Q397" s="72"/>
      <c r="R397" s="72"/>
      <c r="S397" s="71"/>
      <c r="T397" s="71"/>
      <c r="U397" s="71"/>
    </row>
    <row r="398" spans="1:21" x14ac:dyDescent="0.15">
      <c r="H398" s="71"/>
      <c r="I398" s="71"/>
      <c r="J398" s="71"/>
      <c r="K398" s="71"/>
      <c r="L398" s="71"/>
      <c r="M398" s="71"/>
      <c r="N398" s="71"/>
      <c r="O398" s="71"/>
      <c r="P398" s="71"/>
      <c r="Q398" s="71"/>
      <c r="R398" s="71"/>
      <c r="S398" s="71"/>
      <c r="T398" s="71"/>
      <c r="U398" s="71"/>
    </row>
    <row r="399" spans="1:21" x14ac:dyDescent="0.15">
      <c r="H399" s="71"/>
      <c r="I399" s="71"/>
      <c r="J399" s="71"/>
      <c r="K399" s="71"/>
      <c r="L399" s="71"/>
      <c r="M399" s="71"/>
      <c r="N399" s="71"/>
      <c r="O399" s="71"/>
      <c r="P399" s="71"/>
      <c r="Q399" s="71"/>
      <c r="R399" s="71"/>
      <c r="S399" s="71"/>
      <c r="T399" s="71"/>
      <c r="U399" s="71"/>
    </row>
    <row r="400" spans="1:21" x14ac:dyDescent="0.15">
      <c r="H400" s="71"/>
      <c r="I400" s="71"/>
      <c r="J400" s="71"/>
      <c r="K400" s="71"/>
      <c r="L400" s="71"/>
      <c r="M400" s="71"/>
      <c r="N400" s="71"/>
      <c r="O400" s="71"/>
      <c r="P400" s="71"/>
      <c r="Q400" s="71"/>
      <c r="R400" s="71"/>
      <c r="S400" s="71"/>
      <c r="T400" s="71"/>
      <c r="U400" s="71"/>
    </row>
    <row r="401" spans="8:21" x14ac:dyDescent="0.15">
      <c r="H401" s="71"/>
      <c r="I401" s="72"/>
      <c r="J401" s="72"/>
      <c r="K401" s="72"/>
      <c r="L401" s="71"/>
      <c r="M401" s="71"/>
      <c r="N401" s="71"/>
      <c r="O401" s="71"/>
      <c r="P401" s="72"/>
      <c r="Q401" s="72"/>
      <c r="R401" s="72"/>
      <c r="S401" s="71"/>
      <c r="T401" s="71"/>
      <c r="U401" s="71"/>
    </row>
    <row r="402" spans="8:21" x14ac:dyDescent="0.15">
      <c r="H402" s="71"/>
      <c r="I402" s="71"/>
      <c r="J402" s="71"/>
      <c r="K402" s="71"/>
      <c r="L402" s="71"/>
      <c r="M402" s="71"/>
      <c r="N402" s="71"/>
      <c r="O402" s="71"/>
      <c r="P402" s="71"/>
      <c r="Q402" s="71"/>
      <c r="R402" s="71"/>
      <c r="S402" s="71"/>
      <c r="T402" s="71"/>
      <c r="U402" s="71"/>
    </row>
    <row r="403" spans="8:21" x14ac:dyDescent="0.15">
      <c r="H403" s="71"/>
      <c r="I403" s="71"/>
      <c r="J403" s="71"/>
      <c r="K403" s="71"/>
      <c r="L403" s="71"/>
      <c r="M403" s="72"/>
      <c r="N403" s="71"/>
      <c r="O403" s="71"/>
      <c r="P403" s="71"/>
      <c r="Q403" s="71"/>
      <c r="R403" s="71"/>
      <c r="S403" s="71"/>
      <c r="T403" s="72"/>
      <c r="U403" s="71"/>
    </row>
    <row r="404" spans="8:21" x14ac:dyDescent="0.15">
      <c r="H404" s="71"/>
      <c r="I404" s="71"/>
      <c r="J404" s="71"/>
      <c r="K404" s="71"/>
      <c r="L404" s="71"/>
      <c r="M404" s="71"/>
      <c r="N404" s="72"/>
      <c r="O404" s="71"/>
      <c r="P404" s="71"/>
      <c r="Q404" s="71"/>
      <c r="R404" s="71"/>
      <c r="S404" s="71"/>
      <c r="T404" s="71"/>
      <c r="U404" s="72"/>
    </row>
    <row r="405" spans="8:21" x14ac:dyDescent="0.15">
      <c r="H405" s="71"/>
      <c r="I405" s="71"/>
      <c r="J405" s="71"/>
      <c r="K405" s="71"/>
      <c r="L405" s="71"/>
      <c r="M405" s="71"/>
      <c r="N405" s="71"/>
      <c r="O405" s="71"/>
      <c r="P405" s="71"/>
      <c r="Q405" s="71"/>
      <c r="R405" s="71"/>
      <c r="S405" s="71"/>
      <c r="T405" s="71"/>
      <c r="U405" s="71"/>
    </row>
    <row r="406" spans="8:21" x14ac:dyDescent="0.15">
      <c r="H406" s="71"/>
      <c r="I406" s="72"/>
      <c r="J406" s="72"/>
      <c r="K406" s="72"/>
      <c r="L406" s="71"/>
      <c r="M406" s="71"/>
      <c r="N406" s="71"/>
      <c r="O406" s="71"/>
      <c r="P406" s="72"/>
      <c r="Q406" s="72"/>
      <c r="R406" s="72"/>
      <c r="S406" s="71"/>
      <c r="T406" s="71"/>
      <c r="U406" s="71"/>
    </row>
    <row r="407" spans="8:21" x14ac:dyDescent="0.15">
      <c r="H407" s="71"/>
      <c r="I407" s="71"/>
      <c r="J407" s="71"/>
      <c r="K407" s="71"/>
      <c r="L407" s="72"/>
      <c r="M407" s="72"/>
      <c r="N407" s="71"/>
      <c r="O407" s="71"/>
      <c r="P407" s="71"/>
      <c r="Q407" s="71"/>
      <c r="R407" s="71"/>
      <c r="S407" s="72"/>
      <c r="T407" s="72"/>
      <c r="U407" s="71"/>
    </row>
    <row r="408" spans="8:21" x14ac:dyDescent="0.15">
      <c r="H408" s="71"/>
      <c r="I408" s="71"/>
      <c r="J408" s="71"/>
      <c r="K408" s="71"/>
      <c r="L408" s="71"/>
      <c r="M408" s="71"/>
      <c r="N408" s="72"/>
      <c r="O408" s="71"/>
      <c r="P408" s="71"/>
      <c r="Q408" s="71"/>
      <c r="R408" s="71"/>
      <c r="S408" s="71"/>
      <c r="T408" s="71"/>
      <c r="U408" s="72"/>
    </row>
    <row r="409" spans="8:21" x14ac:dyDescent="0.15">
      <c r="H409" s="71"/>
      <c r="I409" s="71"/>
      <c r="J409" s="71"/>
      <c r="K409" s="71"/>
      <c r="L409" s="71"/>
      <c r="M409" s="71"/>
      <c r="N409" s="71"/>
      <c r="O409" s="71"/>
      <c r="P409" s="71"/>
      <c r="Q409" s="71"/>
      <c r="R409" s="71"/>
      <c r="S409" s="71"/>
      <c r="T409" s="71"/>
      <c r="U409" s="71"/>
    </row>
    <row r="410" spans="8:21" x14ac:dyDescent="0.15">
      <c r="H410" s="71"/>
      <c r="I410" s="72"/>
      <c r="J410" s="72"/>
      <c r="K410" s="72"/>
      <c r="L410" s="71"/>
      <c r="M410" s="71"/>
      <c r="N410" s="71"/>
      <c r="O410" s="71"/>
      <c r="P410" s="72"/>
      <c r="Q410" s="72"/>
      <c r="R410" s="72"/>
      <c r="S410" s="71"/>
      <c r="T410" s="71"/>
      <c r="U410" s="71"/>
    </row>
    <row r="411" spans="8:21" x14ac:dyDescent="0.15">
      <c r="H411" s="71"/>
      <c r="I411" s="71"/>
      <c r="J411" s="71"/>
      <c r="K411" s="71"/>
      <c r="L411" s="71"/>
      <c r="M411" s="71"/>
      <c r="N411" s="71"/>
      <c r="O411" s="71"/>
      <c r="P411" s="71"/>
      <c r="Q411" s="71"/>
      <c r="R411" s="71"/>
      <c r="S411" s="71"/>
      <c r="T411" s="71"/>
      <c r="U411" s="71"/>
    </row>
    <row r="412" spans="8:21" x14ac:dyDescent="0.15">
      <c r="H412" s="71"/>
      <c r="I412" s="71"/>
      <c r="J412" s="71"/>
      <c r="K412" s="71"/>
      <c r="L412" s="71"/>
      <c r="M412" s="71"/>
      <c r="N412" s="71"/>
      <c r="O412" s="71"/>
      <c r="P412" s="71"/>
      <c r="Q412" s="71"/>
      <c r="R412" s="71"/>
      <c r="S412" s="71"/>
      <c r="T412" s="71"/>
      <c r="U412" s="71"/>
    </row>
    <row r="413" spans="8:21" x14ac:dyDescent="0.15">
      <c r="I413" s="71"/>
      <c r="J413" s="71"/>
      <c r="K413" s="71"/>
      <c r="L413" s="71"/>
      <c r="M413" s="71"/>
      <c r="N413" s="71"/>
      <c r="O413" s="71"/>
      <c r="P413" s="71"/>
      <c r="Q413" s="71"/>
      <c r="R413" s="71"/>
      <c r="S413" s="71"/>
      <c r="T413" s="71"/>
      <c r="U413" s="71"/>
    </row>
    <row r="414" spans="8:21" x14ac:dyDescent="0.15">
      <c r="I414" s="71"/>
      <c r="J414" s="71"/>
      <c r="K414" s="71"/>
      <c r="L414" s="71"/>
      <c r="M414" s="71"/>
      <c r="N414" s="71"/>
      <c r="O414" s="71"/>
      <c r="P414" s="71"/>
      <c r="Q414" s="71"/>
      <c r="R414" s="71"/>
      <c r="S414" s="71"/>
      <c r="T414" s="71"/>
      <c r="U414" s="71"/>
    </row>
    <row r="415" spans="8:21" x14ac:dyDescent="0.15">
      <c r="I415" s="71"/>
      <c r="J415" s="71"/>
      <c r="K415" s="71"/>
      <c r="L415" s="71"/>
      <c r="M415" s="71"/>
      <c r="N415" s="71"/>
      <c r="O415" s="71"/>
      <c r="P415" s="71"/>
      <c r="Q415" s="71"/>
      <c r="R415" s="71"/>
      <c r="S415" s="71"/>
      <c r="T415" s="71"/>
      <c r="U415" s="71"/>
    </row>
    <row r="416" spans="8:21" x14ac:dyDescent="0.15">
      <c r="I416" s="71"/>
      <c r="J416" s="71"/>
      <c r="K416" s="71"/>
      <c r="L416" s="71"/>
      <c r="M416" s="71"/>
      <c r="N416" s="71"/>
      <c r="O416" s="71"/>
      <c r="P416" s="71"/>
      <c r="Q416" s="71"/>
      <c r="R416" s="71"/>
      <c r="S416" s="71"/>
      <c r="T416" s="71"/>
      <c r="U416" s="71"/>
    </row>
    <row r="417" spans="9:21" x14ac:dyDescent="0.15">
      <c r="I417" s="71"/>
      <c r="J417" s="71"/>
      <c r="K417" s="71"/>
      <c r="L417" s="72"/>
      <c r="M417" s="72"/>
      <c r="N417" s="71"/>
      <c r="O417" s="71"/>
      <c r="P417" s="71"/>
      <c r="Q417" s="71"/>
      <c r="R417" s="71"/>
      <c r="S417" s="72"/>
      <c r="T417" s="72"/>
      <c r="U417" s="71"/>
    </row>
    <row r="418" spans="9:21" x14ac:dyDescent="0.15">
      <c r="I418" s="71"/>
      <c r="J418" s="71"/>
      <c r="K418" s="71"/>
      <c r="L418" s="71"/>
      <c r="M418" s="71"/>
      <c r="N418" s="72"/>
      <c r="O418" s="71"/>
      <c r="P418" s="71"/>
      <c r="Q418" s="71"/>
      <c r="R418" s="71"/>
      <c r="S418" s="71"/>
      <c r="T418" s="71"/>
      <c r="U418" s="72"/>
    </row>
    <row r="419" spans="9:21" x14ac:dyDescent="0.15">
      <c r="I419" s="71"/>
      <c r="J419" s="71"/>
      <c r="K419" s="71"/>
      <c r="L419" s="71"/>
      <c r="M419" s="71"/>
      <c r="N419" s="71"/>
      <c r="O419" s="71"/>
      <c r="P419" s="71"/>
      <c r="Q419" s="71"/>
      <c r="R419" s="71"/>
      <c r="S419" s="71"/>
      <c r="T419" s="71"/>
      <c r="U419" s="71"/>
    </row>
  </sheetData>
  <mergeCells count="1">
    <mergeCell ref="B4:E4"/>
  </mergeCells>
  <conditionalFormatting sqref="D109:D117 D276:D282">
    <cfRule type="containsText" dxfId="105" priority="4" operator="containsText" text="present">
      <formula>NOT(ISERROR(SEARCH("present",D109)))</formula>
    </cfRule>
  </conditionalFormatting>
  <conditionalFormatting sqref="D109:D117 D276:D282">
    <cfRule type="containsText" dxfId="104" priority="3" operator="containsText" text="both">
      <formula>NOT(ISERROR(SEARCH("both",D109)))</formula>
    </cfRule>
  </conditionalFormatting>
  <conditionalFormatting sqref="D274:D275">
    <cfRule type="containsText" dxfId="103" priority="2" operator="containsText" text="present">
      <formula>NOT(ISERROR(SEARCH("present",D274)))</formula>
    </cfRule>
  </conditionalFormatting>
  <conditionalFormatting sqref="D274:D275">
    <cfRule type="containsText" dxfId="102" priority="1" operator="containsText" text="both">
      <formula>NOT(ISERROR(SEARCH("both",D274)))</formula>
    </cfRule>
  </conditionalFormatting>
  <dataValidations count="2">
    <dataValidation type="decimal" operator="greaterThanOrEqual" showInputMessage="1" showErrorMessage="1" errorTitle="Number Range" error="You may only add positive numbers. _x000d_" sqref="F234:F236 F270 F37 F188:F189 F109:F145 F48:F51 F274:F283 F224:F231 F218:F222 F165:F170 F172:F179 F182:F184 F85:F96">
      <formula1>0</formula1>
    </dataValidation>
    <dataValidation type="decimal" operator="greaterThanOrEqual" allowBlank="1" showInputMessage="1" showErrorMessage="1" errorTitle="Number Range" error="You may only enter positive numbers here. " sqref="F13:F19 F101:F104 F257:F262 F198:F214 F195:F196 F242:F245 F247:F253 F266:F267 F26:F31 F150:F161">
      <formula1>0</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39997558519241921"/>
  </sheetPr>
  <dimension ref="A1:AH131"/>
  <sheetViews>
    <sheetView topLeftCell="A43" workbookViewId="0">
      <selection activeCell="E17" sqref="E17"/>
    </sheetView>
  </sheetViews>
  <sheetFormatPr baseColWidth="10" defaultRowHeight="15" x14ac:dyDescent="0.2"/>
  <cols>
    <col min="1" max="1" width="10.83203125" style="311"/>
    <col min="2" max="2" width="25.6640625" style="311" bestFit="1" customWidth="1"/>
    <col min="3" max="3" width="15.83203125" style="311" bestFit="1" customWidth="1"/>
    <col min="4" max="4" width="65.33203125" style="311" bestFit="1" customWidth="1"/>
    <col min="5" max="5" width="11.1640625" style="311" bestFit="1" customWidth="1"/>
    <col min="6" max="6" width="18.33203125" style="311" bestFit="1" customWidth="1"/>
    <col min="7" max="7" width="6.1640625" style="311" bestFit="1" customWidth="1"/>
    <col min="8" max="8" width="7.5" style="311" bestFit="1" customWidth="1"/>
    <col min="9" max="9" width="49.33203125" style="311" customWidth="1"/>
    <col min="10" max="10" width="11.33203125" style="311" customWidth="1"/>
    <col min="11" max="11" width="18.1640625" style="311" bestFit="1" customWidth="1"/>
    <col min="12" max="12" width="10.83203125" style="311"/>
    <col min="13" max="13" width="11.83203125" style="311" bestFit="1" customWidth="1"/>
    <col min="14" max="16384" width="10.83203125" style="311"/>
  </cols>
  <sheetData>
    <row r="1" spans="1:34" ht="54" customHeight="1" thickBot="1" x14ac:dyDescent="0.3">
      <c r="A1" s="305"/>
      <c r="B1" s="304" t="s">
        <v>450</v>
      </c>
      <c r="C1" s="305"/>
      <c r="D1" s="307"/>
      <c r="E1" s="308"/>
      <c r="F1" s="308"/>
      <c r="G1" s="308"/>
      <c r="H1" s="308"/>
      <c r="I1" s="308"/>
      <c r="J1" s="308"/>
      <c r="K1" s="308"/>
      <c r="L1" s="308"/>
      <c r="M1" s="308"/>
      <c r="N1" s="308"/>
      <c r="O1" s="308"/>
      <c r="P1" s="308"/>
      <c r="Q1" s="308"/>
      <c r="R1" s="308"/>
      <c r="S1" s="308"/>
      <c r="T1" s="308"/>
      <c r="U1" s="308"/>
      <c r="V1" s="308"/>
      <c r="W1" s="308"/>
      <c r="X1" s="308"/>
      <c r="Y1" s="308"/>
      <c r="Z1" s="308"/>
      <c r="AA1" s="308"/>
      <c r="AB1" s="309"/>
      <c r="AC1" s="310"/>
      <c r="AD1" s="310"/>
    </row>
    <row r="2" spans="1:34" x14ac:dyDescent="0.2">
      <c r="A2" s="305"/>
      <c r="B2" s="306"/>
      <c r="C2" s="305"/>
      <c r="D2" s="307"/>
      <c r="E2" s="308"/>
      <c r="F2" s="308"/>
      <c r="G2" s="308"/>
      <c r="H2" s="308"/>
      <c r="I2" s="308"/>
      <c r="J2" s="308"/>
      <c r="K2" s="308"/>
      <c r="L2" s="308"/>
      <c r="M2" s="308"/>
      <c r="N2" s="308"/>
      <c r="O2" s="308"/>
      <c r="P2" s="308"/>
      <c r="Q2" s="308"/>
      <c r="R2" s="308"/>
      <c r="S2" s="308"/>
      <c r="T2" s="308"/>
      <c r="U2" s="308"/>
      <c r="V2" s="308"/>
      <c r="W2" s="308"/>
      <c r="X2" s="308"/>
      <c r="Y2" s="308"/>
      <c r="Z2" s="308"/>
      <c r="AA2" s="308"/>
    </row>
    <row r="3" spans="1:34" x14ac:dyDescent="0.2">
      <c r="A3" s="305"/>
      <c r="B3" s="313" t="s">
        <v>585</v>
      </c>
      <c r="C3" s="314"/>
      <c r="D3" s="315"/>
      <c r="E3" s="316"/>
      <c r="F3" s="317"/>
      <c r="G3" s="317"/>
      <c r="H3" s="308"/>
      <c r="I3" s="317"/>
      <c r="J3" s="317"/>
      <c r="K3" s="317"/>
      <c r="L3" s="317"/>
      <c r="M3" s="317"/>
      <c r="N3" s="317"/>
      <c r="O3" s="317"/>
      <c r="P3" s="317"/>
      <c r="Q3" s="317"/>
      <c r="R3" s="317"/>
      <c r="S3" s="317"/>
      <c r="T3" s="308"/>
      <c r="U3" s="317"/>
      <c r="V3" s="317"/>
      <c r="W3" s="317"/>
      <c r="X3" s="317"/>
      <c r="Y3" s="317"/>
      <c r="Z3" s="317"/>
      <c r="AA3" s="317"/>
    </row>
    <row r="4" spans="1:34" x14ac:dyDescent="0.2">
      <c r="A4" s="305"/>
      <c r="B4" s="739" t="s">
        <v>609</v>
      </c>
      <c r="C4" s="740"/>
      <c r="D4" s="740"/>
      <c r="E4" s="741"/>
      <c r="F4" s="312"/>
      <c r="G4" s="312"/>
      <c r="H4" s="308"/>
      <c r="I4" s="312"/>
      <c r="J4" s="312"/>
      <c r="K4" s="312"/>
      <c r="L4" s="312"/>
      <c r="M4" s="312"/>
      <c r="N4" s="312"/>
      <c r="O4" s="312"/>
      <c r="P4" s="312"/>
      <c r="Q4" s="312"/>
      <c r="R4" s="312"/>
      <c r="S4" s="312"/>
      <c r="T4" s="308"/>
      <c r="U4" s="312"/>
      <c r="V4" s="312"/>
      <c r="W4" s="312"/>
      <c r="X4" s="312"/>
      <c r="Y4" s="312"/>
      <c r="Z4" s="312"/>
      <c r="AA4" s="312"/>
    </row>
    <row r="5" spans="1:34" x14ac:dyDescent="0.2">
      <c r="A5" s="305"/>
      <c r="B5" s="305"/>
      <c r="C5" s="305"/>
      <c r="D5" s="307"/>
      <c r="E5" s="308"/>
      <c r="F5" s="308"/>
      <c r="G5" s="308"/>
      <c r="H5" s="308"/>
      <c r="I5" s="308"/>
      <c r="J5" s="308"/>
      <c r="K5" s="308"/>
      <c r="L5" s="308"/>
      <c r="M5" s="308"/>
      <c r="N5" s="308"/>
      <c r="O5" s="308"/>
      <c r="P5" s="308"/>
      <c r="Q5" s="308"/>
      <c r="R5" s="308"/>
      <c r="S5" s="308"/>
      <c r="T5" s="308"/>
      <c r="U5" s="308"/>
      <c r="V5" s="308"/>
      <c r="W5" s="308"/>
      <c r="X5" s="308"/>
      <c r="Y5" s="308"/>
      <c r="Z5" s="308"/>
      <c r="AA5" s="308"/>
    </row>
    <row r="6" spans="1:34" x14ac:dyDescent="0.2">
      <c r="A6" s="305"/>
      <c r="B6" s="318" t="s">
        <v>671</v>
      </c>
      <c r="C6" s="307"/>
      <c r="D6" s="307"/>
      <c r="E6" s="308"/>
      <c r="F6" s="308"/>
      <c r="G6" s="308"/>
      <c r="H6" s="308"/>
      <c r="I6" s="308"/>
      <c r="J6" s="308"/>
      <c r="K6" s="308"/>
      <c r="L6" s="308"/>
      <c r="M6" s="308"/>
      <c r="N6" s="308"/>
      <c r="O6" s="308"/>
      <c r="P6" s="308"/>
      <c r="Q6" s="308"/>
      <c r="R6" s="308"/>
      <c r="S6" s="308"/>
      <c r="T6" s="308"/>
      <c r="U6" s="308"/>
      <c r="V6" s="308"/>
      <c r="W6" s="308"/>
      <c r="X6" s="308"/>
      <c r="Y6" s="308"/>
      <c r="Z6" s="308"/>
      <c r="AA6" s="308"/>
    </row>
    <row r="7" spans="1:34" x14ac:dyDescent="0.2">
      <c r="A7" s="305"/>
      <c r="B7" s="319" t="s">
        <v>669</v>
      </c>
      <c r="C7" s="307"/>
      <c r="D7" s="307"/>
      <c r="E7" s="308"/>
      <c r="F7" s="308"/>
      <c r="G7" s="308"/>
      <c r="H7" s="308"/>
      <c r="I7" s="308"/>
      <c r="J7" s="308"/>
      <c r="K7" s="308"/>
      <c r="L7" s="308"/>
      <c r="M7" s="308"/>
      <c r="N7" s="308"/>
      <c r="O7" s="308"/>
      <c r="P7" s="308"/>
      <c r="Q7" s="308"/>
      <c r="R7" s="308"/>
      <c r="S7" s="308"/>
      <c r="T7" s="308"/>
      <c r="U7" s="308"/>
      <c r="V7" s="308"/>
      <c r="W7" s="308"/>
      <c r="X7" s="308"/>
      <c r="Y7" s="308"/>
      <c r="Z7" s="308"/>
      <c r="AA7" s="308"/>
    </row>
    <row r="8" spans="1:34" x14ac:dyDescent="0.2">
      <c r="A8" s="305"/>
      <c r="B8" s="320" t="s">
        <v>670</v>
      </c>
      <c r="C8" s="307"/>
      <c r="D8" s="307" t="s">
        <v>710</v>
      </c>
      <c r="E8" s="308"/>
      <c r="F8" s="308"/>
      <c r="G8" s="308"/>
      <c r="H8" s="308"/>
      <c r="I8" s="308"/>
      <c r="J8" s="308"/>
      <c r="K8" s="308"/>
      <c r="L8" s="308"/>
      <c r="M8" s="308"/>
      <c r="N8" s="308"/>
      <c r="O8" s="308"/>
      <c r="P8" s="308"/>
      <c r="Q8" s="308"/>
      <c r="R8" s="308"/>
      <c r="S8" s="308"/>
      <c r="T8" s="308"/>
      <c r="U8" s="308"/>
      <c r="V8" s="308"/>
      <c r="W8" s="308"/>
      <c r="X8" s="308"/>
      <c r="Y8" s="308"/>
      <c r="Z8" s="308"/>
      <c r="AA8" s="308"/>
    </row>
    <row r="9" spans="1:34" x14ac:dyDescent="0.2">
      <c r="A9" s="305"/>
      <c r="B9" s="321" t="s">
        <v>674</v>
      </c>
      <c r="C9" s="307"/>
      <c r="D9" s="307" t="s">
        <v>710</v>
      </c>
      <c r="E9" s="308"/>
      <c r="F9" s="308"/>
      <c r="G9" s="308"/>
      <c r="H9" s="308"/>
      <c r="I9" s="308"/>
      <c r="J9" s="308"/>
      <c r="K9" s="308"/>
      <c r="L9" s="308"/>
      <c r="M9" s="308"/>
      <c r="N9" s="308"/>
      <c r="O9" s="308"/>
      <c r="P9" s="308"/>
      <c r="Q9" s="308"/>
      <c r="R9" s="308"/>
      <c r="S9" s="308"/>
      <c r="T9" s="308"/>
      <c r="U9" s="308"/>
      <c r="V9" s="308"/>
      <c r="W9" s="308"/>
      <c r="X9" s="308"/>
      <c r="Y9" s="308"/>
      <c r="Z9" s="308"/>
      <c r="AA9" s="308"/>
    </row>
    <row r="10" spans="1:34" ht="16" thickBot="1" x14ac:dyDescent="0.25">
      <c r="A10" s="323"/>
      <c r="B10" s="358"/>
      <c r="C10" s="358"/>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row>
    <row r="11" spans="1:34" x14ac:dyDescent="0.2">
      <c r="A11" s="359"/>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323"/>
      <c r="AB11" s="323"/>
      <c r="AC11" s="323"/>
      <c r="AD11" s="323"/>
      <c r="AE11" s="323"/>
      <c r="AF11" s="323"/>
      <c r="AG11" s="323"/>
      <c r="AH11" s="323"/>
    </row>
    <row r="12" spans="1:34" x14ac:dyDescent="0.2">
      <c r="A12" s="359"/>
      <c r="B12" s="323"/>
      <c r="C12" s="323"/>
      <c r="D12" s="323" t="s">
        <v>766</v>
      </c>
      <c r="E12" s="323"/>
      <c r="F12" s="323"/>
      <c r="G12" s="323"/>
      <c r="H12" s="323"/>
      <c r="I12" s="323"/>
      <c r="J12" s="323"/>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3"/>
    </row>
    <row r="13" spans="1:34" x14ac:dyDescent="0.2">
      <c r="A13" s="359"/>
      <c r="B13" s="323"/>
      <c r="C13" s="323"/>
      <c r="D13" s="326"/>
      <c r="E13" s="360"/>
      <c r="F13" s="360"/>
      <c r="G13" s="360"/>
      <c r="H13" s="323"/>
      <c r="I13" s="323"/>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row>
    <row r="14" spans="1:34" x14ac:dyDescent="0.2">
      <c r="A14" s="359"/>
      <c r="B14" s="323"/>
      <c r="C14" s="323"/>
      <c r="D14" s="323"/>
      <c r="E14" s="361">
        <v>2013</v>
      </c>
      <c r="F14" s="323"/>
      <c r="G14" s="323"/>
      <c r="H14" s="323"/>
      <c r="I14" s="323"/>
      <c r="J14" s="323"/>
      <c r="K14" s="323"/>
      <c r="L14" s="323"/>
      <c r="M14" s="323"/>
      <c r="N14" s="323"/>
      <c r="O14" s="323"/>
      <c r="P14" s="323"/>
      <c r="Q14" s="323"/>
      <c r="R14" s="323"/>
      <c r="S14" s="323"/>
      <c r="T14" s="323"/>
      <c r="U14" s="323"/>
      <c r="V14" s="323"/>
      <c r="W14" s="323"/>
      <c r="X14" s="323"/>
      <c r="Y14" s="323"/>
      <c r="Z14" s="323"/>
      <c r="AA14" s="323"/>
      <c r="AB14" s="323"/>
      <c r="AC14" s="323"/>
      <c r="AD14" s="323"/>
      <c r="AE14" s="323"/>
      <c r="AF14" s="323"/>
      <c r="AG14" s="323"/>
      <c r="AH14" s="323"/>
    </row>
    <row r="15" spans="1:34" ht="16" x14ac:dyDescent="0.2">
      <c r="A15" s="359"/>
      <c r="B15" s="323"/>
      <c r="C15" s="323"/>
      <c r="D15" s="362" t="s">
        <v>675</v>
      </c>
      <c r="E15" s="366">
        <v>489918</v>
      </c>
      <c r="F15" s="363"/>
      <c r="G15" s="364"/>
      <c r="H15" s="323"/>
      <c r="I15" s="362" t="s">
        <v>15</v>
      </c>
      <c r="J15" s="483">
        <v>2574</v>
      </c>
      <c r="K15" s="323" t="s">
        <v>663</v>
      </c>
      <c r="L15" s="323"/>
      <c r="M15" s="323"/>
      <c r="N15" s="323"/>
      <c r="O15" s="323"/>
      <c r="P15" s="323"/>
      <c r="Q15" s="323"/>
      <c r="R15" s="323"/>
      <c r="S15" s="323"/>
      <c r="T15" s="323"/>
      <c r="U15" s="323"/>
      <c r="V15" s="323"/>
      <c r="W15" s="323"/>
      <c r="X15" s="323"/>
      <c r="Y15" s="323"/>
      <c r="Z15" s="323"/>
      <c r="AA15" s="323"/>
      <c r="AB15" s="323"/>
      <c r="AC15" s="323"/>
      <c r="AD15" s="323"/>
      <c r="AE15" s="323"/>
      <c r="AF15" s="323"/>
      <c r="AG15" s="323"/>
      <c r="AH15" s="323"/>
    </row>
    <row r="16" spans="1:34" ht="16" x14ac:dyDescent="0.2">
      <c r="A16" s="359"/>
      <c r="B16" s="323"/>
      <c r="C16" s="323"/>
      <c r="D16" s="365" t="s">
        <v>680</v>
      </c>
      <c r="E16" s="366">
        <v>211902</v>
      </c>
      <c r="F16" s="350"/>
      <c r="G16" s="367"/>
      <c r="H16" s="323"/>
      <c r="I16" s="365" t="s">
        <v>16</v>
      </c>
      <c r="J16" s="483">
        <v>10224</v>
      </c>
      <c r="K16" s="323" t="s">
        <v>663</v>
      </c>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row>
    <row r="17" spans="1:34" x14ac:dyDescent="0.2">
      <c r="A17" s="359"/>
      <c r="B17" s="323"/>
      <c r="C17" s="323"/>
      <c r="D17" s="365" t="s">
        <v>698</v>
      </c>
      <c r="E17" s="366">
        <v>160970</v>
      </c>
      <c r="F17" s="350">
        <f>E17/SUM($E$17,$E$18)</f>
        <v>0.75956833378160937</v>
      </c>
      <c r="G17" s="367"/>
      <c r="H17" s="323"/>
      <c r="I17" s="365" t="s">
        <v>377</v>
      </c>
      <c r="J17" s="368">
        <v>84</v>
      </c>
      <c r="K17" s="323" t="s">
        <v>663</v>
      </c>
      <c r="L17" s="323"/>
      <c r="M17" s="323"/>
      <c r="N17" s="323"/>
      <c r="O17" s="323"/>
      <c r="P17" s="323"/>
      <c r="Q17" s="323"/>
      <c r="R17" s="323"/>
      <c r="S17" s="323"/>
      <c r="T17" s="323"/>
      <c r="U17" s="323"/>
      <c r="V17" s="323"/>
      <c r="W17" s="323"/>
      <c r="X17" s="323"/>
      <c r="Y17" s="323"/>
      <c r="Z17" s="323"/>
      <c r="AA17" s="323"/>
      <c r="AB17" s="323"/>
      <c r="AC17" s="323"/>
      <c r="AD17" s="323"/>
      <c r="AE17" s="323"/>
      <c r="AF17" s="323"/>
      <c r="AG17" s="323"/>
      <c r="AH17" s="323"/>
    </row>
    <row r="18" spans="1:34" x14ac:dyDescent="0.2">
      <c r="A18" s="359"/>
      <c r="B18" s="323"/>
      <c r="C18" s="323"/>
      <c r="D18" s="365" t="s">
        <v>699</v>
      </c>
      <c r="E18" s="366">
        <v>50953</v>
      </c>
      <c r="F18" s="350">
        <f>E18/SUM($E$17,$E$18)</f>
        <v>0.24043166621839065</v>
      </c>
      <c r="G18" s="367"/>
      <c r="H18" s="323"/>
      <c r="I18" s="369" t="s">
        <v>378</v>
      </c>
      <c r="J18" s="370">
        <v>1046</v>
      </c>
      <c r="K18" s="323" t="s">
        <v>663</v>
      </c>
      <c r="L18" s="323"/>
      <c r="M18" s="323"/>
      <c r="N18" s="323"/>
      <c r="O18" s="323"/>
      <c r="P18" s="323"/>
      <c r="Q18" s="323"/>
      <c r="R18" s="323"/>
      <c r="S18" s="323"/>
      <c r="T18" s="323"/>
      <c r="U18" s="323"/>
      <c r="V18" s="323"/>
      <c r="W18" s="323"/>
      <c r="X18" s="323"/>
      <c r="Y18" s="323"/>
      <c r="Z18" s="323"/>
      <c r="AA18" s="323"/>
      <c r="AB18" s="323"/>
      <c r="AC18" s="323"/>
      <c r="AD18" s="323"/>
      <c r="AE18" s="323"/>
      <c r="AF18" s="323"/>
      <c r="AG18" s="323"/>
      <c r="AH18" s="323"/>
    </row>
    <row r="19" spans="1:34" x14ac:dyDescent="0.2">
      <c r="A19" s="359"/>
      <c r="B19" s="323"/>
      <c r="C19" s="323"/>
      <c r="D19" s="365" t="s">
        <v>681</v>
      </c>
      <c r="E19" s="368">
        <f>(J15/E16)/E21</f>
        <v>3374.2012817245709</v>
      </c>
      <c r="F19" s="350" t="s">
        <v>663</v>
      </c>
      <c r="G19" s="367"/>
      <c r="H19" s="323"/>
      <c r="I19" s="323"/>
      <c r="J19" s="350"/>
      <c r="K19" s="337"/>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row>
    <row r="20" spans="1:34" x14ac:dyDescent="0.2">
      <c r="A20" s="359"/>
      <c r="B20" s="323"/>
      <c r="C20" s="323"/>
      <c r="D20" s="365" t="s">
        <v>661</v>
      </c>
      <c r="E20" s="368">
        <f>(J16/E16)/E22</f>
        <v>1371.8714457590409</v>
      </c>
      <c r="F20" s="350" t="s">
        <v>663</v>
      </c>
      <c r="G20" s="367"/>
      <c r="H20" s="323"/>
      <c r="I20" s="323"/>
      <c r="J20" s="373"/>
      <c r="K20" s="373"/>
      <c r="L20" s="323"/>
      <c r="M20" s="323"/>
      <c r="N20" s="323"/>
      <c r="O20" s="323"/>
      <c r="P20" s="323"/>
      <c r="Q20" s="323"/>
      <c r="R20" s="323"/>
      <c r="S20" s="323"/>
      <c r="T20" s="323"/>
      <c r="U20" s="323"/>
      <c r="V20" s="323"/>
      <c r="W20" s="323"/>
      <c r="X20" s="323"/>
      <c r="Y20" s="323"/>
      <c r="Z20" s="323"/>
      <c r="AA20" s="323"/>
      <c r="AB20" s="323"/>
      <c r="AC20" s="323"/>
      <c r="AD20" s="323"/>
      <c r="AE20" s="323"/>
      <c r="AF20" s="323"/>
      <c r="AG20" s="323"/>
      <c r="AH20" s="323"/>
    </row>
    <row r="21" spans="1:34" x14ac:dyDescent="0.2">
      <c r="A21" s="359"/>
      <c r="B21" s="323"/>
      <c r="C21" s="323"/>
      <c r="D21" s="365" t="s">
        <v>17</v>
      </c>
      <c r="E21" s="368">
        <f>0.0000036</f>
        <v>3.5999999999999998E-6</v>
      </c>
      <c r="F21" s="350" t="s">
        <v>663</v>
      </c>
      <c r="G21" s="367"/>
      <c r="H21" s="323"/>
      <c r="I21" s="323"/>
      <c r="J21" s="350"/>
      <c r="K21" s="337"/>
      <c r="L21" s="350"/>
      <c r="M21" s="350"/>
      <c r="N21" s="323"/>
      <c r="O21" s="323"/>
      <c r="P21" s="323"/>
      <c r="Q21" s="323"/>
      <c r="R21" s="323"/>
      <c r="S21" s="323"/>
      <c r="T21" s="323"/>
      <c r="U21" s="323"/>
      <c r="V21" s="323"/>
      <c r="W21" s="323"/>
      <c r="X21" s="323"/>
      <c r="Y21" s="323"/>
      <c r="Z21" s="323"/>
      <c r="AA21" s="323"/>
      <c r="AB21" s="323"/>
      <c r="AC21" s="323"/>
      <c r="AD21" s="323"/>
      <c r="AE21" s="323"/>
      <c r="AF21" s="323"/>
      <c r="AG21" s="323"/>
      <c r="AH21" s="323"/>
    </row>
    <row r="22" spans="1:34" x14ac:dyDescent="0.2">
      <c r="A22" s="359"/>
      <c r="B22" s="323"/>
      <c r="C22" s="323"/>
      <c r="D22" s="369" t="s">
        <v>662</v>
      </c>
      <c r="E22" s="370">
        <f>35.17/10^6</f>
        <v>3.5170000000000004E-5</v>
      </c>
      <c r="F22" s="371" t="s">
        <v>663</v>
      </c>
      <c r="G22" s="372"/>
      <c r="H22" s="323"/>
      <c r="I22" s="323"/>
      <c r="J22" s="373"/>
      <c r="K22" s="373"/>
      <c r="L22" s="350"/>
      <c r="M22" s="350"/>
      <c r="N22" s="323"/>
      <c r="O22" s="323"/>
      <c r="P22" s="323"/>
      <c r="Q22" s="323"/>
      <c r="R22" s="323"/>
      <c r="S22" s="323"/>
      <c r="T22" s="323"/>
      <c r="U22" s="323"/>
      <c r="V22" s="323"/>
      <c r="W22" s="323"/>
      <c r="X22" s="323"/>
      <c r="Y22" s="323"/>
      <c r="Z22" s="323"/>
      <c r="AA22" s="323"/>
      <c r="AB22" s="323"/>
      <c r="AC22" s="323"/>
      <c r="AD22" s="323"/>
      <c r="AE22" s="323"/>
      <c r="AF22" s="323"/>
      <c r="AG22" s="323"/>
      <c r="AH22" s="323"/>
    </row>
    <row r="23" spans="1:34" x14ac:dyDescent="0.2">
      <c r="A23" s="359"/>
      <c r="B23" s="323"/>
      <c r="C23" s="323"/>
      <c r="D23" s="323"/>
      <c r="E23" s="323"/>
      <c r="F23" s="323"/>
      <c r="G23" s="323"/>
      <c r="H23" s="323"/>
      <c r="I23" s="323"/>
      <c r="J23" s="373"/>
      <c r="K23" s="373"/>
      <c r="L23" s="350"/>
      <c r="M23" s="350"/>
      <c r="N23" s="323"/>
      <c r="O23" s="323"/>
      <c r="P23" s="323"/>
      <c r="Q23" s="323"/>
      <c r="R23" s="323"/>
      <c r="S23" s="323"/>
      <c r="T23" s="323"/>
      <c r="U23" s="323"/>
      <c r="V23" s="323"/>
      <c r="W23" s="323"/>
      <c r="X23" s="323"/>
      <c r="Y23" s="323"/>
      <c r="Z23" s="323"/>
      <c r="AA23" s="323"/>
      <c r="AB23" s="323"/>
      <c r="AC23" s="323"/>
      <c r="AD23" s="323"/>
      <c r="AE23" s="323"/>
      <c r="AF23" s="323"/>
      <c r="AG23" s="323"/>
      <c r="AH23" s="323"/>
    </row>
    <row r="24" spans="1:34" x14ac:dyDescent="0.2">
      <c r="A24" s="359"/>
      <c r="B24" s="323"/>
      <c r="C24" s="323"/>
      <c r="D24" s="323"/>
      <c r="E24" s="326" t="s">
        <v>386</v>
      </c>
      <c r="F24" s="326" t="s">
        <v>206</v>
      </c>
      <c r="G24" s="326" t="s">
        <v>389</v>
      </c>
      <c r="H24" s="326" t="s">
        <v>356</v>
      </c>
      <c r="I24" s="323"/>
      <c r="J24" s="373"/>
      <c r="K24" s="373"/>
      <c r="L24" s="350"/>
      <c r="M24" s="350"/>
      <c r="N24" s="323"/>
      <c r="O24" s="323"/>
      <c r="P24" s="323"/>
      <c r="Q24" s="323"/>
      <c r="R24" s="323"/>
      <c r="S24" s="323"/>
      <c r="T24" s="323"/>
      <c r="U24" s="323"/>
      <c r="V24" s="323"/>
      <c r="W24" s="323"/>
      <c r="X24" s="323"/>
      <c r="Y24" s="323"/>
      <c r="Z24" s="323"/>
      <c r="AA24" s="323"/>
      <c r="AB24" s="323"/>
      <c r="AC24" s="323"/>
      <c r="AD24" s="323"/>
      <c r="AE24" s="323"/>
      <c r="AF24" s="323"/>
      <c r="AG24" s="323"/>
      <c r="AH24" s="323"/>
    </row>
    <row r="25" spans="1:34" x14ac:dyDescent="0.2">
      <c r="A25" s="359"/>
      <c r="B25" s="323"/>
      <c r="C25" s="325" t="s">
        <v>455</v>
      </c>
      <c r="D25" s="323"/>
      <c r="E25" s="323"/>
      <c r="F25" s="323"/>
      <c r="G25" s="323"/>
      <c r="H25" s="323"/>
      <c r="I25" s="323"/>
      <c r="J25" s="373"/>
      <c r="K25" s="373"/>
      <c r="L25" s="350"/>
      <c r="M25" s="350"/>
      <c r="N25" s="323"/>
      <c r="O25" s="323"/>
      <c r="P25" s="323"/>
      <c r="Q25" s="323"/>
      <c r="R25" s="323"/>
      <c r="S25" s="323"/>
      <c r="T25" s="323"/>
      <c r="U25" s="323"/>
      <c r="V25" s="323"/>
      <c r="W25" s="323"/>
      <c r="X25" s="323"/>
      <c r="Y25" s="323"/>
      <c r="Z25" s="323"/>
      <c r="AA25" s="323"/>
      <c r="AB25" s="323"/>
      <c r="AC25" s="323"/>
      <c r="AD25" s="323"/>
      <c r="AE25" s="323"/>
      <c r="AF25" s="323"/>
      <c r="AG25" s="323"/>
      <c r="AH25" s="323"/>
    </row>
    <row r="26" spans="1:34" x14ac:dyDescent="0.2">
      <c r="A26" s="359"/>
      <c r="B26" s="323"/>
      <c r="C26" s="323"/>
      <c r="D26" s="374" t="s">
        <v>560</v>
      </c>
      <c r="E26" s="446">
        <v>0</v>
      </c>
      <c r="F26" s="376">
        <v>0.8</v>
      </c>
      <c r="G26" s="332">
        <f t="shared" ref="G26:G32" si="0">E26*F26</f>
        <v>0</v>
      </c>
      <c r="H26" s="469">
        <f t="shared" ref="H26:H32" si="1">G26/SUM($G$26:$G$36)</f>
        <v>0</v>
      </c>
      <c r="I26" s="323"/>
      <c r="J26" s="373"/>
      <c r="K26" s="373"/>
      <c r="L26" s="323"/>
      <c r="M26" s="323"/>
      <c r="N26" s="323"/>
      <c r="O26" s="323"/>
      <c r="P26" s="323"/>
      <c r="Q26" s="323"/>
      <c r="R26" s="323"/>
      <c r="S26" s="323"/>
      <c r="T26" s="323"/>
      <c r="U26" s="323"/>
      <c r="V26" s="323"/>
      <c r="W26" s="323"/>
      <c r="X26" s="323"/>
      <c r="Y26" s="323"/>
      <c r="Z26" s="323"/>
      <c r="AA26" s="323"/>
      <c r="AB26" s="323"/>
      <c r="AC26" s="323"/>
      <c r="AD26" s="323"/>
      <c r="AE26" s="323"/>
      <c r="AF26" s="323"/>
      <c r="AG26" s="323"/>
      <c r="AH26" s="323"/>
    </row>
    <row r="27" spans="1:34" x14ac:dyDescent="0.2">
      <c r="A27" s="359"/>
      <c r="B27" s="323"/>
      <c r="C27" s="323"/>
      <c r="D27" s="377" t="s">
        <v>599</v>
      </c>
      <c r="E27" s="447">
        <v>6971.81</v>
      </c>
      <c r="F27" s="379">
        <v>1.0669999999999999</v>
      </c>
      <c r="G27" s="336">
        <f t="shared" si="0"/>
        <v>7438.9212699999998</v>
      </c>
      <c r="H27" s="469">
        <f t="shared" si="1"/>
        <v>0.77298935803928104</v>
      </c>
      <c r="I27" s="323"/>
      <c r="J27" s="373"/>
      <c r="K27" s="373"/>
      <c r="L27" s="323"/>
      <c r="M27" s="323"/>
      <c r="N27" s="323"/>
      <c r="O27" s="323"/>
      <c r="P27" s="323"/>
      <c r="Q27" s="323"/>
      <c r="R27" s="323"/>
      <c r="S27" s="323"/>
      <c r="T27" s="323"/>
      <c r="U27" s="323"/>
      <c r="V27" s="323"/>
      <c r="W27" s="323"/>
      <c r="X27" s="323"/>
      <c r="Y27" s="323"/>
      <c r="Z27" s="323"/>
      <c r="AA27" s="323"/>
      <c r="AB27" s="323"/>
      <c r="AC27" s="323"/>
      <c r="AD27" s="323"/>
      <c r="AE27" s="323"/>
      <c r="AF27" s="323"/>
      <c r="AG27" s="323"/>
      <c r="AH27" s="323"/>
    </row>
    <row r="28" spans="1:34" x14ac:dyDescent="0.2">
      <c r="A28" s="359"/>
      <c r="B28" s="323"/>
      <c r="C28" s="323"/>
      <c r="D28" s="377" t="s">
        <v>486</v>
      </c>
      <c r="E28" s="447">
        <v>0</v>
      </c>
      <c r="F28" s="379">
        <v>0.85</v>
      </c>
      <c r="G28" s="336">
        <f t="shared" si="0"/>
        <v>0</v>
      </c>
      <c r="H28" s="469">
        <f t="shared" si="1"/>
        <v>0</v>
      </c>
      <c r="I28" s="323"/>
      <c r="J28" s="350"/>
      <c r="K28" s="350"/>
      <c r="L28" s="323"/>
      <c r="M28" s="323"/>
      <c r="N28" s="323"/>
      <c r="O28" s="323"/>
      <c r="P28" s="323"/>
      <c r="Q28" s="323"/>
      <c r="R28" s="323"/>
      <c r="S28" s="323"/>
      <c r="T28" s="323"/>
      <c r="U28" s="323"/>
      <c r="V28" s="323"/>
      <c r="W28" s="323"/>
      <c r="X28" s="323"/>
      <c r="Y28" s="323"/>
      <c r="Z28" s="323"/>
      <c r="AA28" s="323"/>
      <c r="AB28" s="323"/>
      <c r="AC28" s="323"/>
      <c r="AD28" s="323"/>
      <c r="AE28" s="323"/>
      <c r="AF28" s="323"/>
      <c r="AG28" s="323"/>
      <c r="AH28" s="323"/>
    </row>
    <row r="29" spans="1:34" x14ac:dyDescent="0.2">
      <c r="A29" s="359"/>
      <c r="B29" s="323"/>
      <c r="C29" s="323"/>
      <c r="D29" s="377" t="s">
        <v>487</v>
      </c>
      <c r="E29" s="447">
        <v>0</v>
      </c>
      <c r="F29" s="379">
        <v>1</v>
      </c>
      <c r="G29" s="336">
        <f t="shared" si="0"/>
        <v>0</v>
      </c>
      <c r="H29" s="469">
        <f t="shared" si="1"/>
        <v>0</v>
      </c>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row>
    <row r="30" spans="1:34" x14ac:dyDescent="0.2">
      <c r="A30" s="359"/>
      <c r="B30" s="323"/>
      <c r="C30" s="323"/>
      <c r="D30" s="377" t="s">
        <v>600</v>
      </c>
      <c r="E30" s="447">
        <v>100.11</v>
      </c>
      <c r="F30" s="379">
        <v>1</v>
      </c>
      <c r="G30" s="336">
        <f t="shared" si="0"/>
        <v>100.11</v>
      </c>
      <c r="H30" s="469">
        <f t="shared" si="1"/>
        <v>1.0402578791281175E-2</v>
      </c>
      <c r="I30" s="323"/>
      <c r="J30" s="323"/>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row>
    <row r="31" spans="1:34" x14ac:dyDescent="0.2">
      <c r="A31" s="359"/>
      <c r="B31" s="323"/>
      <c r="C31" s="323"/>
      <c r="D31" s="377" t="s">
        <v>601</v>
      </c>
      <c r="E31" s="447">
        <v>70.16</v>
      </c>
      <c r="F31" s="379">
        <v>4.5</v>
      </c>
      <c r="G31" s="336">
        <f t="shared" si="0"/>
        <v>315.71999999999997</v>
      </c>
      <c r="H31" s="469">
        <f t="shared" si="1"/>
        <v>3.2806934132287406E-2</v>
      </c>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row>
    <row r="32" spans="1:34" x14ac:dyDescent="0.2">
      <c r="A32" s="359"/>
      <c r="B32" s="323"/>
      <c r="C32" s="323"/>
      <c r="D32" s="377" t="s">
        <v>602</v>
      </c>
      <c r="E32" s="447">
        <v>15.48</v>
      </c>
      <c r="F32" s="379">
        <v>4.8</v>
      </c>
      <c r="G32" s="336">
        <f t="shared" si="0"/>
        <v>74.304000000000002</v>
      </c>
      <c r="H32" s="469">
        <f t="shared" si="1"/>
        <v>7.7210390021711763E-3</v>
      </c>
      <c r="I32" s="323"/>
      <c r="J32" s="323"/>
      <c r="K32" s="323"/>
      <c r="L32" s="323"/>
      <c r="M32" s="323"/>
      <c r="N32" s="323"/>
      <c r="O32" s="323"/>
      <c r="P32" s="323"/>
      <c r="Q32" s="323"/>
      <c r="R32" s="323"/>
      <c r="S32" s="323"/>
      <c r="T32" s="323"/>
      <c r="U32" s="323"/>
      <c r="V32" s="323"/>
      <c r="W32" s="323"/>
      <c r="X32" s="323"/>
      <c r="Y32" s="323"/>
      <c r="Z32" s="323"/>
      <c r="AA32" s="323"/>
      <c r="AB32" s="323"/>
      <c r="AC32" s="323"/>
      <c r="AD32" s="323"/>
      <c r="AE32" s="323"/>
      <c r="AF32" s="323"/>
      <c r="AG32" s="323"/>
      <c r="AH32" s="323"/>
    </row>
    <row r="33" spans="1:34" x14ac:dyDescent="0.2">
      <c r="A33" s="359"/>
      <c r="B33" s="323"/>
      <c r="C33" s="323"/>
      <c r="D33" s="377" t="s">
        <v>570</v>
      </c>
      <c r="E33" s="447">
        <v>0</v>
      </c>
      <c r="F33" s="379"/>
      <c r="G33" s="336"/>
      <c r="H33" s="469">
        <f>G33/SUM($G$26:$G$37)</f>
        <v>0</v>
      </c>
      <c r="I33" s="323"/>
      <c r="J33" s="323"/>
      <c r="K33" s="323"/>
      <c r="L33" s="323"/>
      <c r="M33" s="323"/>
      <c r="N33" s="323"/>
      <c r="O33" s="323"/>
      <c r="P33" s="323"/>
      <c r="Q33" s="323"/>
      <c r="R33" s="323"/>
      <c r="S33" s="323"/>
      <c r="T33" s="323"/>
      <c r="U33" s="323"/>
      <c r="V33" s="323"/>
      <c r="W33" s="323"/>
      <c r="X33" s="323"/>
      <c r="Y33" s="323"/>
      <c r="Z33" s="323"/>
      <c r="AA33" s="323"/>
      <c r="AB33" s="323"/>
      <c r="AC33" s="323"/>
      <c r="AD33" s="323"/>
      <c r="AE33" s="323"/>
      <c r="AF33" s="323"/>
      <c r="AG33" s="323"/>
      <c r="AH33" s="323"/>
    </row>
    <row r="34" spans="1:34" x14ac:dyDescent="0.2">
      <c r="A34" s="359"/>
      <c r="B34" s="323"/>
      <c r="C34" s="323"/>
      <c r="D34" s="377" t="s">
        <v>603</v>
      </c>
      <c r="E34" s="447">
        <v>0</v>
      </c>
      <c r="F34" s="379">
        <v>0.88</v>
      </c>
      <c r="G34" s="336">
        <f>E34*F34</f>
        <v>0</v>
      </c>
      <c r="H34" s="469">
        <f>G34/SUM($G$26:$G$37)</f>
        <v>0</v>
      </c>
      <c r="I34" s="323"/>
      <c r="J34" s="323" t="s">
        <v>745</v>
      </c>
      <c r="K34" s="323"/>
      <c r="L34" s="323"/>
      <c r="M34" s="323"/>
      <c r="N34" s="323"/>
      <c r="O34" s="323"/>
      <c r="P34" s="323"/>
      <c r="Q34" s="323"/>
      <c r="R34" s="323"/>
      <c r="S34" s="323"/>
      <c r="T34" s="323"/>
      <c r="U34" s="323"/>
      <c r="V34" s="323"/>
      <c r="W34" s="323"/>
      <c r="X34" s="323"/>
      <c r="Y34" s="323"/>
      <c r="Z34" s="323"/>
      <c r="AA34" s="323"/>
      <c r="AB34" s="323"/>
      <c r="AC34" s="323"/>
      <c r="AD34" s="323"/>
      <c r="AE34" s="323"/>
      <c r="AF34" s="323"/>
      <c r="AG34" s="323"/>
      <c r="AH34" s="323"/>
    </row>
    <row r="35" spans="1:34" x14ac:dyDescent="0.2">
      <c r="A35" s="359"/>
      <c r="B35" s="323"/>
      <c r="C35" s="323"/>
      <c r="D35" s="377" t="s">
        <v>488</v>
      </c>
      <c r="E35" s="447">
        <v>1046</v>
      </c>
      <c r="F35" s="379">
        <v>0.8</v>
      </c>
      <c r="G35" s="336">
        <f>E35*F35</f>
        <v>836.80000000000007</v>
      </c>
      <c r="H35" s="469">
        <f>G35/SUM($G$26:$G$36)</f>
        <v>8.6953130881471261E-2</v>
      </c>
      <c r="I35" s="323"/>
      <c r="J35" s="323"/>
      <c r="K35" s="323"/>
      <c r="L35" s="323"/>
      <c r="M35" s="323"/>
      <c r="N35" s="323"/>
      <c r="O35" s="323"/>
      <c r="P35" s="323"/>
      <c r="Q35" s="323"/>
      <c r="R35" s="323"/>
      <c r="S35" s="323"/>
      <c r="T35" s="323"/>
      <c r="U35" s="323"/>
      <c r="V35" s="323"/>
      <c r="W35" s="323"/>
      <c r="X35" s="323"/>
      <c r="Y35" s="323"/>
      <c r="Z35" s="323"/>
      <c r="AA35" s="323"/>
      <c r="AB35" s="323"/>
      <c r="AC35" s="323"/>
      <c r="AD35" s="323"/>
      <c r="AE35" s="323"/>
      <c r="AF35" s="323"/>
      <c r="AG35" s="323"/>
      <c r="AH35" s="323"/>
    </row>
    <row r="36" spans="1:34" x14ac:dyDescent="0.2">
      <c r="A36" s="359"/>
      <c r="B36" s="323"/>
      <c r="C36" s="323"/>
      <c r="D36" s="377" t="s">
        <v>590</v>
      </c>
      <c r="E36" s="447">
        <v>1046</v>
      </c>
      <c r="F36" s="379">
        <v>0.82</v>
      </c>
      <c r="G36" s="336">
        <f>E36*F36</f>
        <v>857.71999999999991</v>
      </c>
      <c r="H36" s="469">
        <f>G36/SUM($G$26:$G$36)</f>
        <v>8.9126959153508031E-2</v>
      </c>
      <c r="I36" s="323"/>
      <c r="J36" s="323"/>
      <c r="K36" s="323"/>
      <c r="L36" s="323"/>
      <c r="M36" s="323"/>
      <c r="N36" s="323"/>
      <c r="O36" s="323"/>
      <c r="P36" s="323"/>
      <c r="Q36" s="323"/>
      <c r="R36" s="323"/>
      <c r="S36" s="323"/>
      <c r="T36" s="323"/>
      <c r="U36" s="323"/>
      <c r="V36" s="323"/>
      <c r="W36" s="323"/>
      <c r="X36" s="323"/>
      <c r="Y36" s="323"/>
      <c r="Z36" s="323"/>
      <c r="AA36" s="323"/>
      <c r="AB36" s="323"/>
      <c r="AC36" s="323"/>
      <c r="AD36" s="323"/>
      <c r="AE36" s="323"/>
      <c r="AF36" s="323"/>
      <c r="AG36" s="323"/>
      <c r="AH36" s="323"/>
    </row>
    <row r="37" spans="1:34" x14ac:dyDescent="0.2">
      <c r="A37" s="359"/>
      <c r="B37" s="323"/>
      <c r="C37" s="323"/>
      <c r="D37" s="381" t="s">
        <v>604</v>
      </c>
      <c r="E37" s="447">
        <v>28</v>
      </c>
      <c r="F37" s="382">
        <v>1</v>
      </c>
      <c r="G37" s="338"/>
      <c r="H37" s="469"/>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row>
    <row r="38" spans="1:34" x14ac:dyDescent="0.2">
      <c r="A38" s="359"/>
      <c r="B38" s="323"/>
      <c r="C38" s="323"/>
      <c r="D38" s="329" t="s">
        <v>606</v>
      </c>
      <c r="E38" s="484">
        <f>SUM(E26:E37)</f>
        <v>9277.56</v>
      </c>
      <c r="F38" s="384"/>
      <c r="G38" s="383">
        <f>SUM(G26:G37)</f>
        <v>9623.5752699999994</v>
      </c>
      <c r="H38" s="349"/>
      <c r="I38" s="323"/>
      <c r="J38" s="323"/>
      <c r="K38" s="323"/>
      <c r="L38" s="323"/>
      <c r="M38" s="323"/>
      <c r="N38" s="323"/>
      <c r="O38" s="323"/>
      <c r="P38" s="323"/>
      <c r="Q38" s="323"/>
      <c r="R38" s="323"/>
      <c r="S38" s="323"/>
      <c r="T38" s="323"/>
      <c r="U38" s="323"/>
      <c r="V38" s="323"/>
      <c r="W38" s="323"/>
      <c r="X38" s="323"/>
      <c r="Y38" s="323"/>
      <c r="Z38" s="323"/>
      <c r="AA38" s="323"/>
      <c r="AB38" s="323"/>
      <c r="AC38" s="323"/>
      <c r="AD38" s="323"/>
      <c r="AE38" s="323"/>
      <c r="AF38" s="323"/>
      <c r="AG38" s="323"/>
      <c r="AH38" s="323"/>
    </row>
    <row r="39" spans="1:34" x14ac:dyDescent="0.2">
      <c r="A39" s="359"/>
      <c r="B39" s="323"/>
      <c r="C39" s="323"/>
      <c r="D39" s="337" t="s">
        <v>700</v>
      </c>
      <c r="E39" s="379"/>
      <c r="F39" s="379"/>
      <c r="G39" s="480">
        <f>M39/($M$39+$M$40)</f>
        <v>0.91917931250008555</v>
      </c>
      <c r="H39" s="379"/>
      <c r="I39" s="323" t="s">
        <v>957</v>
      </c>
      <c r="J39" s="323">
        <v>290463069385.57703</v>
      </c>
      <c r="K39" s="323">
        <v>5788104.5</v>
      </c>
      <c r="L39" s="323">
        <f>K39/($K$39+$K$40)</f>
        <v>0.77699999382492146</v>
      </c>
      <c r="M39" s="323">
        <f>J39/L39*F17</f>
        <v>283946655587.75757</v>
      </c>
      <c r="N39" s="323"/>
      <c r="O39" s="323"/>
      <c r="P39" s="323"/>
      <c r="Q39" s="323"/>
      <c r="R39" s="323"/>
      <c r="S39" s="323"/>
      <c r="T39" s="323"/>
      <c r="U39" s="323"/>
      <c r="V39" s="323"/>
      <c r="W39" s="323"/>
      <c r="X39" s="323"/>
      <c r="Y39" s="323"/>
      <c r="Z39" s="323"/>
      <c r="AA39" s="323"/>
      <c r="AB39" s="323"/>
      <c r="AC39" s="323"/>
      <c r="AD39" s="323"/>
      <c r="AE39" s="323"/>
      <c r="AF39" s="323"/>
      <c r="AG39" s="323"/>
      <c r="AH39" s="323"/>
    </row>
    <row r="40" spans="1:34" x14ac:dyDescent="0.2">
      <c r="A40" s="359"/>
      <c r="B40" s="323"/>
      <c r="C40" s="323"/>
      <c r="D40" s="337" t="s">
        <v>701</v>
      </c>
      <c r="E40" s="379"/>
      <c r="F40" s="379"/>
      <c r="G40" s="480">
        <f>M40/($M$39+$M$40)</f>
        <v>8.0820687499914487E-2</v>
      </c>
      <c r="H40" s="379"/>
      <c r="I40" s="323" t="s">
        <v>958</v>
      </c>
      <c r="J40" s="323">
        <v>23156465205.556801</v>
      </c>
      <c r="K40" s="323">
        <v>1661193.5</v>
      </c>
      <c r="L40" s="323">
        <f>K40/($K$39+$K$40)</f>
        <v>0.22300000617507851</v>
      </c>
      <c r="M40" s="323">
        <f>J40/L40*F18</f>
        <v>24966580084.886177</v>
      </c>
      <c r="N40" s="323"/>
      <c r="O40" s="323"/>
      <c r="P40" s="323"/>
      <c r="Q40" s="323"/>
      <c r="R40" s="323"/>
      <c r="S40" s="323"/>
      <c r="T40" s="323"/>
      <c r="U40" s="323"/>
      <c r="V40" s="323"/>
      <c r="W40" s="323"/>
      <c r="X40" s="323"/>
      <c r="Y40" s="323"/>
      <c r="Z40" s="323"/>
      <c r="AA40" s="323"/>
      <c r="AB40" s="323"/>
      <c r="AC40" s="323"/>
      <c r="AD40" s="323"/>
      <c r="AE40" s="323"/>
      <c r="AF40" s="323"/>
      <c r="AG40" s="323"/>
      <c r="AH40" s="323"/>
    </row>
    <row r="41" spans="1:34" x14ac:dyDescent="0.2">
      <c r="A41" s="359"/>
      <c r="B41" s="323"/>
      <c r="C41" s="323"/>
      <c r="D41" s="350"/>
      <c r="E41" s="328"/>
      <c r="F41" s="344"/>
      <c r="G41" s="328"/>
      <c r="H41" s="344"/>
      <c r="I41" s="323"/>
      <c r="J41" s="323"/>
      <c r="K41" s="323"/>
      <c r="L41" s="323"/>
      <c r="M41" s="323"/>
      <c r="N41" s="323"/>
      <c r="O41" s="323"/>
      <c r="P41" s="323"/>
      <c r="Q41" s="323"/>
      <c r="R41" s="323"/>
      <c r="S41" s="323"/>
      <c r="T41" s="323"/>
      <c r="U41" s="323"/>
      <c r="V41" s="323"/>
      <c r="W41" s="323"/>
      <c r="X41" s="323"/>
      <c r="Y41" s="323"/>
      <c r="Z41" s="323"/>
      <c r="AA41" s="323"/>
      <c r="AB41" s="323"/>
      <c r="AC41" s="323"/>
      <c r="AD41" s="323"/>
      <c r="AE41" s="323"/>
      <c r="AF41" s="323"/>
      <c r="AG41" s="323"/>
      <c r="AH41" s="323"/>
    </row>
    <row r="42" spans="1:34" x14ac:dyDescent="0.2">
      <c r="A42" s="359"/>
      <c r="B42" s="323"/>
      <c r="C42" s="325" t="s">
        <v>456</v>
      </c>
      <c r="D42" s="374" t="s">
        <v>560</v>
      </c>
      <c r="E42" s="375">
        <v>0</v>
      </c>
      <c r="F42" s="385">
        <v>0.8</v>
      </c>
      <c r="G42" s="332">
        <f t="shared" ref="G42:G48" si="2">E42*F42</f>
        <v>0</v>
      </c>
      <c r="H42" s="470">
        <f t="shared" ref="H42:H48" si="3">G42/SUM($G$43:$G$54)</f>
        <v>0</v>
      </c>
      <c r="I42" s="323"/>
      <c r="J42" s="323"/>
      <c r="K42" s="323"/>
      <c r="L42" s="323"/>
      <c r="M42" s="323"/>
      <c r="N42" s="323"/>
      <c r="O42" s="323"/>
      <c r="P42" s="323"/>
      <c r="Q42" s="323"/>
      <c r="R42" s="323"/>
      <c r="S42" s="323"/>
      <c r="T42" s="323"/>
      <c r="U42" s="323"/>
      <c r="V42" s="323"/>
      <c r="W42" s="323"/>
      <c r="X42" s="323"/>
      <c r="Y42" s="323"/>
      <c r="Z42" s="323"/>
      <c r="AA42" s="323"/>
      <c r="AB42" s="323"/>
      <c r="AC42" s="323"/>
      <c r="AD42" s="323"/>
      <c r="AE42" s="323"/>
      <c r="AF42" s="323"/>
      <c r="AG42" s="323"/>
      <c r="AH42" s="323"/>
    </row>
    <row r="43" spans="1:34" x14ac:dyDescent="0.2">
      <c r="A43" s="359"/>
      <c r="B43" s="323"/>
      <c r="C43" s="323"/>
      <c r="D43" s="377" t="s">
        <v>599</v>
      </c>
      <c r="E43" s="378">
        <v>1742.95</v>
      </c>
      <c r="F43" s="387">
        <v>0.9</v>
      </c>
      <c r="G43" s="336">
        <f t="shared" si="2"/>
        <v>1568.655</v>
      </c>
      <c r="H43" s="469">
        <f t="shared" si="3"/>
        <v>0.81965611286257456</v>
      </c>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row>
    <row r="44" spans="1:34" x14ac:dyDescent="0.2">
      <c r="A44" s="359"/>
      <c r="B44" s="323"/>
      <c r="C44" s="323"/>
      <c r="D44" s="377" t="s">
        <v>486</v>
      </c>
      <c r="E44" s="378">
        <v>0</v>
      </c>
      <c r="F44" s="387">
        <v>0.85</v>
      </c>
      <c r="G44" s="336">
        <f t="shared" si="2"/>
        <v>0</v>
      </c>
      <c r="H44" s="469">
        <f t="shared" si="3"/>
        <v>0</v>
      </c>
      <c r="I44" s="323"/>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row>
    <row r="45" spans="1:34" x14ac:dyDescent="0.2">
      <c r="A45" s="359"/>
      <c r="B45" s="323"/>
      <c r="C45" s="323"/>
      <c r="D45" s="377" t="s">
        <v>487</v>
      </c>
      <c r="E45" s="378">
        <v>0</v>
      </c>
      <c r="F45" s="387">
        <v>1</v>
      </c>
      <c r="G45" s="336">
        <f t="shared" si="2"/>
        <v>0</v>
      </c>
      <c r="H45" s="469">
        <f t="shared" si="3"/>
        <v>0</v>
      </c>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row>
    <row r="46" spans="1:34" x14ac:dyDescent="0.2">
      <c r="A46" s="359"/>
      <c r="B46" s="323"/>
      <c r="C46" s="323"/>
      <c r="D46" s="377" t="s">
        <v>571</v>
      </c>
      <c r="E46" s="378">
        <v>0</v>
      </c>
      <c r="F46" s="387">
        <v>0.2</v>
      </c>
      <c r="G46" s="336">
        <f t="shared" si="2"/>
        <v>0</v>
      </c>
      <c r="H46" s="469">
        <f t="shared" si="3"/>
        <v>0</v>
      </c>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c r="AG46" s="323"/>
      <c r="AH46" s="323"/>
    </row>
    <row r="47" spans="1:34" x14ac:dyDescent="0.2">
      <c r="A47" s="359"/>
      <c r="B47" s="323"/>
      <c r="C47" s="323"/>
      <c r="D47" s="377" t="s">
        <v>601</v>
      </c>
      <c r="E47" s="378">
        <v>17.54</v>
      </c>
      <c r="F47" s="387">
        <v>3</v>
      </c>
      <c r="G47" s="336">
        <f t="shared" si="2"/>
        <v>52.62</v>
      </c>
      <c r="H47" s="469">
        <f>G47/SUM($G$43:$G$54)</f>
        <v>2.7495086337549476E-2</v>
      </c>
      <c r="I47" s="323"/>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c r="AG47" s="323"/>
      <c r="AH47" s="323"/>
    </row>
    <row r="48" spans="1:34" x14ac:dyDescent="0.2">
      <c r="A48" s="359"/>
      <c r="B48" s="323"/>
      <c r="C48" s="323"/>
      <c r="D48" s="377" t="s">
        <v>602</v>
      </c>
      <c r="E48" s="378">
        <v>3.87</v>
      </c>
      <c r="F48" s="387">
        <v>3</v>
      </c>
      <c r="G48" s="336">
        <f t="shared" si="2"/>
        <v>11.61</v>
      </c>
      <c r="H48" s="469">
        <f t="shared" si="3"/>
        <v>6.0664757198584081E-3</v>
      </c>
      <c r="I48" s="323"/>
      <c r="J48" s="323"/>
      <c r="K48" s="323"/>
      <c r="L48" s="323"/>
      <c r="M48" s="323"/>
      <c r="N48" s="323"/>
      <c r="O48" s="323"/>
      <c r="P48" s="323"/>
      <c r="Q48" s="323"/>
      <c r="R48" s="323"/>
      <c r="S48" s="323"/>
      <c r="T48" s="323"/>
      <c r="U48" s="323"/>
      <c r="V48" s="323"/>
      <c r="W48" s="323"/>
      <c r="X48" s="323"/>
      <c r="Y48" s="323"/>
      <c r="Z48" s="323"/>
      <c r="AA48" s="323"/>
      <c r="AB48" s="323"/>
      <c r="AC48" s="323"/>
      <c r="AD48" s="323"/>
      <c r="AE48" s="323"/>
      <c r="AF48" s="323"/>
      <c r="AG48" s="323"/>
      <c r="AH48" s="323"/>
    </row>
    <row r="49" spans="1:34" x14ac:dyDescent="0.2">
      <c r="A49" s="359"/>
      <c r="B49" s="323"/>
      <c r="C49" s="323"/>
      <c r="D49" s="377" t="s">
        <v>570</v>
      </c>
      <c r="E49" s="378">
        <v>0</v>
      </c>
      <c r="F49" s="387"/>
      <c r="G49" s="336"/>
      <c r="H49" s="469">
        <v>0</v>
      </c>
      <c r="I49" s="323"/>
      <c r="J49" s="323"/>
      <c r="K49" s="323"/>
      <c r="L49" s="323"/>
      <c r="M49" s="323"/>
      <c r="N49" s="323"/>
      <c r="O49" s="323"/>
      <c r="P49" s="323"/>
      <c r="Q49" s="323"/>
      <c r="R49" s="323"/>
      <c r="S49" s="323"/>
      <c r="T49" s="323"/>
      <c r="U49" s="323"/>
      <c r="V49" s="323"/>
      <c r="W49" s="323"/>
      <c r="X49" s="323"/>
      <c r="Y49" s="323"/>
      <c r="Z49" s="323"/>
      <c r="AA49" s="323"/>
      <c r="AB49" s="323"/>
      <c r="AC49" s="323"/>
      <c r="AD49" s="323"/>
      <c r="AE49" s="323"/>
      <c r="AF49" s="323"/>
      <c r="AG49" s="323"/>
      <c r="AH49" s="323"/>
    </row>
    <row r="50" spans="1:34" x14ac:dyDescent="0.2">
      <c r="A50" s="359"/>
      <c r="B50" s="323"/>
      <c r="C50" s="323"/>
      <c r="D50" s="377" t="s">
        <v>603</v>
      </c>
      <c r="E50" s="378">
        <v>0</v>
      </c>
      <c r="F50" s="387">
        <v>0.88</v>
      </c>
      <c r="G50" s="336">
        <f>E50*F50</f>
        <v>0</v>
      </c>
      <c r="H50" s="469">
        <f>G50/SUM($G$43:$G$54)</f>
        <v>0</v>
      </c>
      <c r="I50" s="323"/>
      <c r="J50" s="323"/>
      <c r="K50" s="323"/>
      <c r="L50" s="323"/>
      <c r="M50" s="323"/>
      <c r="N50" s="323"/>
      <c r="O50" s="323"/>
      <c r="P50" s="323"/>
      <c r="Q50" s="323"/>
      <c r="R50" s="323"/>
      <c r="S50" s="323"/>
      <c r="T50" s="323"/>
      <c r="U50" s="323"/>
      <c r="V50" s="323"/>
      <c r="W50" s="323"/>
      <c r="X50" s="323"/>
      <c r="Y50" s="323"/>
      <c r="Z50" s="323"/>
      <c r="AA50" s="323"/>
      <c r="AB50" s="323"/>
      <c r="AC50" s="323"/>
      <c r="AD50" s="323"/>
      <c r="AE50" s="323"/>
      <c r="AF50" s="323"/>
      <c r="AG50" s="323"/>
      <c r="AH50" s="323"/>
    </row>
    <row r="51" spans="1:34" x14ac:dyDescent="0.2">
      <c r="A51" s="359"/>
      <c r="B51" s="323"/>
      <c r="C51" s="323"/>
      <c r="D51" s="377" t="s">
        <v>488</v>
      </c>
      <c r="E51" s="378">
        <v>261.5</v>
      </c>
      <c r="F51" s="387">
        <v>0.67</v>
      </c>
      <c r="G51" s="336">
        <f>E51*F51</f>
        <v>175.20500000000001</v>
      </c>
      <c r="H51" s="469">
        <f>G51/SUM($G$43:$G$54)</f>
        <v>9.1548396080774544E-2</v>
      </c>
      <c r="I51" s="323"/>
      <c r="J51" s="323"/>
      <c r="K51" s="323"/>
      <c r="L51" s="323"/>
      <c r="M51" s="323"/>
      <c r="N51" s="323"/>
      <c r="O51" s="323"/>
      <c r="P51" s="323"/>
      <c r="Q51" s="323"/>
      <c r="R51" s="323"/>
      <c r="S51" s="323"/>
      <c r="T51" s="323"/>
      <c r="U51" s="323"/>
      <c r="V51" s="323"/>
      <c r="W51" s="323"/>
      <c r="X51" s="323"/>
      <c r="Y51" s="323"/>
      <c r="Z51" s="323"/>
      <c r="AA51" s="323"/>
      <c r="AB51" s="323"/>
      <c r="AC51" s="323"/>
      <c r="AD51" s="323"/>
      <c r="AE51" s="323"/>
      <c r="AF51" s="323"/>
      <c r="AG51" s="323"/>
      <c r="AH51" s="323"/>
    </row>
    <row r="52" spans="1:34" x14ac:dyDescent="0.2">
      <c r="A52" s="359"/>
      <c r="B52" s="323"/>
      <c r="C52" s="323"/>
      <c r="D52" s="377" t="s">
        <v>374</v>
      </c>
      <c r="E52" s="378">
        <v>111.27</v>
      </c>
      <c r="F52" s="387">
        <v>0.95</v>
      </c>
      <c r="G52" s="336">
        <f>E52*F52</f>
        <v>105.70649999999999</v>
      </c>
      <c r="H52" s="469">
        <f>G52/SUM($G$43:$G$54)</f>
        <v>5.5233928999243134E-2</v>
      </c>
      <c r="I52" s="323"/>
      <c r="J52" s="323"/>
      <c r="K52" s="323"/>
      <c r="L52" s="323"/>
      <c r="M52" s="323"/>
      <c r="N52" s="323"/>
      <c r="O52" s="323"/>
      <c r="P52" s="323"/>
      <c r="Q52" s="323"/>
      <c r="R52" s="323"/>
      <c r="S52" s="323"/>
      <c r="T52" s="323"/>
      <c r="U52" s="323"/>
      <c r="V52" s="323"/>
      <c r="W52" s="323"/>
      <c r="X52" s="323"/>
      <c r="Y52" s="323"/>
      <c r="Z52" s="323"/>
      <c r="AA52" s="323"/>
      <c r="AB52" s="323"/>
      <c r="AC52" s="323"/>
      <c r="AD52" s="323"/>
      <c r="AE52" s="323"/>
      <c r="AF52" s="323"/>
      <c r="AG52" s="323"/>
      <c r="AH52" s="323"/>
    </row>
    <row r="53" spans="1:34" x14ac:dyDescent="0.2">
      <c r="A53" s="359"/>
      <c r="B53" s="323"/>
      <c r="C53" s="323"/>
      <c r="D53" s="377" t="s">
        <v>604</v>
      </c>
      <c r="E53" s="378">
        <v>7</v>
      </c>
      <c r="F53" s="387">
        <v>1</v>
      </c>
      <c r="G53" s="336"/>
      <c r="H53" s="469">
        <f>G53/SUM($G$43:$G$54)</f>
        <v>0</v>
      </c>
      <c r="I53" s="323"/>
      <c r="J53" s="323"/>
      <c r="K53" s="323"/>
      <c r="L53" s="323"/>
      <c r="M53" s="323"/>
      <c r="N53" s="323"/>
      <c r="O53" s="323"/>
      <c r="P53" s="323"/>
      <c r="Q53" s="323"/>
      <c r="R53" s="323"/>
      <c r="S53" s="323"/>
      <c r="T53" s="323"/>
      <c r="U53" s="323"/>
      <c r="V53" s="323"/>
      <c r="W53" s="323"/>
      <c r="X53" s="323"/>
      <c r="Y53" s="323"/>
      <c r="Z53" s="323"/>
      <c r="AA53" s="323"/>
      <c r="AB53" s="323"/>
      <c r="AC53" s="323"/>
      <c r="AD53" s="323"/>
      <c r="AE53" s="323"/>
      <c r="AF53" s="323"/>
      <c r="AG53" s="323"/>
      <c r="AH53" s="323"/>
    </row>
    <row r="54" spans="1:34" x14ac:dyDescent="0.2">
      <c r="A54" s="359"/>
      <c r="B54" s="323"/>
      <c r="C54" s="323"/>
      <c r="D54" s="381" t="s">
        <v>590</v>
      </c>
      <c r="E54" s="595">
        <v>0</v>
      </c>
      <c r="F54" s="389">
        <v>0.82</v>
      </c>
      <c r="G54" s="338">
        <f>E54*F54</f>
        <v>0</v>
      </c>
      <c r="H54" s="471">
        <f>G54/SUM($G$43:$G$54)</f>
        <v>0</v>
      </c>
      <c r="I54" s="323"/>
      <c r="J54" s="323"/>
      <c r="K54" s="323"/>
      <c r="L54" s="323"/>
      <c r="M54" s="323"/>
      <c r="N54" s="323"/>
      <c r="O54" s="323"/>
      <c r="P54" s="323"/>
      <c r="Q54" s="323"/>
      <c r="R54" s="323"/>
      <c r="S54" s="323"/>
      <c r="T54" s="323"/>
      <c r="U54" s="323"/>
      <c r="V54" s="323"/>
      <c r="W54" s="323"/>
      <c r="X54" s="323"/>
      <c r="Y54" s="323"/>
      <c r="Z54" s="323"/>
      <c r="AA54" s="323"/>
      <c r="AB54" s="323"/>
      <c r="AC54" s="323"/>
      <c r="AD54" s="323"/>
      <c r="AE54" s="323"/>
      <c r="AF54" s="323"/>
      <c r="AG54" s="323"/>
      <c r="AH54" s="323"/>
    </row>
    <row r="55" spans="1:34" x14ac:dyDescent="0.2">
      <c r="A55" s="359"/>
      <c r="B55" s="323"/>
      <c r="C55" s="323"/>
      <c r="D55" s="329" t="s">
        <v>606</v>
      </c>
      <c r="E55" s="499">
        <f>SUM(E42:E54)</f>
        <v>2144.13</v>
      </c>
      <c r="F55" s="391"/>
      <c r="G55" s="596">
        <f>SUM(G43:G54)</f>
        <v>1913.7964999999997</v>
      </c>
      <c r="H55" s="349"/>
      <c r="I55" s="323"/>
      <c r="J55" s="323"/>
      <c r="K55" s="323"/>
      <c r="L55" s="323"/>
      <c r="M55" s="323"/>
      <c r="N55" s="323"/>
      <c r="O55" s="323"/>
      <c r="P55" s="323"/>
      <c r="Q55" s="323"/>
      <c r="R55" s="323"/>
      <c r="S55" s="323"/>
      <c r="T55" s="323"/>
      <c r="U55" s="323"/>
      <c r="V55" s="323"/>
      <c r="W55" s="323"/>
      <c r="X55" s="323"/>
      <c r="Y55" s="323"/>
      <c r="Z55" s="323"/>
      <c r="AA55" s="323"/>
      <c r="AB55" s="323"/>
      <c r="AC55" s="323"/>
      <c r="AD55" s="323"/>
      <c r="AE55" s="323"/>
      <c r="AF55" s="323"/>
      <c r="AG55" s="323"/>
      <c r="AH55" s="323"/>
    </row>
    <row r="56" spans="1:34" x14ac:dyDescent="0.2">
      <c r="A56" s="359"/>
      <c r="B56" s="323"/>
      <c r="C56" s="323"/>
      <c r="D56" s="323"/>
      <c r="E56" s="328"/>
      <c r="F56" s="344"/>
      <c r="G56" s="328"/>
      <c r="H56" s="344"/>
      <c r="I56" s="323"/>
      <c r="J56" s="323"/>
      <c r="K56" s="323"/>
      <c r="L56" s="323"/>
      <c r="M56" s="323"/>
      <c r="N56" s="323"/>
      <c r="O56" s="323"/>
      <c r="P56" s="323"/>
      <c r="Q56" s="323"/>
      <c r="R56" s="323"/>
      <c r="S56" s="323"/>
      <c r="T56" s="323"/>
      <c r="U56" s="323"/>
      <c r="V56" s="323"/>
      <c r="W56" s="323"/>
      <c r="X56" s="323"/>
      <c r="Y56" s="323"/>
      <c r="Z56" s="323"/>
      <c r="AA56" s="323"/>
      <c r="AB56" s="323"/>
      <c r="AC56" s="323"/>
      <c r="AD56" s="323"/>
      <c r="AE56" s="323"/>
      <c r="AF56" s="323"/>
      <c r="AG56" s="323"/>
      <c r="AH56" s="323"/>
    </row>
    <row r="57" spans="1:34" x14ac:dyDescent="0.2">
      <c r="A57" s="359"/>
      <c r="B57" s="323"/>
      <c r="C57" s="325" t="s">
        <v>457</v>
      </c>
      <c r="D57" s="374" t="s">
        <v>383</v>
      </c>
      <c r="E57" s="448">
        <v>170.23</v>
      </c>
      <c r="F57" s="385">
        <v>4</v>
      </c>
      <c r="G57" s="332">
        <f>E57*F57</f>
        <v>680.92</v>
      </c>
      <c r="H57" s="392">
        <f>G57/SUM($G$57:$G$59)</f>
        <v>0.69780692764910845</v>
      </c>
      <c r="I57" s="323"/>
      <c r="J57" s="323"/>
      <c r="K57" s="323"/>
      <c r="L57" s="323"/>
      <c r="M57" s="323"/>
      <c r="N57" s="323"/>
      <c r="O57" s="323"/>
      <c r="P57" s="323"/>
      <c r="Q57" s="323"/>
      <c r="R57" s="323"/>
      <c r="S57" s="323"/>
      <c r="T57" s="323"/>
      <c r="U57" s="323"/>
      <c r="V57" s="323"/>
      <c r="W57" s="323"/>
      <c r="X57" s="323"/>
      <c r="Y57" s="323"/>
      <c r="Z57" s="323"/>
      <c r="AA57" s="323"/>
      <c r="AB57" s="323"/>
      <c r="AC57" s="323"/>
      <c r="AD57" s="323"/>
      <c r="AE57" s="323"/>
      <c r="AF57" s="323"/>
      <c r="AG57" s="323"/>
      <c r="AH57" s="323"/>
    </row>
    <row r="58" spans="1:34" x14ac:dyDescent="0.2">
      <c r="A58" s="359"/>
      <c r="B58" s="323"/>
      <c r="C58" s="323"/>
      <c r="D58" s="377" t="s">
        <v>382</v>
      </c>
      <c r="E58" s="449">
        <v>0</v>
      </c>
      <c r="F58" s="387">
        <v>4.5</v>
      </c>
      <c r="G58" s="336">
        <f>E58*F58</f>
        <v>0</v>
      </c>
      <c r="H58" s="390">
        <f>G58/SUM($G$57:$G$59)</f>
        <v>0</v>
      </c>
      <c r="I58" s="323"/>
      <c r="J58" s="323"/>
      <c r="K58" s="323"/>
      <c r="L58" s="323"/>
      <c r="M58" s="323"/>
      <c r="N58" s="323"/>
      <c r="O58" s="323"/>
      <c r="P58" s="323"/>
      <c r="Q58" s="323"/>
      <c r="R58" s="323"/>
      <c r="S58" s="323"/>
      <c r="T58" s="323"/>
      <c r="U58" s="323"/>
      <c r="V58" s="323"/>
      <c r="W58" s="323"/>
      <c r="X58" s="323"/>
      <c r="Y58" s="323"/>
      <c r="Z58" s="323"/>
      <c r="AA58" s="323"/>
      <c r="AB58" s="323"/>
      <c r="AC58" s="323"/>
      <c r="AD58" s="323"/>
      <c r="AE58" s="323"/>
      <c r="AF58" s="323"/>
      <c r="AG58" s="323"/>
      <c r="AH58" s="323"/>
    </row>
    <row r="59" spans="1:34" x14ac:dyDescent="0.2">
      <c r="A59" s="359"/>
      <c r="B59" s="323"/>
      <c r="C59" s="323"/>
      <c r="D59" s="381" t="s">
        <v>381</v>
      </c>
      <c r="E59" s="449">
        <v>15.52</v>
      </c>
      <c r="F59" s="389">
        <v>19</v>
      </c>
      <c r="G59" s="338">
        <f>E59*F59</f>
        <v>294.88</v>
      </c>
      <c r="H59" s="390">
        <f>G59/SUM($G$57:$G$59)</f>
        <v>0.3021930723508916</v>
      </c>
      <c r="I59" s="323"/>
      <c r="J59" s="323"/>
      <c r="K59" s="323"/>
      <c r="L59" s="323"/>
      <c r="M59" s="323"/>
      <c r="N59" s="323"/>
      <c r="O59" s="323"/>
      <c r="P59" s="323"/>
      <c r="Q59" s="323"/>
      <c r="R59" s="323"/>
      <c r="S59" s="323"/>
      <c r="T59" s="323"/>
      <c r="U59" s="323"/>
      <c r="V59" s="323"/>
      <c r="W59" s="323"/>
      <c r="X59" s="323"/>
      <c r="Y59" s="323"/>
      <c r="Z59" s="323"/>
      <c r="AA59" s="323"/>
      <c r="AB59" s="323"/>
      <c r="AC59" s="323"/>
      <c r="AD59" s="323"/>
      <c r="AE59" s="323"/>
      <c r="AF59" s="323"/>
      <c r="AG59" s="323"/>
      <c r="AH59" s="323"/>
    </row>
    <row r="60" spans="1:34" x14ac:dyDescent="0.2">
      <c r="A60" s="359"/>
      <c r="B60" s="323"/>
      <c r="C60" s="323"/>
      <c r="D60" s="329" t="s">
        <v>606</v>
      </c>
      <c r="E60" s="390">
        <f>SUM(E57:E59)</f>
        <v>185.75</v>
      </c>
      <c r="F60" s="389"/>
      <c r="G60" s="390">
        <f>SUM(G57:G59)</f>
        <v>975.8</v>
      </c>
      <c r="H60" s="349"/>
      <c r="I60" s="323"/>
      <c r="J60" s="323"/>
      <c r="K60" s="323"/>
      <c r="L60" s="323"/>
      <c r="M60" s="323"/>
      <c r="N60" s="323"/>
      <c r="O60" s="323"/>
      <c r="P60" s="323"/>
      <c r="Q60" s="323"/>
      <c r="R60" s="323"/>
      <c r="S60" s="323"/>
      <c r="T60" s="323"/>
      <c r="U60" s="323"/>
      <c r="V60" s="323"/>
      <c r="W60" s="323"/>
      <c r="X60" s="323"/>
      <c r="Y60" s="323"/>
      <c r="Z60" s="323"/>
      <c r="AA60" s="323"/>
      <c r="AB60" s="323"/>
      <c r="AC60" s="323"/>
      <c r="AD60" s="323"/>
      <c r="AE60" s="323"/>
      <c r="AF60" s="323"/>
      <c r="AG60" s="323"/>
      <c r="AH60" s="323"/>
    </row>
    <row r="61" spans="1:34" x14ac:dyDescent="0.2">
      <c r="A61" s="359"/>
      <c r="B61" s="323"/>
      <c r="C61" s="323"/>
      <c r="D61" s="337" t="s">
        <v>702</v>
      </c>
      <c r="E61" s="379"/>
      <c r="F61" s="379"/>
      <c r="G61" s="480">
        <f>G39</f>
        <v>0.91917931250008555</v>
      </c>
      <c r="H61" s="379"/>
      <c r="I61" s="323"/>
      <c r="J61" s="323"/>
      <c r="K61" s="323"/>
      <c r="L61" s="323"/>
      <c r="M61" s="323"/>
      <c r="N61" s="323"/>
      <c r="O61" s="323"/>
      <c r="P61" s="323"/>
      <c r="Q61" s="323"/>
      <c r="R61" s="323"/>
      <c r="S61" s="323"/>
      <c r="T61" s="323"/>
      <c r="U61" s="323"/>
      <c r="V61" s="323"/>
      <c r="W61" s="323"/>
      <c r="X61" s="323"/>
      <c r="Y61" s="323"/>
      <c r="Z61" s="323"/>
      <c r="AA61" s="323"/>
      <c r="AB61" s="323"/>
      <c r="AC61" s="323"/>
      <c r="AD61" s="323"/>
      <c r="AE61" s="323"/>
      <c r="AF61" s="323"/>
      <c r="AG61" s="323"/>
      <c r="AH61" s="323"/>
    </row>
    <row r="62" spans="1:34" x14ac:dyDescent="0.2">
      <c r="A62" s="359"/>
      <c r="B62" s="323"/>
      <c r="C62" s="323"/>
      <c r="D62" s="337" t="s">
        <v>703</v>
      </c>
      <c r="E62" s="379"/>
      <c r="F62" s="379"/>
      <c r="G62" s="480">
        <f>G40</f>
        <v>8.0820687499914487E-2</v>
      </c>
      <c r="H62" s="379"/>
      <c r="I62" s="323"/>
      <c r="J62" s="323"/>
      <c r="K62" s="323"/>
      <c r="L62" s="323"/>
      <c r="M62" s="323"/>
      <c r="N62" s="323"/>
      <c r="O62" s="323"/>
      <c r="P62" s="323"/>
      <c r="Q62" s="323"/>
      <c r="R62" s="323"/>
      <c r="S62" s="323"/>
      <c r="T62" s="323"/>
      <c r="U62" s="323"/>
      <c r="V62" s="323"/>
      <c r="W62" s="323"/>
      <c r="X62" s="323"/>
      <c r="Y62" s="323"/>
      <c r="Z62" s="323"/>
      <c r="AA62" s="323"/>
      <c r="AB62" s="323"/>
      <c r="AC62" s="323"/>
      <c r="AD62" s="323"/>
      <c r="AE62" s="323"/>
      <c r="AF62" s="323"/>
      <c r="AG62" s="323"/>
      <c r="AH62" s="323"/>
    </row>
    <row r="63" spans="1:34" x14ac:dyDescent="0.2">
      <c r="A63" s="359"/>
      <c r="B63" s="323"/>
      <c r="C63" s="323"/>
      <c r="D63" s="323"/>
      <c r="E63" s="328"/>
      <c r="F63" s="344"/>
      <c r="G63" s="393"/>
      <c r="H63" s="344"/>
      <c r="I63" s="323"/>
      <c r="J63" s="323"/>
      <c r="K63" s="323"/>
      <c r="L63" s="323"/>
      <c r="M63" s="323"/>
      <c r="N63" s="323"/>
      <c r="O63" s="323"/>
      <c r="P63" s="323"/>
      <c r="Q63" s="323"/>
      <c r="R63" s="323"/>
      <c r="S63" s="323"/>
      <c r="T63" s="323"/>
      <c r="U63" s="323"/>
      <c r="V63" s="323"/>
      <c r="W63" s="323"/>
      <c r="X63" s="323"/>
      <c r="Y63" s="323"/>
      <c r="Z63" s="323"/>
      <c r="AA63" s="323"/>
      <c r="AB63" s="323"/>
      <c r="AC63" s="323"/>
      <c r="AD63" s="323"/>
      <c r="AE63" s="323"/>
      <c r="AF63" s="323"/>
      <c r="AG63" s="323"/>
      <c r="AH63" s="323"/>
    </row>
    <row r="64" spans="1:34" x14ac:dyDescent="0.2">
      <c r="A64" s="359"/>
      <c r="B64" s="323"/>
      <c r="C64" s="325" t="s">
        <v>459</v>
      </c>
      <c r="D64" s="374" t="s">
        <v>392</v>
      </c>
      <c r="E64" s="446">
        <v>201.73</v>
      </c>
      <c r="F64" s="385">
        <v>0.4</v>
      </c>
      <c r="G64" s="332">
        <f>E64*F64</f>
        <v>80.692000000000007</v>
      </c>
      <c r="H64" s="392">
        <f>G64/SUM($G$64:$G$68)</f>
        <v>0.61208900823405821</v>
      </c>
      <c r="I64" s="323"/>
      <c r="J64" s="323"/>
      <c r="K64" s="323"/>
      <c r="L64" s="323"/>
      <c r="M64" s="323"/>
      <c r="N64" s="323"/>
      <c r="O64" s="323"/>
      <c r="P64" s="323"/>
      <c r="Q64" s="323"/>
      <c r="R64" s="323"/>
      <c r="S64" s="323"/>
      <c r="T64" s="323"/>
      <c r="U64" s="323"/>
      <c r="V64" s="323"/>
      <c r="W64" s="323"/>
      <c r="X64" s="323"/>
      <c r="Y64" s="323"/>
      <c r="Z64" s="323"/>
      <c r="AA64" s="323"/>
      <c r="AB64" s="323"/>
      <c r="AC64" s="323"/>
      <c r="AD64" s="323"/>
      <c r="AE64" s="323"/>
      <c r="AF64" s="323"/>
      <c r="AG64" s="323"/>
      <c r="AH64" s="323"/>
    </row>
    <row r="65" spans="1:34" x14ac:dyDescent="0.2">
      <c r="A65" s="359"/>
      <c r="B65" s="323"/>
      <c r="C65" s="323"/>
      <c r="D65" s="377" t="s">
        <v>374</v>
      </c>
      <c r="E65" s="447">
        <v>7.75</v>
      </c>
      <c r="F65" s="387">
        <v>0.55000000000000004</v>
      </c>
      <c r="G65" s="336">
        <f>E65*F65</f>
        <v>4.2625000000000002</v>
      </c>
      <c r="H65" s="390">
        <f>G65/SUM($G$64:$G$68)</f>
        <v>3.2333185416121457E-2</v>
      </c>
      <c r="I65" s="323"/>
      <c r="J65" s="323"/>
      <c r="K65" s="323"/>
      <c r="L65" s="323"/>
      <c r="M65" s="323"/>
      <c r="N65" s="323"/>
      <c r="O65" s="323"/>
      <c r="P65" s="323"/>
      <c r="Q65" s="323"/>
      <c r="R65" s="323"/>
      <c r="S65" s="323"/>
      <c r="T65" s="323"/>
      <c r="U65" s="323"/>
      <c r="V65" s="323"/>
      <c r="W65" s="323"/>
      <c r="X65" s="323"/>
      <c r="Y65" s="323"/>
      <c r="Z65" s="323"/>
      <c r="AA65" s="323"/>
      <c r="AB65" s="323"/>
      <c r="AC65" s="323"/>
      <c r="AD65" s="323"/>
      <c r="AE65" s="323"/>
      <c r="AF65" s="323"/>
      <c r="AG65" s="323"/>
      <c r="AH65" s="323"/>
    </row>
    <row r="66" spans="1:34" x14ac:dyDescent="0.2">
      <c r="A66" s="359"/>
      <c r="B66" s="323"/>
      <c r="C66" s="323"/>
      <c r="D66" s="377" t="s">
        <v>575</v>
      </c>
      <c r="E66" s="447">
        <v>56.82</v>
      </c>
      <c r="F66" s="387">
        <v>0.6</v>
      </c>
      <c r="G66" s="336">
        <f>E66*F66</f>
        <v>34.091999999999999</v>
      </c>
      <c r="H66" s="390">
        <f>G66/SUM($G$64:$G$68)</f>
        <v>0.25860479934461295</v>
      </c>
      <c r="I66" s="323"/>
      <c r="J66" s="323"/>
      <c r="K66" s="323"/>
      <c r="L66" s="323"/>
      <c r="M66" s="323"/>
      <c r="N66" s="323"/>
      <c r="O66" s="323"/>
      <c r="P66" s="323"/>
      <c r="Q66" s="323"/>
      <c r="R66" s="323"/>
      <c r="S66" s="323"/>
      <c r="T66" s="323"/>
      <c r="U66" s="323"/>
      <c r="V66" s="323"/>
      <c r="W66" s="323"/>
      <c r="X66" s="323"/>
      <c r="Y66" s="323"/>
      <c r="Z66" s="323"/>
      <c r="AA66" s="323"/>
      <c r="AB66" s="323"/>
      <c r="AC66" s="323"/>
      <c r="AD66" s="323"/>
      <c r="AE66" s="323"/>
      <c r="AF66" s="323"/>
      <c r="AG66" s="323"/>
      <c r="AH66" s="323"/>
    </row>
    <row r="67" spans="1:34" x14ac:dyDescent="0.2">
      <c r="A67" s="359"/>
      <c r="B67" s="323"/>
      <c r="C67" s="323"/>
      <c r="D67" s="377" t="s">
        <v>577</v>
      </c>
      <c r="E67" s="447">
        <v>15.04</v>
      </c>
      <c r="F67" s="387">
        <v>0.85</v>
      </c>
      <c r="G67" s="336">
        <f>E67*F67</f>
        <v>12.783999999999999</v>
      </c>
      <c r="H67" s="390">
        <f>G67/SUM($G$64:$G$68)</f>
        <v>9.6973007005207432E-2</v>
      </c>
      <c r="I67" s="323"/>
      <c r="J67" s="323"/>
      <c r="K67" s="323"/>
      <c r="L67" s="323"/>
      <c r="M67" s="323"/>
      <c r="N67" s="323"/>
      <c r="O67" s="323"/>
      <c r="P67" s="323"/>
      <c r="Q67" s="323"/>
      <c r="R67" s="323"/>
      <c r="S67" s="323"/>
      <c r="T67" s="323"/>
      <c r="U67" s="323"/>
      <c r="V67" s="323"/>
      <c r="W67" s="323"/>
      <c r="X67" s="323"/>
      <c r="Y67" s="323"/>
      <c r="Z67" s="323"/>
      <c r="AA67" s="323"/>
      <c r="AB67" s="323"/>
      <c r="AC67" s="323"/>
      <c r="AD67" s="323"/>
      <c r="AE67" s="323"/>
      <c r="AF67" s="323"/>
      <c r="AG67" s="323"/>
      <c r="AH67" s="323"/>
    </row>
    <row r="68" spans="1:34" x14ac:dyDescent="0.2">
      <c r="A68" s="359"/>
      <c r="B68" s="323"/>
      <c r="C68" s="323"/>
      <c r="D68" s="381" t="s">
        <v>605</v>
      </c>
      <c r="E68" s="447">
        <v>0</v>
      </c>
      <c r="F68" s="389">
        <v>0.3</v>
      </c>
      <c r="G68" s="338">
        <f>E68*F68</f>
        <v>0</v>
      </c>
      <c r="H68" s="390">
        <f>G68/SUM($G$64:$G$68)</f>
        <v>0</v>
      </c>
      <c r="I68" s="323"/>
      <c r="J68" s="323"/>
      <c r="K68" s="323"/>
      <c r="L68" s="323"/>
      <c r="M68" s="323"/>
      <c r="N68" s="323"/>
      <c r="O68" s="323"/>
      <c r="P68" s="323"/>
      <c r="Q68" s="323"/>
      <c r="R68" s="323"/>
      <c r="S68" s="323"/>
      <c r="T68" s="323"/>
      <c r="U68" s="323"/>
      <c r="V68" s="323"/>
      <c r="W68" s="323"/>
      <c r="X68" s="323"/>
      <c r="Y68" s="323"/>
      <c r="Z68" s="323"/>
      <c r="AA68" s="323"/>
      <c r="AB68" s="323"/>
      <c r="AC68" s="323"/>
      <c r="AD68" s="323"/>
      <c r="AE68" s="323"/>
      <c r="AF68" s="323"/>
      <c r="AG68" s="323"/>
      <c r="AH68" s="323"/>
    </row>
    <row r="69" spans="1:34" x14ac:dyDescent="0.2">
      <c r="A69" s="359"/>
      <c r="B69" s="323"/>
      <c r="C69" s="323"/>
      <c r="D69" s="329" t="s">
        <v>606</v>
      </c>
      <c r="E69" s="390">
        <f>SUM(E64:E68)</f>
        <v>281.34000000000003</v>
      </c>
      <c r="F69" s="389"/>
      <c r="G69" s="390">
        <f>SUM(G64:G68)</f>
        <v>131.8305</v>
      </c>
      <c r="H69" s="349"/>
      <c r="I69" s="323"/>
      <c r="J69" s="323"/>
      <c r="K69" s="323"/>
      <c r="L69" s="323"/>
      <c r="M69" s="323"/>
      <c r="N69" s="323"/>
      <c r="O69" s="323"/>
      <c r="P69" s="323"/>
      <c r="Q69" s="323"/>
      <c r="R69" s="323"/>
      <c r="S69" s="323"/>
      <c r="T69" s="323"/>
      <c r="U69" s="323"/>
      <c r="V69" s="323"/>
      <c r="W69" s="323"/>
      <c r="X69" s="323"/>
      <c r="Y69" s="323"/>
      <c r="Z69" s="323"/>
      <c r="AA69" s="323"/>
      <c r="AB69" s="323"/>
      <c r="AC69" s="323"/>
      <c r="AD69" s="323"/>
      <c r="AE69" s="323"/>
      <c r="AF69" s="323"/>
      <c r="AG69" s="323"/>
      <c r="AH69" s="323"/>
    </row>
    <row r="70" spans="1:34" x14ac:dyDescent="0.2">
      <c r="A70" s="359"/>
      <c r="B70" s="323"/>
      <c r="C70" s="323"/>
      <c r="D70" s="323"/>
      <c r="E70" s="328"/>
      <c r="F70" s="344"/>
      <c r="G70" s="393"/>
      <c r="H70" s="344"/>
      <c r="I70" s="323"/>
      <c r="J70" s="323"/>
      <c r="K70" s="323"/>
      <c r="L70" s="323"/>
      <c r="M70" s="323"/>
      <c r="N70" s="323"/>
      <c r="O70" s="323"/>
      <c r="P70" s="323"/>
      <c r="Q70" s="323"/>
      <c r="R70" s="323"/>
      <c r="S70" s="323"/>
      <c r="T70" s="323"/>
      <c r="U70" s="323"/>
      <c r="V70" s="323"/>
      <c r="W70" s="323"/>
      <c r="X70" s="323"/>
      <c r="Y70" s="323"/>
      <c r="Z70" s="323"/>
      <c r="AA70" s="323"/>
      <c r="AB70" s="323"/>
      <c r="AC70" s="323"/>
      <c r="AD70" s="323"/>
      <c r="AE70" s="323"/>
      <c r="AF70" s="323"/>
      <c r="AG70" s="323"/>
      <c r="AH70" s="323"/>
    </row>
    <row r="71" spans="1:34" x14ac:dyDescent="0.2">
      <c r="A71" s="359"/>
      <c r="B71" s="323"/>
      <c r="C71" s="325" t="s">
        <v>458</v>
      </c>
      <c r="D71" s="374" t="s">
        <v>573</v>
      </c>
      <c r="E71" s="375">
        <v>56.33</v>
      </c>
      <c r="F71" s="385">
        <v>0.25</v>
      </c>
      <c r="G71" s="472">
        <f>E71*F71</f>
        <v>14.0825</v>
      </c>
      <c r="H71" s="386">
        <f>G71/SUM($G$71:$G$73)</f>
        <v>0.48500137760022038</v>
      </c>
      <c r="I71" s="323"/>
      <c r="J71" s="323"/>
      <c r="K71" s="323"/>
      <c r="L71" s="323"/>
      <c r="M71" s="323"/>
      <c r="N71" s="323"/>
      <c r="O71" s="323"/>
      <c r="P71" s="323"/>
      <c r="Q71" s="323"/>
      <c r="R71" s="323"/>
      <c r="S71" s="323"/>
      <c r="T71" s="323"/>
      <c r="U71" s="323"/>
      <c r="V71" s="323"/>
      <c r="W71" s="323"/>
      <c r="X71" s="323"/>
      <c r="Y71" s="323"/>
      <c r="Z71" s="323"/>
      <c r="AA71" s="323"/>
      <c r="AB71" s="323"/>
      <c r="AC71" s="323"/>
      <c r="AD71" s="323"/>
      <c r="AE71" s="323"/>
      <c r="AF71" s="323"/>
      <c r="AG71" s="323"/>
      <c r="AH71" s="323"/>
    </row>
    <row r="72" spans="1:34" x14ac:dyDescent="0.2">
      <c r="A72" s="359"/>
      <c r="B72" s="323"/>
      <c r="C72" s="323"/>
      <c r="D72" s="377" t="s">
        <v>572</v>
      </c>
      <c r="E72" s="378">
        <v>287.47000000000003</v>
      </c>
      <c r="F72" s="387">
        <v>0.05</v>
      </c>
      <c r="G72" s="473">
        <f>E72*F72</f>
        <v>14.373500000000002</v>
      </c>
      <c r="H72" s="388">
        <f>G72/SUM($G$71:$G$73)</f>
        <v>0.49502341920374709</v>
      </c>
      <c r="I72" s="323"/>
      <c r="J72" s="323"/>
      <c r="K72" s="323"/>
      <c r="L72" s="323"/>
      <c r="M72" s="323"/>
      <c r="N72" s="323"/>
      <c r="O72" s="323"/>
      <c r="P72" s="323"/>
      <c r="Q72" s="323"/>
      <c r="R72" s="323"/>
      <c r="S72" s="323"/>
      <c r="T72" s="323"/>
      <c r="U72" s="323"/>
      <c r="V72" s="323"/>
      <c r="W72" s="323"/>
      <c r="X72" s="323"/>
      <c r="Y72" s="323"/>
      <c r="Z72" s="323"/>
      <c r="AA72" s="323"/>
      <c r="AB72" s="323"/>
      <c r="AC72" s="323"/>
      <c r="AD72" s="323"/>
      <c r="AE72" s="323"/>
      <c r="AF72" s="323"/>
      <c r="AG72" s="323"/>
      <c r="AH72" s="323"/>
    </row>
    <row r="73" spans="1:34" x14ac:dyDescent="0.2">
      <c r="A73" s="359"/>
      <c r="B73" s="323"/>
      <c r="C73" s="323"/>
      <c r="D73" s="381" t="s">
        <v>574</v>
      </c>
      <c r="E73" s="378">
        <v>1.1599999999999999</v>
      </c>
      <c r="F73" s="389">
        <v>0.5</v>
      </c>
      <c r="G73" s="474">
        <f>E73*F73</f>
        <v>0.57999999999999996</v>
      </c>
      <c r="H73" s="390">
        <f>G73/SUM($G$71:$G$73)</f>
        <v>1.997520319603251E-2</v>
      </c>
      <c r="I73" s="323"/>
      <c r="J73" s="323"/>
      <c r="K73" s="323"/>
      <c r="L73" s="323"/>
      <c r="M73" s="323"/>
      <c r="N73" s="323"/>
      <c r="O73" s="323"/>
      <c r="P73" s="323"/>
      <c r="Q73" s="323"/>
      <c r="R73" s="323"/>
      <c r="S73" s="323"/>
      <c r="T73" s="323"/>
      <c r="U73" s="323"/>
      <c r="V73" s="323"/>
      <c r="W73" s="323"/>
      <c r="X73" s="323"/>
      <c r="Y73" s="323"/>
      <c r="Z73" s="323"/>
      <c r="AA73" s="323"/>
      <c r="AB73" s="323"/>
      <c r="AC73" s="323"/>
      <c r="AD73" s="323"/>
      <c r="AE73" s="323"/>
      <c r="AF73" s="323"/>
      <c r="AG73" s="323"/>
      <c r="AH73" s="323"/>
    </row>
    <row r="74" spans="1:34" x14ac:dyDescent="0.2">
      <c r="A74" s="359"/>
      <c r="B74" s="323"/>
      <c r="C74" s="323"/>
      <c r="D74" s="329" t="s">
        <v>606</v>
      </c>
      <c r="E74" s="442">
        <f>SUM(E71:E73)</f>
        <v>344.96000000000004</v>
      </c>
      <c r="F74" s="389"/>
      <c r="G74" s="441">
        <f>SUM(G71:G73)</f>
        <v>29.036000000000001</v>
      </c>
      <c r="H74" s="349"/>
      <c r="I74" s="323"/>
      <c r="J74" s="323"/>
      <c r="K74" s="323"/>
      <c r="L74" s="323"/>
      <c r="M74" s="323"/>
      <c r="N74" s="323"/>
      <c r="O74" s="323"/>
      <c r="P74" s="323"/>
      <c r="Q74" s="323"/>
      <c r="R74" s="323"/>
      <c r="S74" s="323"/>
      <c r="T74" s="323"/>
      <c r="U74" s="323"/>
      <c r="V74" s="323"/>
      <c r="W74" s="323"/>
      <c r="X74" s="323"/>
      <c r="Y74" s="323"/>
      <c r="Z74" s="323"/>
      <c r="AA74" s="323"/>
      <c r="AB74" s="323"/>
      <c r="AC74" s="323"/>
      <c r="AD74" s="323"/>
      <c r="AE74" s="323"/>
      <c r="AF74" s="323"/>
      <c r="AG74" s="323"/>
      <c r="AH74" s="323"/>
    </row>
    <row r="75" spans="1:34" x14ac:dyDescent="0.2">
      <c r="A75" s="359"/>
      <c r="B75" s="323"/>
      <c r="C75" s="323"/>
      <c r="D75" s="323"/>
      <c r="E75" s="323"/>
      <c r="F75" s="323"/>
      <c r="G75" s="323"/>
      <c r="H75" s="323"/>
      <c r="I75" s="323"/>
      <c r="J75" s="323"/>
      <c r="K75" s="323"/>
      <c r="L75" s="323"/>
      <c r="M75" s="323"/>
      <c r="N75" s="323"/>
      <c r="O75" s="323"/>
      <c r="P75" s="323"/>
      <c r="Q75" s="323"/>
      <c r="R75" s="323"/>
      <c r="S75" s="323"/>
      <c r="T75" s="323"/>
      <c r="U75" s="323"/>
      <c r="V75" s="323"/>
      <c r="W75" s="323"/>
      <c r="X75" s="323"/>
      <c r="Y75" s="323"/>
      <c r="Z75" s="323"/>
      <c r="AA75" s="323"/>
      <c r="AB75" s="323"/>
      <c r="AC75" s="323"/>
      <c r="AD75" s="323"/>
      <c r="AE75" s="323"/>
      <c r="AF75" s="323"/>
      <c r="AG75" s="323"/>
      <c r="AH75" s="323"/>
    </row>
    <row r="76" spans="1:34" x14ac:dyDescent="0.2">
      <c r="A76" s="359"/>
      <c r="B76" s="323"/>
      <c r="C76" s="325" t="s">
        <v>540</v>
      </c>
      <c r="D76" s="374" t="s">
        <v>578</v>
      </c>
      <c r="E76" s="481">
        <v>132.68041237113397</v>
      </c>
      <c r="F76" s="394"/>
      <c r="G76" s="395"/>
      <c r="I76" s="323"/>
      <c r="J76" s="323"/>
      <c r="K76" s="323"/>
      <c r="L76" s="323"/>
      <c r="M76" s="323"/>
      <c r="N76" s="323"/>
      <c r="O76" s="323"/>
      <c r="P76" s="323"/>
      <c r="Q76" s="323"/>
      <c r="R76" s="323"/>
      <c r="S76" s="323"/>
      <c r="T76" s="323"/>
      <c r="U76" s="323"/>
      <c r="V76" s="323"/>
      <c r="W76" s="323"/>
      <c r="X76" s="323"/>
      <c r="Y76" s="323"/>
      <c r="Z76" s="323"/>
      <c r="AA76" s="323"/>
      <c r="AB76" s="323"/>
      <c r="AC76" s="323"/>
      <c r="AD76" s="323"/>
      <c r="AE76" s="323"/>
      <c r="AF76" s="323"/>
      <c r="AG76" s="323"/>
      <c r="AH76" s="323"/>
    </row>
    <row r="77" spans="1:34" x14ac:dyDescent="0.2">
      <c r="A77" s="359"/>
      <c r="B77" s="323"/>
      <c r="C77" s="323"/>
      <c r="D77" s="377" t="s">
        <v>579</v>
      </c>
      <c r="E77" s="482">
        <v>371.50515463917515</v>
      </c>
      <c r="F77" s="396"/>
      <c r="G77" s="397"/>
      <c r="I77" s="323"/>
      <c r="J77" s="323"/>
      <c r="K77" s="323"/>
      <c r="L77" s="323"/>
      <c r="M77" s="323"/>
      <c r="N77" s="323"/>
      <c r="O77" s="323"/>
      <c r="P77" s="323"/>
      <c r="Q77" s="323"/>
      <c r="R77" s="323"/>
      <c r="S77" s="323"/>
      <c r="T77" s="323"/>
      <c r="U77" s="323"/>
      <c r="V77" s="323"/>
      <c r="W77" s="323"/>
      <c r="X77" s="323"/>
      <c r="Y77" s="323"/>
      <c r="Z77" s="323"/>
      <c r="AA77" s="323"/>
      <c r="AB77" s="323"/>
      <c r="AC77" s="323"/>
      <c r="AD77" s="323"/>
      <c r="AE77" s="323"/>
      <c r="AF77" s="323"/>
      <c r="AG77" s="323"/>
      <c r="AH77" s="323"/>
    </row>
    <row r="78" spans="1:34" x14ac:dyDescent="0.2">
      <c r="A78" s="359"/>
      <c r="B78" s="323"/>
      <c r="C78" s="323"/>
      <c r="D78" s="377" t="s">
        <v>580</v>
      </c>
      <c r="E78" s="482">
        <v>132.68041237113397</v>
      </c>
      <c r="F78" s="396"/>
      <c r="G78" s="397"/>
      <c r="I78" s="323"/>
      <c r="J78" s="323"/>
      <c r="K78" s="323"/>
      <c r="L78" s="323"/>
      <c r="M78" s="323"/>
      <c r="N78" s="323"/>
      <c r="O78" s="323"/>
      <c r="P78" s="323"/>
      <c r="Q78" s="323"/>
      <c r="R78" s="323"/>
      <c r="S78" s="323"/>
      <c r="T78" s="323"/>
      <c r="U78" s="323"/>
      <c r="V78" s="323"/>
      <c r="W78" s="323"/>
      <c r="X78" s="323"/>
      <c r="Y78" s="323"/>
      <c r="Z78" s="323"/>
      <c r="AA78" s="323"/>
      <c r="AB78" s="323"/>
      <c r="AC78" s="323"/>
      <c r="AD78" s="323"/>
      <c r="AE78" s="323"/>
      <c r="AF78" s="323"/>
      <c r="AG78" s="323"/>
      <c r="AH78" s="323"/>
    </row>
    <row r="79" spans="1:34" x14ac:dyDescent="0.2">
      <c r="A79" s="359"/>
      <c r="B79" s="323"/>
      <c r="C79" s="323"/>
      <c r="D79" s="377" t="s">
        <v>581</v>
      </c>
      <c r="E79" s="482">
        <v>185.75257731958757</v>
      </c>
      <c r="F79" s="396"/>
      <c r="G79" s="397"/>
      <c r="I79" s="323"/>
      <c r="J79" s="323"/>
      <c r="K79" s="323"/>
      <c r="L79" s="323"/>
      <c r="M79" s="323"/>
      <c r="N79" s="323"/>
      <c r="O79" s="323"/>
      <c r="P79" s="323"/>
      <c r="Q79" s="323"/>
      <c r="R79" s="323"/>
      <c r="S79" s="323"/>
      <c r="T79" s="323"/>
      <c r="U79" s="323"/>
      <c r="V79" s="323"/>
      <c r="W79" s="323"/>
      <c r="X79" s="323"/>
      <c r="Y79" s="323"/>
      <c r="Z79" s="323"/>
      <c r="AA79" s="323"/>
      <c r="AB79" s="323"/>
      <c r="AC79" s="323"/>
      <c r="AD79" s="323"/>
      <c r="AE79" s="323"/>
      <c r="AF79" s="323"/>
      <c r="AG79" s="323"/>
      <c r="AH79" s="323"/>
    </row>
    <row r="80" spans="1:34" x14ac:dyDescent="0.2">
      <c r="A80" s="359"/>
      <c r="B80" s="323"/>
      <c r="C80" s="323"/>
      <c r="D80" s="377" t="s">
        <v>582</v>
      </c>
      <c r="E80" s="482">
        <v>238.82474226804115</v>
      </c>
      <c r="F80" s="396"/>
      <c r="G80" s="397"/>
      <c r="I80" s="323"/>
      <c r="J80" s="323"/>
      <c r="K80" s="323"/>
      <c r="L80" s="323"/>
      <c r="M80" s="323"/>
      <c r="N80" s="323"/>
      <c r="O80" s="323"/>
      <c r="P80" s="323"/>
      <c r="Q80" s="323"/>
      <c r="R80" s="323"/>
      <c r="S80" s="323"/>
      <c r="T80" s="323"/>
      <c r="U80" s="323"/>
      <c r="V80" s="323"/>
      <c r="W80" s="323"/>
      <c r="X80" s="323"/>
      <c r="Y80" s="323"/>
      <c r="Z80" s="323"/>
      <c r="AA80" s="323"/>
      <c r="AB80" s="323"/>
      <c r="AC80" s="323"/>
      <c r="AD80" s="323"/>
      <c r="AE80" s="323"/>
      <c r="AF80" s="323"/>
      <c r="AG80" s="323"/>
      <c r="AH80" s="323"/>
    </row>
    <row r="81" spans="1:34" x14ac:dyDescent="0.2">
      <c r="A81" s="359"/>
      <c r="B81" s="323"/>
      <c r="C81" s="323"/>
      <c r="D81" s="377" t="s">
        <v>384</v>
      </c>
      <c r="E81" s="482">
        <v>318.43298969072157</v>
      </c>
      <c r="F81" s="396"/>
      <c r="G81" s="397"/>
      <c r="I81" s="323"/>
      <c r="J81" s="323"/>
      <c r="K81" s="323"/>
      <c r="L81" s="323"/>
      <c r="M81" s="323"/>
      <c r="N81" s="323"/>
      <c r="O81" s="323"/>
      <c r="P81" s="323"/>
      <c r="Q81" s="323"/>
      <c r="R81" s="323"/>
      <c r="S81" s="323"/>
      <c r="T81" s="323"/>
      <c r="U81" s="323"/>
      <c r="V81" s="323"/>
      <c r="W81" s="323"/>
      <c r="X81" s="323"/>
      <c r="Y81" s="323"/>
      <c r="Z81" s="323"/>
      <c r="AA81" s="323"/>
      <c r="AB81" s="323"/>
      <c r="AC81" s="323"/>
      <c r="AD81" s="323"/>
      <c r="AE81" s="323"/>
      <c r="AF81" s="323"/>
      <c r="AG81" s="323"/>
      <c r="AH81" s="323"/>
    </row>
    <row r="82" spans="1:34" x14ac:dyDescent="0.2">
      <c r="A82" s="359"/>
      <c r="B82" s="323"/>
      <c r="C82" s="323"/>
      <c r="D82" s="377" t="s">
        <v>584</v>
      </c>
      <c r="E82" s="482">
        <v>79.608247422680392</v>
      </c>
      <c r="F82" s="396"/>
      <c r="G82" s="397"/>
      <c r="I82" s="323"/>
      <c r="J82" s="323"/>
      <c r="K82" s="323"/>
      <c r="L82" s="323"/>
      <c r="M82" s="323"/>
      <c r="N82" s="323"/>
      <c r="O82" s="323"/>
      <c r="P82" s="323"/>
      <c r="Q82" s="323"/>
      <c r="R82" s="323"/>
      <c r="S82" s="323"/>
      <c r="T82" s="323"/>
      <c r="U82" s="323"/>
      <c r="V82" s="323"/>
      <c r="W82" s="323"/>
      <c r="X82" s="323"/>
      <c r="Y82" s="323"/>
      <c r="Z82" s="323"/>
      <c r="AA82" s="323"/>
      <c r="AB82" s="323"/>
      <c r="AC82" s="323"/>
      <c r="AD82" s="323"/>
      <c r="AE82" s="323"/>
      <c r="AF82" s="323"/>
      <c r="AG82" s="323"/>
      <c r="AH82" s="323"/>
    </row>
    <row r="83" spans="1:34" x14ac:dyDescent="0.2">
      <c r="A83" s="359"/>
      <c r="B83" s="323"/>
      <c r="C83" s="323"/>
      <c r="D83" s="381" t="s">
        <v>501</v>
      </c>
      <c r="E83" s="482">
        <v>185.75257731958757</v>
      </c>
      <c r="F83" s="398"/>
      <c r="G83" s="399"/>
      <c r="I83" s="323"/>
      <c r="J83" s="323"/>
      <c r="K83" s="323"/>
      <c r="L83" s="323"/>
      <c r="M83" s="323"/>
      <c r="N83" s="323"/>
      <c r="O83" s="323"/>
      <c r="P83" s="323"/>
      <c r="Q83" s="323"/>
      <c r="R83" s="323"/>
      <c r="S83" s="323"/>
      <c r="T83" s="323"/>
      <c r="U83" s="323"/>
      <c r="V83" s="323"/>
      <c r="W83" s="323"/>
      <c r="X83" s="323"/>
      <c r="Y83" s="323"/>
      <c r="Z83" s="323"/>
      <c r="AA83" s="323"/>
      <c r="AB83" s="323"/>
      <c r="AC83" s="323"/>
      <c r="AD83" s="323"/>
      <c r="AE83" s="323"/>
      <c r="AF83" s="323"/>
      <c r="AG83" s="323"/>
      <c r="AH83" s="323"/>
    </row>
    <row r="84" spans="1:34" x14ac:dyDescent="0.2">
      <c r="A84" s="359"/>
      <c r="B84" s="323"/>
      <c r="C84" s="323"/>
      <c r="D84" s="329" t="s">
        <v>606</v>
      </c>
      <c r="E84" s="442">
        <f>SUM(E76:E83)</f>
        <v>1645.2371134020614</v>
      </c>
      <c r="F84" s="400"/>
      <c r="G84" s="401"/>
      <c r="H84" s="402"/>
      <c r="I84" s="323"/>
      <c r="J84" s="323"/>
      <c r="K84" s="323"/>
      <c r="L84" s="323"/>
      <c r="M84" s="323"/>
      <c r="N84" s="323"/>
      <c r="O84" s="323"/>
      <c r="P84" s="323"/>
      <c r="Q84" s="323"/>
      <c r="R84" s="323"/>
      <c r="S84" s="323"/>
      <c r="T84" s="323"/>
      <c r="U84" s="323"/>
      <c r="V84" s="323"/>
      <c r="W84" s="323"/>
      <c r="X84" s="323"/>
      <c r="Y84" s="323"/>
      <c r="Z84" s="323"/>
      <c r="AA84" s="323"/>
      <c r="AB84" s="323"/>
      <c r="AC84" s="323"/>
      <c r="AD84" s="323"/>
      <c r="AE84" s="323"/>
      <c r="AF84" s="323"/>
      <c r="AG84" s="323"/>
      <c r="AH84" s="323"/>
    </row>
    <row r="85" spans="1:34" x14ac:dyDescent="0.2">
      <c r="A85" s="359"/>
      <c r="B85" s="323"/>
      <c r="C85" s="323"/>
      <c r="D85" s="323"/>
      <c r="E85" s="323"/>
      <c r="F85" s="323"/>
      <c r="G85" s="323"/>
      <c r="H85" s="323"/>
      <c r="I85" s="323"/>
      <c r="J85" s="323"/>
      <c r="K85" s="323"/>
      <c r="L85" s="323"/>
      <c r="M85" s="323"/>
      <c r="N85" s="323"/>
      <c r="O85" s="323"/>
      <c r="P85" s="323"/>
      <c r="Q85" s="323"/>
      <c r="R85" s="323"/>
      <c r="S85" s="323"/>
      <c r="T85" s="323"/>
      <c r="U85" s="323"/>
      <c r="V85" s="323"/>
      <c r="W85" s="323"/>
      <c r="X85" s="323"/>
      <c r="Y85" s="323"/>
      <c r="Z85" s="323"/>
      <c r="AA85" s="323"/>
      <c r="AB85" s="323"/>
      <c r="AC85" s="323"/>
      <c r="AD85" s="323"/>
      <c r="AE85" s="323"/>
      <c r="AF85" s="323"/>
      <c r="AG85" s="323"/>
      <c r="AH85" s="323"/>
    </row>
    <row r="86" spans="1:34" x14ac:dyDescent="0.2">
      <c r="A86" s="322"/>
      <c r="B86" s="323"/>
      <c r="C86" s="323"/>
      <c r="D86" s="323"/>
      <c r="E86" s="323"/>
      <c r="F86" s="323"/>
      <c r="G86" s="323"/>
      <c r="H86" s="323"/>
      <c r="I86" s="323"/>
      <c r="J86" s="323"/>
      <c r="K86" s="323"/>
      <c r="L86" s="323"/>
      <c r="M86" s="323"/>
      <c r="N86" s="323"/>
      <c r="O86" s="323"/>
      <c r="P86" s="323"/>
      <c r="Q86" s="323"/>
      <c r="R86" s="323"/>
      <c r="S86" s="323"/>
      <c r="T86" s="323"/>
      <c r="U86" s="323"/>
      <c r="V86" s="323"/>
      <c r="W86" s="323"/>
      <c r="X86" s="323"/>
      <c r="Y86" s="323"/>
      <c r="Z86" s="323"/>
      <c r="AA86" s="323"/>
      <c r="AB86" s="323"/>
      <c r="AC86" s="323"/>
      <c r="AD86" s="323"/>
      <c r="AE86" s="323"/>
      <c r="AF86" s="323"/>
      <c r="AG86" s="323"/>
      <c r="AH86" s="323"/>
    </row>
    <row r="87" spans="1:34" x14ac:dyDescent="0.2">
      <c r="A87" s="322"/>
      <c r="B87" s="323"/>
      <c r="C87" s="323"/>
      <c r="D87" s="323"/>
      <c r="E87" s="323"/>
      <c r="F87" s="323"/>
      <c r="G87" s="323"/>
      <c r="H87" s="323"/>
      <c r="I87" s="323"/>
      <c r="J87" s="323"/>
      <c r="K87" s="323"/>
      <c r="L87" s="323"/>
      <c r="M87" s="323"/>
      <c r="N87" s="323"/>
      <c r="O87" s="323"/>
      <c r="P87" s="323"/>
      <c r="Q87" s="323"/>
      <c r="R87" s="323"/>
      <c r="S87" s="323"/>
      <c r="T87" s="323"/>
      <c r="U87" s="323"/>
      <c r="V87" s="323"/>
      <c r="W87" s="323"/>
      <c r="X87" s="323"/>
      <c r="Y87" s="323"/>
      <c r="Z87" s="323"/>
      <c r="AA87" s="323"/>
      <c r="AB87" s="323"/>
      <c r="AC87" s="323"/>
      <c r="AD87" s="323"/>
      <c r="AE87" s="323"/>
      <c r="AF87" s="323"/>
      <c r="AG87" s="323"/>
      <c r="AH87" s="323"/>
    </row>
    <row r="88" spans="1:34" x14ac:dyDescent="0.2">
      <c r="A88" s="322"/>
      <c r="B88" s="323"/>
      <c r="C88" s="323"/>
      <c r="D88" s="325" t="s">
        <v>450</v>
      </c>
      <c r="E88" s="326" t="s">
        <v>386</v>
      </c>
      <c r="F88" s="326" t="s">
        <v>206</v>
      </c>
      <c r="G88" s="331" t="s">
        <v>389</v>
      </c>
      <c r="H88" s="326" t="s">
        <v>356</v>
      </c>
      <c r="I88" s="323"/>
      <c r="J88" s="323"/>
      <c r="K88" s="323"/>
      <c r="L88" s="323"/>
      <c r="M88" s="323"/>
      <c r="N88" s="323"/>
      <c r="O88" s="323"/>
      <c r="P88" s="323"/>
      <c r="Q88" s="323"/>
      <c r="R88" s="323"/>
      <c r="S88" s="323"/>
      <c r="T88" s="323"/>
      <c r="U88" s="323"/>
      <c r="V88" s="323"/>
      <c r="W88" s="323"/>
      <c r="X88" s="323"/>
      <c r="Y88" s="323"/>
      <c r="Z88" s="323"/>
      <c r="AA88" s="323"/>
      <c r="AB88" s="323"/>
      <c r="AC88" s="323"/>
      <c r="AD88" s="323"/>
      <c r="AE88" s="323"/>
      <c r="AF88" s="323"/>
      <c r="AG88" s="323"/>
      <c r="AH88" s="323"/>
    </row>
    <row r="89" spans="1:34" x14ac:dyDescent="0.2">
      <c r="A89" s="324"/>
      <c r="B89" s="323"/>
      <c r="C89" s="323"/>
      <c r="D89" s="327" t="s">
        <v>396</v>
      </c>
      <c r="E89" s="375">
        <v>0</v>
      </c>
      <c r="F89" s="333"/>
      <c r="G89" s="332"/>
      <c r="H89" s="334" t="e">
        <f>G89/SUM($G$89:$G$93)</f>
        <v>#DIV/0!</v>
      </c>
      <c r="I89" s="323"/>
      <c r="J89" s="323"/>
      <c r="K89" s="323"/>
      <c r="L89" s="323"/>
      <c r="M89" s="323"/>
      <c r="N89" s="323"/>
      <c r="O89" s="323"/>
      <c r="P89" s="323"/>
      <c r="Q89" s="323"/>
      <c r="R89" s="323"/>
      <c r="S89" s="323"/>
      <c r="T89" s="323"/>
      <c r="U89" s="323"/>
      <c r="V89" s="323"/>
      <c r="W89" s="323"/>
      <c r="X89" s="323"/>
      <c r="Y89" s="323"/>
      <c r="Z89" s="323"/>
      <c r="AA89" s="323"/>
      <c r="AB89" s="323"/>
      <c r="AC89" s="323"/>
      <c r="AD89" s="323"/>
      <c r="AE89" s="323"/>
      <c r="AF89" s="323"/>
      <c r="AG89" s="323"/>
      <c r="AH89" s="323"/>
    </row>
    <row r="90" spans="1:34" x14ac:dyDescent="0.2">
      <c r="A90" s="322"/>
      <c r="B90" s="323"/>
      <c r="C90" s="323"/>
      <c r="D90" s="335" t="s">
        <v>390</v>
      </c>
      <c r="E90" s="378">
        <v>0</v>
      </c>
      <c r="F90" s="337">
        <v>0.47</v>
      </c>
      <c r="G90" s="332">
        <f>E90*F90</f>
        <v>0</v>
      </c>
      <c r="H90" s="334" t="e">
        <f>G90/SUM($G$89:$G$93)</f>
        <v>#DIV/0!</v>
      </c>
      <c r="I90" s="323"/>
      <c r="J90" s="323"/>
      <c r="K90" s="323"/>
      <c r="L90" s="323"/>
      <c r="M90" s="323"/>
      <c r="N90" s="323"/>
      <c r="O90" s="323"/>
      <c r="P90" s="323"/>
      <c r="Q90" s="323"/>
      <c r="R90" s="323"/>
      <c r="S90" s="323"/>
      <c r="T90" s="323"/>
      <c r="U90" s="323"/>
      <c r="V90" s="323"/>
      <c r="W90" s="323"/>
      <c r="X90" s="323"/>
      <c r="Y90" s="323"/>
      <c r="Z90" s="323"/>
      <c r="AA90" s="323"/>
      <c r="AB90" s="323"/>
      <c r="AC90" s="323"/>
      <c r="AD90" s="323"/>
      <c r="AE90" s="323"/>
      <c r="AF90" s="323"/>
      <c r="AG90" s="323"/>
      <c r="AH90" s="323"/>
    </row>
    <row r="91" spans="1:34" x14ac:dyDescent="0.2">
      <c r="A91" s="324"/>
      <c r="B91" s="323"/>
      <c r="C91" s="323"/>
      <c r="D91" s="335" t="s">
        <v>395</v>
      </c>
      <c r="E91" s="378">
        <v>0</v>
      </c>
      <c r="F91" s="337"/>
      <c r="G91" s="332">
        <f>E91*F91</f>
        <v>0</v>
      </c>
      <c r="H91" s="334" t="e">
        <f>G91/SUM($G$89:$G$93)</f>
        <v>#DIV/0!</v>
      </c>
      <c r="I91" s="323"/>
      <c r="J91" s="323"/>
      <c r="K91" s="323"/>
      <c r="L91" s="323"/>
      <c r="M91" s="323"/>
      <c r="N91" s="323"/>
      <c r="O91" s="323"/>
      <c r="P91" s="323"/>
      <c r="Q91" s="323"/>
      <c r="R91" s="323"/>
      <c r="S91" s="323"/>
      <c r="T91" s="323"/>
      <c r="U91" s="323"/>
      <c r="V91" s="323"/>
      <c r="W91" s="323"/>
      <c r="X91" s="323"/>
      <c r="Y91" s="323"/>
      <c r="Z91" s="323"/>
      <c r="AA91" s="323"/>
      <c r="AB91" s="323"/>
      <c r="AC91" s="323"/>
      <c r="AD91" s="323"/>
      <c r="AE91" s="323"/>
      <c r="AF91" s="323"/>
      <c r="AG91" s="323"/>
      <c r="AH91" s="323"/>
    </row>
    <row r="92" spans="1:34" x14ac:dyDescent="0.2">
      <c r="A92" s="322"/>
      <c r="B92" s="323"/>
      <c r="C92" s="323"/>
      <c r="D92" s="335" t="s">
        <v>515</v>
      </c>
      <c r="E92" s="378">
        <v>0</v>
      </c>
      <c r="F92" s="337"/>
      <c r="G92" s="332">
        <f>E92*F92</f>
        <v>0</v>
      </c>
      <c r="H92" s="334" t="e">
        <f>G92/SUM($G$89:$G$93)</f>
        <v>#DIV/0!</v>
      </c>
      <c r="I92" s="323" t="s">
        <v>764</v>
      </c>
      <c r="J92" s="323"/>
      <c r="K92" s="323"/>
      <c r="L92" s="323"/>
      <c r="M92" s="323"/>
      <c r="N92" s="323"/>
      <c r="O92" s="323"/>
      <c r="P92" s="323"/>
      <c r="Q92" s="323"/>
      <c r="R92" s="323"/>
      <c r="S92" s="323"/>
      <c r="T92" s="323"/>
      <c r="U92" s="323"/>
      <c r="V92" s="323"/>
      <c r="W92" s="323"/>
      <c r="X92" s="323"/>
      <c r="Y92" s="323"/>
      <c r="Z92" s="323"/>
      <c r="AA92" s="323"/>
      <c r="AB92" s="323"/>
      <c r="AC92" s="323"/>
      <c r="AD92" s="323"/>
      <c r="AE92" s="323"/>
      <c r="AF92" s="323"/>
      <c r="AG92" s="323"/>
      <c r="AH92" s="323"/>
    </row>
    <row r="93" spans="1:34" x14ac:dyDescent="0.2">
      <c r="A93" s="322"/>
      <c r="B93" s="323"/>
      <c r="C93" s="323"/>
      <c r="D93" s="329" t="s">
        <v>545</v>
      </c>
      <c r="E93" s="378">
        <v>0</v>
      </c>
      <c r="F93" s="339">
        <v>1</v>
      </c>
      <c r="G93" s="332">
        <f>E93*F93</f>
        <v>0</v>
      </c>
      <c r="H93" s="334">
        <v>1</v>
      </c>
      <c r="I93" s="323" t="s">
        <v>682</v>
      </c>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row>
    <row r="94" spans="1:34" x14ac:dyDescent="0.2">
      <c r="A94" s="322"/>
      <c r="B94" s="323"/>
      <c r="C94" s="323"/>
      <c r="D94" s="340" t="s">
        <v>367</v>
      </c>
      <c r="E94" s="341">
        <f>SUM(E89:E93)</f>
        <v>0</v>
      </c>
      <c r="F94" s="342"/>
      <c r="G94" s="341">
        <f>SUM(G89:G93)</f>
        <v>0</v>
      </c>
      <c r="H94" s="343"/>
      <c r="I94" s="323"/>
      <c r="J94" s="323"/>
      <c r="K94" s="323"/>
      <c r="L94" s="323"/>
      <c r="M94" s="323"/>
      <c r="N94" s="323"/>
      <c r="O94" s="323"/>
      <c r="P94" s="323"/>
      <c r="Q94" s="323"/>
      <c r="R94" s="323"/>
      <c r="S94" s="323"/>
      <c r="T94" s="323"/>
      <c r="U94" s="323"/>
      <c r="V94" s="323"/>
      <c r="W94" s="323"/>
      <c r="X94" s="323"/>
      <c r="Y94" s="323"/>
      <c r="Z94" s="323"/>
      <c r="AA94" s="323"/>
      <c r="AB94" s="323"/>
      <c r="AC94" s="323"/>
      <c r="AD94" s="323"/>
      <c r="AE94" s="323"/>
      <c r="AF94" s="323"/>
      <c r="AG94" s="323"/>
      <c r="AH94" s="323"/>
    </row>
    <row r="95" spans="1:34" x14ac:dyDescent="0.2">
      <c r="A95" s="322"/>
      <c r="B95" s="323"/>
      <c r="C95" s="323"/>
      <c r="D95" s="323"/>
      <c r="E95" s="323"/>
      <c r="F95" s="323"/>
      <c r="G95" s="323"/>
      <c r="H95" s="323"/>
      <c r="I95" s="323"/>
      <c r="J95" s="323"/>
      <c r="K95" s="323"/>
      <c r="L95" s="323"/>
      <c r="M95" s="323"/>
      <c r="N95" s="323"/>
      <c r="O95" s="323"/>
      <c r="P95" s="323"/>
      <c r="Q95" s="323"/>
      <c r="R95" s="323"/>
      <c r="S95" s="323"/>
      <c r="T95" s="323"/>
      <c r="U95" s="323"/>
      <c r="V95" s="323"/>
      <c r="W95" s="323"/>
      <c r="X95" s="323"/>
      <c r="Y95" s="323"/>
      <c r="Z95" s="323"/>
      <c r="AA95" s="323"/>
      <c r="AB95" s="323"/>
      <c r="AC95" s="323"/>
      <c r="AD95" s="323"/>
      <c r="AE95" s="323"/>
      <c r="AF95" s="323"/>
      <c r="AG95" s="323"/>
      <c r="AH95" s="323"/>
    </row>
    <row r="96" spans="1:34" x14ac:dyDescent="0.2">
      <c r="A96" s="322"/>
      <c r="B96" s="323"/>
      <c r="C96" s="323"/>
      <c r="D96" s="323"/>
      <c r="E96" s="323"/>
      <c r="F96" s="323"/>
      <c r="G96" s="323"/>
      <c r="H96" s="323"/>
      <c r="I96" s="323"/>
      <c r="J96" s="323"/>
      <c r="K96" s="323"/>
      <c r="L96" s="323"/>
      <c r="M96" s="323"/>
      <c r="N96" s="323"/>
      <c r="O96" s="323"/>
      <c r="P96" s="323"/>
      <c r="Q96" s="323"/>
      <c r="R96" s="323"/>
      <c r="S96" s="323"/>
      <c r="T96" s="323"/>
      <c r="U96" s="323"/>
      <c r="V96" s="323"/>
      <c r="W96" s="323"/>
      <c r="X96" s="323"/>
      <c r="Y96" s="323"/>
      <c r="Z96" s="323"/>
      <c r="AA96" s="323"/>
      <c r="AB96" s="323"/>
      <c r="AC96" s="323"/>
      <c r="AD96" s="323"/>
      <c r="AE96" s="323"/>
      <c r="AF96" s="323"/>
      <c r="AG96" s="323"/>
      <c r="AH96" s="323"/>
    </row>
    <row r="97" spans="1:34" x14ac:dyDescent="0.2">
      <c r="A97" s="324"/>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row>
    <row r="98" spans="1:34" x14ac:dyDescent="0.2">
      <c r="A98" s="322"/>
      <c r="B98" s="323"/>
      <c r="C98" s="323"/>
      <c r="D98" s="323"/>
      <c r="E98" s="32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row>
    <row r="99" spans="1:34" x14ac:dyDescent="0.2">
      <c r="A99" s="324"/>
      <c r="B99" s="323"/>
      <c r="C99" s="323"/>
      <c r="D99" s="323"/>
      <c r="E99" s="323"/>
      <c r="F99" s="323"/>
      <c r="G99" s="323"/>
      <c r="H99" s="323"/>
      <c r="I99" s="323"/>
      <c r="J99" s="323"/>
      <c r="K99" s="323"/>
      <c r="L99" s="323"/>
      <c r="M99" s="323"/>
      <c r="N99" s="323"/>
      <c r="O99" s="323"/>
      <c r="P99" s="323"/>
      <c r="Q99" s="323"/>
      <c r="R99" s="323"/>
      <c r="S99" s="323"/>
      <c r="T99" s="323"/>
      <c r="U99" s="323"/>
      <c r="V99" s="323"/>
      <c r="W99" s="323"/>
      <c r="X99" s="323"/>
      <c r="Y99" s="323"/>
      <c r="Z99" s="323"/>
      <c r="AA99" s="323"/>
      <c r="AB99" s="323"/>
      <c r="AC99" s="323"/>
      <c r="AD99" s="323"/>
      <c r="AE99" s="323"/>
      <c r="AF99" s="323"/>
      <c r="AG99" s="323"/>
      <c r="AH99" s="323"/>
    </row>
    <row r="100" spans="1:34" x14ac:dyDescent="0.2">
      <c r="A100" s="322"/>
      <c r="B100" s="323"/>
      <c r="C100" s="323"/>
      <c r="D100" s="323"/>
      <c r="E100" s="323"/>
      <c r="F100" s="323"/>
      <c r="G100" s="323"/>
      <c r="H100" s="323"/>
      <c r="I100" s="323"/>
      <c r="J100" s="323"/>
      <c r="K100" s="323"/>
      <c r="L100" s="323"/>
      <c r="M100" s="323"/>
      <c r="N100" s="323"/>
      <c r="O100" s="323"/>
      <c r="P100" s="323"/>
      <c r="Q100" s="323"/>
      <c r="R100" s="323"/>
      <c r="S100" s="323"/>
      <c r="T100" s="323"/>
      <c r="U100" s="323"/>
      <c r="V100" s="323"/>
      <c r="W100" s="323"/>
      <c r="X100" s="323"/>
      <c r="Y100" s="323"/>
      <c r="Z100" s="323"/>
      <c r="AA100" s="323"/>
      <c r="AB100" s="323"/>
      <c r="AC100" s="323"/>
      <c r="AD100" s="323"/>
      <c r="AE100" s="323"/>
      <c r="AF100" s="323"/>
      <c r="AG100" s="323"/>
      <c r="AH100" s="323"/>
    </row>
    <row r="101" spans="1:34" x14ac:dyDescent="0.2">
      <c r="A101" s="322"/>
      <c r="B101" s="323"/>
      <c r="C101" s="323"/>
      <c r="D101" s="323"/>
      <c r="E101" s="323"/>
      <c r="F101" s="323"/>
      <c r="G101" s="323"/>
      <c r="H101" s="323"/>
      <c r="I101" s="323"/>
      <c r="J101" s="323"/>
      <c r="K101" s="323"/>
      <c r="L101" s="323"/>
      <c r="M101" s="323"/>
      <c r="N101" s="323"/>
      <c r="O101" s="323"/>
      <c r="P101" s="323"/>
      <c r="Q101" s="323"/>
      <c r="R101" s="323"/>
      <c r="S101" s="323"/>
      <c r="T101" s="323"/>
      <c r="U101" s="323"/>
      <c r="V101" s="323"/>
      <c r="W101" s="323"/>
      <c r="X101" s="323"/>
      <c r="Y101" s="323"/>
      <c r="Z101" s="323"/>
      <c r="AA101" s="323"/>
      <c r="AB101" s="323"/>
      <c r="AC101" s="323"/>
      <c r="AD101" s="323"/>
      <c r="AE101" s="323"/>
      <c r="AF101" s="323"/>
      <c r="AG101" s="323"/>
      <c r="AH101" s="323"/>
    </row>
    <row r="102" spans="1:34" x14ac:dyDescent="0.2">
      <c r="A102" s="322"/>
      <c r="B102" s="323"/>
      <c r="C102" s="323"/>
      <c r="D102" s="323"/>
      <c r="E102" s="323"/>
      <c r="F102" s="323"/>
      <c r="G102" s="323"/>
      <c r="H102" s="323"/>
      <c r="I102" s="323"/>
      <c r="J102" s="323"/>
      <c r="K102" s="323"/>
      <c r="L102" s="323"/>
      <c r="M102" s="323"/>
      <c r="N102" s="323"/>
      <c r="O102" s="323"/>
      <c r="P102" s="323"/>
      <c r="Q102" s="323"/>
      <c r="R102" s="323"/>
      <c r="S102" s="323"/>
      <c r="T102" s="323"/>
      <c r="U102" s="323"/>
      <c r="V102" s="323"/>
      <c r="W102" s="323"/>
      <c r="X102" s="323"/>
      <c r="Y102" s="323"/>
      <c r="Z102" s="323"/>
      <c r="AA102" s="323"/>
      <c r="AB102" s="323"/>
      <c r="AC102" s="323"/>
      <c r="AD102" s="323"/>
      <c r="AE102" s="323"/>
      <c r="AF102" s="323"/>
      <c r="AG102" s="323"/>
      <c r="AH102" s="323"/>
    </row>
    <row r="103" spans="1:34" x14ac:dyDescent="0.2">
      <c r="A103" s="322"/>
      <c r="B103" s="323"/>
      <c r="C103" s="323"/>
      <c r="D103" s="323"/>
      <c r="E103" s="323"/>
      <c r="F103" s="323"/>
      <c r="G103" s="323"/>
      <c r="H103" s="323"/>
      <c r="I103" s="323"/>
      <c r="J103" s="323"/>
      <c r="K103" s="323"/>
      <c r="L103" s="323"/>
      <c r="M103" s="323"/>
      <c r="N103" s="323"/>
      <c r="O103" s="323"/>
      <c r="P103" s="323"/>
      <c r="Q103" s="323"/>
      <c r="R103" s="323"/>
      <c r="S103" s="323"/>
      <c r="T103" s="323"/>
      <c r="U103" s="323"/>
      <c r="V103" s="323"/>
      <c r="W103" s="323"/>
      <c r="X103" s="323"/>
      <c r="Y103" s="323"/>
      <c r="Z103" s="323"/>
      <c r="AA103" s="323"/>
      <c r="AB103" s="323"/>
      <c r="AC103" s="323"/>
      <c r="AD103" s="323"/>
      <c r="AE103" s="323"/>
      <c r="AF103" s="323"/>
      <c r="AG103" s="323"/>
      <c r="AH103" s="323"/>
    </row>
    <row r="104" spans="1:34" x14ac:dyDescent="0.2">
      <c r="A104" s="322"/>
      <c r="B104" s="323"/>
      <c r="C104" s="323"/>
      <c r="D104" s="323"/>
      <c r="E104" s="323"/>
      <c r="F104" s="323"/>
      <c r="G104" s="323"/>
      <c r="H104" s="323"/>
      <c r="I104" s="323"/>
      <c r="J104" s="323"/>
      <c r="K104" s="323"/>
      <c r="L104" s="323"/>
      <c r="M104" s="323"/>
      <c r="N104" s="323"/>
      <c r="O104" s="323"/>
      <c r="P104" s="323"/>
      <c r="Q104" s="323"/>
      <c r="R104" s="323"/>
      <c r="S104" s="323"/>
      <c r="T104" s="323"/>
      <c r="U104" s="323"/>
      <c r="V104" s="323"/>
      <c r="W104" s="323"/>
      <c r="X104" s="323"/>
      <c r="Y104" s="323"/>
      <c r="Z104" s="323"/>
      <c r="AA104" s="323"/>
      <c r="AB104" s="323"/>
      <c r="AC104" s="323"/>
      <c r="AD104" s="323"/>
      <c r="AE104" s="323"/>
      <c r="AF104" s="323"/>
      <c r="AG104" s="323"/>
      <c r="AH104" s="323"/>
    </row>
    <row r="105" spans="1:34" x14ac:dyDescent="0.2">
      <c r="A105" s="324"/>
      <c r="B105" s="323"/>
      <c r="C105" s="323"/>
      <c r="D105" s="323"/>
      <c r="E105" s="323"/>
      <c r="F105" s="323"/>
      <c r="G105" s="323"/>
      <c r="H105" s="323"/>
      <c r="I105" s="323"/>
      <c r="J105" s="323"/>
      <c r="K105" s="323"/>
      <c r="L105" s="323"/>
      <c r="M105" s="323"/>
      <c r="N105" s="323"/>
      <c r="O105" s="323"/>
      <c r="P105" s="323"/>
      <c r="Q105" s="323"/>
      <c r="R105" s="323"/>
      <c r="S105" s="323"/>
      <c r="T105" s="323"/>
      <c r="U105" s="323"/>
      <c r="V105" s="323"/>
      <c r="W105" s="323"/>
      <c r="X105" s="323"/>
      <c r="Y105" s="323"/>
      <c r="Z105" s="323"/>
      <c r="AA105" s="323"/>
      <c r="AB105" s="323"/>
      <c r="AC105" s="323"/>
      <c r="AD105" s="323"/>
      <c r="AE105" s="323"/>
      <c r="AF105" s="323"/>
      <c r="AG105" s="323"/>
      <c r="AH105" s="323"/>
    </row>
    <row r="106" spans="1:34" x14ac:dyDescent="0.2">
      <c r="A106" s="322"/>
      <c r="B106" s="323"/>
      <c r="C106" s="323"/>
      <c r="D106" s="323"/>
      <c r="E106" s="323"/>
      <c r="F106" s="323"/>
      <c r="G106" s="323"/>
      <c r="H106" s="323"/>
      <c r="I106" s="323"/>
      <c r="J106" s="323"/>
      <c r="K106" s="323"/>
      <c r="L106" s="323"/>
      <c r="M106" s="323"/>
      <c r="N106" s="323"/>
      <c r="O106" s="323"/>
      <c r="P106" s="323"/>
      <c r="Q106" s="323"/>
      <c r="R106" s="323"/>
      <c r="S106" s="323"/>
      <c r="T106" s="323"/>
      <c r="U106" s="323"/>
      <c r="V106" s="323"/>
      <c r="W106" s="323"/>
      <c r="X106" s="323"/>
      <c r="Y106" s="323"/>
      <c r="Z106" s="323"/>
      <c r="AA106" s="323"/>
      <c r="AB106" s="323"/>
      <c r="AC106" s="323"/>
      <c r="AD106" s="323"/>
      <c r="AE106" s="323"/>
      <c r="AF106" s="323"/>
      <c r="AG106" s="323"/>
      <c r="AH106" s="323"/>
    </row>
    <row r="107" spans="1:34" x14ac:dyDescent="0.2">
      <c r="A107" s="324"/>
      <c r="B107" s="323"/>
      <c r="C107" s="323"/>
      <c r="D107" s="323"/>
      <c r="E107" s="323"/>
      <c r="F107" s="323"/>
      <c r="G107" s="323"/>
      <c r="H107" s="323"/>
      <c r="I107" s="323"/>
      <c r="J107" s="323"/>
      <c r="K107" s="323"/>
      <c r="L107" s="323"/>
      <c r="M107" s="323"/>
      <c r="N107" s="323"/>
      <c r="O107" s="323"/>
      <c r="P107" s="323"/>
      <c r="Q107" s="323"/>
      <c r="R107" s="323"/>
      <c r="S107" s="323"/>
      <c r="T107" s="323"/>
      <c r="U107" s="323"/>
      <c r="V107" s="323"/>
      <c r="W107" s="323"/>
      <c r="X107" s="323"/>
      <c r="Y107" s="323"/>
      <c r="Z107" s="323"/>
      <c r="AA107" s="323"/>
      <c r="AB107" s="323"/>
      <c r="AC107" s="323"/>
      <c r="AD107" s="323"/>
      <c r="AE107" s="323"/>
      <c r="AF107" s="323"/>
      <c r="AG107" s="323"/>
      <c r="AH107" s="323"/>
    </row>
    <row r="108" spans="1:34" x14ac:dyDescent="0.2">
      <c r="A108" s="322"/>
      <c r="B108" s="323"/>
      <c r="C108" s="323"/>
      <c r="D108" s="323"/>
      <c r="E108" s="323"/>
      <c r="F108" s="323"/>
      <c r="G108" s="323"/>
      <c r="H108" s="323"/>
      <c r="I108" s="323"/>
      <c r="J108" s="323"/>
      <c r="K108" s="323"/>
      <c r="L108" s="323"/>
      <c r="M108" s="323"/>
      <c r="N108" s="323"/>
      <c r="O108" s="323"/>
      <c r="P108" s="323"/>
      <c r="Q108" s="323"/>
      <c r="R108" s="323"/>
      <c r="S108" s="323"/>
      <c r="T108" s="323"/>
      <c r="U108" s="323"/>
      <c r="V108" s="323"/>
      <c r="W108" s="323"/>
      <c r="X108" s="323"/>
      <c r="Y108" s="323"/>
      <c r="Z108" s="323"/>
      <c r="AA108" s="323"/>
      <c r="AB108" s="323"/>
      <c r="AC108" s="323"/>
      <c r="AD108" s="323"/>
      <c r="AE108" s="323"/>
      <c r="AF108" s="323"/>
      <c r="AG108" s="323"/>
      <c r="AH108" s="323"/>
    </row>
    <row r="109" spans="1:34" x14ac:dyDescent="0.2">
      <c r="A109" s="322"/>
      <c r="B109" s="323"/>
      <c r="C109" s="323"/>
      <c r="D109" s="323"/>
      <c r="E109" s="323"/>
      <c r="F109" s="323"/>
      <c r="G109" s="323"/>
      <c r="H109" s="323"/>
      <c r="I109" s="323"/>
      <c r="J109" s="323"/>
      <c r="K109" s="323"/>
      <c r="L109" s="323"/>
      <c r="M109" s="323"/>
      <c r="N109" s="323"/>
      <c r="O109" s="323"/>
      <c r="P109" s="323"/>
      <c r="Q109" s="323"/>
      <c r="R109" s="323"/>
      <c r="S109" s="323"/>
      <c r="T109" s="323"/>
      <c r="U109" s="323"/>
      <c r="V109" s="323"/>
      <c r="W109" s="323"/>
      <c r="X109" s="323"/>
      <c r="Y109" s="323"/>
      <c r="Z109" s="323"/>
      <c r="AA109" s="323"/>
      <c r="AB109" s="323"/>
      <c r="AC109" s="323"/>
      <c r="AD109" s="323"/>
      <c r="AE109" s="323"/>
      <c r="AF109" s="323"/>
      <c r="AG109" s="323"/>
      <c r="AH109" s="323"/>
    </row>
    <row r="110" spans="1:34" x14ac:dyDescent="0.2">
      <c r="A110" s="322"/>
      <c r="B110" s="323"/>
      <c r="C110" s="323"/>
      <c r="D110" s="323"/>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c r="AD110" s="323"/>
      <c r="AE110" s="323"/>
      <c r="AF110" s="323"/>
      <c r="AG110" s="323"/>
      <c r="AH110" s="323"/>
    </row>
    <row r="111" spans="1:34" x14ac:dyDescent="0.2">
      <c r="A111" s="322"/>
      <c r="B111" s="323"/>
      <c r="C111" s="323"/>
      <c r="D111" s="323"/>
      <c r="E111" s="323"/>
      <c r="F111" s="323"/>
      <c r="G111" s="323"/>
      <c r="H111" s="323"/>
      <c r="I111" s="323"/>
      <c r="J111" s="323"/>
      <c r="K111" s="323"/>
      <c r="L111" s="323"/>
      <c r="M111" s="323"/>
      <c r="N111" s="323"/>
      <c r="O111" s="323"/>
      <c r="P111" s="323"/>
      <c r="Q111" s="323"/>
      <c r="R111" s="323"/>
      <c r="S111" s="323"/>
      <c r="T111" s="323"/>
      <c r="U111" s="323"/>
      <c r="V111" s="323"/>
      <c r="W111" s="323"/>
      <c r="X111" s="323"/>
      <c r="Y111" s="323"/>
      <c r="Z111" s="323"/>
      <c r="AA111" s="323"/>
      <c r="AB111" s="323"/>
      <c r="AC111" s="323"/>
      <c r="AD111" s="323"/>
      <c r="AE111" s="323"/>
      <c r="AF111" s="323"/>
      <c r="AG111" s="323"/>
      <c r="AH111" s="323"/>
    </row>
    <row r="112" spans="1:34" x14ac:dyDescent="0.2">
      <c r="A112" s="324"/>
      <c r="B112" s="323"/>
      <c r="C112" s="323"/>
      <c r="D112" s="323"/>
      <c r="E112" s="323"/>
      <c r="F112" s="323"/>
      <c r="G112" s="323"/>
      <c r="H112" s="323"/>
      <c r="I112" s="323"/>
      <c r="J112" s="323"/>
      <c r="K112" s="323"/>
      <c r="L112" s="323"/>
      <c r="M112" s="323"/>
      <c r="N112" s="323"/>
      <c r="O112" s="323"/>
      <c r="P112" s="323"/>
      <c r="Q112" s="323"/>
      <c r="R112" s="323"/>
      <c r="S112" s="323"/>
      <c r="T112" s="323"/>
      <c r="U112" s="323"/>
      <c r="V112" s="323"/>
      <c r="W112" s="323"/>
      <c r="X112" s="323"/>
      <c r="Y112" s="323"/>
      <c r="Z112" s="323"/>
      <c r="AA112" s="323"/>
      <c r="AB112" s="323"/>
      <c r="AC112" s="323"/>
      <c r="AD112" s="323"/>
      <c r="AE112" s="323"/>
      <c r="AF112" s="323"/>
      <c r="AG112" s="323"/>
      <c r="AH112" s="323"/>
    </row>
    <row r="113" spans="1:34" x14ac:dyDescent="0.2">
      <c r="A113" s="322"/>
      <c r="B113" s="323"/>
      <c r="C113" s="323"/>
      <c r="D113" s="323"/>
      <c r="E113" s="323"/>
      <c r="F113" s="323"/>
      <c r="G113" s="323"/>
      <c r="H113" s="323"/>
      <c r="I113" s="323"/>
      <c r="J113" s="323"/>
      <c r="K113" s="323"/>
      <c r="L113" s="323"/>
      <c r="M113" s="323"/>
      <c r="N113" s="323"/>
      <c r="O113" s="323"/>
      <c r="P113" s="323"/>
      <c r="Q113" s="323"/>
      <c r="R113" s="323"/>
      <c r="S113" s="323"/>
      <c r="T113" s="323"/>
      <c r="U113" s="323"/>
      <c r="V113" s="323"/>
      <c r="W113" s="323"/>
      <c r="X113" s="323"/>
      <c r="Y113" s="323"/>
      <c r="Z113" s="323"/>
      <c r="AA113" s="323"/>
      <c r="AB113" s="323"/>
      <c r="AC113" s="323"/>
      <c r="AD113" s="323"/>
      <c r="AE113" s="323"/>
      <c r="AF113" s="323"/>
      <c r="AG113" s="323"/>
      <c r="AH113" s="323"/>
    </row>
    <row r="114" spans="1:34" x14ac:dyDescent="0.2">
      <c r="A114" s="322"/>
      <c r="B114" s="323"/>
      <c r="C114" s="323"/>
      <c r="D114" s="323"/>
      <c r="E114" s="323"/>
      <c r="F114" s="323"/>
      <c r="G114" s="323"/>
      <c r="H114" s="323"/>
      <c r="I114" s="323"/>
      <c r="L114" s="323"/>
      <c r="M114" s="323"/>
      <c r="N114" s="323"/>
      <c r="O114" s="323"/>
      <c r="P114" s="323"/>
      <c r="Q114" s="323"/>
      <c r="R114" s="323"/>
      <c r="S114" s="323"/>
      <c r="T114" s="323"/>
      <c r="U114" s="323"/>
      <c r="V114" s="323"/>
      <c r="W114" s="323"/>
      <c r="X114" s="323"/>
      <c r="Y114" s="323"/>
      <c r="Z114" s="323"/>
      <c r="AA114" s="323"/>
      <c r="AB114" s="323"/>
      <c r="AC114" s="323"/>
      <c r="AD114" s="323"/>
      <c r="AE114" s="323"/>
      <c r="AF114" s="323"/>
      <c r="AG114" s="323"/>
      <c r="AH114" s="323"/>
    </row>
    <row r="115" spans="1:34" x14ac:dyDescent="0.2">
      <c r="A115" s="322"/>
      <c r="B115" s="323"/>
      <c r="C115" s="323"/>
      <c r="D115" s="323"/>
      <c r="E115" s="323"/>
      <c r="F115" s="323"/>
      <c r="G115" s="323"/>
      <c r="H115" s="323"/>
    </row>
    <row r="116" spans="1:34" x14ac:dyDescent="0.2">
      <c r="A116" s="324"/>
    </row>
    <row r="117" spans="1:34" x14ac:dyDescent="0.2">
      <c r="A117" s="322"/>
    </row>
    <row r="118" spans="1:34" x14ac:dyDescent="0.2">
      <c r="A118" s="324"/>
    </row>
    <row r="119" spans="1:34" x14ac:dyDescent="0.2">
      <c r="A119" s="322"/>
    </row>
    <row r="120" spans="1:34" x14ac:dyDescent="0.2">
      <c r="A120" s="322"/>
    </row>
    <row r="121" spans="1:34" x14ac:dyDescent="0.2">
      <c r="A121" s="322"/>
    </row>
    <row r="122" spans="1:34" x14ac:dyDescent="0.2">
      <c r="A122" s="322"/>
    </row>
    <row r="123" spans="1:34" x14ac:dyDescent="0.2">
      <c r="A123" s="322"/>
    </row>
    <row r="124" spans="1:34" x14ac:dyDescent="0.2">
      <c r="A124" s="324"/>
    </row>
    <row r="125" spans="1:34" x14ac:dyDescent="0.2">
      <c r="A125" s="322"/>
    </row>
    <row r="126" spans="1:34" x14ac:dyDescent="0.2">
      <c r="A126" s="324"/>
    </row>
    <row r="127" spans="1:34" x14ac:dyDescent="0.2">
      <c r="A127" s="322"/>
    </row>
    <row r="128" spans="1:34" x14ac:dyDescent="0.2">
      <c r="A128" s="322"/>
    </row>
    <row r="129" spans="1:1" x14ac:dyDescent="0.2">
      <c r="A129" s="322"/>
    </row>
    <row r="130" spans="1:1" x14ac:dyDescent="0.2">
      <c r="A130" s="324"/>
    </row>
    <row r="131" spans="1:1" x14ac:dyDescent="0.2">
      <c r="A131" s="322"/>
    </row>
  </sheetData>
  <mergeCells count="1">
    <mergeCell ref="B4:E4"/>
  </mergeCells>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AF147"/>
  <sheetViews>
    <sheetView workbookViewId="0">
      <selection activeCell="D32" sqref="D32"/>
    </sheetView>
  </sheetViews>
  <sheetFormatPr baseColWidth="10" defaultRowHeight="13" x14ac:dyDescent="0.15"/>
  <cols>
    <col min="2" max="3" width="13.83203125" style="49" customWidth="1"/>
    <col min="4" max="4" width="73.33203125" customWidth="1"/>
    <col min="5" max="5" width="16.83203125" customWidth="1"/>
    <col min="6" max="6" width="64.5" customWidth="1"/>
  </cols>
  <sheetData>
    <row r="1" spans="2:32" ht="21" x14ac:dyDescent="0.25">
      <c r="B1" s="20" t="s">
        <v>518</v>
      </c>
      <c r="C1" s="20"/>
      <c r="D1" s="20"/>
      <c r="E1" s="21"/>
      <c r="F1" s="49"/>
      <c r="G1" s="23"/>
      <c r="H1" s="23"/>
      <c r="I1" s="23"/>
      <c r="J1" s="23"/>
      <c r="K1" s="23"/>
      <c r="L1" s="23"/>
      <c r="M1" s="23"/>
      <c r="N1" s="23"/>
      <c r="O1" s="23"/>
      <c r="P1" s="23"/>
      <c r="Q1" s="23"/>
      <c r="R1" s="23"/>
      <c r="S1" s="23"/>
      <c r="T1" s="23"/>
      <c r="U1" s="23"/>
      <c r="V1" s="23"/>
      <c r="W1" s="23"/>
      <c r="X1" s="23"/>
      <c r="Y1" s="23"/>
      <c r="Z1" s="23"/>
      <c r="AA1" s="23"/>
      <c r="AB1" s="23"/>
      <c r="AC1" s="23"/>
      <c r="AD1" s="23"/>
    </row>
    <row r="2" spans="2:32" ht="16" x14ac:dyDescent="0.2">
      <c r="B2" s="24"/>
      <c r="C2" s="24"/>
      <c r="D2" s="24"/>
      <c r="E2" s="21"/>
      <c r="F2" s="22"/>
      <c r="G2" s="23"/>
      <c r="H2" s="29"/>
      <c r="I2" s="23"/>
      <c r="J2" s="23"/>
      <c r="K2" s="23"/>
      <c r="L2" s="23"/>
      <c r="M2" s="23"/>
      <c r="N2" s="23"/>
      <c r="O2" s="23"/>
      <c r="P2" s="23"/>
      <c r="Q2" s="23"/>
      <c r="R2" s="23"/>
      <c r="S2" s="23"/>
      <c r="T2" s="23"/>
      <c r="U2" s="23"/>
      <c r="V2" s="23"/>
      <c r="W2" s="23"/>
      <c r="X2" s="23"/>
      <c r="Y2" s="23"/>
      <c r="Z2" s="23"/>
      <c r="AA2" s="23"/>
      <c r="AB2" s="23"/>
      <c r="AC2" s="23"/>
      <c r="AD2" s="23"/>
    </row>
    <row r="3" spans="2:32" ht="16" x14ac:dyDescent="0.2">
      <c r="B3" s="293" t="s">
        <v>585</v>
      </c>
      <c r="C3" s="294"/>
      <c r="D3" s="294"/>
      <c r="E3" s="468"/>
      <c r="F3" s="26"/>
      <c r="G3" s="27"/>
      <c r="H3" s="28"/>
      <c r="I3" s="29"/>
      <c r="J3" s="29"/>
      <c r="K3" s="23"/>
      <c r="L3" s="29"/>
      <c r="M3" s="29"/>
      <c r="N3" s="29"/>
      <c r="O3" s="29"/>
      <c r="P3" s="29"/>
      <c r="Q3" s="29"/>
      <c r="R3" s="29"/>
      <c r="S3" s="29"/>
      <c r="T3" s="29"/>
      <c r="U3" s="29"/>
      <c r="V3" s="29"/>
      <c r="W3" s="23"/>
      <c r="X3" s="29"/>
      <c r="Y3" s="29"/>
      <c r="Z3" s="29"/>
      <c r="AA3" s="29"/>
      <c r="AB3" s="29"/>
      <c r="AC3" s="29"/>
      <c r="AD3" s="29"/>
    </row>
    <row r="4" spans="2:32" ht="12" customHeight="1" x14ac:dyDescent="0.15">
      <c r="B4" s="742" t="s">
        <v>707</v>
      </c>
      <c r="C4" s="743"/>
      <c r="D4" s="743"/>
      <c r="E4" s="743"/>
      <c r="F4" s="743"/>
      <c r="G4" s="743"/>
      <c r="H4" s="744"/>
      <c r="I4" s="30"/>
      <c r="J4" s="30"/>
      <c r="K4" s="23"/>
      <c r="L4" s="30"/>
      <c r="M4" s="30"/>
      <c r="N4" s="30"/>
      <c r="O4" s="30"/>
      <c r="P4" s="30"/>
      <c r="Q4" s="30"/>
      <c r="R4" s="30"/>
      <c r="S4" s="30"/>
      <c r="T4" s="30"/>
      <c r="U4" s="30"/>
      <c r="V4" s="30"/>
      <c r="W4" s="23"/>
      <c r="X4" s="30"/>
      <c r="Y4" s="30"/>
      <c r="Z4" s="30"/>
      <c r="AA4" s="30"/>
      <c r="AB4" s="30"/>
      <c r="AC4" s="30"/>
      <c r="AD4" s="30"/>
    </row>
    <row r="5" spans="2:32" x14ac:dyDescent="0.15">
      <c r="D5" s="49"/>
      <c r="E5" s="49"/>
      <c r="F5" s="1"/>
      <c r="G5" s="30"/>
      <c r="H5" s="30"/>
      <c r="I5" s="30"/>
      <c r="J5" s="30"/>
      <c r="K5" s="30"/>
      <c r="L5" s="30"/>
      <c r="M5" s="23"/>
      <c r="N5" s="30"/>
      <c r="O5" s="30"/>
      <c r="P5" s="30"/>
      <c r="Q5" s="30"/>
      <c r="R5" s="30"/>
      <c r="S5" s="30"/>
      <c r="T5" s="30"/>
      <c r="U5" s="30"/>
      <c r="V5" s="30"/>
      <c r="W5" s="30"/>
      <c r="X5" s="30"/>
      <c r="Y5" s="23"/>
      <c r="Z5" s="30"/>
      <c r="AA5" s="30"/>
      <c r="AB5" s="30"/>
      <c r="AC5" s="30"/>
      <c r="AD5" s="30"/>
      <c r="AE5" s="30"/>
      <c r="AF5" s="30"/>
    </row>
    <row r="6" spans="2:32" ht="14" thickBot="1" x14ac:dyDescent="0.2">
      <c r="B6" s="253"/>
      <c r="C6" s="158"/>
      <c r="D6" s="158"/>
      <c r="E6" s="158"/>
      <c r="F6" s="256"/>
      <c r="G6" s="30"/>
      <c r="H6" s="30"/>
      <c r="I6" s="254"/>
      <c r="J6" s="254"/>
      <c r="K6" s="254"/>
      <c r="L6" s="254"/>
      <c r="M6" s="255"/>
      <c r="N6" s="254"/>
      <c r="O6" s="254"/>
      <c r="P6" s="254"/>
      <c r="Q6" s="254"/>
      <c r="R6" s="254"/>
      <c r="S6" s="254"/>
      <c r="T6" s="254"/>
      <c r="U6" s="254"/>
      <c r="V6" s="254"/>
      <c r="W6" s="254"/>
      <c r="X6" s="254"/>
      <c r="Y6" s="255"/>
      <c r="Z6" s="254"/>
      <c r="AA6" s="30"/>
      <c r="AB6" s="30"/>
      <c r="AC6" s="30"/>
      <c r="AD6" s="30"/>
      <c r="AE6" s="30"/>
      <c r="AF6" s="30"/>
    </row>
    <row r="7" spans="2:32" ht="58" customHeight="1" x14ac:dyDescent="0.15">
      <c r="B7" s="269"/>
      <c r="C7" s="256"/>
      <c r="D7" s="256"/>
      <c r="E7" s="256"/>
      <c r="F7" s="256"/>
      <c r="G7" s="30"/>
      <c r="H7" s="30"/>
      <c r="I7" s="30"/>
      <c r="J7" s="30"/>
      <c r="K7" s="30"/>
      <c r="L7" s="30"/>
      <c r="M7" s="29"/>
      <c r="N7" s="30"/>
      <c r="O7" s="30"/>
      <c r="P7" s="30"/>
      <c r="Q7" s="30"/>
      <c r="R7" s="30"/>
      <c r="S7" s="30"/>
      <c r="T7" s="30"/>
      <c r="U7" s="30"/>
      <c r="V7" s="30"/>
      <c r="W7" s="30"/>
      <c r="X7" s="30"/>
      <c r="Y7" s="29"/>
      <c r="Z7" s="30"/>
      <c r="AA7" s="30"/>
      <c r="AB7" s="30"/>
      <c r="AC7" s="30"/>
      <c r="AD7" s="30"/>
      <c r="AE7" s="30"/>
      <c r="AF7" s="30"/>
    </row>
    <row r="8" spans="2:32" ht="20" customHeight="1" x14ac:dyDescent="0.15">
      <c r="B8" s="155"/>
      <c r="C8" s="158" t="s">
        <v>904</v>
      </c>
      <c r="D8" s="49"/>
      <c r="E8" s="49"/>
      <c r="F8" s="49"/>
      <c r="G8" s="49"/>
      <c r="H8" s="256"/>
      <c r="I8" s="49"/>
      <c r="J8" s="49"/>
      <c r="K8" s="49"/>
      <c r="L8" s="49"/>
      <c r="M8" s="49"/>
      <c r="N8" s="49"/>
      <c r="O8" s="49"/>
      <c r="P8" s="49"/>
      <c r="Q8" s="49"/>
      <c r="R8" s="49"/>
      <c r="S8" s="49"/>
      <c r="T8" s="49"/>
      <c r="U8" s="49"/>
      <c r="V8" s="49"/>
      <c r="W8" s="49"/>
    </row>
    <row r="9" spans="2:32" ht="20" customHeight="1" x14ac:dyDescent="0.15">
      <c r="B9" s="155"/>
      <c r="C9" s="158"/>
      <c r="D9" s="264"/>
      <c r="E9" s="567">
        <v>2013</v>
      </c>
      <c r="F9" s="566" t="s">
        <v>693</v>
      </c>
      <c r="G9" s="49"/>
      <c r="H9" s="256"/>
      <c r="I9" s="49"/>
      <c r="J9" s="49"/>
      <c r="K9" s="49"/>
      <c r="L9" s="49"/>
      <c r="M9" s="49"/>
      <c r="N9" s="49"/>
      <c r="O9" s="49"/>
      <c r="P9" s="49"/>
      <c r="Q9" s="49"/>
      <c r="R9" s="49"/>
      <c r="S9" s="49"/>
      <c r="T9" s="49"/>
      <c r="U9" s="49"/>
      <c r="V9" s="49"/>
      <c r="W9" s="49"/>
    </row>
    <row r="10" spans="2:32" ht="20" customHeight="1" x14ac:dyDescent="0.15">
      <c r="B10" s="155"/>
      <c r="C10" s="158"/>
      <c r="D10" s="264" t="s">
        <v>909</v>
      </c>
      <c r="E10" s="520">
        <v>489918</v>
      </c>
      <c r="F10" s="264" t="s">
        <v>905</v>
      </c>
      <c r="G10" s="49"/>
      <c r="H10" s="256"/>
      <c r="I10" s="49"/>
      <c r="J10" s="49"/>
      <c r="K10" s="49"/>
      <c r="L10" s="49"/>
      <c r="M10" s="49"/>
      <c r="N10" s="49"/>
      <c r="O10" s="49"/>
      <c r="P10" s="49"/>
      <c r="Q10" s="49"/>
      <c r="R10" s="49"/>
      <c r="S10" s="49"/>
      <c r="T10" s="49"/>
      <c r="U10" s="49"/>
      <c r="V10" s="49"/>
      <c r="W10" s="49"/>
    </row>
    <row r="11" spans="2:32" ht="20" customHeight="1" x14ac:dyDescent="0.15">
      <c r="B11" s="155"/>
      <c r="C11" s="158"/>
      <c r="D11" s="542" t="s">
        <v>910</v>
      </c>
      <c r="E11" s="573">
        <v>211902</v>
      </c>
      <c r="F11" s="264" t="s">
        <v>905</v>
      </c>
      <c r="G11" s="49"/>
      <c r="H11" s="570"/>
      <c r="I11" s="158"/>
      <c r="J11" s="49"/>
      <c r="K11" s="49"/>
      <c r="L11" s="49"/>
      <c r="M11" s="49"/>
      <c r="N11" s="49"/>
      <c r="O11" s="49"/>
      <c r="P11" s="49"/>
      <c r="Q11" s="49"/>
      <c r="R11" s="49"/>
      <c r="S11" s="49"/>
      <c r="T11" s="49"/>
      <c r="U11" s="49"/>
      <c r="V11" s="49"/>
      <c r="W11" s="49"/>
    </row>
    <row r="12" spans="2:32" ht="20" customHeight="1" x14ac:dyDescent="0.15">
      <c r="B12" s="155"/>
      <c r="C12" s="158"/>
      <c r="D12" s="542" t="s">
        <v>925</v>
      </c>
      <c r="E12" s="576">
        <v>0.5</v>
      </c>
      <c r="F12" s="264" t="s">
        <v>924</v>
      </c>
      <c r="G12" s="49"/>
      <c r="H12" s="570"/>
      <c r="I12" s="158"/>
      <c r="J12" s="49"/>
      <c r="K12" s="49"/>
      <c r="L12" s="49"/>
      <c r="M12" s="49"/>
      <c r="N12" s="49"/>
      <c r="O12" s="49"/>
      <c r="P12" s="49"/>
      <c r="Q12" s="49"/>
      <c r="R12" s="49"/>
      <c r="S12" s="49"/>
      <c r="T12" s="49"/>
      <c r="U12" s="49"/>
      <c r="V12" s="49"/>
      <c r="W12" s="49"/>
    </row>
    <row r="13" spans="2:32" ht="20" customHeight="1" x14ac:dyDescent="0.15">
      <c r="B13" s="155"/>
      <c r="C13" s="158"/>
      <c r="D13" s="542" t="s">
        <v>926</v>
      </c>
      <c r="E13" s="576">
        <v>1.8</v>
      </c>
      <c r="F13" s="264" t="s">
        <v>924</v>
      </c>
      <c r="G13" s="49"/>
      <c r="H13" s="570"/>
      <c r="I13" s="158"/>
      <c r="J13" s="49"/>
      <c r="K13" s="49"/>
      <c r="L13" s="49"/>
      <c r="M13" s="49"/>
      <c r="N13" s="49"/>
      <c r="O13" s="49"/>
      <c r="P13" s="49"/>
      <c r="Q13" s="49"/>
      <c r="R13" s="49"/>
      <c r="S13" s="49"/>
      <c r="T13" s="49"/>
      <c r="U13" s="49"/>
      <c r="V13" s="49"/>
      <c r="W13" s="49"/>
    </row>
    <row r="14" spans="2:32" ht="20" customHeight="1" x14ac:dyDescent="0.15">
      <c r="B14" s="155"/>
      <c r="C14" s="158"/>
      <c r="D14" s="542" t="s">
        <v>927</v>
      </c>
      <c r="E14" s="576">
        <v>0.6</v>
      </c>
      <c r="F14" s="264" t="s">
        <v>924</v>
      </c>
      <c r="G14" s="49"/>
      <c r="H14" s="570"/>
      <c r="I14" s="158"/>
      <c r="J14" s="49"/>
      <c r="K14" s="49"/>
      <c r="L14" s="49"/>
      <c r="M14" s="49"/>
      <c r="N14" s="49"/>
      <c r="O14" s="49"/>
      <c r="P14" s="49"/>
      <c r="Q14" s="49"/>
      <c r="R14" s="49"/>
      <c r="S14" s="49"/>
      <c r="T14" s="49"/>
      <c r="U14" s="49"/>
      <c r="V14" s="49"/>
      <c r="W14" s="49"/>
    </row>
    <row r="15" spans="2:32" ht="20" customHeight="1" x14ac:dyDescent="0.15">
      <c r="B15" s="155"/>
      <c r="C15" s="158"/>
      <c r="D15" s="264" t="s">
        <v>911</v>
      </c>
      <c r="E15" s="520">
        <v>253051</v>
      </c>
      <c r="F15" s="264" t="s">
        <v>905</v>
      </c>
      <c r="G15" s="49"/>
      <c r="H15" s="256"/>
      <c r="I15" s="49"/>
      <c r="J15" s="49"/>
      <c r="K15" s="49"/>
      <c r="L15" s="49"/>
      <c r="M15" s="49"/>
      <c r="N15" s="49"/>
      <c r="O15" s="49"/>
      <c r="P15" s="49"/>
      <c r="Q15" s="49"/>
      <c r="R15" s="49"/>
      <c r="S15" s="49"/>
      <c r="T15" s="49"/>
      <c r="U15" s="49"/>
      <c r="V15" s="49"/>
      <c r="W15" s="49"/>
    </row>
    <row r="16" spans="2:32" ht="20" customHeight="1" x14ac:dyDescent="0.15">
      <c r="B16" s="155"/>
      <c r="C16" s="158"/>
      <c r="D16" s="264" t="s">
        <v>912</v>
      </c>
      <c r="E16" s="574" t="s">
        <v>920</v>
      </c>
      <c r="F16" s="264" t="s">
        <v>905</v>
      </c>
      <c r="G16" s="49"/>
      <c r="H16" s="256"/>
      <c r="I16" s="49"/>
      <c r="J16" s="49"/>
      <c r="K16" s="49"/>
      <c r="L16" s="49"/>
      <c r="M16" s="49"/>
      <c r="N16" s="49"/>
      <c r="O16" s="49"/>
      <c r="P16" s="49"/>
      <c r="Q16" s="49"/>
      <c r="R16" s="49"/>
      <c r="S16" s="49"/>
      <c r="T16" s="49"/>
      <c r="U16" s="49"/>
      <c r="V16" s="49"/>
      <c r="W16" s="49"/>
    </row>
    <row r="17" spans="2:23" ht="20" customHeight="1" x14ac:dyDescent="0.15">
      <c r="B17" s="155"/>
      <c r="C17" s="158"/>
      <c r="D17" s="264" t="s">
        <v>906</v>
      </c>
      <c r="E17" s="520">
        <v>1887</v>
      </c>
      <c r="F17" s="264" t="s">
        <v>905</v>
      </c>
      <c r="G17" s="49"/>
      <c r="H17" s="256"/>
      <c r="I17" s="49"/>
      <c r="J17" s="49"/>
      <c r="K17" s="49"/>
      <c r="L17" s="49"/>
      <c r="M17" s="49"/>
      <c r="N17" s="49"/>
      <c r="O17" s="49"/>
      <c r="P17" s="49"/>
      <c r="Q17" s="49"/>
      <c r="R17" s="49"/>
      <c r="S17" s="49"/>
      <c r="T17" s="49"/>
      <c r="U17" s="49"/>
      <c r="V17" s="49"/>
      <c r="W17" s="49"/>
    </row>
    <row r="18" spans="2:23" ht="20" customHeight="1" x14ac:dyDescent="0.15">
      <c r="B18" s="155"/>
      <c r="C18" s="158"/>
      <c r="D18" s="264" t="s">
        <v>921</v>
      </c>
      <c r="E18" s="520">
        <v>0</v>
      </c>
      <c r="F18" s="264"/>
      <c r="G18" s="49"/>
      <c r="H18" s="256"/>
      <c r="I18" s="49"/>
      <c r="J18" s="49"/>
      <c r="K18" s="49"/>
      <c r="L18" s="49"/>
      <c r="M18" s="49"/>
      <c r="N18" s="49"/>
      <c r="O18" s="49"/>
      <c r="P18" s="49"/>
      <c r="Q18" s="49"/>
      <c r="R18" s="49"/>
      <c r="S18" s="49"/>
      <c r="T18" s="49"/>
      <c r="U18" s="49"/>
      <c r="V18" s="49"/>
      <c r="W18" s="49"/>
    </row>
    <row r="19" spans="2:23" ht="20" customHeight="1" x14ac:dyDescent="0.15">
      <c r="B19" s="155"/>
      <c r="C19" s="158"/>
      <c r="D19" s="264" t="s">
        <v>922</v>
      </c>
      <c r="E19" s="520">
        <v>39.448</v>
      </c>
      <c r="F19" s="264" t="s">
        <v>759</v>
      </c>
      <c r="G19" s="49"/>
      <c r="H19" s="256"/>
      <c r="I19" s="49"/>
      <c r="J19" s="49"/>
      <c r="K19" s="49"/>
      <c r="L19" s="49"/>
      <c r="M19" s="49"/>
      <c r="N19" s="49"/>
      <c r="O19" s="49"/>
      <c r="P19" s="49"/>
      <c r="Q19" s="49"/>
      <c r="R19" s="49"/>
      <c r="S19" s="49"/>
      <c r="T19" s="49"/>
      <c r="U19" s="49"/>
      <c r="V19" s="49"/>
      <c r="W19" s="49"/>
    </row>
    <row r="20" spans="2:23" ht="20" customHeight="1" x14ac:dyDescent="0.15">
      <c r="B20" s="155"/>
      <c r="C20" s="158"/>
      <c r="D20" s="264" t="s">
        <v>923</v>
      </c>
      <c r="E20" s="520">
        <v>0</v>
      </c>
      <c r="F20" s="264"/>
      <c r="G20" s="49"/>
      <c r="H20" s="256"/>
      <c r="I20" s="49"/>
      <c r="J20" s="49"/>
      <c r="K20" s="49"/>
      <c r="L20" s="49"/>
      <c r="M20" s="49"/>
      <c r="N20" s="49"/>
      <c r="O20" s="49"/>
      <c r="P20" s="49"/>
      <c r="Q20" s="49"/>
      <c r="R20" s="49"/>
      <c r="S20" s="49"/>
      <c r="T20" s="49"/>
      <c r="U20" s="49"/>
      <c r="V20" s="49"/>
      <c r="W20" s="49"/>
    </row>
    <row r="21" spans="2:23" ht="20" customHeight="1" x14ac:dyDescent="0.15">
      <c r="B21" s="155"/>
      <c r="C21" s="158"/>
      <c r="D21" s="264" t="s">
        <v>1040</v>
      </c>
      <c r="E21" s="520">
        <f>E17</f>
        <v>1887</v>
      </c>
      <c r="F21" s="568" t="s">
        <v>1041</v>
      </c>
      <c r="G21" s="49"/>
      <c r="H21" s="256"/>
      <c r="I21" s="49"/>
      <c r="J21" s="49"/>
      <c r="K21" s="49"/>
      <c r="L21" s="49"/>
      <c r="M21" s="49"/>
      <c r="N21" s="49"/>
      <c r="O21" s="49"/>
      <c r="P21" s="49"/>
      <c r="Q21" s="49"/>
      <c r="R21" s="49"/>
      <c r="S21" s="49"/>
      <c r="T21" s="49"/>
      <c r="U21" s="49"/>
      <c r="V21" s="49"/>
      <c r="W21" s="49"/>
    </row>
    <row r="22" spans="2:23" ht="20" customHeight="1" x14ac:dyDescent="0.15">
      <c r="B22" s="155"/>
      <c r="C22" s="158"/>
      <c r="D22" s="264" t="s">
        <v>907</v>
      </c>
      <c r="E22" s="520">
        <v>8.2415175450000007</v>
      </c>
      <c r="F22" s="568" t="s">
        <v>1089</v>
      </c>
      <c r="G22" s="49"/>
      <c r="H22" s="256"/>
      <c r="I22" s="49"/>
      <c r="J22" s="49"/>
      <c r="K22" s="49"/>
      <c r="L22" s="49"/>
      <c r="M22" s="49"/>
      <c r="N22" s="49"/>
      <c r="O22" s="49"/>
      <c r="P22" s="49"/>
      <c r="Q22" s="49"/>
      <c r="R22" s="49"/>
      <c r="S22" s="49"/>
      <c r="T22" s="49"/>
      <c r="U22" s="49"/>
      <c r="V22" s="49"/>
      <c r="W22" s="49"/>
    </row>
    <row r="23" spans="2:23" ht="20" customHeight="1" x14ac:dyDescent="0.15">
      <c r="B23" s="155"/>
      <c r="C23" s="158"/>
      <c r="D23" s="264" t="s">
        <v>908</v>
      </c>
      <c r="E23" s="520">
        <v>11.09828319</v>
      </c>
      <c r="F23" s="568" t="s">
        <v>1089</v>
      </c>
      <c r="G23" s="49"/>
      <c r="H23" s="256"/>
      <c r="I23" s="49"/>
      <c r="J23" s="49"/>
      <c r="K23" s="49"/>
      <c r="L23" s="49"/>
      <c r="M23" s="49"/>
      <c r="N23" s="49"/>
      <c r="O23" s="49"/>
      <c r="P23" s="49"/>
      <c r="Q23" s="49"/>
      <c r="R23" s="49"/>
      <c r="S23" s="49"/>
      <c r="T23" s="49"/>
      <c r="U23" s="49"/>
      <c r="V23" s="49"/>
      <c r="W23" s="49"/>
    </row>
    <row r="24" spans="2:23" ht="20" customHeight="1" x14ac:dyDescent="0.15">
      <c r="B24" s="155"/>
      <c r="C24" s="158"/>
      <c r="D24" s="568" t="s">
        <v>913</v>
      </c>
      <c r="E24" s="520">
        <v>3.31</v>
      </c>
      <c r="F24" s="264" t="s">
        <v>918</v>
      </c>
      <c r="G24" s="49"/>
      <c r="H24" s="256"/>
      <c r="I24" s="49"/>
      <c r="J24" s="49"/>
      <c r="K24" s="49"/>
      <c r="L24" s="49"/>
      <c r="M24" s="49"/>
      <c r="N24" s="49"/>
      <c r="O24" s="49"/>
      <c r="P24" s="49"/>
      <c r="Q24" s="49"/>
      <c r="R24" s="49"/>
      <c r="S24" s="49"/>
      <c r="T24" s="49"/>
      <c r="U24" s="49"/>
      <c r="V24" s="49"/>
      <c r="W24" s="49"/>
    </row>
    <row r="25" spans="2:23" ht="20" customHeight="1" x14ac:dyDescent="0.15">
      <c r="B25" s="155"/>
      <c r="C25" s="158"/>
      <c r="D25" s="264" t="s">
        <v>914</v>
      </c>
      <c r="E25" s="520">
        <f>80000000*0.88*37.2</f>
        <v>2618880000</v>
      </c>
      <c r="F25" s="264" t="s">
        <v>1044</v>
      </c>
      <c r="G25" s="49"/>
      <c r="H25" s="256"/>
      <c r="I25" s="49"/>
      <c r="J25" s="49"/>
      <c r="K25" s="49"/>
      <c r="L25" s="49"/>
      <c r="M25" s="49"/>
      <c r="N25" s="49"/>
      <c r="O25" s="49"/>
      <c r="P25" s="49"/>
      <c r="Q25" s="49"/>
      <c r="R25" s="49"/>
      <c r="S25" s="49"/>
      <c r="T25" s="49"/>
      <c r="U25" s="49"/>
      <c r="V25" s="49"/>
      <c r="W25" s="49"/>
    </row>
    <row r="26" spans="2:23" ht="20" customHeight="1" x14ac:dyDescent="0.2">
      <c r="B26" s="155"/>
      <c r="C26" s="158"/>
      <c r="D26" s="264" t="s">
        <v>915</v>
      </c>
      <c r="E26" s="520">
        <v>0</v>
      </c>
      <c r="F26" s="264"/>
      <c r="G26" s="49"/>
      <c r="H26" s="323" t="s">
        <v>745</v>
      </c>
      <c r="I26" s="49"/>
      <c r="J26" s="49"/>
      <c r="K26" s="49"/>
      <c r="L26" s="49"/>
      <c r="M26" s="49"/>
      <c r="N26" s="49"/>
      <c r="O26" s="49"/>
      <c r="P26" s="49"/>
      <c r="Q26" s="49"/>
      <c r="R26" s="49"/>
      <c r="S26" s="49"/>
      <c r="T26" s="49"/>
      <c r="U26" s="49"/>
      <c r="V26" s="49"/>
      <c r="W26" s="49"/>
    </row>
    <row r="27" spans="2:23" ht="20" customHeight="1" x14ac:dyDescent="0.15">
      <c r="B27" s="155"/>
      <c r="C27" s="158"/>
      <c r="D27" s="264" t="s">
        <v>916</v>
      </c>
      <c r="E27" s="520">
        <v>0</v>
      </c>
      <c r="F27" s="264" t="s">
        <v>1088</v>
      </c>
      <c r="G27" s="49"/>
      <c r="H27" s="256"/>
      <c r="I27" s="49"/>
      <c r="J27" s="49"/>
      <c r="K27" s="49"/>
      <c r="L27" s="49"/>
      <c r="M27" s="49"/>
      <c r="N27" s="49"/>
      <c r="O27" s="49"/>
      <c r="P27" s="49"/>
      <c r="Q27" s="49"/>
      <c r="R27" s="49"/>
      <c r="S27" s="49"/>
      <c r="T27" s="49"/>
      <c r="U27" s="49"/>
      <c r="V27" s="49"/>
      <c r="W27" s="49"/>
    </row>
    <row r="28" spans="2:23" ht="20" customHeight="1" x14ac:dyDescent="0.15">
      <c r="B28" s="155"/>
      <c r="C28" s="158"/>
      <c r="D28" s="264" t="s">
        <v>917</v>
      </c>
      <c r="E28" s="520">
        <v>0</v>
      </c>
      <c r="F28" s="264" t="s">
        <v>919</v>
      </c>
      <c r="G28" s="49"/>
      <c r="H28" s="256"/>
      <c r="I28" s="49"/>
      <c r="K28" s="49"/>
      <c r="L28" s="49"/>
      <c r="M28" s="49"/>
      <c r="N28" s="49"/>
      <c r="O28" s="49"/>
      <c r="P28" s="49"/>
      <c r="Q28" s="49"/>
      <c r="R28" s="49"/>
      <c r="S28" s="49"/>
      <c r="T28" s="49"/>
      <c r="U28" s="49"/>
      <c r="V28" s="49"/>
      <c r="W28" s="49"/>
    </row>
    <row r="29" spans="2:23" ht="20" customHeight="1" x14ac:dyDescent="0.15">
      <c r="B29" s="155"/>
      <c r="C29" s="158"/>
      <c r="D29" s="49"/>
      <c r="E29" s="49"/>
      <c r="F29" s="49"/>
      <c r="G29" s="49"/>
      <c r="H29" s="256"/>
      <c r="I29" s="49"/>
      <c r="J29" s="49"/>
      <c r="K29" s="49"/>
      <c r="L29" s="49"/>
      <c r="M29" s="49"/>
      <c r="N29" s="49"/>
      <c r="O29" s="49"/>
      <c r="P29" s="49"/>
      <c r="Q29" s="49"/>
      <c r="R29" s="49"/>
      <c r="S29" s="49"/>
      <c r="T29" s="49"/>
      <c r="U29" s="49"/>
      <c r="V29" s="49"/>
      <c r="W29" s="49"/>
    </row>
    <row r="30" spans="2:23" ht="20" customHeight="1" x14ac:dyDescent="0.15">
      <c r="B30" s="155"/>
      <c r="C30" s="158"/>
      <c r="D30" s="49"/>
      <c r="E30" s="49"/>
      <c r="F30" s="745"/>
      <c r="G30" s="49"/>
      <c r="H30" s="256"/>
      <c r="I30" s="49"/>
      <c r="J30" s="49"/>
      <c r="K30" s="49"/>
      <c r="L30" s="49"/>
      <c r="M30" s="49"/>
      <c r="N30" s="49"/>
      <c r="O30" s="49"/>
      <c r="P30" s="49"/>
      <c r="Q30" s="49"/>
      <c r="R30" s="49"/>
      <c r="S30" s="49"/>
      <c r="T30" s="49"/>
      <c r="U30" s="49"/>
      <c r="V30" s="49"/>
      <c r="W30" s="49"/>
    </row>
    <row r="31" spans="2:23" ht="20" customHeight="1" x14ac:dyDescent="0.15">
      <c r="B31" s="155"/>
      <c r="C31" s="158"/>
      <c r="D31" s="49"/>
      <c r="E31" s="49"/>
      <c r="F31" s="745"/>
      <c r="G31" s="49"/>
      <c r="H31" s="256"/>
      <c r="I31" s="49"/>
      <c r="J31" s="49"/>
      <c r="K31" s="49"/>
      <c r="L31" s="49"/>
      <c r="M31" s="49"/>
      <c r="N31" s="49"/>
      <c r="O31" s="49"/>
      <c r="P31" s="49"/>
      <c r="Q31" s="49"/>
      <c r="R31" s="49"/>
      <c r="S31" s="49"/>
      <c r="T31" s="49"/>
      <c r="U31" s="49"/>
      <c r="V31" s="49"/>
      <c r="W31" s="49"/>
    </row>
    <row r="32" spans="2:23" x14ac:dyDescent="0.15">
      <c r="B32" s="155"/>
      <c r="C32" s="256"/>
      <c r="D32" s="572"/>
      <c r="E32" s="570"/>
      <c r="F32" s="570"/>
      <c r="G32" s="570"/>
      <c r="H32" s="256"/>
      <c r="I32" s="49"/>
      <c r="J32" s="49"/>
      <c r="K32" s="49"/>
      <c r="L32" s="49"/>
      <c r="M32" s="49"/>
      <c r="N32" s="49"/>
      <c r="O32" s="49"/>
      <c r="P32" s="49"/>
      <c r="Q32" s="49"/>
      <c r="R32" s="49"/>
      <c r="S32" s="49"/>
      <c r="T32" s="49"/>
      <c r="U32" s="49"/>
      <c r="V32" s="49"/>
      <c r="W32" s="49"/>
    </row>
    <row r="33" spans="2:23" x14ac:dyDescent="0.15">
      <c r="B33" s="155"/>
      <c r="C33" s="256"/>
      <c r="D33" s="571"/>
      <c r="E33" s="570"/>
      <c r="F33" s="570"/>
      <c r="G33" s="570"/>
      <c r="H33" s="256"/>
      <c r="I33" s="49"/>
      <c r="J33" s="49"/>
      <c r="K33" s="49"/>
      <c r="L33" s="49"/>
      <c r="M33" s="49"/>
      <c r="N33" s="49"/>
      <c r="O33" s="49"/>
      <c r="P33" s="49"/>
      <c r="Q33" s="49"/>
      <c r="R33" s="49"/>
      <c r="S33" s="49"/>
      <c r="T33" s="49"/>
      <c r="U33" s="49"/>
      <c r="V33" s="49"/>
      <c r="W33" s="49"/>
    </row>
    <row r="34" spans="2:23" x14ac:dyDescent="0.15">
      <c r="B34" s="155"/>
      <c r="C34" s="256"/>
      <c r="D34" s="571"/>
      <c r="E34" s="570"/>
      <c r="F34" s="570"/>
      <c r="G34" s="570"/>
      <c r="H34" s="256"/>
      <c r="I34" s="49"/>
      <c r="J34" s="49"/>
      <c r="K34" s="49"/>
      <c r="L34" s="49"/>
      <c r="M34" s="49"/>
      <c r="N34" s="49"/>
      <c r="O34" s="49"/>
      <c r="P34" s="49"/>
      <c r="Q34" s="49"/>
      <c r="R34" s="49"/>
      <c r="S34" s="49"/>
      <c r="T34" s="49"/>
      <c r="U34" s="49"/>
      <c r="V34" s="49"/>
      <c r="W34" s="49"/>
    </row>
    <row r="35" spans="2:23" x14ac:dyDescent="0.15">
      <c r="B35" s="155"/>
      <c r="C35" s="256"/>
      <c r="D35" s="572"/>
      <c r="E35" s="570"/>
      <c r="F35" s="570"/>
      <c r="G35" s="570"/>
      <c r="H35" s="256"/>
      <c r="I35" s="49"/>
      <c r="J35" s="49"/>
      <c r="K35" s="49"/>
      <c r="L35" s="49"/>
      <c r="M35" s="49"/>
      <c r="N35" s="49"/>
      <c r="O35" s="49"/>
      <c r="P35" s="49"/>
      <c r="Q35" s="49"/>
      <c r="R35" s="49"/>
      <c r="S35" s="49"/>
      <c r="T35" s="49"/>
      <c r="U35" s="49"/>
      <c r="V35" s="49"/>
      <c r="W35" s="49"/>
    </row>
    <row r="36" spans="2:23" x14ac:dyDescent="0.15">
      <c r="B36" s="155"/>
      <c r="C36" s="256"/>
      <c r="D36" s="571"/>
      <c r="E36" s="570"/>
      <c r="F36" s="570"/>
      <c r="G36" s="570"/>
      <c r="H36" s="256"/>
      <c r="I36" s="49"/>
      <c r="J36" s="49"/>
      <c r="K36" s="49"/>
      <c r="L36" s="49"/>
      <c r="M36" s="49"/>
      <c r="N36" s="49"/>
      <c r="O36" s="49"/>
      <c r="P36" s="49"/>
      <c r="Q36" s="49"/>
      <c r="R36" s="49"/>
      <c r="S36" s="49"/>
      <c r="T36" s="49"/>
      <c r="U36" s="49"/>
      <c r="V36" s="49"/>
      <c r="W36" s="49"/>
    </row>
    <row r="37" spans="2:23" x14ac:dyDescent="0.15">
      <c r="B37" s="155"/>
      <c r="C37" s="256"/>
      <c r="D37" s="256"/>
      <c r="E37" s="256"/>
      <c r="F37" s="256"/>
      <c r="G37" s="256"/>
      <c r="H37" s="256"/>
      <c r="I37" s="49"/>
      <c r="J37" s="49"/>
      <c r="K37" s="49"/>
      <c r="L37" s="49"/>
      <c r="M37" s="49"/>
      <c r="N37" s="49"/>
      <c r="O37" s="49"/>
      <c r="P37" s="49"/>
      <c r="Q37" s="49"/>
      <c r="R37" s="49"/>
      <c r="S37" s="49"/>
      <c r="T37" s="49"/>
      <c r="U37" s="49"/>
      <c r="V37" s="49"/>
      <c r="W37" s="49"/>
    </row>
    <row r="38" spans="2:23" x14ac:dyDescent="0.15">
      <c r="B38" s="155"/>
      <c r="C38" s="256"/>
      <c r="D38" s="256"/>
      <c r="E38" s="256"/>
      <c r="F38" s="256"/>
      <c r="G38" s="256"/>
      <c r="H38" s="256"/>
      <c r="I38" s="49"/>
      <c r="J38" s="49"/>
      <c r="K38" s="49"/>
      <c r="L38" s="49"/>
      <c r="M38" s="49"/>
      <c r="N38" s="49"/>
      <c r="O38" s="49"/>
      <c r="P38" s="49"/>
      <c r="Q38" s="49"/>
      <c r="R38" s="49"/>
      <c r="S38" s="49"/>
      <c r="T38" s="49"/>
      <c r="U38" s="49"/>
      <c r="V38" s="49"/>
      <c r="W38" s="49"/>
    </row>
    <row r="39" spans="2:23" x14ac:dyDescent="0.15">
      <c r="B39" s="155"/>
      <c r="C39" s="256"/>
      <c r="D39" s="545"/>
      <c r="E39" s="256"/>
      <c r="F39" s="256"/>
      <c r="G39" s="256"/>
      <c r="H39" s="256"/>
      <c r="I39" s="49"/>
      <c r="J39" s="49"/>
      <c r="K39" s="49"/>
      <c r="L39" s="49"/>
      <c r="M39" s="49"/>
      <c r="N39" s="49"/>
      <c r="O39" s="49"/>
      <c r="P39" s="49"/>
      <c r="Q39" s="49"/>
      <c r="R39" s="49"/>
      <c r="S39" s="49"/>
      <c r="T39" s="49"/>
      <c r="U39" s="49"/>
      <c r="V39" s="49"/>
      <c r="W39" s="49"/>
    </row>
    <row r="40" spans="2:23" x14ac:dyDescent="0.15">
      <c r="B40" s="155"/>
      <c r="C40" s="256"/>
      <c r="D40" s="545"/>
      <c r="E40" s="256"/>
      <c r="F40" s="256"/>
      <c r="G40" s="256"/>
      <c r="H40" s="256"/>
      <c r="I40" s="49"/>
      <c r="J40" s="49"/>
      <c r="K40" s="49"/>
      <c r="L40" s="49"/>
      <c r="M40" s="49"/>
      <c r="N40" s="49"/>
      <c r="O40" s="49"/>
      <c r="P40" s="49"/>
      <c r="Q40" s="49"/>
      <c r="R40" s="49"/>
      <c r="S40" s="49"/>
      <c r="T40" s="49"/>
      <c r="U40" s="49"/>
      <c r="V40" s="49"/>
      <c r="W40" s="49"/>
    </row>
    <row r="41" spans="2:23" x14ac:dyDescent="0.15">
      <c r="B41" s="155"/>
      <c r="C41" s="256"/>
      <c r="D41" s="545"/>
      <c r="E41" s="569"/>
      <c r="F41" s="256"/>
      <c r="G41" s="256"/>
      <c r="H41" s="256"/>
      <c r="I41" s="49"/>
      <c r="J41" s="49" t="s">
        <v>799</v>
      </c>
      <c r="K41" s="49"/>
      <c r="L41" s="49"/>
      <c r="M41" s="49"/>
      <c r="N41" s="49"/>
      <c r="O41" s="49"/>
      <c r="P41" s="49"/>
      <c r="Q41" s="49"/>
      <c r="R41" s="49"/>
      <c r="S41" s="49"/>
      <c r="T41" s="49"/>
      <c r="U41" s="49"/>
      <c r="V41" s="49"/>
      <c r="W41" s="49"/>
    </row>
    <row r="42" spans="2:23" x14ac:dyDescent="0.15">
      <c r="B42" s="155"/>
      <c r="C42" s="256"/>
      <c r="D42" s="256"/>
      <c r="E42" s="256"/>
      <c r="F42" s="256"/>
      <c r="G42" s="256"/>
      <c r="H42" s="256"/>
      <c r="I42" s="49"/>
      <c r="J42" s="49"/>
      <c r="K42" s="49"/>
      <c r="L42" s="49"/>
      <c r="M42" s="49"/>
      <c r="N42" s="49"/>
      <c r="O42" s="49"/>
      <c r="P42" s="49"/>
      <c r="Q42" s="49"/>
      <c r="R42" s="49"/>
      <c r="S42" s="49"/>
      <c r="T42" s="49"/>
      <c r="U42" s="49"/>
      <c r="V42" s="49"/>
      <c r="W42" s="49"/>
    </row>
    <row r="43" spans="2:23" x14ac:dyDescent="0.15">
      <c r="B43" s="155"/>
      <c r="C43" s="256"/>
      <c r="D43" s="35"/>
      <c r="E43" s="256"/>
      <c r="F43" s="256"/>
      <c r="G43" s="256"/>
      <c r="H43" s="256"/>
      <c r="I43" s="49"/>
      <c r="J43" s="49"/>
      <c r="K43" s="49"/>
      <c r="L43" s="49"/>
      <c r="M43" s="49"/>
      <c r="N43" s="49"/>
      <c r="O43" s="49"/>
      <c r="P43" s="49"/>
      <c r="Q43" s="49"/>
      <c r="R43" s="49"/>
      <c r="S43" s="49"/>
      <c r="T43" s="49"/>
      <c r="U43" s="49"/>
      <c r="V43" s="49"/>
      <c r="W43" s="49"/>
    </row>
    <row r="44" spans="2:23" x14ac:dyDescent="0.15">
      <c r="B44" s="155"/>
      <c r="C44" s="256"/>
      <c r="D44" s="35"/>
      <c r="E44" s="256"/>
      <c r="F44" s="256"/>
      <c r="G44" s="256"/>
      <c r="H44" s="256"/>
      <c r="I44" s="49"/>
      <c r="J44" s="49"/>
      <c r="K44" s="49"/>
      <c r="L44" s="49"/>
      <c r="M44" s="49"/>
      <c r="N44" s="49"/>
      <c r="O44" s="49"/>
      <c r="P44" s="49"/>
      <c r="Q44" s="49"/>
      <c r="R44" s="49"/>
      <c r="S44" s="49"/>
      <c r="T44" s="49"/>
      <c r="U44" s="49"/>
      <c r="V44" s="49"/>
      <c r="W44" s="49"/>
    </row>
    <row r="45" spans="2:23" x14ac:dyDescent="0.15">
      <c r="B45" s="155"/>
      <c r="C45" s="256"/>
      <c r="D45" s="256"/>
      <c r="E45" s="256"/>
      <c r="F45" s="256"/>
      <c r="G45" s="256"/>
      <c r="H45" s="256"/>
      <c r="I45" s="49"/>
      <c r="J45" s="49"/>
      <c r="K45" s="49"/>
      <c r="L45" s="49"/>
      <c r="M45" s="49"/>
      <c r="N45" s="49"/>
      <c r="O45" s="49"/>
      <c r="P45" s="49"/>
      <c r="Q45" s="49"/>
      <c r="R45" s="49"/>
      <c r="S45" s="49"/>
      <c r="T45" s="49"/>
      <c r="U45" s="49"/>
      <c r="V45" s="49"/>
      <c r="W45" s="49"/>
    </row>
    <row r="46" spans="2:23" x14ac:dyDescent="0.15">
      <c r="B46" s="155"/>
      <c r="C46" s="256"/>
      <c r="D46" s="1"/>
      <c r="E46" s="1"/>
      <c r="F46" s="1"/>
      <c r="G46" s="1"/>
      <c r="H46" s="1"/>
      <c r="I46" s="49"/>
      <c r="J46" s="49"/>
      <c r="K46" s="49"/>
      <c r="L46" s="49"/>
      <c r="M46" s="49"/>
      <c r="N46" s="49"/>
      <c r="O46" s="49"/>
      <c r="P46" s="49"/>
      <c r="Q46" s="49"/>
      <c r="R46" s="49"/>
      <c r="S46" s="49"/>
      <c r="T46" s="49"/>
      <c r="U46" s="49"/>
      <c r="V46" s="49"/>
      <c r="W46" s="49"/>
    </row>
    <row r="47" spans="2:23" x14ac:dyDescent="0.15">
      <c r="B47" s="155"/>
      <c r="C47" s="1"/>
      <c r="D47" s="1"/>
      <c r="E47" s="1"/>
      <c r="F47" s="1"/>
      <c r="G47" s="1"/>
      <c r="H47" s="1"/>
      <c r="I47" s="49"/>
      <c r="J47" s="49"/>
      <c r="K47" s="49"/>
      <c r="L47" s="49"/>
      <c r="M47" s="49"/>
      <c r="N47" s="49"/>
      <c r="O47" s="49"/>
      <c r="P47" s="49"/>
      <c r="Q47" s="49"/>
      <c r="R47" s="49"/>
      <c r="S47" s="49"/>
      <c r="T47" s="49"/>
      <c r="U47" s="49"/>
      <c r="V47" s="49"/>
      <c r="W47" s="49"/>
    </row>
    <row r="48" spans="2:23" x14ac:dyDescent="0.15">
      <c r="B48" s="155"/>
      <c r="C48" s="1"/>
      <c r="D48" s="1"/>
      <c r="E48" s="1"/>
      <c r="F48" s="1"/>
      <c r="G48" s="1"/>
      <c r="H48" s="1"/>
      <c r="I48" s="49"/>
      <c r="J48" s="49"/>
      <c r="K48" s="49"/>
      <c r="L48" s="49"/>
      <c r="M48" s="49"/>
      <c r="N48" s="49"/>
      <c r="O48" s="49"/>
      <c r="P48" s="49"/>
      <c r="Q48" s="49"/>
      <c r="R48" s="49"/>
      <c r="S48" s="49"/>
      <c r="T48" s="49"/>
      <c r="U48" s="49"/>
      <c r="V48" s="49"/>
      <c r="W48" s="49"/>
    </row>
    <row r="49" spans="2:23" x14ac:dyDescent="0.15">
      <c r="B49" s="155"/>
      <c r="C49" s="1"/>
      <c r="D49" s="1"/>
      <c r="E49" s="1"/>
      <c r="F49" s="1"/>
      <c r="G49" s="1"/>
      <c r="H49" s="1"/>
      <c r="I49" s="49"/>
      <c r="J49" s="49"/>
      <c r="K49" s="49"/>
      <c r="L49" s="49"/>
      <c r="M49" s="49"/>
      <c r="N49" s="49"/>
      <c r="O49" s="49"/>
      <c r="P49" s="49"/>
      <c r="Q49" s="49"/>
      <c r="R49" s="49"/>
      <c r="S49" s="49"/>
      <c r="T49" s="49"/>
      <c r="U49" s="49"/>
      <c r="V49" s="49"/>
      <c r="W49" s="49"/>
    </row>
    <row r="50" spans="2:23" x14ac:dyDescent="0.15">
      <c r="B50" s="155"/>
      <c r="C50" s="1"/>
      <c r="D50" s="1"/>
      <c r="E50" s="1"/>
      <c r="F50" s="1"/>
      <c r="G50" s="1"/>
      <c r="H50" s="1"/>
      <c r="I50" s="49"/>
      <c r="J50" s="49"/>
      <c r="K50" s="49"/>
      <c r="L50" s="49"/>
      <c r="M50" s="49"/>
      <c r="N50" s="49"/>
      <c r="O50" s="49"/>
      <c r="P50" s="49"/>
      <c r="Q50" s="49"/>
      <c r="R50" s="49"/>
      <c r="S50" s="49"/>
      <c r="T50" s="49"/>
      <c r="U50" s="49"/>
      <c r="V50" s="49"/>
      <c r="W50" s="49"/>
    </row>
    <row r="51" spans="2:23" x14ac:dyDescent="0.15">
      <c r="B51" s="155"/>
      <c r="C51" s="1"/>
      <c r="D51" s="1"/>
      <c r="E51" s="1"/>
      <c r="F51" s="1"/>
      <c r="G51" s="1"/>
      <c r="H51" s="1"/>
      <c r="I51" s="49"/>
      <c r="J51" s="49"/>
      <c r="K51" s="49"/>
      <c r="L51" s="49"/>
      <c r="M51" s="49"/>
      <c r="N51" s="49"/>
      <c r="O51" s="49"/>
      <c r="P51" s="49"/>
      <c r="Q51" s="49"/>
      <c r="R51" s="49"/>
      <c r="S51" s="49"/>
      <c r="T51" s="49"/>
      <c r="U51" s="49"/>
      <c r="V51" s="49"/>
      <c r="W51" s="49"/>
    </row>
    <row r="52" spans="2:23" x14ac:dyDescent="0.15">
      <c r="B52" s="155"/>
      <c r="C52" s="1"/>
      <c r="D52" s="1"/>
      <c r="E52" s="1"/>
      <c r="F52" s="1"/>
      <c r="G52" s="1"/>
      <c r="H52" s="1"/>
      <c r="I52" s="49"/>
      <c r="J52" s="49"/>
      <c r="K52" s="49"/>
      <c r="L52" s="49"/>
      <c r="M52" s="49"/>
      <c r="N52" s="49"/>
      <c r="O52" s="49"/>
      <c r="P52" s="49"/>
      <c r="Q52" s="49"/>
      <c r="R52" s="49"/>
      <c r="S52" s="49"/>
      <c r="T52" s="49"/>
      <c r="U52" s="49"/>
      <c r="V52" s="49"/>
      <c r="W52" s="49"/>
    </row>
    <row r="53" spans="2:23" x14ac:dyDescent="0.15">
      <c r="B53" s="155"/>
      <c r="C53" s="1"/>
      <c r="D53" s="1"/>
      <c r="E53" s="1"/>
      <c r="F53" s="1"/>
      <c r="G53" s="1"/>
      <c r="H53" s="1"/>
      <c r="I53" s="49"/>
      <c r="J53" s="49"/>
      <c r="K53" s="49"/>
      <c r="L53" s="49"/>
      <c r="M53" s="49"/>
      <c r="N53" s="49"/>
      <c r="O53" s="49"/>
      <c r="P53" s="49"/>
      <c r="Q53" s="49"/>
      <c r="R53" s="49"/>
      <c r="S53" s="49"/>
      <c r="T53" s="49"/>
      <c r="U53" s="49"/>
      <c r="V53" s="49"/>
      <c r="W53" s="49"/>
    </row>
    <row r="54" spans="2:23" x14ac:dyDescent="0.15">
      <c r="B54" s="155"/>
      <c r="C54" s="1"/>
      <c r="D54" s="1"/>
      <c r="E54" s="1"/>
      <c r="F54" s="1"/>
      <c r="G54" s="1"/>
      <c r="H54" s="1"/>
      <c r="I54" s="49"/>
      <c r="J54" s="49"/>
      <c r="K54" s="49"/>
      <c r="L54" s="49"/>
      <c r="M54" s="49"/>
      <c r="N54" s="49"/>
      <c r="O54" s="49"/>
      <c r="P54" s="49"/>
      <c r="Q54" s="49"/>
      <c r="R54" s="49"/>
      <c r="S54" s="49"/>
      <c r="T54" s="49"/>
      <c r="U54" s="49"/>
      <c r="V54" s="49"/>
      <c r="W54" s="49"/>
    </row>
    <row r="55" spans="2:23" x14ac:dyDescent="0.15">
      <c r="B55" s="155"/>
      <c r="C55" s="1"/>
      <c r="D55" s="1"/>
      <c r="E55" s="1"/>
      <c r="F55" s="1"/>
      <c r="G55" s="1"/>
      <c r="H55" s="1"/>
      <c r="I55" s="49"/>
      <c r="J55" s="49"/>
      <c r="K55" s="49"/>
      <c r="L55" s="49"/>
      <c r="M55" s="49"/>
      <c r="N55" s="49"/>
      <c r="O55" s="49"/>
      <c r="P55" s="49"/>
      <c r="Q55" s="49"/>
      <c r="R55" s="49"/>
      <c r="S55" s="49"/>
      <c r="T55" s="49"/>
      <c r="U55" s="49"/>
      <c r="V55" s="49"/>
      <c r="W55" s="49"/>
    </row>
    <row r="56" spans="2:23" x14ac:dyDescent="0.15">
      <c r="B56" s="155"/>
      <c r="C56" s="1"/>
      <c r="D56" s="1"/>
      <c r="E56" s="1"/>
      <c r="F56" s="1"/>
      <c r="G56" s="1"/>
      <c r="H56" s="1"/>
      <c r="I56" s="49"/>
      <c r="J56" s="49"/>
      <c r="K56" s="49"/>
      <c r="L56" s="49"/>
      <c r="M56" s="49"/>
      <c r="N56" s="49"/>
      <c r="O56" s="49"/>
      <c r="P56" s="49"/>
      <c r="Q56" s="49"/>
      <c r="R56" s="49"/>
      <c r="S56" s="49"/>
      <c r="T56" s="49"/>
      <c r="U56" s="49"/>
      <c r="V56" s="49"/>
      <c r="W56" s="49"/>
    </row>
    <row r="57" spans="2:23" x14ac:dyDescent="0.15">
      <c r="B57" s="155"/>
      <c r="C57" s="1"/>
      <c r="D57" s="1"/>
      <c r="E57" s="1"/>
      <c r="F57" s="1"/>
      <c r="G57" s="1"/>
      <c r="H57" s="1"/>
      <c r="I57" s="49"/>
      <c r="J57" s="49"/>
      <c r="K57" s="49"/>
      <c r="L57" s="49"/>
      <c r="M57" s="49"/>
      <c r="N57" s="49"/>
      <c r="O57" s="49"/>
      <c r="P57" s="49"/>
      <c r="Q57" s="49"/>
      <c r="R57" s="49"/>
      <c r="S57" s="49"/>
      <c r="T57" s="49"/>
      <c r="U57" s="49"/>
      <c r="V57" s="49"/>
      <c r="W57" s="49"/>
    </row>
    <row r="58" spans="2:23" x14ac:dyDescent="0.15">
      <c r="B58" s="155"/>
      <c r="C58" s="1"/>
      <c r="D58" s="1"/>
      <c r="E58" s="1"/>
      <c r="F58" s="1"/>
      <c r="G58" s="1"/>
      <c r="H58" s="1"/>
      <c r="I58" s="49"/>
      <c r="J58" s="49"/>
      <c r="K58" s="49"/>
      <c r="L58" s="49"/>
      <c r="M58" s="49"/>
      <c r="N58" s="49"/>
      <c r="O58" s="49"/>
      <c r="P58" s="49"/>
      <c r="Q58" s="49"/>
      <c r="R58" s="49"/>
      <c r="S58" s="49"/>
      <c r="T58" s="49"/>
      <c r="U58" s="49"/>
      <c r="V58" s="49"/>
      <c r="W58" s="49"/>
    </row>
    <row r="59" spans="2:23" x14ac:dyDescent="0.15">
      <c r="B59" s="155"/>
      <c r="C59" s="1"/>
      <c r="D59" s="1"/>
      <c r="E59" s="1"/>
      <c r="F59" s="1"/>
      <c r="G59" s="1"/>
      <c r="H59" s="1"/>
      <c r="I59" s="49"/>
      <c r="J59" s="49"/>
      <c r="K59" s="49"/>
      <c r="L59" s="49"/>
      <c r="M59" s="49"/>
      <c r="N59" s="49"/>
      <c r="O59" s="49"/>
      <c r="P59" s="49"/>
      <c r="Q59" s="49"/>
      <c r="R59" s="49"/>
      <c r="S59" s="49"/>
      <c r="T59" s="49"/>
      <c r="U59" s="49"/>
      <c r="V59" s="49"/>
      <c r="W59" s="49"/>
    </row>
    <row r="60" spans="2:23" x14ac:dyDescent="0.15">
      <c r="B60" s="155"/>
      <c r="C60" s="1"/>
      <c r="D60" s="1"/>
      <c r="E60" s="1"/>
      <c r="F60" s="1"/>
      <c r="G60" s="1"/>
      <c r="H60" s="1"/>
      <c r="I60" s="49"/>
      <c r="J60" s="49"/>
      <c r="K60" s="49"/>
      <c r="L60" s="49"/>
      <c r="M60" s="49"/>
      <c r="N60" s="49"/>
      <c r="O60" s="49"/>
      <c r="P60" s="49"/>
      <c r="Q60" s="49"/>
      <c r="R60" s="49"/>
      <c r="S60" s="49"/>
      <c r="T60" s="49"/>
      <c r="U60" s="49"/>
      <c r="V60" s="49"/>
      <c r="W60" s="49"/>
    </row>
    <row r="61" spans="2:23" x14ac:dyDescent="0.15">
      <c r="B61" s="155"/>
      <c r="C61" s="1"/>
      <c r="D61" s="1"/>
      <c r="E61" s="1"/>
      <c r="F61" s="1"/>
      <c r="G61" s="1"/>
      <c r="H61" s="1"/>
      <c r="I61" s="49"/>
      <c r="J61" s="49"/>
      <c r="K61" s="49"/>
      <c r="L61" s="49"/>
      <c r="M61" s="49"/>
      <c r="N61" s="49"/>
      <c r="O61" s="49"/>
      <c r="P61" s="49"/>
      <c r="Q61" s="49"/>
      <c r="R61" s="49"/>
      <c r="S61" s="49"/>
      <c r="T61" s="49"/>
      <c r="U61" s="49"/>
      <c r="V61" s="49"/>
      <c r="W61" s="49"/>
    </row>
    <row r="62" spans="2:23" x14ac:dyDescent="0.15">
      <c r="B62" s="155"/>
      <c r="C62" s="1"/>
      <c r="D62" s="1"/>
      <c r="E62" s="1"/>
      <c r="F62" s="1"/>
      <c r="G62" s="1"/>
      <c r="H62" s="1"/>
      <c r="I62" s="49"/>
      <c r="J62" s="49"/>
      <c r="K62" s="49"/>
      <c r="L62" s="49"/>
      <c r="M62" s="49"/>
      <c r="N62" s="49"/>
      <c r="O62" s="49"/>
      <c r="P62" s="49"/>
      <c r="Q62" s="49"/>
      <c r="R62" s="49"/>
      <c r="S62" s="49"/>
      <c r="T62" s="49"/>
      <c r="U62" s="49"/>
      <c r="V62" s="49"/>
      <c r="W62" s="49"/>
    </row>
    <row r="63" spans="2:23" x14ac:dyDescent="0.15">
      <c r="B63" s="155"/>
      <c r="C63" s="1"/>
      <c r="D63" s="1"/>
      <c r="E63" s="1"/>
      <c r="F63" s="1"/>
      <c r="G63" s="1"/>
      <c r="H63" s="1"/>
      <c r="I63" s="49"/>
      <c r="J63" s="49"/>
      <c r="K63" s="49"/>
      <c r="L63" s="49"/>
      <c r="M63" s="49"/>
      <c r="N63" s="49"/>
      <c r="O63" s="49"/>
      <c r="P63" s="49"/>
      <c r="Q63" s="49"/>
      <c r="R63" s="49"/>
      <c r="S63" s="49"/>
      <c r="T63" s="49"/>
      <c r="U63" s="49"/>
      <c r="V63" s="49"/>
      <c r="W63" s="49"/>
    </row>
    <row r="64" spans="2:23" x14ac:dyDescent="0.15">
      <c r="B64" s="155"/>
      <c r="C64" s="1"/>
      <c r="D64" s="1"/>
      <c r="E64" s="1"/>
      <c r="F64" s="1"/>
      <c r="G64" s="1"/>
      <c r="H64" s="1"/>
      <c r="I64" s="49"/>
      <c r="J64" s="49"/>
      <c r="K64" s="49"/>
      <c r="L64" s="49"/>
      <c r="M64" s="49"/>
      <c r="N64" s="49"/>
      <c r="O64" s="49"/>
      <c r="P64" s="49"/>
      <c r="Q64" s="49"/>
      <c r="R64" s="49"/>
      <c r="S64" s="49"/>
      <c r="T64" s="49"/>
      <c r="U64" s="49"/>
      <c r="V64" s="49"/>
      <c r="W64" s="49"/>
    </row>
    <row r="65" spans="2:23" x14ac:dyDescent="0.15">
      <c r="B65" s="155"/>
      <c r="C65" s="256"/>
      <c r="D65" s="1"/>
      <c r="E65" s="1"/>
      <c r="F65" s="1"/>
      <c r="G65" s="1"/>
      <c r="H65" s="1"/>
      <c r="I65" s="49"/>
      <c r="J65" s="49"/>
      <c r="K65" s="49"/>
      <c r="L65" s="49"/>
      <c r="M65" s="49"/>
      <c r="N65" s="49"/>
      <c r="O65" s="49"/>
      <c r="P65" s="49"/>
      <c r="Q65" s="49"/>
      <c r="R65" s="49"/>
      <c r="S65" s="49"/>
      <c r="T65" s="49"/>
      <c r="U65" s="49"/>
      <c r="V65" s="49"/>
      <c r="W65" s="49"/>
    </row>
    <row r="66" spans="2:23" x14ac:dyDescent="0.15">
      <c r="B66" s="155"/>
      <c r="C66" s="256"/>
      <c r="D66" s="1"/>
      <c r="E66" s="1"/>
      <c r="F66" s="1"/>
      <c r="G66" s="1"/>
      <c r="H66" s="1"/>
      <c r="I66" s="49"/>
      <c r="J66" s="49"/>
      <c r="K66" s="49"/>
      <c r="L66" s="49"/>
      <c r="M66" s="49"/>
      <c r="N66" s="49"/>
      <c r="O66" s="49"/>
      <c r="P66" s="49"/>
      <c r="Q66" s="49"/>
      <c r="R66" s="49"/>
      <c r="S66" s="49"/>
      <c r="T66" s="49"/>
      <c r="U66" s="49"/>
      <c r="V66" s="49"/>
      <c r="W66" s="49"/>
    </row>
    <row r="67" spans="2:23" x14ac:dyDescent="0.15">
      <c r="B67" s="155"/>
      <c r="C67" s="256"/>
      <c r="D67" s="1"/>
      <c r="E67" s="1"/>
      <c r="F67" s="1"/>
      <c r="G67" s="1"/>
      <c r="H67" s="1"/>
      <c r="I67" s="49"/>
      <c r="J67" s="49"/>
      <c r="K67" s="49"/>
      <c r="L67" s="49"/>
      <c r="M67" s="49"/>
      <c r="N67" s="49"/>
      <c r="O67" s="49"/>
      <c r="P67" s="49"/>
      <c r="Q67" s="49"/>
      <c r="R67" s="49"/>
      <c r="S67" s="49"/>
      <c r="T67" s="49"/>
      <c r="U67" s="49"/>
      <c r="V67" s="49"/>
      <c r="W67" s="49"/>
    </row>
    <row r="68" spans="2:23" x14ac:dyDescent="0.15">
      <c r="B68" s="155"/>
      <c r="C68" s="256"/>
      <c r="D68" s="1"/>
      <c r="E68" s="1"/>
      <c r="F68" s="1"/>
      <c r="G68" s="1"/>
      <c r="H68" s="1"/>
      <c r="I68" s="49"/>
      <c r="J68" s="49"/>
      <c r="K68" s="49"/>
      <c r="L68" s="49"/>
      <c r="M68" s="49"/>
      <c r="N68" s="49"/>
      <c r="O68" s="49"/>
      <c r="P68" s="49"/>
      <c r="Q68" s="49"/>
      <c r="R68" s="49"/>
      <c r="S68" s="49"/>
      <c r="T68" s="49"/>
      <c r="U68" s="49"/>
      <c r="V68" s="49"/>
      <c r="W68" s="49"/>
    </row>
    <row r="69" spans="2:23" x14ac:dyDescent="0.15">
      <c r="B69" s="155"/>
      <c r="C69" s="256"/>
      <c r="D69" s="1"/>
      <c r="E69" s="1"/>
      <c r="F69" s="1"/>
      <c r="G69" s="1"/>
      <c r="H69" s="1"/>
      <c r="I69" s="49"/>
      <c r="J69" s="49"/>
      <c r="K69" s="49"/>
      <c r="L69" s="49"/>
      <c r="M69" s="49"/>
      <c r="N69" s="49"/>
      <c r="O69" s="49"/>
      <c r="P69" s="49"/>
      <c r="Q69" s="49"/>
      <c r="R69" s="49"/>
      <c r="S69" s="49"/>
      <c r="T69" s="49"/>
      <c r="U69" s="49"/>
      <c r="V69" s="49"/>
      <c r="W69" s="49"/>
    </row>
    <row r="70" spans="2:23" x14ac:dyDescent="0.15">
      <c r="B70" s="155"/>
      <c r="C70" s="256"/>
      <c r="D70" s="1"/>
      <c r="E70" s="1"/>
      <c r="F70" s="1"/>
      <c r="G70" s="1"/>
      <c r="H70" s="1"/>
      <c r="I70" s="49"/>
      <c r="J70" s="49"/>
      <c r="K70" s="49"/>
      <c r="L70" s="49"/>
      <c r="M70" s="49"/>
      <c r="N70" s="49"/>
      <c r="O70" s="49"/>
      <c r="P70" s="49"/>
      <c r="Q70" s="49"/>
      <c r="R70" s="49"/>
      <c r="S70" s="49"/>
      <c r="T70" s="49"/>
      <c r="U70" s="49"/>
      <c r="V70" s="49"/>
      <c r="W70" s="49"/>
    </row>
    <row r="71" spans="2:23" x14ac:dyDescent="0.15">
      <c r="B71" s="155"/>
      <c r="C71" s="256"/>
      <c r="D71" s="1"/>
      <c r="E71" s="1"/>
      <c r="F71" s="1"/>
      <c r="G71" s="1"/>
      <c r="H71" s="1"/>
      <c r="I71" s="49"/>
      <c r="J71" s="49"/>
      <c r="K71" s="49"/>
      <c r="L71" s="49"/>
      <c r="M71" s="49"/>
      <c r="N71" s="49"/>
      <c r="O71" s="49"/>
      <c r="P71" s="49"/>
      <c r="Q71" s="49"/>
      <c r="R71" s="49"/>
      <c r="S71" s="49"/>
      <c r="T71" s="49"/>
      <c r="U71" s="49"/>
      <c r="V71" s="49"/>
      <c r="W71" s="49"/>
    </row>
    <row r="72" spans="2:23" x14ac:dyDescent="0.15">
      <c r="B72" s="155"/>
      <c r="C72" s="256"/>
      <c r="D72" s="1"/>
      <c r="E72" s="1"/>
      <c r="F72" s="1"/>
      <c r="G72" s="1"/>
      <c r="H72" s="1"/>
      <c r="I72" s="49"/>
      <c r="J72" s="49"/>
      <c r="K72" s="49"/>
      <c r="L72" s="49"/>
      <c r="M72" s="49"/>
      <c r="N72" s="49"/>
      <c r="O72" s="49"/>
      <c r="P72" s="49"/>
      <c r="Q72" s="49"/>
      <c r="R72" s="49"/>
      <c r="S72" s="49"/>
      <c r="T72" s="49"/>
      <c r="U72" s="49"/>
      <c r="V72" s="49"/>
      <c r="W72" s="49"/>
    </row>
    <row r="73" spans="2:23" x14ac:dyDescent="0.15">
      <c r="B73" s="155"/>
      <c r="C73" s="256"/>
      <c r="D73" s="1"/>
      <c r="E73" s="1"/>
      <c r="F73" s="1"/>
      <c r="G73" s="1"/>
      <c r="H73" s="1"/>
      <c r="I73" s="49"/>
      <c r="J73" s="49"/>
      <c r="K73" s="49"/>
      <c r="L73" s="49"/>
      <c r="M73" s="49"/>
      <c r="N73" s="49"/>
      <c r="O73" s="49"/>
      <c r="P73" s="49"/>
      <c r="Q73" s="49"/>
      <c r="R73" s="49"/>
      <c r="S73" s="49"/>
      <c r="T73" s="49"/>
      <c r="U73" s="49"/>
      <c r="V73" s="49"/>
      <c r="W73" s="49"/>
    </row>
    <row r="74" spans="2:23" x14ac:dyDescent="0.15">
      <c r="B74" s="155"/>
      <c r="C74" s="256"/>
      <c r="D74" s="1"/>
      <c r="E74" s="1"/>
      <c r="F74" s="1"/>
      <c r="G74" s="1"/>
      <c r="H74" s="1"/>
      <c r="I74" s="49"/>
      <c r="J74" s="49"/>
      <c r="K74" s="49"/>
      <c r="L74" s="49"/>
      <c r="M74" s="49"/>
      <c r="N74" s="49"/>
      <c r="O74" s="49"/>
      <c r="P74" s="49"/>
      <c r="Q74" s="49"/>
      <c r="R74" s="49"/>
      <c r="S74" s="49"/>
      <c r="T74" s="49"/>
      <c r="U74" s="49"/>
      <c r="V74" s="49"/>
      <c r="W74" s="49"/>
    </row>
    <row r="75" spans="2:23" x14ac:dyDescent="0.15">
      <c r="B75" s="155"/>
      <c r="C75" s="256"/>
      <c r="D75" s="1"/>
      <c r="E75" s="1"/>
      <c r="F75" s="1"/>
      <c r="G75" s="1"/>
      <c r="H75" s="1"/>
      <c r="I75" s="49"/>
      <c r="J75" s="49"/>
      <c r="K75" s="49"/>
      <c r="L75" s="49"/>
      <c r="M75" s="49"/>
      <c r="N75" s="49"/>
      <c r="O75" s="49"/>
      <c r="P75" s="49"/>
      <c r="Q75" s="49"/>
      <c r="R75" s="49"/>
      <c r="S75" s="49"/>
      <c r="T75" s="49"/>
      <c r="U75" s="49"/>
      <c r="V75" s="49"/>
      <c r="W75" s="49"/>
    </row>
    <row r="76" spans="2:23" x14ac:dyDescent="0.15">
      <c r="B76" s="155"/>
      <c r="C76" s="256"/>
      <c r="D76" s="1"/>
      <c r="E76" s="1"/>
      <c r="F76" s="1"/>
      <c r="G76" s="1"/>
      <c r="H76" s="1"/>
      <c r="I76" s="49"/>
      <c r="J76" s="49"/>
      <c r="K76" s="49"/>
      <c r="L76" s="49"/>
      <c r="M76" s="49"/>
      <c r="N76" s="49"/>
      <c r="O76" s="49"/>
      <c r="P76" s="49"/>
      <c r="Q76" s="49"/>
      <c r="R76" s="49"/>
      <c r="S76" s="49"/>
      <c r="T76" s="49"/>
      <c r="U76" s="49"/>
      <c r="V76" s="49"/>
      <c r="W76" s="49"/>
    </row>
    <row r="77" spans="2:23" x14ac:dyDescent="0.15">
      <c r="B77" s="155"/>
      <c r="C77" s="256"/>
      <c r="D77" s="1"/>
      <c r="E77" s="1"/>
      <c r="F77" s="1"/>
      <c r="G77" s="1"/>
      <c r="H77" s="1"/>
      <c r="I77" s="49"/>
      <c r="J77" s="49"/>
      <c r="K77" s="49"/>
      <c r="L77" s="49"/>
      <c r="M77" s="49"/>
      <c r="N77" s="49"/>
      <c r="O77" s="49"/>
      <c r="P77" s="49"/>
      <c r="Q77" s="49"/>
      <c r="R77" s="49"/>
      <c r="S77" s="49"/>
      <c r="T77" s="49"/>
      <c r="U77" s="49"/>
      <c r="V77" s="49"/>
      <c r="W77" s="49"/>
    </row>
    <row r="78" spans="2:23" x14ac:dyDescent="0.15">
      <c r="B78" s="155"/>
      <c r="C78" s="256"/>
      <c r="D78" s="1"/>
      <c r="E78" s="1"/>
      <c r="F78" s="1"/>
      <c r="G78" s="1"/>
      <c r="H78" s="1"/>
      <c r="I78" s="49"/>
      <c r="J78" s="49"/>
      <c r="K78" s="49"/>
      <c r="L78" s="49"/>
      <c r="M78" s="49"/>
      <c r="N78" s="49"/>
      <c r="O78" s="49"/>
      <c r="P78" s="49"/>
      <c r="Q78" s="49"/>
      <c r="R78" s="49"/>
      <c r="S78" s="49"/>
      <c r="T78" s="49"/>
      <c r="U78" s="49"/>
      <c r="V78" s="49"/>
      <c r="W78" s="49"/>
    </row>
    <row r="79" spans="2:23" x14ac:dyDescent="0.15">
      <c r="B79" s="155"/>
      <c r="C79" s="158"/>
      <c r="D79" s="1"/>
      <c r="E79" s="49"/>
      <c r="F79" s="49"/>
      <c r="G79" s="49"/>
      <c r="H79" s="49"/>
      <c r="I79" s="49"/>
      <c r="J79" s="49"/>
      <c r="K79" s="49"/>
      <c r="L79" s="49"/>
      <c r="M79" s="49"/>
      <c r="N79" s="49"/>
      <c r="O79" s="49"/>
      <c r="P79" s="49"/>
      <c r="Q79" s="49"/>
      <c r="R79" s="49"/>
      <c r="S79" s="49"/>
      <c r="T79" s="49"/>
      <c r="U79" s="49"/>
      <c r="V79" s="49"/>
      <c r="W79" s="49"/>
    </row>
    <row r="80" spans="2:23" x14ac:dyDescent="0.15">
      <c r="B80" s="155"/>
      <c r="C80" s="158"/>
      <c r="D80" s="1"/>
      <c r="E80" s="49"/>
      <c r="F80" s="49"/>
      <c r="G80" s="49"/>
      <c r="H80" s="49"/>
      <c r="I80" s="49"/>
      <c r="J80" s="49"/>
      <c r="K80" s="49"/>
      <c r="L80" s="49"/>
      <c r="M80" s="49"/>
      <c r="N80" s="49"/>
      <c r="O80" s="49"/>
      <c r="P80" s="49"/>
      <c r="Q80" s="49"/>
      <c r="R80" s="49"/>
      <c r="S80" s="49"/>
      <c r="T80" s="49"/>
      <c r="U80" s="49"/>
      <c r="V80" s="49"/>
      <c r="W80" s="49"/>
    </row>
    <row r="81" spans="2:23" x14ac:dyDescent="0.15">
      <c r="B81" s="155"/>
      <c r="C81" s="158"/>
      <c r="D81" s="1"/>
      <c r="E81" s="49"/>
      <c r="F81" s="49"/>
      <c r="G81" s="49"/>
      <c r="H81" s="49"/>
      <c r="I81" s="49"/>
      <c r="J81" s="49"/>
      <c r="K81" s="49"/>
      <c r="L81" s="49"/>
      <c r="M81" s="49"/>
      <c r="N81" s="49"/>
      <c r="O81" s="49"/>
      <c r="P81" s="49"/>
      <c r="Q81" s="49"/>
      <c r="R81" s="49"/>
      <c r="S81" s="49"/>
      <c r="T81" s="49"/>
      <c r="U81" s="49"/>
      <c r="V81" s="49"/>
      <c r="W81" s="49"/>
    </row>
    <row r="82" spans="2:23" x14ac:dyDescent="0.15">
      <c r="B82" s="155"/>
      <c r="C82" s="158"/>
      <c r="D82" s="1"/>
      <c r="E82" s="49"/>
      <c r="F82" s="49"/>
      <c r="G82" s="49"/>
      <c r="H82" s="49"/>
      <c r="I82" s="49"/>
      <c r="J82" s="49"/>
      <c r="K82" s="49"/>
      <c r="L82" s="49"/>
      <c r="M82" s="49"/>
      <c r="N82" s="49"/>
      <c r="O82" s="49"/>
      <c r="P82" s="49"/>
      <c r="Q82" s="49"/>
      <c r="R82" s="49"/>
      <c r="S82" s="49"/>
      <c r="T82" s="49"/>
      <c r="U82" s="49"/>
      <c r="V82" s="49"/>
      <c r="W82" s="49"/>
    </row>
    <row r="83" spans="2:23" x14ac:dyDescent="0.15">
      <c r="B83" s="155"/>
      <c r="C83" s="158"/>
      <c r="D83" s="1"/>
      <c r="E83" s="49"/>
      <c r="F83" s="49"/>
      <c r="G83" s="49"/>
      <c r="H83" s="49"/>
      <c r="I83" s="49"/>
      <c r="J83" s="49"/>
      <c r="K83" s="49"/>
      <c r="L83" s="49"/>
      <c r="M83" s="49"/>
      <c r="N83" s="49"/>
      <c r="O83" s="49"/>
      <c r="P83" s="49"/>
      <c r="Q83" s="49"/>
      <c r="R83" s="49"/>
      <c r="S83" s="49"/>
      <c r="T83" s="49"/>
      <c r="U83" s="49"/>
      <c r="V83" s="49"/>
      <c r="W83" s="49"/>
    </row>
    <row r="84" spans="2:23" x14ac:dyDescent="0.15">
      <c r="B84" s="155"/>
      <c r="C84" s="158"/>
      <c r="D84" s="1"/>
      <c r="E84" s="49"/>
      <c r="F84" s="49"/>
      <c r="G84" s="49"/>
      <c r="H84" s="49"/>
      <c r="I84" s="49"/>
      <c r="J84" s="49"/>
      <c r="K84" s="49"/>
      <c r="L84" s="49"/>
      <c r="M84" s="49"/>
      <c r="N84" s="49"/>
      <c r="O84" s="49"/>
      <c r="P84" s="49"/>
      <c r="Q84" s="49"/>
      <c r="R84" s="49"/>
      <c r="S84" s="49"/>
      <c r="T84" s="49"/>
      <c r="U84" s="49"/>
      <c r="V84" s="49"/>
      <c r="W84" s="49"/>
    </row>
    <row r="85" spans="2:23" x14ac:dyDescent="0.15">
      <c r="B85" s="155"/>
      <c r="C85" s="158"/>
      <c r="D85" s="1"/>
      <c r="E85" s="49"/>
      <c r="F85" s="49"/>
      <c r="G85" s="49"/>
      <c r="H85" s="49"/>
      <c r="I85" s="49"/>
      <c r="J85" s="49"/>
      <c r="K85" s="49"/>
      <c r="L85" s="49"/>
      <c r="M85" s="49"/>
      <c r="N85" s="49"/>
      <c r="O85" s="49"/>
      <c r="P85" s="49"/>
      <c r="Q85" s="49"/>
      <c r="R85" s="49"/>
      <c r="S85" s="49"/>
      <c r="T85" s="49"/>
      <c r="U85" s="49"/>
      <c r="V85" s="49"/>
      <c r="W85" s="49"/>
    </row>
    <row r="86" spans="2:23" x14ac:dyDescent="0.15">
      <c r="B86" s="155"/>
      <c r="C86" s="158"/>
      <c r="D86" s="1"/>
      <c r="E86" s="49"/>
      <c r="F86" s="49"/>
      <c r="G86" s="49"/>
      <c r="H86" s="49"/>
      <c r="I86" s="49"/>
      <c r="J86" s="49"/>
      <c r="K86" s="49"/>
      <c r="L86" s="49"/>
      <c r="M86" s="49"/>
      <c r="N86" s="49"/>
      <c r="O86" s="49"/>
      <c r="P86" s="49"/>
      <c r="Q86" s="49"/>
      <c r="R86" s="49"/>
      <c r="S86" s="49"/>
      <c r="T86" s="49"/>
      <c r="U86" s="49"/>
      <c r="V86" s="49"/>
      <c r="W86" s="49"/>
    </row>
    <row r="87" spans="2:23" x14ac:dyDescent="0.15">
      <c r="B87" s="155"/>
      <c r="C87" s="158"/>
      <c r="D87" s="1"/>
      <c r="E87" s="49"/>
      <c r="F87" s="49"/>
      <c r="G87" s="49"/>
      <c r="H87" s="49"/>
      <c r="I87" s="49"/>
      <c r="J87" s="49"/>
      <c r="K87" s="49"/>
      <c r="L87" s="49"/>
      <c r="M87" s="49"/>
      <c r="N87" s="49"/>
      <c r="O87" s="49"/>
      <c r="P87" s="49"/>
      <c r="Q87" s="49"/>
      <c r="R87" s="49"/>
      <c r="S87" s="49"/>
      <c r="T87" s="49"/>
      <c r="U87" s="49"/>
      <c r="V87" s="49"/>
      <c r="W87" s="49"/>
    </row>
    <row r="88" spans="2:23" x14ac:dyDescent="0.15">
      <c r="B88" s="155"/>
      <c r="C88" s="158"/>
      <c r="D88" s="1"/>
      <c r="E88" s="49"/>
      <c r="F88" s="49"/>
      <c r="G88" s="49"/>
      <c r="H88" s="49"/>
      <c r="I88" s="49"/>
      <c r="J88" s="49"/>
      <c r="K88" s="49"/>
      <c r="L88" s="49"/>
      <c r="M88" s="49"/>
      <c r="N88" s="49"/>
      <c r="O88" s="49"/>
      <c r="P88" s="49"/>
      <c r="Q88" s="49"/>
      <c r="R88" s="49"/>
      <c r="S88" s="49"/>
      <c r="T88" s="49"/>
      <c r="U88" s="49"/>
      <c r="V88" s="49"/>
      <c r="W88" s="49"/>
    </row>
    <row r="89" spans="2:23" x14ac:dyDescent="0.15">
      <c r="B89" s="155"/>
      <c r="C89" s="158"/>
      <c r="D89" s="1"/>
      <c r="E89" s="49"/>
      <c r="F89" s="49"/>
      <c r="G89" s="49"/>
      <c r="H89" s="49"/>
      <c r="I89" s="49"/>
      <c r="J89" s="49"/>
      <c r="K89" s="49"/>
      <c r="L89" s="49"/>
      <c r="M89" s="49"/>
      <c r="N89" s="49"/>
      <c r="O89" s="49"/>
      <c r="P89" s="49"/>
      <c r="Q89" s="49"/>
      <c r="R89" s="49"/>
      <c r="S89" s="49"/>
      <c r="T89" s="49"/>
      <c r="U89" s="49"/>
      <c r="V89" s="49"/>
      <c r="W89" s="49"/>
    </row>
    <row r="90" spans="2:23" x14ac:dyDescent="0.15">
      <c r="B90" s="155"/>
      <c r="C90" s="158"/>
      <c r="D90" s="1"/>
      <c r="E90" s="49"/>
      <c r="F90" s="49"/>
      <c r="G90" s="49"/>
      <c r="H90" s="49"/>
      <c r="I90" s="49"/>
      <c r="J90" s="49"/>
      <c r="K90" s="49"/>
      <c r="L90" s="49"/>
      <c r="M90" s="49"/>
      <c r="N90" s="49"/>
      <c r="O90" s="49"/>
      <c r="P90" s="49"/>
      <c r="Q90" s="49"/>
      <c r="R90" s="49"/>
      <c r="S90" s="49"/>
      <c r="T90" s="49"/>
      <c r="U90" s="49"/>
      <c r="V90" s="49"/>
      <c r="W90" s="49"/>
    </row>
    <row r="91" spans="2:23" x14ac:dyDescent="0.15">
      <c r="B91" s="155"/>
      <c r="C91" s="158"/>
      <c r="D91" s="1"/>
      <c r="E91" s="49"/>
      <c r="F91" s="49"/>
      <c r="G91" s="49"/>
      <c r="H91" s="49"/>
      <c r="I91" s="49"/>
      <c r="J91" s="49"/>
      <c r="K91" s="49"/>
      <c r="L91" s="49"/>
      <c r="M91" s="49"/>
      <c r="N91" s="49"/>
      <c r="O91" s="49"/>
      <c r="P91" s="49"/>
      <c r="Q91" s="49"/>
      <c r="R91" s="49"/>
      <c r="S91" s="49"/>
      <c r="T91" s="49"/>
      <c r="U91" s="49"/>
      <c r="V91" s="49"/>
      <c r="W91" s="49"/>
    </row>
    <row r="92" spans="2:23" x14ac:dyDescent="0.15">
      <c r="B92" s="155"/>
      <c r="C92" s="158"/>
      <c r="D92" s="1"/>
      <c r="E92" s="49"/>
      <c r="F92" s="49"/>
      <c r="G92" s="49"/>
      <c r="H92" s="49"/>
      <c r="I92" s="49"/>
      <c r="J92" s="49"/>
      <c r="K92" s="49"/>
      <c r="L92" s="49"/>
      <c r="M92" s="49"/>
      <c r="N92" s="49"/>
      <c r="O92" s="49"/>
      <c r="P92" s="49"/>
      <c r="Q92" s="49"/>
      <c r="R92" s="49"/>
      <c r="S92" s="49"/>
      <c r="T92" s="49"/>
      <c r="U92" s="49"/>
      <c r="V92" s="49"/>
      <c r="W92" s="49"/>
    </row>
    <row r="93" spans="2:23" x14ac:dyDescent="0.15">
      <c r="B93" s="155"/>
      <c r="C93" s="158"/>
      <c r="D93" s="1"/>
      <c r="E93" s="49"/>
      <c r="F93" s="49"/>
      <c r="G93" s="49"/>
      <c r="H93" s="49"/>
      <c r="I93" s="49"/>
      <c r="J93" s="49"/>
      <c r="K93" s="49"/>
      <c r="L93" s="49"/>
      <c r="M93" s="49"/>
      <c r="N93" s="49"/>
      <c r="O93" s="49"/>
      <c r="P93" s="49"/>
      <c r="Q93" s="49"/>
      <c r="R93" s="49"/>
      <c r="S93" s="49"/>
      <c r="T93" s="49"/>
      <c r="U93" s="49"/>
      <c r="V93" s="49"/>
      <c r="W93" s="49"/>
    </row>
    <row r="94" spans="2:23" x14ac:dyDescent="0.15">
      <c r="B94" s="155"/>
      <c r="C94" s="158"/>
      <c r="D94" s="1"/>
      <c r="E94" s="49"/>
      <c r="F94" s="49"/>
      <c r="G94" s="49"/>
      <c r="H94" s="49"/>
      <c r="I94" s="49"/>
      <c r="J94" s="49"/>
      <c r="K94" s="49"/>
      <c r="L94" s="49"/>
      <c r="M94" s="49"/>
      <c r="N94" s="49"/>
      <c r="O94" s="49"/>
      <c r="P94" s="49"/>
      <c r="Q94" s="49"/>
      <c r="R94" s="49"/>
      <c r="S94" s="49"/>
      <c r="T94" s="49"/>
      <c r="U94" s="49"/>
      <c r="V94" s="49"/>
      <c r="W94" s="49"/>
    </row>
    <row r="95" spans="2:23" x14ac:dyDescent="0.15">
      <c r="B95" s="155"/>
      <c r="C95" s="158"/>
      <c r="D95" s="1"/>
      <c r="E95" s="49"/>
      <c r="F95" s="49"/>
      <c r="G95" s="49"/>
      <c r="H95" s="49"/>
      <c r="I95" s="49"/>
      <c r="J95" s="49"/>
      <c r="K95" s="49"/>
      <c r="L95" s="49"/>
      <c r="M95" s="49"/>
      <c r="N95" s="49"/>
      <c r="O95" s="49"/>
      <c r="P95" s="49"/>
      <c r="Q95" s="49"/>
      <c r="R95" s="49"/>
      <c r="S95" s="49"/>
      <c r="T95" s="49"/>
      <c r="U95" s="49"/>
      <c r="V95" s="49"/>
      <c r="W95" s="49"/>
    </row>
    <row r="96" spans="2:23" x14ac:dyDescent="0.15">
      <c r="B96" s="155"/>
      <c r="C96" s="158"/>
      <c r="D96" s="1"/>
      <c r="E96" s="49"/>
      <c r="F96" s="49"/>
      <c r="G96" s="49"/>
      <c r="H96" s="49"/>
      <c r="I96" s="49"/>
      <c r="J96" s="49"/>
      <c r="K96" s="49"/>
      <c r="L96" s="49"/>
      <c r="M96" s="49"/>
      <c r="N96" s="49"/>
      <c r="O96" s="49"/>
      <c r="P96" s="49"/>
      <c r="Q96" s="49"/>
      <c r="R96" s="49"/>
      <c r="S96" s="49"/>
      <c r="T96" s="49"/>
      <c r="U96" s="49"/>
      <c r="V96" s="49"/>
      <c r="W96" s="49"/>
    </row>
    <row r="97" spans="2:23" x14ac:dyDescent="0.15">
      <c r="B97" s="155"/>
      <c r="C97" s="158"/>
      <c r="D97" s="1"/>
      <c r="E97" s="49"/>
      <c r="F97" s="49"/>
      <c r="G97" s="49"/>
      <c r="H97" s="49"/>
      <c r="I97" s="49"/>
      <c r="J97" s="49"/>
      <c r="K97" s="49"/>
      <c r="L97" s="49"/>
      <c r="M97" s="49"/>
      <c r="N97" s="49"/>
      <c r="O97" s="49"/>
      <c r="P97" s="49"/>
      <c r="Q97" s="49"/>
      <c r="R97" s="49"/>
      <c r="S97" s="49"/>
      <c r="T97" s="49"/>
      <c r="U97" s="49"/>
      <c r="V97" s="49"/>
      <c r="W97" s="49"/>
    </row>
    <row r="98" spans="2:23" x14ac:dyDescent="0.15">
      <c r="B98" s="155"/>
      <c r="C98" s="158"/>
      <c r="D98" s="1"/>
      <c r="E98" s="49"/>
      <c r="F98" s="49"/>
      <c r="G98" s="49"/>
      <c r="H98" s="49"/>
      <c r="I98" s="49"/>
      <c r="J98" s="49"/>
      <c r="K98" s="49"/>
      <c r="L98" s="49"/>
      <c r="M98" s="49"/>
      <c r="N98" s="49"/>
      <c r="O98" s="49"/>
      <c r="P98" s="49"/>
      <c r="Q98" s="49"/>
      <c r="R98" s="49"/>
      <c r="S98" s="49"/>
      <c r="T98" s="49"/>
      <c r="U98" s="49"/>
      <c r="V98" s="49"/>
      <c r="W98" s="49"/>
    </row>
    <row r="99" spans="2:23" x14ac:dyDescent="0.15">
      <c r="B99" s="155"/>
      <c r="C99" s="158"/>
      <c r="D99" s="1"/>
      <c r="E99" s="49"/>
      <c r="F99" s="49"/>
      <c r="G99" s="49"/>
      <c r="H99" s="49"/>
      <c r="I99" s="49"/>
      <c r="J99" s="49"/>
      <c r="K99" s="49"/>
      <c r="L99" s="49"/>
      <c r="M99" s="49"/>
      <c r="N99" s="49"/>
      <c r="O99" s="49"/>
      <c r="P99" s="49"/>
      <c r="Q99" s="49"/>
      <c r="R99" s="49"/>
      <c r="S99" s="49"/>
      <c r="T99" s="49"/>
      <c r="U99" s="49"/>
      <c r="V99" s="49"/>
      <c r="W99" s="49"/>
    </row>
    <row r="100" spans="2:23" x14ac:dyDescent="0.15">
      <c r="B100" s="155"/>
      <c r="C100" s="158"/>
      <c r="D100" s="49"/>
      <c r="E100" s="49"/>
      <c r="F100" s="49"/>
      <c r="G100" s="49"/>
      <c r="H100" s="49"/>
      <c r="I100" s="49"/>
      <c r="J100" s="49"/>
      <c r="K100" s="49"/>
      <c r="L100" s="49"/>
      <c r="M100" s="49"/>
      <c r="N100" s="49"/>
      <c r="O100" s="49"/>
      <c r="P100" s="49"/>
      <c r="Q100" s="49"/>
      <c r="R100" s="49"/>
      <c r="S100" s="49"/>
      <c r="T100" s="49"/>
      <c r="U100" s="49"/>
      <c r="V100" s="49"/>
      <c r="W100" s="49"/>
    </row>
    <row r="101" spans="2:23" x14ac:dyDescent="0.15">
      <c r="B101" s="155"/>
      <c r="C101" s="158"/>
      <c r="D101" s="49"/>
      <c r="E101" s="49"/>
      <c r="F101" s="49"/>
      <c r="G101" s="49"/>
      <c r="H101" s="49"/>
      <c r="I101" s="49"/>
      <c r="J101" s="49"/>
      <c r="K101" s="49"/>
      <c r="L101" s="49"/>
      <c r="M101" s="49"/>
      <c r="N101" s="49"/>
      <c r="O101" s="49"/>
      <c r="P101" s="49"/>
      <c r="Q101" s="49"/>
      <c r="R101" s="49"/>
      <c r="S101" s="49"/>
      <c r="T101" s="49"/>
      <c r="U101" s="49"/>
      <c r="V101" s="49"/>
      <c r="W101" s="49"/>
    </row>
    <row r="102" spans="2:23" x14ac:dyDescent="0.15">
      <c r="B102" s="155"/>
      <c r="C102" s="158"/>
      <c r="D102" s="49"/>
      <c r="E102" s="49"/>
      <c r="F102" s="49"/>
      <c r="G102" s="49"/>
      <c r="H102" s="49"/>
      <c r="I102" s="49"/>
      <c r="J102" s="49"/>
      <c r="K102" s="49"/>
      <c r="L102" s="49"/>
      <c r="M102" s="49"/>
      <c r="N102" s="49"/>
      <c r="O102" s="49"/>
      <c r="P102" s="49"/>
      <c r="Q102" s="49"/>
      <c r="R102" s="49"/>
      <c r="S102" s="49"/>
      <c r="T102" s="49"/>
      <c r="U102" s="49"/>
      <c r="V102" s="49"/>
      <c r="W102" s="49"/>
    </row>
    <row r="103" spans="2:23" x14ac:dyDescent="0.15">
      <c r="B103" s="155"/>
      <c r="C103" s="158"/>
      <c r="D103" s="49"/>
      <c r="E103" s="49"/>
      <c r="F103" s="49"/>
      <c r="G103" s="49"/>
      <c r="H103" s="49"/>
      <c r="I103" s="49"/>
      <c r="J103" s="49"/>
      <c r="K103" s="49"/>
      <c r="L103" s="49"/>
      <c r="M103" s="49"/>
      <c r="N103" s="49"/>
      <c r="O103" s="49"/>
      <c r="P103" s="49"/>
      <c r="Q103" s="49"/>
      <c r="R103" s="49"/>
      <c r="S103" s="49"/>
      <c r="T103" s="49"/>
      <c r="U103" s="49"/>
      <c r="V103" s="49"/>
      <c r="W103" s="49"/>
    </row>
    <row r="104" spans="2:23" x14ac:dyDescent="0.15">
      <c r="B104" s="155"/>
      <c r="C104" s="158"/>
      <c r="D104" s="49"/>
      <c r="E104" s="49"/>
      <c r="F104" s="49"/>
      <c r="G104" s="49"/>
      <c r="H104" s="49"/>
      <c r="I104" s="49"/>
      <c r="J104" s="49"/>
      <c r="K104" s="49"/>
      <c r="L104" s="49"/>
      <c r="M104" s="49"/>
      <c r="N104" s="49"/>
      <c r="O104" s="49"/>
      <c r="P104" s="49"/>
      <c r="Q104" s="49"/>
      <c r="R104" s="49"/>
      <c r="S104" s="49"/>
      <c r="T104" s="49"/>
      <c r="U104" s="49"/>
      <c r="V104" s="49"/>
      <c r="W104" s="49"/>
    </row>
    <row r="105" spans="2:23" x14ac:dyDescent="0.15">
      <c r="B105" s="155"/>
      <c r="C105" s="158"/>
      <c r="D105" s="49"/>
      <c r="E105" s="49"/>
      <c r="F105" s="49"/>
      <c r="G105" s="49"/>
      <c r="H105" s="49"/>
      <c r="I105" s="49"/>
      <c r="J105" s="49"/>
      <c r="K105" s="49"/>
      <c r="L105" s="49"/>
      <c r="M105" s="49"/>
      <c r="N105" s="49"/>
      <c r="O105" s="49"/>
      <c r="P105" s="49"/>
      <c r="Q105" s="49"/>
      <c r="R105" s="49"/>
      <c r="S105" s="49"/>
      <c r="T105" s="49"/>
      <c r="U105" s="49"/>
      <c r="V105" s="49"/>
      <c r="W105" s="49"/>
    </row>
    <row r="106" spans="2:23" x14ac:dyDescent="0.15">
      <c r="B106" s="155"/>
      <c r="C106" s="158"/>
      <c r="D106" s="49"/>
      <c r="E106" s="49"/>
      <c r="F106" s="49"/>
      <c r="G106" s="49"/>
      <c r="H106" s="49"/>
      <c r="I106" s="49"/>
      <c r="J106" s="49"/>
      <c r="K106" s="49"/>
      <c r="L106" s="49"/>
      <c r="M106" s="49"/>
      <c r="N106" s="49"/>
      <c r="O106" s="49"/>
      <c r="P106" s="49"/>
      <c r="Q106" s="49"/>
      <c r="R106" s="49"/>
      <c r="S106" s="49"/>
      <c r="T106" s="49"/>
      <c r="U106" s="49"/>
      <c r="V106" s="49"/>
      <c r="W106" s="49"/>
    </row>
    <row r="107" spans="2:23" x14ac:dyDescent="0.15">
      <c r="B107" s="155"/>
      <c r="C107" s="158"/>
      <c r="D107" s="49"/>
      <c r="E107" s="49"/>
      <c r="F107" s="49"/>
      <c r="G107" s="49"/>
      <c r="H107" s="49"/>
      <c r="I107" s="49"/>
      <c r="J107" s="49"/>
      <c r="K107" s="49"/>
      <c r="L107" s="49"/>
      <c r="M107" s="49"/>
      <c r="N107" s="49"/>
      <c r="O107" s="49"/>
      <c r="P107" s="49"/>
      <c r="Q107" s="49"/>
      <c r="R107" s="49"/>
      <c r="S107" s="49"/>
      <c r="T107" s="49"/>
      <c r="U107" s="49"/>
      <c r="V107" s="49"/>
      <c r="W107" s="49"/>
    </row>
    <row r="108" spans="2:23" x14ac:dyDescent="0.15">
      <c r="B108" s="155"/>
      <c r="C108" s="158"/>
      <c r="D108" s="49"/>
      <c r="E108" s="49"/>
      <c r="F108" s="49"/>
      <c r="G108" s="49"/>
      <c r="H108" s="49"/>
      <c r="I108" s="49"/>
      <c r="J108" s="49"/>
      <c r="K108" s="49"/>
      <c r="L108" s="49"/>
      <c r="M108" s="49"/>
      <c r="N108" s="49"/>
      <c r="O108" s="49"/>
      <c r="P108" s="49"/>
      <c r="Q108" s="49"/>
      <c r="R108" s="49"/>
      <c r="S108" s="49"/>
      <c r="T108" s="49"/>
      <c r="U108" s="49"/>
      <c r="V108" s="49"/>
      <c r="W108" s="49"/>
    </row>
    <row r="109" spans="2:23" x14ac:dyDescent="0.15">
      <c r="B109" s="155"/>
      <c r="C109" s="158"/>
      <c r="D109" s="49"/>
      <c r="E109" s="49"/>
      <c r="F109" s="49"/>
      <c r="G109" s="49"/>
      <c r="H109" s="49"/>
      <c r="I109" s="49"/>
      <c r="J109" s="49"/>
      <c r="K109" s="49"/>
      <c r="L109" s="49"/>
      <c r="M109" s="49"/>
      <c r="N109" s="49"/>
      <c r="O109" s="49"/>
      <c r="P109" s="49"/>
      <c r="Q109" s="49"/>
      <c r="R109" s="49"/>
      <c r="S109" s="49"/>
      <c r="T109" s="49"/>
      <c r="U109" s="49"/>
      <c r="V109" s="49"/>
      <c r="W109" s="49"/>
    </row>
    <row r="110" spans="2:23" x14ac:dyDescent="0.15">
      <c r="B110" s="155"/>
      <c r="C110" s="158"/>
      <c r="D110" s="49"/>
      <c r="E110" s="49"/>
      <c r="F110" s="49"/>
      <c r="G110" s="49"/>
      <c r="H110" s="49"/>
      <c r="I110" s="49"/>
      <c r="J110" s="49"/>
      <c r="K110" s="49"/>
      <c r="L110" s="49"/>
      <c r="M110" s="49"/>
      <c r="N110" s="49"/>
      <c r="O110" s="49"/>
      <c r="P110" s="49"/>
      <c r="Q110" s="49"/>
      <c r="R110" s="49"/>
      <c r="S110" s="49"/>
      <c r="T110" s="49"/>
      <c r="U110" s="49"/>
      <c r="V110" s="49"/>
      <c r="W110" s="49"/>
    </row>
    <row r="111" spans="2:23" x14ac:dyDescent="0.15">
      <c r="B111" s="155"/>
      <c r="C111" s="158"/>
      <c r="D111" s="49"/>
      <c r="E111" s="49"/>
      <c r="F111" s="49"/>
      <c r="G111" s="49"/>
      <c r="H111" s="49"/>
      <c r="I111" s="49"/>
      <c r="J111" s="49"/>
      <c r="K111" s="49"/>
      <c r="L111" s="49"/>
      <c r="M111" s="49"/>
      <c r="N111" s="49"/>
      <c r="O111" s="49"/>
      <c r="P111" s="49"/>
      <c r="Q111" s="49"/>
      <c r="R111" s="49"/>
      <c r="S111" s="49"/>
      <c r="T111" s="49"/>
      <c r="U111" s="49"/>
      <c r="V111" s="49"/>
      <c r="W111" s="49"/>
    </row>
    <row r="112" spans="2:23" x14ac:dyDescent="0.15">
      <c r="B112" s="155"/>
      <c r="C112" s="158"/>
      <c r="D112" s="49"/>
      <c r="E112" s="49"/>
      <c r="F112" s="49"/>
      <c r="G112" s="49"/>
      <c r="H112" s="49"/>
      <c r="I112" s="49"/>
      <c r="J112" s="49"/>
      <c r="K112" s="49"/>
      <c r="L112" s="49"/>
      <c r="M112" s="49"/>
      <c r="N112" s="49"/>
      <c r="O112" s="49"/>
      <c r="P112" s="49"/>
      <c r="Q112" s="49"/>
      <c r="R112" s="49"/>
      <c r="S112" s="49"/>
      <c r="T112" s="49"/>
      <c r="U112" s="49"/>
      <c r="V112" s="49"/>
      <c r="W112" s="49"/>
    </row>
    <row r="113" spans="2:23" x14ac:dyDescent="0.15">
      <c r="B113" s="155"/>
      <c r="C113" s="158"/>
      <c r="D113" s="49"/>
      <c r="E113" s="49"/>
      <c r="F113" s="49"/>
      <c r="G113" s="49"/>
      <c r="H113" s="49"/>
      <c r="I113" s="49"/>
      <c r="J113" s="49"/>
      <c r="K113" s="49"/>
      <c r="L113" s="49"/>
      <c r="M113" s="49"/>
      <c r="N113" s="49"/>
      <c r="O113" s="49"/>
      <c r="P113" s="49"/>
      <c r="Q113" s="49"/>
      <c r="R113" s="49"/>
      <c r="S113" s="49"/>
      <c r="T113" s="49"/>
      <c r="U113" s="49"/>
      <c r="V113" s="49"/>
      <c r="W113" s="49"/>
    </row>
    <row r="114" spans="2:23" x14ac:dyDescent="0.15">
      <c r="B114" s="155"/>
      <c r="C114" s="158"/>
      <c r="D114" s="49"/>
      <c r="E114" s="49"/>
      <c r="F114" s="49"/>
      <c r="G114" s="49"/>
      <c r="H114" s="49"/>
      <c r="I114" s="49"/>
      <c r="J114" s="49"/>
      <c r="K114" s="49"/>
      <c r="L114" s="49"/>
      <c r="M114" s="49"/>
      <c r="N114" s="49"/>
      <c r="O114" s="49"/>
      <c r="P114" s="49"/>
      <c r="Q114" s="49"/>
      <c r="R114" s="49"/>
      <c r="S114" s="49"/>
      <c r="T114" s="49"/>
      <c r="U114" s="49"/>
      <c r="V114" s="49"/>
      <c r="W114" s="49"/>
    </row>
    <row r="115" spans="2:23" x14ac:dyDescent="0.15">
      <c r="B115" s="155"/>
      <c r="C115" s="158"/>
      <c r="D115" s="49"/>
      <c r="E115" s="49"/>
      <c r="F115" s="49"/>
      <c r="G115" s="49"/>
      <c r="H115" s="49"/>
      <c r="I115" s="49"/>
      <c r="J115" s="49"/>
      <c r="K115" s="49"/>
      <c r="L115" s="49"/>
      <c r="M115" s="49"/>
      <c r="N115" s="49"/>
      <c r="O115" s="49"/>
      <c r="P115" s="49"/>
      <c r="Q115" s="49"/>
      <c r="R115" s="49"/>
      <c r="S115" s="49"/>
      <c r="T115" s="49"/>
      <c r="U115" s="49"/>
      <c r="V115" s="49"/>
      <c r="W115" s="49"/>
    </row>
    <row r="116" spans="2:23" x14ac:dyDescent="0.15">
      <c r="B116" s="155"/>
      <c r="C116" s="158"/>
      <c r="D116" s="49"/>
      <c r="E116" s="49"/>
      <c r="F116" s="49"/>
      <c r="G116" s="49"/>
      <c r="H116" s="49"/>
      <c r="I116" s="49"/>
      <c r="J116" s="49"/>
      <c r="K116" s="49"/>
      <c r="L116" s="49"/>
      <c r="M116" s="49"/>
      <c r="N116" s="49"/>
      <c r="O116" s="49"/>
      <c r="P116" s="49"/>
      <c r="Q116" s="49"/>
      <c r="R116" s="49"/>
      <c r="S116" s="49"/>
      <c r="T116" s="49"/>
      <c r="U116" s="49"/>
      <c r="V116" s="49"/>
      <c r="W116" s="49"/>
    </row>
    <row r="117" spans="2:23" x14ac:dyDescent="0.15">
      <c r="B117" s="155"/>
      <c r="C117" s="158"/>
      <c r="D117" s="49"/>
      <c r="E117" s="49"/>
      <c r="F117" s="49"/>
      <c r="G117" s="49"/>
      <c r="H117" s="49"/>
      <c r="I117" s="49"/>
      <c r="J117" s="49"/>
      <c r="K117" s="49"/>
      <c r="L117" s="49"/>
      <c r="M117" s="49"/>
      <c r="N117" s="49"/>
      <c r="O117" s="49"/>
      <c r="P117" s="49"/>
      <c r="Q117" s="49"/>
      <c r="R117" s="49"/>
      <c r="S117" s="49"/>
      <c r="T117" s="49"/>
      <c r="U117" s="49"/>
      <c r="V117" s="49"/>
      <c r="W117" s="49"/>
    </row>
    <row r="118" spans="2:23" x14ac:dyDescent="0.15">
      <c r="B118" s="155"/>
      <c r="C118" s="158"/>
      <c r="D118" s="49"/>
      <c r="E118" s="49"/>
      <c r="F118" s="49"/>
      <c r="G118" s="49"/>
      <c r="H118" s="49"/>
      <c r="I118" s="49"/>
      <c r="J118" s="49"/>
      <c r="K118" s="49"/>
      <c r="L118" s="49"/>
      <c r="M118" s="49"/>
      <c r="N118" s="49"/>
      <c r="O118" s="49"/>
      <c r="P118" s="49"/>
      <c r="Q118" s="49"/>
      <c r="R118" s="49"/>
      <c r="S118" s="49"/>
      <c r="T118" s="49"/>
      <c r="U118" s="49"/>
      <c r="V118" s="49"/>
      <c r="W118" s="49"/>
    </row>
    <row r="119" spans="2:23" x14ac:dyDescent="0.15">
      <c r="B119" s="155"/>
      <c r="C119" s="158"/>
      <c r="D119" s="49"/>
      <c r="E119" s="49"/>
      <c r="F119" s="49"/>
      <c r="G119" s="49"/>
      <c r="H119" s="49"/>
      <c r="I119" s="49"/>
      <c r="J119" s="49"/>
      <c r="K119" s="49"/>
      <c r="L119" s="49"/>
      <c r="M119" s="49"/>
      <c r="N119" s="49"/>
      <c r="O119" s="49"/>
      <c r="P119" s="49"/>
      <c r="Q119" s="49"/>
      <c r="R119" s="49"/>
      <c r="S119" s="49"/>
      <c r="T119" s="49"/>
      <c r="U119" s="49"/>
      <c r="V119" s="49"/>
      <c r="W119" s="49"/>
    </row>
    <row r="120" spans="2:23" x14ac:dyDescent="0.15">
      <c r="B120" s="155"/>
      <c r="C120" s="158"/>
      <c r="D120" s="49"/>
      <c r="E120" s="49"/>
      <c r="F120" s="49"/>
      <c r="G120" s="49"/>
      <c r="H120" s="49"/>
      <c r="I120" s="49"/>
      <c r="J120" s="49"/>
      <c r="K120" s="49"/>
      <c r="L120" s="49"/>
      <c r="M120" s="49"/>
      <c r="N120" s="49"/>
      <c r="O120" s="49"/>
      <c r="P120" s="49"/>
      <c r="Q120" s="49"/>
      <c r="R120" s="49"/>
      <c r="S120" s="49"/>
      <c r="T120" s="49"/>
      <c r="U120" s="49"/>
      <c r="V120" s="49"/>
      <c r="W120" s="49"/>
    </row>
    <row r="121" spans="2:23" x14ac:dyDescent="0.15">
      <c r="B121" s="155"/>
      <c r="C121" s="158"/>
      <c r="D121" s="49"/>
      <c r="E121" s="49"/>
      <c r="F121" s="49"/>
      <c r="G121" s="49"/>
      <c r="H121" s="49"/>
      <c r="I121" s="49"/>
      <c r="J121" s="49"/>
      <c r="K121" s="49"/>
      <c r="L121" s="49"/>
      <c r="M121" s="49"/>
      <c r="N121" s="49"/>
      <c r="O121" s="49"/>
      <c r="P121" s="49"/>
      <c r="Q121" s="49"/>
      <c r="R121" s="49"/>
      <c r="S121" s="49"/>
      <c r="T121" s="49"/>
      <c r="U121" s="49"/>
      <c r="V121" s="49"/>
      <c r="W121" s="49"/>
    </row>
    <row r="122" spans="2:23" x14ac:dyDescent="0.15">
      <c r="B122" s="155"/>
      <c r="C122" s="158"/>
      <c r="D122" s="49"/>
      <c r="E122" s="49"/>
      <c r="F122" s="49"/>
      <c r="G122" s="49"/>
      <c r="H122" s="49"/>
      <c r="I122" s="49"/>
      <c r="J122" s="49"/>
      <c r="K122" s="49"/>
      <c r="L122" s="49"/>
      <c r="M122" s="49"/>
      <c r="N122" s="49"/>
      <c r="O122" s="49"/>
      <c r="P122" s="49"/>
      <c r="Q122" s="49"/>
      <c r="R122" s="49"/>
      <c r="S122" s="49"/>
      <c r="T122" s="49"/>
      <c r="U122" s="49"/>
      <c r="V122" s="49"/>
      <c r="W122" s="49"/>
    </row>
    <row r="123" spans="2:23" x14ac:dyDescent="0.15">
      <c r="B123" s="155"/>
      <c r="C123" s="158"/>
      <c r="D123" s="49"/>
      <c r="E123" s="49"/>
      <c r="F123" s="49"/>
      <c r="G123" s="49"/>
      <c r="H123" s="49"/>
      <c r="I123" s="49"/>
      <c r="J123" s="49"/>
      <c r="K123" s="49"/>
      <c r="L123" s="49"/>
      <c r="M123" s="49"/>
      <c r="N123" s="49"/>
      <c r="O123" s="49"/>
      <c r="P123" s="49"/>
      <c r="Q123" s="49"/>
      <c r="R123" s="49"/>
      <c r="S123" s="49"/>
      <c r="T123" s="49"/>
      <c r="U123" s="49"/>
      <c r="V123" s="49"/>
      <c r="W123" s="49"/>
    </row>
    <row r="124" spans="2:23" x14ac:dyDescent="0.15">
      <c r="B124" s="155"/>
      <c r="C124" s="158"/>
      <c r="D124" s="49"/>
      <c r="E124" s="49"/>
      <c r="F124" s="49"/>
      <c r="G124" s="49"/>
      <c r="H124" s="49"/>
      <c r="I124" s="49"/>
      <c r="J124" s="49"/>
      <c r="K124" s="49"/>
      <c r="L124" s="49"/>
      <c r="M124" s="49"/>
      <c r="N124" s="49"/>
      <c r="O124" s="49"/>
      <c r="P124" s="49"/>
      <c r="Q124" s="49"/>
      <c r="R124" s="49"/>
      <c r="S124" s="49"/>
      <c r="T124" s="49"/>
      <c r="U124" s="49"/>
      <c r="V124" s="49"/>
      <c r="W124" s="49"/>
    </row>
    <row r="125" spans="2:23" x14ac:dyDescent="0.15">
      <c r="B125" s="155"/>
      <c r="C125" s="158"/>
      <c r="D125" s="49"/>
      <c r="E125" s="49"/>
      <c r="F125" s="49"/>
      <c r="G125" s="49"/>
      <c r="H125" s="49"/>
      <c r="I125" s="49"/>
      <c r="J125" s="49"/>
      <c r="K125" s="49"/>
      <c r="L125" s="49"/>
      <c r="M125" s="49"/>
      <c r="N125" s="49"/>
      <c r="O125" s="49"/>
      <c r="P125" s="49"/>
      <c r="Q125" s="49"/>
      <c r="R125" s="49"/>
      <c r="S125" s="49"/>
      <c r="T125" s="49"/>
      <c r="U125" s="49"/>
      <c r="V125" s="49"/>
      <c r="W125" s="49"/>
    </row>
    <row r="126" spans="2:23" x14ac:dyDescent="0.15">
      <c r="B126" s="155"/>
      <c r="C126" s="158"/>
      <c r="D126" s="49"/>
      <c r="E126" s="49"/>
      <c r="F126" s="49"/>
      <c r="G126" s="49"/>
      <c r="H126" s="49"/>
      <c r="I126" s="49"/>
      <c r="J126" s="49"/>
      <c r="K126" s="49"/>
      <c r="L126" s="49"/>
      <c r="M126" s="49"/>
      <c r="N126" s="49"/>
      <c r="O126" s="49"/>
      <c r="P126" s="49"/>
      <c r="Q126" s="49"/>
      <c r="R126" s="49"/>
      <c r="S126" s="49"/>
      <c r="T126" s="49"/>
      <c r="U126" s="49"/>
      <c r="V126" s="49"/>
      <c r="W126" s="49"/>
    </row>
    <row r="127" spans="2:23" x14ac:dyDescent="0.15">
      <c r="B127" s="155"/>
      <c r="C127" s="158"/>
      <c r="D127" s="49"/>
      <c r="E127" s="49"/>
      <c r="F127" s="49"/>
      <c r="G127" s="49"/>
      <c r="H127" s="49"/>
      <c r="I127" s="49"/>
      <c r="J127" s="49"/>
      <c r="K127" s="49"/>
      <c r="L127" s="49"/>
      <c r="M127" s="49"/>
      <c r="N127" s="49"/>
      <c r="O127" s="49"/>
      <c r="P127" s="49"/>
      <c r="Q127" s="49"/>
      <c r="R127" s="49"/>
      <c r="S127" s="49"/>
      <c r="T127" s="49"/>
      <c r="U127" s="49"/>
      <c r="V127" s="49"/>
      <c r="W127" s="49"/>
    </row>
    <row r="128" spans="2:23" x14ac:dyDescent="0.15">
      <c r="B128" s="155"/>
      <c r="C128" s="158"/>
      <c r="D128" s="49"/>
      <c r="E128" s="49"/>
      <c r="F128" s="49"/>
      <c r="G128" s="49"/>
      <c r="H128" s="49"/>
      <c r="I128" s="49"/>
      <c r="J128" s="49"/>
      <c r="K128" s="49"/>
      <c r="L128" s="49"/>
      <c r="M128" s="49"/>
      <c r="N128" s="49"/>
      <c r="O128" s="49"/>
      <c r="P128" s="49"/>
      <c r="Q128" s="49"/>
      <c r="R128" s="49"/>
      <c r="S128" s="49"/>
      <c r="T128" s="49"/>
      <c r="U128" s="49"/>
      <c r="V128" s="49"/>
      <c r="W128" s="49"/>
    </row>
    <row r="129" spans="2:23" x14ac:dyDescent="0.15">
      <c r="B129" s="155"/>
      <c r="C129" s="158"/>
      <c r="D129" s="49"/>
      <c r="E129" s="49"/>
      <c r="F129" s="49"/>
      <c r="G129" s="49"/>
      <c r="H129" s="49"/>
      <c r="I129" s="49"/>
      <c r="J129" s="49"/>
      <c r="K129" s="49"/>
      <c r="L129" s="49"/>
      <c r="M129" s="49"/>
      <c r="N129" s="49"/>
      <c r="O129" s="49"/>
      <c r="P129" s="49"/>
      <c r="Q129" s="49"/>
      <c r="R129" s="49"/>
      <c r="S129" s="49"/>
      <c r="T129" s="49"/>
      <c r="U129" s="49"/>
      <c r="V129" s="49"/>
      <c r="W129" s="49"/>
    </row>
    <row r="130" spans="2:23" x14ac:dyDescent="0.15">
      <c r="B130" s="155"/>
      <c r="C130" s="158"/>
      <c r="D130" s="49"/>
      <c r="E130" s="49"/>
      <c r="F130" s="49"/>
      <c r="G130" s="49"/>
      <c r="H130" s="49"/>
      <c r="I130" s="49"/>
      <c r="J130" s="49"/>
      <c r="K130" s="49"/>
      <c r="L130" s="49"/>
      <c r="M130" s="49"/>
      <c r="N130" s="49"/>
      <c r="O130" s="49"/>
      <c r="P130" s="49"/>
      <c r="Q130" s="49"/>
      <c r="R130" s="49"/>
      <c r="S130" s="49"/>
      <c r="T130" s="49"/>
      <c r="U130" s="49"/>
      <c r="V130" s="49"/>
      <c r="W130" s="49"/>
    </row>
    <row r="131" spans="2:23" x14ac:dyDescent="0.15">
      <c r="D131" s="49"/>
      <c r="E131" s="49"/>
      <c r="F131" s="49"/>
      <c r="G131" s="49"/>
      <c r="H131" s="49"/>
      <c r="I131" s="49"/>
      <c r="J131" s="49"/>
      <c r="K131" s="49"/>
      <c r="L131" s="49"/>
      <c r="M131" s="49"/>
      <c r="N131" s="49"/>
      <c r="O131" s="49"/>
      <c r="P131" s="49"/>
      <c r="Q131" s="49"/>
      <c r="R131" s="49"/>
      <c r="S131" s="49"/>
      <c r="T131" s="49"/>
      <c r="U131" s="49"/>
      <c r="V131" s="49"/>
      <c r="W131" s="49"/>
    </row>
    <row r="132" spans="2:23" x14ac:dyDescent="0.15">
      <c r="D132" s="49"/>
      <c r="E132" s="49"/>
      <c r="F132" s="49"/>
      <c r="G132" s="49"/>
      <c r="H132" s="49"/>
      <c r="I132" s="49"/>
      <c r="J132" s="49"/>
      <c r="K132" s="49"/>
      <c r="L132" s="49"/>
      <c r="M132" s="49"/>
      <c r="N132" s="49"/>
      <c r="O132" s="49"/>
      <c r="P132" s="49"/>
      <c r="Q132" s="49"/>
      <c r="R132" s="49"/>
      <c r="S132" s="49"/>
      <c r="T132" s="49"/>
      <c r="U132" s="49"/>
      <c r="V132" s="49"/>
      <c r="W132" s="49"/>
    </row>
    <row r="133" spans="2:23" x14ac:dyDescent="0.15">
      <c r="D133" s="49"/>
      <c r="E133" s="49"/>
      <c r="F133" s="49"/>
      <c r="G133" s="49"/>
      <c r="H133" s="49"/>
      <c r="I133" s="49"/>
      <c r="J133" s="49"/>
      <c r="K133" s="49"/>
      <c r="L133" s="49"/>
      <c r="M133" s="49"/>
      <c r="N133" s="49"/>
      <c r="O133" s="49"/>
      <c r="P133" s="49"/>
      <c r="Q133" s="49"/>
      <c r="R133" s="49"/>
      <c r="S133" s="49"/>
      <c r="T133" s="49"/>
      <c r="U133" s="49"/>
      <c r="V133" s="49"/>
      <c r="W133" s="49"/>
    </row>
    <row r="134" spans="2:23" x14ac:dyDescent="0.15">
      <c r="D134" s="49"/>
      <c r="E134" s="49"/>
      <c r="F134" s="49"/>
      <c r="G134" s="49"/>
      <c r="H134" s="49"/>
      <c r="I134" s="49"/>
      <c r="J134" s="49"/>
      <c r="K134" s="49"/>
      <c r="L134" s="49"/>
      <c r="M134" s="49"/>
      <c r="N134" s="49"/>
      <c r="O134" s="49"/>
      <c r="P134" s="49"/>
      <c r="Q134" s="49"/>
      <c r="R134" s="49"/>
      <c r="S134" s="49"/>
      <c r="T134" s="49"/>
      <c r="U134" s="49"/>
      <c r="V134" s="49"/>
      <c r="W134" s="49"/>
    </row>
    <row r="135" spans="2:23" x14ac:dyDescent="0.15">
      <c r="D135" s="49"/>
      <c r="E135" s="49"/>
      <c r="F135" s="49"/>
      <c r="G135" s="49"/>
      <c r="H135" s="49"/>
      <c r="I135" s="49"/>
      <c r="J135" s="49"/>
      <c r="K135" s="49"/>
      <c r="L135" s="49"/>
      <c r="M135" s="49"/>
      <c r="N135" s="49"/>
      <c r="O135" s="49"/>
      <c r="P135" s="49"/>
      <c r="Q135" s="49"/>
      <c r="R135" s="49"/>
      <c r="S135" s="49"/>
      <c r="T135" s="49"/>
      <c r="U135" s="49"/>
      <c r="V135" s="49"/>
      <c r="W135" s="49"/>
    </row>
    <row r="136" spans="2:23" x14ac:dyDescent="0.15">
      <c r="D136" s="49"/>
      <c r="E136" s="49"/>
      <c r="F136" s="49"/>
      <c r="G136" s="49"/>
      <c r="H136" s="49"/>
      <c r="I136" s="49"/>
      <c r="J136" s="49"/>
      <c r="K136" s="49"/>
      <c r="L136" s="49"/>
      <c r="M136" s="49"/>
      <c r="N136" s="49"/>
      <c r="O136" s="49"/>
      <c r="P136" s="49"/>
      <c r="Q136" s="49"/>
      <c r="R136" s="49"/>
      <c r="S136" s="49"/>
      <c r="T136" s="49"/>
      <c r="U136" s="49"/>
      <c r="V136" s="49"/>
      <c r="W136" s="49"/>
    </row>
    <row r="137" spans="2:23" x14ac:dyDescent="0.15">
      <c r="D137" s="49"/>
      <c r="E137" s="49"/>
      <c r="F137" s="49"/>
      <c r="G137" s="49"/>
      <c r="H137" s="49"/>
      <c r="I137" s="49"/>
      <c r="J137" s="49"/>
      <c r="K137" s="49"/>
      <c r="L137" s="49"/>
      <c r="M137" s="49"/>
      <c r="N137" s="49"/>
      <c r="O137" s="49"/>
      <c r="P137" s="49"/>
      <c r="Q137" s="49"/>
      <c r="R137" s="49"/>
      <c r="S137" s="49"/>
      <c r="T137" s="49"/>
      <c r="U137" s="49"/>
      <c r="V137" s="49"/>
      <c r="W137" s="49"/>
    </row>
    <row r="138" spans="2:23" x14ac:dyDescent="0.15">
      <c r="D138" s="49"/>
      <c r="E138" s="49"/>
      <c r="F138" s="49"/>
      <c r="G138" s="49"/>
      <c r="H138" s="49"/>
      <c r="I138" s="49"/>
      <c r="J138" s="49"/>
      <c r="K138" s="49"/>
      <c r="L138" s="49"/>
      <c r="M138" s="49"/>
      <c r="N138" s="49"/>
      <c r="O138" s="49"/>
      <c r="P138" s="49"/>
      <c r="Q138" s="49"/>
      <c r="R138" s="49"/>
      <c r="S138" s="49"/>
      <c r="T138" s="49"/>
      <c r="U138" s="49"/>
      <c r="V138" s="49"/>
      <c r="W138" s="49"/>
    </row>
    <row r="139" spans="2:23" x14ac:dyDescent="0.15">
      <c r="D139" s="49"/>
      <c r="E139" s="49"/>
      <c r="F139" s="49"/>
      <c r="G139" s="49"/>
      <c r="H139" s="49"/>
      <c r="I139" s="49"/>
      <c r="J139" s="49"/>
      <c r="K139" s="49"/>
      <c r="L139" s="49"/>
      <c r="M139" s="49"/>
      <c r="N139" s="49"/>
      <c r="O139" s="49"/>
      <c r="P139" s="49"/>
      <c r="Q139" s="49"/>
      <c r="R139" s="49"/>
      <c r="S139" s="49"/>
      <c r="T139" s="49"/>
      <c r="U139" s="49"/>
      <c r="V139" s="49"/>
      <c r="W139" s="49"/>
    </row>
    <row r="140" spans="2:23" x14ac:dyDescent="0.15">
      <c r="D140" s="49"/>
      <c r="E140" s="49"/>
      <c r="F140" s="49"/>
      <c r="G140" s="49"/>
      <c r="H140" s="49"/>
      <c r="I140" s="49"/>
      <c r="J140" s="49"/>
      <c r="K140" s="49"/>
      <c r="L140" s="49"/>
      <c r="M140" s="49"/>
      <c r="N140" s="49"/>
      <c r="O140" s="49"/>
      <c r="P140" s="49"/>
      <c r="Q140" s="49"/>
      <c r="R140" s="49"/>
      <c r="S140" s="49"/>
      <c r="T140" s="49"/>
      <c r="U140" s="49"/>
      <c r="V140" s="49"/>
      <c r="W140" s="49"/>
    </row>
    <row r="141" spans="2:23" x14ac:dyDescent="0.15">
      <c r="D141" s="49"/>
      <c r="E141" s="49"/>
      <c r="F141" s="49"/>
      <c r="G141" s="49"/>
      <c r="H141" s="49"/>
      <c r="I141" s="49"/>
      <c r="J141" s="49"/>
      <c r="K141" s="49"/>
      <c r="L141" s="49"/>
      <c r="M141" s="49"/>
      <c r="N141" s="49"/>
      <c r="O141" s="49"/>
      <c r="P141" s="49"/>
      <c r="Q141" s="49"/>
      <c r="R141" s="49"/>
      <c r="S141" s="49"/>
      <c r="T141" s="49"/>
      <c r="U141" s="49"/>
      <c r="V141" s="49"/>
      <c r="W141" s="49"/>
    </row>
    <row r="142" spans="2:23" x14ac:dyDescent="0.15">
      <c r="D142" s="49"/>
      <c r="E142" s="49"/>
      <c r="F142" s="49"/>
      <c r="G142" s="49"/>
      <c r="H142" s="49"/>
      <c r="I142" s="49"/>
      <c r="J142" s="49"/>
      <c r="K142" s="49"/>
      <c r="L142" s="49"/>
      <c r="M142" s="49"/>
      <c r="N142" s="49"/>
      <c r="O142" s="49"/>
      <c r="P142" s="49"/>
      <c r="Q142" s="49"/>
      <c r="R142" s="49"/>
      <c r="S142" s="49"/>
      <c r="T142" s="49"/>
      <c r="U142" s="49"/>
      <c r="V142" s="49"/>
      <c r="W142" s="49"/>
    </row>
    <row r="143" spans="2:23" x14ac:dyDescent="0.15">
      <c r="D143" s="49"/>
      <c r="E143" s="49"/>
      <c r="F143" s="49"/>
      <c r="G143" s="49"/>
      <c r="H143" s="49"/>
      <c r="I143" s="49"/>
      <c r="J143" s="49"/>
      <c r="K143" s="49"/>
      <c r="L143" s="49"/>
      <c r="M143" s="49"/>
      <c r="N143" s="49"/>
      <c r="O143" s="49"/>
      <c r="P143" s="49"/>
      <c r="Q143" s="49"/>
      <c r="R143" s="49"/>
      <c r="S143" s="49"/>
      <c r="T143" s="49"/>
      <c r="U143" s="49"/>
      <c r="V143" s="49"/>
      <c r="W143" s="49"/>
    </row>
    <row r="144" spans="2:23" x14ac:dyDescent="0.15">
      <c r="D144" s="49"/>
      <c r="E144" s="49"/>
      <c r="F144" s="49"/>
      <c r="G144" s="49"/>
      <c r="H144" s="49"/>
      <c r="I144" s="49"/>
      <c r="J144" s="49"/>
      <c r="K144" s="49"/>
      <c r="L144" s="49"/>
      <c r="M144" s="49"/>
      <c r="N144" s="49"/>
      <c r="O144" s="49"/>
      <c r="P144" s="49"/>
      <c r="Q144" s="49"/>
      <c r="R144" s="49"/>
      <c r="S144" s="49"/>
      <c r="T144" s="49"/>
      <c r="U144" s="49"/>
      <c r="V144" s="49"/>
      <c r="W144" s="49"/>
    </row>
    <row r="145" spans="4:23" x14ac:dyDescent="0.15">
      <c r="D145" s="49"/>
      <c r="E145" s="49"/>
      <c r="F145" s="49"/>
      <c r="G145" s="49"/>
      <c r="H145" s="49"/>
      <c r="I145" s="49"/>
      <c r="J145" s="49"/>
      <c r="K145" s="49"/>
      <c r="L145" s="49"/>
      <c r="M145" s="49"/>
      <c r="N145" s="49"/>
      <c r="O145" s="49"/>
      <c r="P145" s="49"/>
      <c r="Q145" s="49"/>
      <c r="R145" s="49"/>
      <c r="S145" s="49"/>
      <c r="T145" s="49"/>
      <c r="U145" s="49"/>
      <c r="V145" s="49"/>
      <c r="W145" s="49"/>
    </row>
    <row r="146" spans="4:23" x14ac:dyDescent="0.15">
      <c r="D146" s="49"/>
      <c r="E146" s="49"/>
      <c r="F146" s="49"/>
      <c r="G146" s="49"/>
      <c r="H146" s="49"/>
      <c r="I146" s="49"/>
      <c r="J146" s="49"/>
      <c r="K146" s="49"/>
      <c r="L146" s="49"/>
      <c r="M146" s="49"/>
      <c r="N146" s="49"/>
      <c r="O146" s="49"/>
      <c r="P146" s="49"/>
      <c r="Q146" s="49"/>
      <c r="R146" s="49"/>
      <c r="S146" s="49"/>
      <c r="T146" s="49"/>
      <c r="U146" s="49"/>
      <c r="V146" s="49"/>
      <c r="W146" s="49"/>
    </row>
    <row r="147" spans="4:23" x14ac:dyDescent="0.15">
      <c r="D147" s="49"/>
      <c r="E147" s="49"/>
      <c r="F147" s="49"/>
      <c r="G147" s="49"/>
      <c r="H147" s="49"/>
      <c r="I147" s="49"/>
      <c r="J147" s="49"/>
      <c r="K147" s="49"/>
      <c r="L147" s="49"/>
      <c r="M147" s="49"/>
      <c r="N147" s="49"/>
      <c r="O147" s="49"/>
      <c r="P147" s="49"/>
      <c r="Q147" s="49"/>
      <c r="R147" s="49"/>
      <c r="S147" s="49"/>
      <c r="T147" s="49"/>
      <c r="U147" s="49"/>
      <c r="V147" s="49"/>
      <c r="W147" s="49"/>
    </row>
  </sheetData>
  <mergeCells count="2">
    <mergeCell ref="B4:H4"/>
    <mergeCell ref="F30:F31"/>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8" tint="0.39997558519241921"/>
  </sheetPr>
  <dimension ref="A1:AJ179"/>
  <sheetViews>
    <sheetView topLeftCell="B3" workbookViewId="0">
      <selection activeCell="G36" sqref="G36"/>
    </sheetView>
  </sheetViews>
  <sheetFormatPr baseColWidth="10" defaultRowHeight="15" x14ac:dyDescent="0.2"/>
  <cols>
    <col min="1" max="1" width="10.83203125" style="311"/>
    <col min="2" max="2" width="25.6640625" style="311" bestFit="1" customWidth="1"/>
    <col min="3" max="3" width="15.83203125" style="311" bestFit="1" customWidth="1"/>
    <col min="4" max="4" width="55.6640625" style="311" customWidth="1"/>
    <col min="5" max="5" width="10.83203125" style="475" customWidth="1"/>
    <col min="6" max="6" width="11.6640625" style="311" customWidth="1"/>
    <col min="7" max="7" width="11" style="311" customWidth="1"/>
    <col min="8" max="8" width="17.6640625" style="311" customWidth="1"/>
    <col min="9" max="9" width="58.1640625" style="311" bestFit="1" customWidth="1"/>
    <col min="10" max="10" width="19.33203125" style="311" bestFit="1" customWidth="1"/>
    <col min="11" max="11" width="13.6640625" style="311" customWidth="1"/>
    <col min="12" max="16384" width="10.83203125" style="311"/>
  </cols>
  <sheetData>
    <row r="1" spans="1:36" ht="61" customHeight="1" thickBot="1" x14ac:dyDescent="0.3">
      <c r="A1" s="305"/>
      <c r="B1" s="304" t="s">
        <v>483</v>
      </c>
      <c r="C1" s="305"/>
      <c r="D1" s="307"/>
      <c r="E1" s="489"/>
      <c r="F1" s="308"/>
      <c r="G1" s="308"/>
      <c r="H1" s="308"/>
      <c r="I1" s="308"/>
      <c r="J1" s="308"/>
      <c r="K1" s="308"/>
      <c r="L1" s="308"/>
      <c r="M1" s="308"/>
      <c r="N1" s="308"/>
      <c r="O1" s="308"/>
      <c r="P1" s="308"/>
      <c r="Q1" s="308"/>
      <c r="R1" s="308"/>
      <c r="S1" s="308"/>
      <c r="T1" s="308"/>
      <c r="U1" s="308"/>
      <c r="V1" s="308"/>
      <c r="W1" s="308"/>
      <c r="X1" s="308"/>
      <c r="Y1" s="308"/>
      <c r="Z1" s="308"/>
      <c r="AA1" s="308"/>
      <c r="AB1" s="309"/>
      <c r="AC1" s="310"/>
    </row>
    <row r="2" spans="1:36" x14ac:dyDescent="0.2">
      <c r="A2" s="305"/>
      <c r="B2" s="306"/>
      <c r="C2" s="305"/>
      <c r="D2" s="307"/>
      <c r="E2" s="489"/>
      <c r="F2" s="308"/>
      <c r="G2" s="312"/>
      <c r="H2" s="308"/>
      <c r="I2" s="308"/>
      <c r="J2" s="308"/>
      <c r="K2" s="308"/>
      <c r="L2" s="308"/>
      <c r="M2" s="308"/>
      <c r="N2" s="308"/>
      <c r="O2" s="308"/>
      <c r="P2" s="308"/>
      <c r="Q2" s="308"/>
      <c r="R2" s="308"/>
      <c r="S2" s="308"/>
      <c r="T2" s="308"/>
      <c r="U2" s="308"/>
      <c r="V2" s="308"/>
      <c r="W2" s="308"/>
      <c r="X2" s="308"/>
      <c r="Y2" s="308"/>
      <c r="Z2" s="308"/>
      <c r="AA2" s="308"/>
    </row>
    <row r="3" spans="1:36" x14ac:dyDescent="0.2">
      <c r="A3" s="305"/>
      <c r="B3" s="313" t="s">
        <v>585</v>
      </c>
      <c r="C3" s="314"/>
      <c r="D3" s="315"/>
      <c r="E3" s="490"/>
      <c r="F3" s="317"/>
      <c r="G3" s="312"/>
      <c r="H3" s="308"/>
      <c r="I3" s="317"/>
      <c r="J3" s="317"/>
      <c r="K3" s="317"/>
      <c r="L3" s="317"/>
      <c r="M3" s="317"/>
      <c r="N3" s="317"/>
      <c r="O3" s="317"/>
      <c r="P3" s="317"/>
      <c r="Q3" s="317"/>
      <c r="R3" s="317"/>
      <c r="S3" s="317"/>
      <c r="T3" s="308"/>
      <c r="U3" s="317"/>
      <c r="V3" s="317"/>
      <c r="W3" s="317"/>
      <c r="X3" s="317"/>
      <c r="Y3" s="317"/>
      <c r="Z3" s="317"/>
      <c r="AA3" s="317"/>
    </row>
    <row r="4" spans="1:36" ht="12" customHeight="1" x14ac:dyDescent="0.2">
      <c r="A4" s="305"/>
      <c r="B4" s="739" t="s">
        <v>610</v>
      </c>
      <c r="C4" s="740"/>
      <c r="D4" s="740"/>
      <c r="E4" s="741"/>
      <c r="F4" s="312"/>
      <c r="G4" s="312"/>
      <c r="H4" s="308"/>
      <c r="I4" s="312"/>
      <c r="J4" s="312"/>
      <c r="K4" s="312"/>
      <c r="L4" s="312"/>
      <c r="M4" s="312"/>
      <c r="N4" s="312"/>
      <c r="O4" s="312"/>
      <c r="P4" s="312"/>
      <c r="Q4" s="312"/>
      <c r="R4" s="312"/>
      <c r="S4" s="312"/>
      <c r="T4" s="308"/>
      <c r="U4" s="312"/>
      <c r="V4" s="312"/>
      <c r="W4" s="312"/>
      <c r="X4" s="312"/>
      <c r="Y4" s="312"/>
      <c r="Z4" s="312"/>
      <c r="AA4" s="312"/>
    </row>
    <row r="5" spans="1:36" ht="12" customHeight="1" x14ac:dyDescent="0.2">
      <c r="A5" s="305"/>
      <c r="B5" s="312"/>
      <c r="C5" s="312"/>
      <c r="D5" s="312"/>
      <c r="E5" s="491"/>
      <c r="F5" s="312"/>
      <c r="G5" s="312"/>
      <c r="H5" s="308"/>
      <c r="I5" s="312"/>
      <c r="J5" s="312"/>
      <c r="K5" s="312"/>
      <c r="L5" s="312"/>
      <c r="M5" s="312"/>
      <c r="N5" s="312"/>
      <c r="O5" s="312"/>
      <c r="P5" s="312"/>
      <c r="Q5" s="312"/>
      <c r="R5" s="312"/>
      <c r="S5" s="312"/>
      <c r="T5" s="308"/>
      <c r="U5" s="312"/>
      <c r="V5" s="312"/>
      <c r="W5" s="312"/>
      <c r="X5" s="312"/>
      <c r="Y5" s="312"/>
      <c r="Z5" s="312"/>
      <c r="AA5" s="312"/>
    </row>
    <row r="6" spans="1:36" ht="12" customHeight="1" x14ac:dyDescent="0.2">
      <c r="A6" s="305"/>
      <c r="B6" s="318" t="s">
        <v>671</v>
      </c>
      <c r="C6" s="312"/>
      <c r="D6" s="312"/>
      <c r="E6" s="491"/>
      <c r="F6" s="312"/>
      <c r="G6" s="312"/>
      <c r="H6" s="308"/>
      <c r="I6" s="312"/>
      <c r="J6" s="312"/>
      <c r="K6" s="312"/>
      <c r="L6" s="312"/>
      <c r="M6" s="312"/>
      <c r="N6" s="312"/>
      <c r="O6" s="312"/>
      <c r="P6" s="312"/>
      <c r="Q6" s="312"/>
      <c r="R6" s="312"/>
      <c r="S6" s="312"/>
      <c r="T6" s="308"/>
      <c r="U6" s="312"/>
      <c r="V6" s="312"/>
      <c r="W6" s="312"/>
      <c r="X6" s="312"/>
      <c r="Y6" s="312"/>
      <c r="Z6" s="312"/>
      <c r="AA6" s="312"/>
    </row>
    <row r="7" spans="1:36" ht="12" customHeight="1" x14ac:dyDescent="0.2">
      <c r="A7" s="305"/>
      <c r="B7" s="319" t="s">
        <v>669</v>
      </c>
      <c r="C7" s="312"/>
      <c r="D7" s="312"/>
      <c r="E7" s="491"/>
      <c r="F7" s="312"/>
      <c r="G7" s="312"/>
      <c r="H7" s="308"/>
      <c r="I7" s="312"/>
      <c r="J7" s="312"/>
      <c r="K7" s="312"/>
      <c r="L7" s="312"/>
      <c r="M7" s="312"/>
      <c r="N7" s="312"/>
      <c r="O7" s="312"/>
      <c r="P7" s="312"/>
      <c r="Q7" s="312"/>
      <c r="R7" s="312"/>
      <c r="S7" s="312"/>
      <c r="T7" s="308"/>
      <c r="U7" s="312"/>
      <c r="V7" s="312"/>
      <c r="W7" s="312"/>
      <c r="X7" s="312"/>
      <c r="Y7" s="312"/>
      <c r="Z7" s="312"/>
      <c r="AA7" s="312"/>
    </row>
    <row r="8" spans="1:36" ht="12" customHeight="1" x14ac:dyDescent="0.2">
      <c r="A8" s="305"/>
      <c r="B8" s="320" t="s">
        <v>670</v>
      </c>
      <c r="C8" s="312"/>
      <c r="D8" s="312" t="s">
        <v>710</v>
      </c>
      <c r="E8" s="491"/>
      <c r="F8" s="312"/>
      <c r="G8" s="312"/>
      <c r="H8" s="308"/>
      <c r="I8" s="312"/>
      <c r="J8" s="312"/>
      <c r="K8" s="312"/>
      <c r="L8" s="312"/>
      <c r="M8" s="312"/>
      <c r="N8" s="312"/>
      <c r="O8" s="312"/>
      <c r="P8" s="312"/>
      <c r="Q8" s="312"/>
      <c r="R8" s="312"/>
      <c r="S8" s="312"/>
      <c r="T8" s="308"/>
      <c r="U8" s="312"/>
      <c r="V8" s="312"/>
      <c r="W8" s="312"/>
      <c r="X8" s="312"/>
      <c r="Y8" s="312"/>
      <c r="Z8" s="312"/>
      <c r="AA8" s="312"/>
    </row>
    <row r="9" spans="1:36" ht="12" customHeight="1" x14ac:dyDescent="0.2">
      <c r="A9" s="305"/>
      <c r="B9" s="321" t="s">
        <v>674</v>
      </c>
      <c r="C9" s="312"/>
      <c r="D9" s="312" t="s">
        <v>710</v>
      </c>
      <c r="E9" s="491"/>
      <c r="F9" s="312"/>
      <c r="G9" s="312"/>
      <c r="H9" s="308"/>
      <c r="I9" s="312"/>
      <c r="J9" s="312"/>
      <c r="K9" s="312"/>
      <c r="L9" s="312"/>
      <c r="M9" s="312"/>
      <c r="N9" s="312"/>
      <c r="O9" s="312"/>
      <c r="P9" s="312"/>
      <c r="Q9" s="312"/>
      <c r="R9" s="312"/>
      <c r="S9" s="312"/>
      <c r="T9" s="308"/>
      <c r="U9" s="312"/>
      <c r="V9" s="312"/>
      <c r="W9" s="312"/>
      <c r="X9" s="312"/>
      <c r="Y9" s="312"/>
      <c r="Z9" s="312"/>
      <c r="AA9" s="312"/>
    </row>
    <row r="10" spans="1:36" ht="16" thickBot="1" x14ac:dyDescent="0.25">
      <c r="B10" s="309"/>
      <c r="C10" s="309"/>
      <c r="D10" s="309"/>
      <c r="E10" s="492"/>
      <c r="F10" s="309"/>
      <c r="G10" s="309"/>
      <c r="H10" s="309"/>
      <c r="I10" s="309"/>
      <c r="J10" s="309"/>
      <c r="K10" s="309"/>
      <c r="L10" s="309"/>
      <c r="M10" s="309"/>
      <c r="N10" s="309"/>
      <c r="O10" s="309"/>
      <c r="P10" s="309"/>
      <c r="Q10" s="309"/>
      <c r="R10" s="309"/>
      <c r="S10" s="309"/>
      <c r="T10" s="309"/>
      <c r="U10" s="309"/>
      <c r="V10" s="309"/>
      <c r="W10" s="309"/>
      <c r="X10" s="309"/>
      <c r="Y10" s="309"/>
      <c r="Z10" s="309"/>
      <c r="AA10" s="309"/>
    </row>
    <row r="11" spans="1:36" x14ac:dyDescent="0.2">
      <c r="A11" s="322"/>
      <c r="B11" s="323"/>
      <c r="C11" s="323"/>
      <c r="D11" s="323"/>
      <c r="E11" s="493"/>
      <c r="F11" s="323"/>
      <c r="G11" s="323"/>
      <c r="H11" s="323"/>
      <c r="I11" s="323"/>
      <c r="J11" s="323"/>
      <c r="K11" s="323"/>
      <c r="L11" s="323"/>
      <c r="M11" s="323"/>
      <c r="N11" s="323"/>
      <c r="O11" s="323"/>
      <c r="P11" s="323"/>
      <c r="Q11" s="323"/>
      <c r="R11" s="323"/>
      <c r="S11" s="323"/>
      <c r="T11" s="323"/>
      <c r="U11" s="323"/>
      <c r="V11" s="323"/>
      <c r="W11" s="323"/>
      <c r="X11" s="323"/>
      <c r="Y11" s="323"/>
      <c r="Z11" s="323"/>
      <c r="AA11" s="323"/>
      <c r="AB11" s="323"/>
      <c r="AC11" s="323"/>
      <c r="AD11" s="323"/>
      <c r="AE11" s="323"/>
      <c r="AF11" s="323"/>
      <c r="AG11" s="323"/>
      <c r="AH11" s="323"/>
      <c r="AI11" s="323"/>
      <c r="AJ11" s="323"/>
    </row>
    <row r="12" spans="1:36" x14ac:dyDescent="0.2">
      <c r="A12" s="322"/>
      <c r="B12" s="323"/>
      <c r="C12" s="323"/>
      <c r="D12" s="323"/>
      <c r="E12" s="493"/>
      <c r="F12" s="323"/>
      <c r="G12" s="323"/>
      <c r="H12" s="323"/>
      <c r="I12" s="323"/>
      <c r="J12" s="312"/>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3"/>
      <c r="AI12" s="323"/>
      <c r="AJ12" s="323"/>
    </row>
    <row r="13" spans="1:36" x14ac:dyDescent="0.2">
      <c r="A13" s="322"/>
      <c r="B13" s="323"/>
      <c r="D13" s="323"/>
      <c r="E13" s="493"/>
      <c r="F13" s="323"/>
      <c r="G13" s="323"/>
      <c r="H13" s="323"/>
      <c r="I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row>
    <row r="14" spans="1:36" x14ac:dyDescent="0.2">
      <c r="A14" s="324"/>
      <c r="B14" s="323"/>
      <c r="C14" s="325" t="s">
        <v>546</v>
      </c>
      <c r="D14" s="323"/>
      <c r="F14" s="323"/>
      <c r="G14" s="323"/>
      <c r="H14" s="323"/>
      <c r="I14" s="323"/>
      <c r="J14" s="323"/>
      <c r="K14" s="323"/>
      <c r="L14" s="323"/>
      <c r="M14" s="323"/>
      <c r="N14" s="323"/>
      <c r="O14" s="323"/>
      <c r="P14" s="323"/>
      <c r="Q14" s="323"/>
      <c r="R14" s="323"/>
      <c r="S14" s="323"/>
      <c r="T14" s="323"/>
      <c r="U14" s="323"/>
      <c r="V14" s="323"/>
      <c r="W14" s="323"/>
      <c r="X14" s="323"/>
      <c r="Y14" s="323"/>
      <c r="Z14" s="323"/>
      <c r="AA14" s="323"/>
      <c r="AB14" s="323"/>
      <c r="AC14" s="323"/>
      <c r="AD14" s="323"/>
      <c r="AE14" s="323"/>
      <c r="AF14" s="323"/>
      <c r="AG14" s="323"/>
      <c r="AH14" s="323"/>
      <c r="AI14" s="323"/>
      <c r="AJ14" s="323"/>
    </row>
    <row r="15" spans="1:36" x14ac:dyDescent="0.2">
      <c r="A15" s="322"/>
      <c r="B15" s="323"/>
      <c r="C15" s="323"/>
      <c r="D15" s="323"/>
      <c r="E15" s="494" t="s">
        <v>386</v>
      </c>
      <c r="F15" s="326" t="s">
        <v>389</v>
      </c>
      <c r="G15" s="323" t="s">
        <v>673</v>
      </c>
      <c r="H15" s="323"/>
      <c r="I15" s="323"/>
      <c r="J15" s="323"/>
      <c r="K15" s="323"/>
      <c r="L15" s="323"/>
      <c r="M15" s="323"/>
      <c r="N15" s="323"/>
      <c r="O15" s="323"/>
      <c r="P15" s="323"/>
      <c r="Q15" s="323"/>
      <c r="R15" s="323"/>
      <c r="S15" s="323"/>
      <c r="T15" s="323"/>
      <c r="U15" s="323"/>
      <c r="V15" s="323"/>
      <c r="W15" s="323"/>
      <c r="X15" s="323"/>
      <c r="Y15" s="323"/>
      <c r="Z15" s="323"/>
      <c r="AA15" s="323"/>
      <c r="AB15" s="323"/>
      <c r="AC15" s="323"/>
      <c r="AD15" s="323"/>
      <c r="AE15" s="323"/>
      <c r="AF15" s="323"/>
      <c r="AG15" s="323"/>
      <c r="AH15" s="323"/>
      <c r="AI15" s="323"/>
      <c r="AJ15" s="323"/>
    </row>
    <row r="16" spans="1:36" x14ac:dyDescent="0.2">
      <c r="A16" s="324"/>
      <c r="B16" s="323"/>
      <c r="C16" s="323"/>
      <c r="D16" s="327" t="s">
        <v>607</v>
      </c>
      <c r="E16" s="579">
        <f>Energiebalans!C10</f>
        <v>2855</v>
      </c>
      <c r="F16" s="582">
        <f>G36+G39+G48+G49+G56+G57+G58+G64</f>
        <v>2355.6595629355852</v>
      </c>
      <c r="G16" s="328">
        <f>SUM(E36,E59,E51,E64)</f>
        <v>2855</v>
      </c>
      <c r="H16" s="323"/>
      <c r="I16" s="323"/>
      <c r="J16" s="323"/>
      <c r="K16" s="323"/>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3"/>
    </row>
    <row r="17" spans="1:36" x14ac:dyDescent="0.2">
      <c r="A17" s="324"/>
      <c r="B17" s="323"/>
      <c r="C17" s="323"/>
      <c r="D17" s="335" t="s">
        <v>767</v>
      </c>
      <c r="E17" s="579">
        <f>Energiebalans!C4</f>
        <v>10</v>
      </c>
      <c r="F17" s="412">
        <f>G35+H68</f>
        <v>8</v>
      </c>
      <c r="G17" s="328"/>
      <c r="H17" s="323"/>
      <c r="I17" s="323"/>
      <c r="J17" s="323"/>
      <c r="K17" s="323"/>
      <c r="L17" s="323"/>
      <c r="M17" s="323"/>
      <c r="N17" s="323"/>
      <c r="O17" s="323"/>
      <c r="P17" s="323"/>
      <c r="Q17" s="323"/>
      <c r="R17" s="323"/>
      <c r="S17" s="323"/>
      <c r="T17" s="323"/>
      <c r="U17" s="323"/>
      <c r="V17" s="323"/>
      <c r="W17" s="323"/>
      <c r="X17" s="323"/>
      <c r="Y17" s="323"/>
      <c r="Z17" s="323"/>
      <c r="AA17" s="323"/>
      <c r="AB17" s="323"/>
      <c r="AC17" s="323"/>
      <c r="AD17" s="323"/>
      <c r="AE17" s="323"/>
      <c r="AF17" s="323"/>
      <c r="AG17" s="323"/>
      <c r="AH17" s="323"/>
      <c r="AI17" s="323"/>
      <c r="AJ17" s="323"/>
    </row>
    <row r="18" spans="1:36" x14ac:dyDescent="0.2">
      <c r="A18" s="322"/>
      <c r="B18" s="323"/>
      <c r="C18" s="323"/>
      <c r="D18" s="329" t="s">
        <v>608</v>
      </c>
      <c r="E18" s="580">
        <f>Energiebalans!C8</f>
        <v>4499</v>
      </c>
      <c r="F18" s="582">
        <f>G25+G26+G27+G41+G50+G65</f>
        <v>4565.5909999999994</v>
      </c>
      <c r="G18" s="328">
        <f>SUM(E41,E26,E65,E40)</f>
        <v>4499</v>
      </c>
      <c r="H18" s="323"/>
      <c r="I18" s="323"/>
      <c r="J18" s="323"/>
      <c r="K18" s="323"/>
      <c r="L18" s="323"/>
      <c r="M18" s="323"/>
      <c r="N18" s="323"/>
      <c r="O18" s="323"/>
      <c r="P18" s="323"/>
      <c r="Q18" s="323"/>
      <c r="R18" s="323"/>
      <c r="S18" s="323"/>
      <c r="T18" s="323"/>
      <c r="U18" s="323"/>
      <c r="V18" s="323"/>
      <c r="W18" s="323"/>
      <c r="X18" s="323"/>
      <c r="Y18" s="323"/>
      <c r="Z18" s="323"/>
      <c r="AA18" s="323"/>
      <c r="AB18" s="323"/>
      <c r="AC18" s="323"/>
      <c r="AD18" s="323"/>
      <c r="AE18" s="323"/>
      <c r="AF18" s="323"/>
      <c r="AG18" s="323"/>
      <c r="AH18" s="323"/>
      <c r="AI18" s="323"/>
      <c r="AJ18" s="323"/>
    </row>
    <row r="19" spans="1:36" x14ac:dyDescent="0.2">
      <c r="A19" s="322"/>
      <c r="B19" s="323"/>
      <c r="C19" s="323"/>
      <c r="D19" s="329" t="s">
        <v>367</v>
      </c>
      <c r="E19" s="581">
        <f>SUM(E16:E18)</f>
        <v>7364</v>
      </c>
      <c r="F19" s="552"/>
      <c r="G19" s="323"/>
      <c r="H19" s="323"/>
      <c r="I19" s="323"/>
      <c r="J19" s="323"/>
      <c r="K19" s="323"/>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row>
    <row r="20" spans="1:36" x14ac:dyDescent="0.2">
      <c r="A20" s="322"/>
      <c r="B20" s="323"/>
      <c r="C20" s="325" t="s">
        <v>388</v>
      </c>
      <c r="D20" s="323"/>
      <c r="E20" s="493"/>
      <c r="F20" s="323"/>
      <c r="H20" s="323"/>
      <c r="I20" s="323"/>
      <c r="J20" s="323"/>
      <c r="K20" s="323"/>
      <c r="L20" s="323"/>
      <c r="M20" s="323"/>
      <c r="N20" s="323"/>
      <c r="O20" s="323"/>
      <c r="P20" s="323"/>
      <c r="Q20" s="323"/>
      <c r="R20" s="323"/>
      <c r="S20" s="323"/>
      <c r="T20" s="323"/>
      <c r="U20" s="323"/>
      <c r="V20" s="323"/>
      <c r="W20" s="323"/>
      <c r="X20" s="323"/>
      <c r="Y20" s="323"/>
      <c r="Z20" s="323"/>
      <c r="AA20" s="323"/>
      <c r="AB20" s="323"/>
      <c r="AC20" s="323"/>
      <c r="AD20" s="323"/>
      <c r="AE20" s="323"/>
      <c r="AF20" s="323"/>
      <c r="AG20" s="323"/>
      <c r="AH20" s="323"/>
      <c r="AI20" s="323"/>
      <c r="AJ20" s="323"/>
    </row>
    <row r="21" spans="1:36" x14ac:dyDescent="0.2">
      <c r="A21" s="322"/>
      <c r="B21" s="323"/>
      <c r="C21" s="323"/>
      <c r="D21" s="323"/>
      <c r="E21" s="493"/>
      <c r="F21" s="323"/>
      <c r="G21" s="326" t="s">
        <v>389</v>
      </c>
      <c r="H21" s="323"/>
      <c r="I21" s="323"/>
      <c r="J21" s="323"/>
      <c r="K21" s="323"/>
      <c r="L21" s="323"/>
      <c r="M21" s="323"/>
      <c r="N21" s="323"/>
      <c r="O21" s="323"/>
      <c r="P21" s="323"/>
      <c r="Q21" s="323"/>
      <c r="R21" s="323"/>
      <c r="S21" s="323"/>
      <c r="T21" s="323"/>
      <c r="U21" s="323"/>
      <c r="V21" s="323"/>
      <c r="W21" s="323"/>
      <c r="X21" s="323"/>
      <c r="Y21" s="323"/>
      <c r="Z21" s="323"/>
      <c r="AA21" s="323"/>
      <c r="AB21" s="323"/>
      <c r="AC21" s="323"/>
      <c r="AD21" s="323"/>
      <c r="AE21" s="323"/>
      <c r="AF21" s="323"/>
      <c r="AG21" s="323"/>
      <c r="AH21" s="323"/>
      <c r="AI21" s="323"/>
      <c r="AJ21" s="323"/>
    </row>
    <row r="22" spans="1:36" x14ac:dyDescent="0.2">
      <c r="A22" s="322"/>
      <c r="B22" s="323"/>
      <c r="C22" s="323"/>
      <c r="D22" s="323" t="s">
        <v>765</v>
      </c>
      <c r="E22" s="493"/>
      <c r="F22" s="328"/>
      <c r="H22" s="323"/>
      <c r="I22" s="323"/>
      <c r="J22" s="323"/>
      <c r="K22" s="323"/>
      <c r="L22" s="323"/>
      <c r="M22" s="323"/>
      <c r="N22" s="323"/>
      <c r="O22" s="323"/>
      <c r="P22" s="323"/>
      <c r="Q22" s="323"/>
      <c r="R22" s="323"/>
      <c r="S22" s="323"/>
      <c r="T22" s="323"/>
      <c r="U22" s="323"/>
      <c r="V22" s="323"/>
      <c r="W22" s="323"/>
      <c r="X22" s="323"/>
      <c r="Y22" s="323"/>
      <c r="Z22" s="323"/>
      <c r="AA22" s="323"/>
      <c r="AB22" s="323"/>
      <c r="AC22" s="323"/>
      <c r="AD22" s="323"/>
      <c r="AE22" s="323"/>
      <c r="AF22" s="323"/>
      <c r="AG22" s="323"/>
      <c r="AH22" s="323"/>
      <c r="AI22" s="323"/>
      <c r="AJ22" s="323"/>
    </row>
    <row r="23" spans="1:36" x14ac:dyDescent="0.2">
      <c r="A23" s="322"/>
      <c r="B23" s="323"/>
      <c r="C23" s="323"/>
      <c r="D23" s="323"/>
      <c r="E23" s="493"/>
      <c r="F23" s="323"/>
      <c r="G23" s="328"/>
      <c r="H23" s="323"/>
      <c r="I23" s="323"/>
      <c r="J23" s="323"/>
      <c r="K23" s="323"/>
      <c r="L23" s="323"/>
      <c r="M23" s="323"/>
      <c r="N23" s="323"/>
      <c r="O23" s="323"/>
      <c r="P23" s="323"/>
      <c r="Q23" s="323"/>
      <c r="R23" s="323"/>
      <c r="S23" s="323"/>
      <c r="T23" s="323"/>
      <c r="U23" s="323"/>
      <c r="V23" s="323"/>
      <c r="W23" s="323"/>
      <c r="X23" s="323"/>
      <c r="Y23" s="323"/>
      <c r="Z23" s="323"/>
      <c r="AA23" s="323"/>
      <c r="AB23" s="323"/>
      <c r="AC23" s="323"/>
      <c r="AD23" s="323"/>
      <c r="AE23" s="323"/>
      <c r="AF23" s="323"/>
      <c r="AG23" s="323"/>
      <c r="AH23" s="323"/>
      <c r="AI23" s="323"/>
      <c r="AJ23" s="323"/>
    </row>
    <row r="24" spans="1:36" x14ac:dyDescent="0.2">
      <c r="A24" s="322"/>
      <c r="B24" s="323"/>
      <c r="C24" s="323"/>
      <c r="D24" s="325" t="s">
        <v>483</v>
      </c>
      <c r="E24" s="494" t="s">
        <v>386</v>
      </c>
      <c r="F24" s="326" t="s">
        <v>206</v>
      </c>
      <c r="G24" s="331" t="s">
        <v>389</v>
      </c>
      <c r="H24" s="326" t="s">
        <v>356</v>
      </c>
      <c r="I24" s="323"/>
      <c r="J24" s="323"/>
      <c r="K24" s="323"/>
      <c r="L24" s="323"/>
      <c r="M24" s="323"/>
      <c r="N24" s="323"/>
      <c r="O24" s="323"/>
      <c r="P24" s="323"/>
      <c r="Q24" s="323"/>
      <c r="R24" s="323"/>
      <c r="S24" s="323"/>
      <c r="T24" s="323"/>
      <c r="U24" s="323"/>
      <c r="V24" s="323"/>
      <c r="W24" s="323"/>
      <c r="X24" s="323"/>
      <c r="Y24" s="323"/>
      <c r="Z24" s="323"/>
      <c r="AA24" s="323"/>
      <c r="AB24" s="323"/>
      <c r="AC24" s="323"/>
      <c r="AD24" s="323"/>
      <c r="AE24" s="323"/>
      <c r="AF24" s="323"/>
      <c r="AG24" s="323"/>
      <c r="AH24" s="323"/>
      <c r="AI24" s="323"/>
      <c r="AJ24" s="323"/>
    </row>
    <row r="25" spans="1:36" x14ac:dyDescent="0.2">
      <c r="A25" s="322"/>
      <c r="B25" s="323"/>
      <c r="C25" s="323"/>
      <c r="D25" s="327" t="s">
        <v>396</v>
      </c>
      <c r="E25" s="472">
        <v>0</v>
      </c>
      <c r="F25" s="333" t="s">
        <v>49</v>
      </c>
      <c r="G25" s="332">
        <v>0</v>
      </c>
      <c r="H25" s="334">
        <f>G25/SUM($G$25:$G$29)</f>
        <v>0</v>
      </c>
      <c r="I25" s="323"/>
      <c r="J25" s="323"/>
      <c r="K25" s="323"/>
      <c r="L25" s="323"/>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row>
    <row r="26" spans="1:36" x14ac:dyDescent="0.2">
      <c r="A26" s="322"/>
      <c r="B26" s="323"/>
      <c r="C26" s="323"/>
      <c r="D26" s="335" t="s">
        <v>390</v>
      </c>
      <c r="E26" s="503">
        <f>Energiebalans!C23</f>
        <v>326</v>
      </c>
      <c r="F26" s="337">
        <f>G26/E26</f>
        <v>0.34662576687116564</v>
      </c>
      <c r="G26" s="502">
        <f>Energiebalans!C25</f>
        <v>113</v>
      </c>
      <c r="H26" s="334">
        <f>G26/SUM($G$25:$G$29)</f>
        <v>1</v>
      </c>
      <c r="I26" s="323"/>
      <c r="J26" s="323"/>
      <c r="K26" s="323"/>
      <c r="L26" s="323"/>
      <c r="M26" s="323"/>
      <c r="N26" s="323"/>
      <c r="O26" s="323"/>
      <c r="P26" s="323"/>
      <c r="Q26" s="323"/>
      <c r="R26" s="323"/>
      <c r="S26" s="323"/>
      <c r="T26" s="323"/>
      <c r="U26" s="323"/>
      <c r="V26" s="323"/>
      <c r="W26" s="323"/>
      <c r="X26" s="323"/>
      <c r="Y26" s="323"/>
      <c r="Z26" s="323"/>
      <c r="AA26" s="323"/>
      <c r="AB26" s="323"/>
      <c r="AC26" s="323"/>
      <c r="AD26" s="323"/>
      <c r="AE26" s="323"/>
      <c r="AF26" s="323"/>
      <c r="AG26" s="323"/>
      <c r="AH26" s="323"/>
      <c r="AI26" s="323"/>
      <c r="AJ26" s="323"/>
    </row>
    <row r="27" spans="1:36" x14ac:dyDescent="0.2">
      <c r="A27" s="322"/>
      <c r="B27" s="323"/>
      <c r="C27" s="323"/>
      <c r="D27" s="335" t="s">
        <v>395</v>
      </c>
      <c r="E27" s="473">
        <v>0</v>
      </c>
      <c r="F27" s="337" t="s">
        <v>49</v>
      </c>
      <c r="G27" s="332">
        <v>0</v>
      </c>
      <c r="H27" s="334">
        <f>G27/SUM($G$25:$G$29)</f>
        <v>0</v>
      </c>
      <c r="I27" s="323"/>
      <c r="J27" s="323"/>
      <c r="K27" s="323"/>
      <c r="L27" s="323"/>
      <c r="M27" s="323"/>
      <c r="N27" s="323"/>
      <c r="O27" s="323"/>
      <c r="P27" s="323"/>
      <c r="Q27" s="323"/>
      <c r="R27" s="323"/>
      <c r="S27" s="323"/>
      <c r="T27" s="323"/>
      <c r="U27" s="323"/>
      <c r="V27" s="323"/>
      <c r="W27" s="323"/>
      <c r="X27" s="323"/>
      <c r="Y27" s="323"/>
      <c r="Z27" s="323"/>
      <c r="AA27" s="323"/>
      <c r="AB27" s="323"/>
      <c r="AC27" s="323"/>
      <c r="AD27" s="323"/>
      <c r="AE27" s="323"/>
      <c r="AF27" s="323"/>
      <c r="AG27" s="323"/>
      <c r="AH27" s="323"/>
      <c r="AI27" s="323"/>
      <c r="AJ27" s="323"/>
    </row>
    <row r="28" spans="1:36" x14ac:dyDescent="0.2">
      <c r="A28" s="322"/>
      <c r="B28" s="323"/>
      <c r="C28" s="323"/>
      <c r="D28" s="335" t="s">
        <v>515</v>
      </c>
      <c r="E28" s="473">
        <v>0</v>
      </c>
      <c r="F28" s="337" t="s">
        <v>49</v>
      </c>
      <c r="G28" s="332">
        <v>0</v>
      </c>
      <c r="H28" s="334">
        <f>G28/SUM($G$25:$G$29)</f>
        <v>0</v>
      </c>
      <c r="I28" s="323" t="s">
        <v>764</v>
      </c>
      <c r="J28" s="323"/>
      <c r="K28" s="323"/>
      <c r="L28" s="323"/>
      <c r="M28" s="323"/>
      <c r="N28" s="323"/>
      <c r="O28" s="323"/>
      <c r="P28" s="323"/>
      <c r="Q28" s="323"/>
      <c r="R28" s="323"/>
      <c r="S28" s="323"/>
      <c r="T28" s="323"/>
      <c r="U28" s="323"/>
      <c r="V28" s="323"/>
      <c r="W28" s="323"/>
      <c r="X28" s="323"/>
      <c r="Y28" s="323"/>
      <c r="Z28" s="323"/>
      <c r="AA28" s="323"/>
      <c r="AB28" s="323"/>
      <c r="AC28" s="323"/>
      <c r="AD28" s="323"/>
      <c r="AE28" s="323"/>
      <c r="AF28" s="323"/>
      <c r="AG28" s="323"/>
      <c r="AH28" s="323"/>
      <c r="AI28" s="323"/>
      <c r="AJ28" s="323"/>
    </row>
    <row r="29" spans="1:36" x14ac:dyDescent="0.2">
      <c r="A29" s="322"/>
      <c r="B29" s="323"/>
      <c r="C29" s="323"/>
      <c r="D29" s="329" t="s">
        <v>545</v>
      </c>
      <c r="E29" s="474">
        <v>0</v>
      </c>
      <c r="F29" s="339">
        <v>1</v>
      </c>
      <c r="G29" s="332">
        <v>0</v>
      </c>
      <c r="H29" s="334">
        <f>G29/SUM($G$25:$G$29)</f>
        <v>0</v>
      </c>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row>
    <row r="30" spans="1:36" x14ac:dyDescent="0.2">
      <c r="A30" s="324"/>
      <c r="B30" s="323"/>
      <c r="C30" s="323"/>
      <c r="D30" s="340" t="s">
        <v>367</v>
      </c>
      <c r="E30" s="495">
        <f>SUM(E25:E29)</f>
        <v>326</v>
      </c>
      <c r="F30" s="342"/>
      <c r="G30" s="341">
        <f>SUM(G25:G29)</f>
        <v>113</v>
      </c>
      <c r="H30" s="343"/>
      <c r="I30" s="323"/>
      <c r="J30" s="323"/>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row>
    <row r="31" spans="1:36" x14ac:dyDescent="0.2">
      <c r="A31" s="322"/>
      <c r="B31" s="323"/>
      <c r="C31" s="323"/>
      <c r="D31" s="323"/>
      <c r="E31" s="493"/>
      <c r="F31" s="323"/>
      <c r="G31" s="328"/>
      <c r="H31" s="344"/>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row>
    <row r="32" spans="1:36" x14ac:dyDescent="0.2">
      <c r="A32" s="322"/>
      <c r="B32" s="323"/>
      <c r="C32" s="323"/>
      <c r="D32" s="323"/>
      <c r="E32" s="493"/>
      <c r="F32" s="323"/>
      <c r="G32" s="323"/>
      <c r="H32" s="323"/>
      <c r="I32" s="323"/>
      <c r="J32" s="323"/>
      <c r="K32" s="323"/>
      <c r="L32" s="323"/>
      <c r="M32" s="323"/>
      <c r="N32" s="323"/>
      <c r="O32" s="323"/>
      <c r="P32" s="323"/>
      <c r="Q32" s="323"/>
      <c r="R32" s="323"/>
      <c r="S32" s="323"/>
      <c r="T32" s="323"/>
      <c r="U32" s="323"/>
      <c r="V32" s="323"/>
      <c r="W32" s="323"/>
      <c r="X32" s="323"/>
      <c r="Y32" s="323"/>
      <c r="Z32" s="323"/>
      <c r="AA32" s="323"/>
      <c r="AB32" s="323"/>
      <c r="AC32" s="323"/>
      <c r="AD32" s="323"/>
      <c r="AE32" s="323"/>
      <c r="AF32" s="323"/>
      <c r="AG32" s="323"/>
      <c r="AH32" s="323"/>
      <c r="AI32" s="323"/>
      <c r="AJ32" s="323"/>
    </row>
    <row r="33" spans="1:36" x14ac:dyDescent="0.2">
      <c r="A33" s="322"/>
      <c r="B33" s="323"/>
      <c r="D33" s="323"/>
      <c r="E33" s="493"/>
      <c r="F33" s="323"/>
      <c r="G33" s="328"/>
      <c r="H33" s="344"/>
      <c r="I33" s="323"/>
      <c r="J33" s="323"/>
      <c r="K33" s="323"/>
      <c r="L33" s="323"/>
      <c r="M33" s="323"/>
      <c r="N33" s="323"/>
      <c r="O33" s="323"/>
      <c r="P33" s="323"/>
      <c r="Q33" s="323"/>
      <c r="R33" s="323"/>
      <c r="S33" s="323"/>
      <c r="T33" s="323"/>
      <c r="U33" s="323"/>
      <c r="V33" s="323"/>
      <c r="W33" s="323"/>
      <c r="X33" s="323"/>
      <c r="Y33" s="323"/>
      <c r="Z33" s="323"/>
      <c r="AA33" s="323"/>
      <c r="AB33" s="323"/>
      <c r="AC33" s="323"/>
      <c r="AD33" s="323"/>
      <c r="AE33" s="323"/>
      <c r="AF33" s="323"/>
      <c r="AG33" s="323"/>
      <c r="AH33" s="323"/>
      <c r="AI33" s="323"/>
      <c r="AJ33" s="323"/>
    </row>
    <row r="34" spans="1:36" x14ac:dyDescent="0.2">
      <c r="A34" s="324"/>
      <c r="B34" s="323"/>
      <c r="C34" s="325" t="s">
        <v>455</v>
      </c>
      <c r="D34" s="323"/>
      <c r="E34" s="494" t="s">
        <v>386</v>
      </c>
      <c r="F34" s="326" t="s">
        <v>206</v>
      </c>
      <c r="G34" s="331" t="s">
        <v>389</v>
      </c>
      <c r="H34" s="345" t="s">
        <v>356</v>
      </c>
      <c r="I34" s="323"/>
      <c r="J34" s="323"/>
      <c r="K34" s="323"/>
      <c r="L34" s="323"/>
      <c r="M34" s="323"/>
      <c r="N34" s="323"/>
      <c r="O34" s="323"/>
      <c r="P34" s="323"/>
      <c r="Q34" s="323"/>
      <c r="R34" s="323"/>
      <c r="S34" s="323"/>
      <c r="T34" s="323"/>
      <c r="U34" s="323"/>
      <c r="V34" s="323"/>
      <c r="W34" s="323"/>
      <c r="X34" s="323"/>
      <c r="Y34" s="323"/>
      <c r="Z34" s="323"/>
      <c r="AA34" s="323"/>
      <c r="AB34" s="323"/>
      <c r="AC34" s="323"/>
      <c r="AD34" s="323"/>
      <c r="AE34" s="323"/>
      <c r="AF34" s="323"/>
      <c r="AG34" s="323"/>
      <c r="AH34" s="323"/>
      <c r="AI34" s="323"/>
      <c r="AJ34" s="323"/>
    </row>
    <row r="35" spans="1:36" x14ac:dyDescent="0.2">
      <c r="A35" s="322"/>
      <c r="B35" s="323"/>
      <c r="D35" s="327" t="s">
        <v>560</v>
      </c>
      <c r="E35" s="504">
        <f>E17</f>
        <v>10</v>
      </c>
      <c r="F35" s="333">
        <f>Efficiencies!E29</f>
        <v>0.8</v>
      </c>
      <c r="G35" s="332">
        <f>E35*F35</f>
        <v>8</v>
      </c>
      <c r="H35" s="334">
        <f t="shared" ref="H35:H43" si="0">G35/SUM($G$35:$G$43)</f>
        <v>1.6873219479878795E-3</v>
      </c>
      <c r="I35" s="323" t="s">
        <v>768</v>
      </c>
      <c r="J35" s="323"/>
      <c r="K35" s="323" t="s">
        <v>779</v>
      </c>
      <c r="L35" s="323"/>
      <c r="M35" s="323"/>
      <c r="N35" s="323"/>
      <c r="O35" s="323"/>
      <c r="P35" s="323"/>
      <c r="Q35" s="323"/>
      <c r="R35" s="323"/>
      <c r="S35" s="323"/>
      <c r="T35" s="323"/>
      <c r="U35" s="323"/>
      <c r="V35" s="323"/>
      <c r="W35" s="323"/>
      <c r="X35" s="323"/>
      <c r="Y35" s="323"/>
      <c r="Z35" s="323"/>
      <c r="AA35" s="323"/>
      <c r="AB35" s="323"/>
      <c r="AC35" s="323"/>
      <c r="AD35" s="323"/>
      <c r="AE35" s="323"/>
      <c r="AF35" s="323"/>
      <c r="AG35" s="323"/>
      <c r="AH35" s="323"/>
      <c r="AI35" s="323"/>
      <c r="AJ35" s="323"/>
    </row>
    <row r="36" spans="1:36" x14ac:dyDescent="0.2">
      <c r="A36" s="322"/>
      <c r="B36" s="323"/>
      <c r="C36" s="323"/>
      <c r="D36" s="335" t="s">
        <v>485</v>
      </c>
      <c r="E36" s="496">
        <f>G36/F36</f>
        <v>17.888888888888889</v>
      </c>
      <c r="F36" s="337">
        <f>Efficiencies!E30</f>
        <v>9</v>
      </c>
      <c r="G36" s="319">
        <f>Energiebalans!C46</f>
        <v>161</v>
      </c>
      <c r="H36" s="334">
        <f t="shared" si="0"/>
        <v>3.3957354203256074E-2</v>
      </c>
      <c r="I36" s="323"/>
      <c r="J36" s="323"/>
      <c r="K36" s="323"/>
      <c r="L36" s="323"/>
      <c r="M36" s="323"/>
      <c r="N36" s="323"/>
      <c r="O36" s="323"/>
      <c r="P36" s="323"/>
      <c r="Q36" s="323"/>
      <c r="R36" s="323"/>
      <c r="S36" s="323"/>
      <c r="T36" s="323"/>
      <c r="U36" s="323"/>
      <c r="V36" s="323"/>
      <c r="W36" s="323"/>
      <c r="X36" s="323"/>
      <c r="Y36" s="323"/>
      <c r="Z36" s="323"/>
      <c r="AA36" s="323"/>
      <c r="AB36" s="323"/>
      <c r="AC36" s="323"/>
      <c r="AD36" s="323"/>
      <c r="AE36" s="323"/>
      <c r="AF36" s="323"/>
      <c r="AG36" s="323"/>
      <c r="AH36" s="323"/>
      <c r="AI36" s="323"/>
      <c r="AJ36" s="323"/>
    </row>
    <row r="37" spans="1:36" x14ac:dyDescent="0.2">
      <c r="A37" s="324"/>
      <c r="B37" s="323"/>
      <c r="C37" s="323"/>
      <c r="D37" s="335" t="s">
        <v>398</v>
      </c>
      <c r="E37" s="504">
        <v>0</v>
      </c>
      <c r="F37" s="337" t="s">
        <v>49</v>
      </c>
      <c r="G37" s="336">
        <v>0</v>
      </c>
      <c r="H37" s="334">
        <f t="shared" si="0"/>
        <v>0</v>
      </c>
      <c r="I37" s="323"/>
      <c r="J37" s="323"/>
      <c r="K37" s="323"/>
      <c r="L37" s="323"/>
      <c r="M37" s="323"/>
      <c r="N37" s="323"/>
      <c r="O37" s="323"/>
      <c r="P37" s="323"/>
      <c r="Q37" s="323"/>
      <c r="R37" s="346"/>
      <c r="S37" s="323"/>
      <c r="T37" s="323"/>
      <c r="U37" s="323"/>
      <c r="V37" s="323"/>
      <c r="W37" s="323"/>
      <c r="X37" s="323"/>
      <c r="Y37" s="323"/>
      <c r="Z37" s="323"/>
      <c r="AA37" s="323"/>
      <c r="AB37" s="323"/>
      <c r="AC37" s="323"/>
      <c r="AD37" s="323"/>
      <c r="AE37" s="323"/>
      <c r="AF37" s="323"/>
      <c r="AG37" s="323"/>
      <c r="AH37" s="323"/>
      <c r="AI37" s="323"/>
      <c r="AJ37" s="323"/>
    </row>
    <row r="38" spans="1:36" x14ac:dyDescent="0.2">
      <c r="A38" s="322"/>
      <c r="B38" s="323"/>
      <c r="C38" s="323"/>
      <c r="D38" s="335" t="s">
        <v>545</v>
      </c>
      <c r="E38" s="496">
        <f>G38/F38</f>
        <v>113</v>
      </c>
      <c r="F38" s="337">
        <v>1</v>
      </c>
      <c r="G38" s="435">
        <f>G30</f>
        <v>113</v>
      </c>
      <c r="H38" s="334">
        <f t="shared" si="0"/>
        <v>2.3833422515328797E-2</v>
      </c>
      <c r="I38" s="323"/>
      <c r="J38" s="323"/>
      <c r="K38" s="323"/>
      <c r="L38" s="323"/>
      <c r="M38" s="323"/>
      <c r="N38" s="323"/>
      <c r="O38" s="323"/>
      <c r="P38" s="323"/>
      <c r="Q38" s="323"/>
      <c r="R38" s="347"/>
      <c r="S38" s="323"/>
      <c r="T38" s="323"/>
      <c r="U38" s="323"/>
      <c r="V38" s="323"/>
      <c r="W38" s="323"/>
      <c r="X38" s="323"/>
      <c r="Y38" s="323"/>
      <c r="Z38" s="323"/>
      <c r="AA38" s="323"/>
      <c r="AB38" s="323"/>
      <c r="AC38" s="323"/>
      <c r="AD38" s="323"/>
      <c r="AE38" s="323"/>
      <c r="AF38" s="323"/>
      <c r="AG38" s="323"/>
      <c r="AH38" s="323"/>
      <c r="AI38" s="323"/>
      <c r="AJ38" s="323"/>
    </row>
    <row r="39" spans="1:36" x14ac:dyDescent="0.2">
      <c r="A39" s="322"/>
      <c r="B39" s="323"/>
      <c r="C39" s="323"/>
      <c r="D39" s="335" t="s">
        <v>353</v>
      </c>
      <c r="E39" s="496">
        <v>0</v>
      </c>
      <c r="F39" s="337"/>
      <c r="G39" s="336"/>
      <c r="H39" s="334">
        <f t="shared" si="0"/>
        <v>0</v>
      </c>
      <c r="I39" s="323" t="s">
        <v>780</v>
      </c>
      <c r="J39" s="323"/>
      <c r="K39" s="323"/>
      <c r="L39" s="323"/>
      <c r="M39" s="323"/>
      <c r="N39" s="323"/>
      <c r="O39" s="323"/>
      <c r="P39" s="323"/>
      <c r="Q39" s="323"/>
      <c r="R39" s="323"/>
      <c r="S39" s="323"/>
      <c r="T39" s="323"/>
      <c r="U39" s="323"/>
      <c r="V39" s="323"/>
      <c r="W39" s="323"/>
      <c r="X39" s="323"/>
      <c r="Y39" s="323"/>
      <c r="Z39" s="323"/>
      <c r="AA39" s="323"/>
      <c r="AB39" s="323"/>
      <c r="AC39" s="323"/>
      <c r="AD39" s="323"/>
      <c r="AE39" s="323"/>
      <c r="AF39" s="323"/>
      <c r="AG39" s="323"/>
      <c r="AH39" s="323"/>
      <c r="AI39" s="323"/>
      <c r="AJ39" s="323"/>
    </row>
    <row r="40" spans="1:36" x14ac:dyDescent="0.2">
      <c r="A40" s="322"/>
      <c r="B40" s="323"/>
      <c r="C40" s="323"/>
      <c r="D40" s="335" t="s">
        <v>588</v>
      </c>
      <c r="E40" s="504">
        <v>0</v>
      </c>
      <c r="F40" s="337" t="s">
        <v>49</v>
      </c>
      <c r="G40" s="336">
        <v>0</v>
      </c>
      <c r="H40" s="334">
        <f t="shared" si="0"/>
        <v>0</v>
      </c>
      <c r="I40" s="323"/>
      <c r="J40" s="323"/>
      <c r="K40" s="323"/>
      <c r="L40" s="323"/>
      <c r="M40" s="323"/>
      <c r="N40" s="323"/>
      <c r="O40" s="323"/>
      <c r="P40" s="323"/>
      <c r="Q40" s="323"/>
      <c r="R40" s="323"/>
      <c r="S40" s="323"/>
      <c r="T40" s="323"/>
      <c r="U40" s="323"/>
      <c r="V40" s="323"/>
      <c r="W40" s="323"/>
      <c r="X40" s="323"/>
      <c r="Y40" s="323"/>
      <c r="Z40" s="323"/>
      <c r="AA40" s="323"/>
      <c r="AB40" s="323"/>
      <c r="AC40" s="323"/>
      <c r="AD40" s="323"/>
      <c r="AE40" s="323"/>
      <c r="AF40" s="323"/>
      <c r="AG40" s="323"/>
      <c r="AH40" s="323"/>
      <c r="AI40" s="323"/>
      <c r="AJ40" s="323"/>
    </row>
    <row r="41" spans="1:36" x14ac:dyDescent="0.2">
      <c r="A41" s="322"/>
      <c r="B41" s="323"/>
      <c r="C41" s="323"/>
      <c r="D41" s="335" t="s">
        <v>488</v>
      </c>
      <c r="E41" s="496">
        <f>E18-E65-E26</f>
        <v>4173</v>
      </c>
      <c r="F41" s="337">
        <v>1.0669999999999999</v>
      </c>
      <c r="G41" s="336">
        <f>E41*F41</f>
        <v>4452.5909999999994</v>
      </c>
      <c r="H41" s="334">
        <f t="shared" si="0"/>
        <v>0.93911931496416245</v>
      </c>
      <c r="I41" s="323" t="s">
        <v>672</v>
      </c>
      <c r="J41" s="323"/>
      <c r="K41" s="323"/>
      <c r="L41" s="323"/>
      <c r="M41" s="323"/>
      <c r="N41" s="323"/>
      <c r="O41" s="323"/>
      <c r="P41" s="323"/>
      <c r="Q41" s="323"/>
      <c r="R41" s="323"/>
      <c r="S41" s="323"/>
      <c r="T41" s="323"/>
      <c r="U41" s="323"/>
      <c r="V41" s="323"/>
      <c r="W41" s="323"/>
      <c r="X41" s="323"/>
      <c r="Y41" s="323"/>
      <c r="Z41" s="323"/>
      <c r="AA41" s="323"/>
      <c r="AB41" s="323"/>
      <c r="AC41" s="323"/>
      <c r="AD41" s="323"/>
      <c r="AE41" s="323"/>
      <c r="AF41" s="323"/>
      <c r="AG41" s="323"/>
      <c r="AH41" s="323"/>
      <c r="AI41" s="323"/>
      <c r="AJ41" s="323"/>
    </row>
    <row r="42" spans="1:36" x14ac:dyDescent="0.2">
      <c r="A42" s="322"/>
      <c r="B42" s="323"/>
      <c r="C42" s="323"/>
      <c r="D42" s="335" t="s">
        <v>589</v>
      </c>
      <c r="E42" s="496">
        <f>Energiebalans!C42</f>
        <v>7</v>
      </c>
      <c r="F42" s="337">
        <f>Efficiencies!E36</f>
        <v>0.95</v>
      </c>
      <c r="G42" s="336">
        <f>F42*E42</f>
        <v>6.6499999999999995</v>
      </c>
      <c r="H42" s="334">
        <f t="shared" si="0"/>
        <v>1.4025863692649248E-3</v>
      </c>
      <c r="I42" s="323"/>
      <c r="J42" s="323"/>
      <c r="K42" s="323"/>
      <c r="L42" s="323"/>
      <c r="M42" s="323"/>
      <c r="N42" s="323"/>
      <c r="O42" s="323"/>
      <c r="P42" s="323"/>
      <c r="Q42" s="323"/>
      <c r="R42" s="323"/>
      <c r="S42" s="323"/>
      <c r="T42" s="323"/>
      <c r="U42" s="323"/>
      <c r="V42" s="323"/>
      <c r="W42" s="323"/>
      <c r="X42" s="323"/>
      <c r="Y42" s="323"/>
      <c r="Z42" s="323"/>
      <c r="AA42" s="323"/>
      <c r="AB42" s="323"/>
      <c r="AC42" s="323"/>
      <c r="AD42" s="323"/>
      <c r="AE42" s="323"/>
      <c r="AF42" s="323"/>
      <c r="AG42" s="323"/>
      <c r="AH42" s="323"/>
      <c r="AI42" s="323"/>
      <c r="AJ42" s="323"/>
    </row>
    <row r="43" spans="1:36" x14ac:dyDescent="0.2">
      <c r="A43" s="322"/>
      <c r="B43" s="323"/>
      <c r="C43" s="323"/>
      <c r="D43" s="329" t="s">
        <v>590</v>
      </c>
      <c r="E43" s="497">
        <v>0</v>
      </c>
      <c r="F43" s="339" t="s">
        <v>49</v>
      </c>
      <c r="G43" s="505">
        <f>Energiebalans!C16</f>
        <v>0</v>
      </c>
      <c r="H43" s="334">
        <f t="shared" si="0"/>
        <v>0</v>
      </c>
      <c r="I43" s="323" t="s">
        <v>769</v>
      </c>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row>
    <row r="44" spans="1:36" x14ac:dyDescent="0.2">
      <c r="A44" s="322"/>
      <c r="B44" s="323"/>
      <c r="C44" s="323"/>
      <c r="D44" s="329" t="s">
        <v>367</v>
      </c>
      <c r="E44" s="498">
        <f>SUM(E35:E43)</f>
        <v>4320.8888888888887</v>
      </c>
      <c r="F44" s="339"/>
      <c r="G44" s="348">
        <f>SUM(G35:G43)</f>
        <v>4741.2409999999991</v>
      </c>
      <c r="H44" s="349"/>
      <c r="I44" s="323"/>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c r="AI44" s="323"/>
      <c r="AJ44" s="323"/>
    </row>
    <row r="45" spans="1:36" x14ac:dyDescent="0.2">
      <c r="A45" s="324"/>
      <c r="B45" s="323"/>
      <c r="C45" s="323"/>
      <c r="D45" s="323"/>
      <c r="E45" s="493"/>
      <c r="F45" s="323"/>
      <c r="G45" s="328"/>
      <c r="H45" s="344"/>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c r="AI45" s="323"/>
      <c r="AJ45" s="323"/>
    </row>
    <row r="46" spans="1:36" x14ac:dyDescent="0.2">
      <c r="A46" s="322"/>
      <c r="B46" s="323"/>
      <c r="C46" s="323"/>
      <c r="D46" s="323"/>
      <c r="E46" s="493"/>
      <c r="F46" s="323"/>
      <c r="G46" s="328"/>
      <c r="H46" s="344"/>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c r="AG46" s="323"/>
      <c r="AH46" s="323"/>
      <c r="AI46" s="323"/>
      <c r="AJ46" s="323"/>
    </row>
    <row r="47" spans="1:36" x14ac:dyDescent="0.2">
      <c r="A47" s="324"/>
      <c r="B47" s="323"/>
      <c r="C47" s="325" t="s">
        <v>457</v>
      </c>
      <c r="D47" s="323"/>
      <c r="E47" s="494" t="s">
        <v>386</v>
      </c>
      <c r="F47" s="326" t="s">
        <v>206</v>
      </c>
      <c r="G47" s="331" t="s">
        <v>389</v>
      </c>
      <c r="H47" s="345" t="s">
        <v>356</v>
      </c>
      <c r="I47" s="323"/>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c r="AG47" s="323"/>
      <c r="AH47" s="323"/>
      <c r="AI47" s="323"/>
      <c r="AJ47" s="323"/>
    </row>
    <row r="48" spans="1:36" x14ac:dyDescent="0.2">
      <c r="A48" s="322"/>
      <c r="B48" s="323"/>
      <c r="C48" s="311">
        <f>H48/F48</f>
        <v>0.23899999999999999</v>
      </c>
      <c r="D48" s="327" t="s">
        <v>391</v>
      </c>
      <c r="E48" s="333">
        <f>E51*C48/C51</f>
        <v>155.51810796074156</v>
      </c>
      <c r="F48" s="333">
        <v>4</v>
      </c>
      <c r="G48" s="332">
        <f>E48*F48</f>
        <v>622.07243184296624</v>
      </c>
      <c r="H48" s="443">
        <v>0.95599999999999996</v>
      </c>
      <c r="I48" s="323" t="s">
        <v>770</v>
      </c>
      <c r="J48" s="323"/>
      <c r="K48" s="323"/>
      <c r="L48" s="323"/>
      <c r="M48" s="323"/>
      <c r="N48" s="323"/>
      <c r="O48" s="323"/>
      <c r="P48" s="323"/>
      <c r="Q48" s="323"/>
      <c r="R48" s="323"/>
      <c r="S48" s="323"/>
      <c r="T48" s="323"/>
      <c r="U48" s="323"/>
      <c r="V48" s="323"/>
      <c r="W48" s="323"/>
      <c r="X48" s="323"/>
      <c r="Y48" s="323"/>
      <c r="Z48" s="323"/>
      <c r="AA48" s="323"/>
      <c r="AB48" s="323"/>
      <c r="AC48" s="323"/>
      <c r="AD48" s="323"/>
      <c r="AE48" s="323"/>
      <c r="AF48" s="323"/>
      <c r="AG48" s="323"/>
      <c r="AH48" s="323"/>
      <c r="AI48" s="323"/>
      <c r="AJ48" s="323"/>
    </row>
    <row r="49" spans="1:36" x14ac:dyDescent="0.2">
      <c r="A49" s="324"/>
      <c r="B49" s="323"/>
      <c r="C49" s="323">
        <f>H49/F49</f>
        <v>2.3157894736842103E-3</v>
      </c>
      <c r="D49" s="335" t="s">
        <v>485</v>
      </c>
      <c r="E49" s="311">
        <f>E51*C49/C51</f>
        <v>1.5068920392584515</v>
      </c>
      <c r="F49" s="337">
        <v>19</v>
      </c>
      <c r="G49" s="336">
        <f>E49*F49</f>
        <v>28.63094874591058</v>
      </c>
      <c r="H49" s="443">
        <v>4.3999999999999997E-2</v>
      </c>
      <c r="I49" s="323"/>
      <c r="J49" s="323"/>
      <c r="K49" s="323"/>
      <c r="L49" s="323"/>
      <c r="M49" s="323"/>
      <c r="N49" s="323"/>
      <c r="O49" s="323"/>
      <c r="P49" s="323"/>
      <c r="Q49" s="323"/>
      <c r="R49" s="323"/>
      <c r="S49" s="323"/>
      <c r="T49" s="323"/>
      <c r="U49" s="323"/>
      <c r="V49" s="323"/>
      <c r="W49" s="323"/>
      <c r="X49" s="323"/>
      <c r="Y49" s="323"/>
      <c r="Z49" s="323"/>
      <c r="AA49" s="323"/>
      <c r="AB49" s="323"/>
      <c r="AC49" s="323"/>
      <c r="AD49" s="323"/>
      <c r="AE49" s="323"/>
      <c r="AF49" s="323"/>
      <c r="AG49" s="323"/>
      <c r="AH49" s="323"/>
      <c r="AI49" s="323"/>
      <c r="AJ49" s="323"/>
    </row>
    <row r="50" spans="1:36" x14ac:dyDescent="0.2">
      <c r="A50" s="322"/>
      <c r="B50" s="323"/>
      <c r="C50" s="323"/>
      <c r="D50" s="329" t="s">
        <v>392</v>
      </c>
      <c r="E50" s="311">
        <v>0</v>
      </c>
      <c r="F50" s="339">
        <v>1</v>
      </c>
      <c r="G50" s="338">
        <v>0</v>
      </c>
      <c r="H50" s="443">
        <v>0</v>
      </c>
      <c r="I50" s="323"/>
      <c r="J50" s="323"/>
      <c r="K50" s="323"/>
      <c r="L50" s="323"/>
      <c r="M50" s="323"/>
      <c r="N50" s="323"/>
      <c r="O50" s="323"/>
      <c r="P50" s="323"/>
      <c r="Q50" s="323"/>
      <c r="R50" s="323"/>
      <c r="S50" s="323"/>
      <c r="T50" s="323"/>
      <c r="U50" s="323"/>
      <c r="V50" s="323"/>
      <c r="W50" s="323"/>
      <c r="X50" s="323"/>
      <c r="Y50" s="323"/>
      <c r="Z50" s="323"/>
      <c r="AA50" s="323"/>
      <c r="AB50" s="323"/>
      <c r="AC50" s="323"/>
      <c r="AD50" s="323"/>
      <c r="AE50" s="323"/>
      <c r="AF50" s="323"/>
      <c r="AG50" s="323"/>
      <c r="AH50" s="323"/>
      <c r="AI50" s="323"/>
      <c r="AJ50" s="323"/>
    </row>
    <row r="51" spans="1:36" x14ac:dyDescent="0.2">
      <c r="A51" s="322"/>
      <c r="B51" s="323"/>
      <c r="C51" s="323">
        <f>C48+C49</f>
        <v>0.24131578947368421</v>
      </c>
      <c r="D51" s="329" t="s">
        <v>367</v>
      </c>
      <c r="E51" s="499">
        <f>0.055*E16</f>
        <v>157.02500000000001</v>
      </c>
      <c r="F51" s="339"/>
      <c r="G51" s="334">
        <f>SUM(G48:G49)</f>
        <v>650.70338058887683</v>
      </c>
      <c r="H51" s="349"/>
      <c r="I51" s="323"/>
      <c r="J51" s="323"/>
      <c r="K51" s="323"/>
      <c r="L51" s="323"/>
      <c r="M51" s="323"/>
      <c r="N51" s="323"/>
      <c r="O51" s="323"/>
      <c r="P51" s="323"/>
      <c r="Q51" s="323"/>
      <c r="R51" s="323"/>
      <c r="S51" s="323"/>
      <c r="T51" s="323"/>
      <c r="U51" s="323"/>
      <c r="V51" s="323"/>
      <c r="W51" s="323"/>
      <c r="X51" s="323"/>
      <c r="Y51" s="323"/>
      <c r="Z51" s="323"/>
      <c r="AA51" s="323"/>
      <c r="AB51" s="323"/>
      <c r="AC51" s="323"/>
      <c r="AD51" s="323"/>
      <c r="AE51" s="323"/>
      <c r="AF51" s="323"/>
      <c r="AG51" s="323"/>
      <c r="AH51" s="323"/>
      <c r="AI51" s="323"/>
      <c r="AJ51" s="323"/>
    </row>
    <row r="52" spans="1:36" x14ac:dyDescent="0.2">
      <c r="A52" s="322"/>
      <c r="B52" s="323"/>
      <c r="C52" s="323"/>
      <c r="D52" s="323"/>
      <c r="E52" s="493"/>
      <c r="F52" s="323"/>
      <c r="G52" s="328"/>
      <c r="H52" s="344"/>
      <c r="I52" s="323"/>
      <c r="J52" s="323"/>
      <c r="K52" s="323"/>
      <c r="L52" s="323"/>
      <c r="M52" s="323"/>
      <c r="N52" s="323"/>
      <c r="O52" s="323"/>
      <c r="P52" s="323"/>
      <c r="Q52" s="323"/>
      <c r="R52" s="323"/>
      <c r="S52" s="323"/>
      <c r="T52" s="323"/>
      <c r="U52" s="323"/>
      <c r="V52" s="323"/>
      <c r="W52" s="323"/>
      <c r="X52" s="323"/>
      <c r="Y52" s="323"/>
      <c r="Z52" s="323"/>
      <c r="AA52" s="323"/>
      <c r="AB52" s="323"/>
      <c r="AC52" s="323"/>
      <c r="AD52" s="323"/>
      <c r="AE52" s="323"/>
      <c r="AF52" s="323"/>
      <c r="AG52" s="323"/>
      <c r="AH52" s="323"/>
      <c r="AI52" s="323"/>
      <c r="AJ52" s="323"/>
    </row>
    <row r="53" spans="1:36" x14ac:dyDescent="0.2">
      <c r="A53" s="322"/>
      <c r="B53" s="323"/>
      <c r="C53" s="323"/>
      <c r="D53" s="323"/>
      <c r="E53" s="493"/>
      <c r="F53" s="323"/>
      <c r="G53" s="328"/>
      <c r="H53" s="344"/>
      <c r="I53" s="323"/>
      <c r="J53" s="323"/>
      <c r="K53" s="323"/>
      <c r="L53" s="323"/>
      <c r="M53" s="323"/>
      <c r="N53" s="323"/>
      <c r="O53" s="323"/>
      <c r="P53" s="323"/>
      <c r="Q53" s="323"/>
      <c r="R53" s="323"/>
      <c r="S53" s="323"/>
      <c r="T53" s="323"/>
      <c r="U53" s="323"/>
      <c r="V53" s="323"/>
      <c r="W53" s="323"/>
      <c r="X53" s="323"/>
      <c r="Y53" s="323"/>
      <c r="Z53" s="323"/>
      <c r="AA53" s="323"/>
      <c r="AB53" s="323"/>
      <c r="AC53" s="323"/>
      <c r="AD53" s="323"/>
      <c r="AE53" s="323"/>
      <c r="AF53" s="323"/>
      <c r="AG53" s="323"/>
      <c r="AH53" s="323"/>
      <c r="AI53" s="323"/>
      <c r="AJ53" s="323"/>
    </row>
    <row r="54" spans="1:36" x14ac:dyDescent="0.2">
      <c r="A54" s="324"/>
      <c r="B54" s="323"/>
      <c r="C54" s="323"/>
      <c r="D54" s="323"/>
      <c r="E54" s="493"/>
      <c r="F54" s="323"/>
      <c r="G54" s="328"/>
      <c r="H54" s="344"/>
      <c r="I54" s="323"/>
      <c r="J54" s="323"/>
      <c r="K54" s="323"/>
      <c r="L54" s="323"/>
      <c r="M54" s="323"/>
      <c r="N54" s="323"/>
      <c r="O54" s="323"/>
      <c r="P54" s="323"/>
      <c r="Q54" s="323"/>
      <c r="R54" s="323"/>
      <c r="S54" s="323"/>
      <c r="T54" s="323"/>
      <c r="U54" s="323"/>
      <c r="V54" s="323"/>
      <c r="W54" s="323"/>
      <c r="X54" s="323"/>
      <c r="Y54" s="323"/>
      <c r="Z54" s="323"/>
      <c r="AA54" s="323"/>
      <c r="AB54" s="323"/>
      <c r="AC54" s="323"/>
      <c r="AD54" s="323"/>
      <c r="AE54" s="323"/>
      <c r="AF54" s="323"/>
      <c r="AG54" s="323"/>
      <c r="AH54" s="323"/>
      <c r="AI54" s="323"/>
      <c r="AJ54" s="323"/>
    </row>
    <row r="55" spans="1:36" x14ac:dyDescent="0.2">
      <c r="A55" s="322"/>
      <c r="B55" s="323"/>
      <c r="C55" s="325" t="s">
        <v>458</v>
      </c>
      <c r="D55" s="323"/>
      <c r="E55" s="494" t="s">
        <v>386</v>
      </c>
      <c r="F55" s="326" t="s">
        <v>206</v>
      </c>
      <c r="G55" s="331" t="s">
        <v>389</v>
      </c>
      <c r="H55" s="345" t="s">
        <v>356</v>
      </c>
      <c r="I55" s="323"/>
      <c r="J55" s="323"/>
      <c r="K55" s="323"/>
      <c r="L55" s="323"/>
      <c r="M55" s="323"/>
      <c r="N55" s="323"/>
      <c r="O55" s="323"/>
      <c r="P55" s="323"/>
      <c r="Q55" s="323"/>
      <c r="R55" s="323"/>
      <c r="S55" s="323"/>
      <c r="T55" s="323"/>
      <c r="U55" s="323"/>
      <c r="V55" s="323"/>
      <c r="W55" s="323"/>
      <c r="X55" s="323"/>
      <c r="Y55" s="323"/>
      <c r="Z55" s="323"/>
      <c r="AA55" s="323"/>
      <c r="AB55" s="323"/>
      <c r="AC55" s="323"/>
      <c r="AD55" s="323"/>
      <c r="AE55" s="323"/>
      <c r="AF55" s="323"/>
      <c r="AG55" s="323"/>
      <c r="AH55" s="323"/>
      <c r="AI55" s="323"/>
      <c r="AJ55" s="323"/>
    </row>
    <row r="56" spans="1:36" x14ac:dyDescent="0.2">
      <c r="A56" s="324"/>
      <c r="B56" s="323"/>
      <c r="C56" s="311">
        <f>H56/F56</f>
        <v>0.32500000000000001</v>
      </c>
      <c r="D56" s="327" t="s">
        <v>492</v>
      </c>
      <c r="E56" s="504">
        <f>E59*C56/C59</f>
        <v>72.353602875930008</v>
      </c>
      <c r="F56" s="333">
        <v>0.2</v>
      </c>
      <c r="G56" s="332">
        <f>F56*E56</f>
        <v>14.470720575186002</v>
      </c>
      <c r="H56" s="510">
        <v>6.5000000000000002E-2</v>
      </c>
      <c r="I56" s="323" t="s">
        <v>770</v>
      </c>
      <c r="J56" s="323"/>
      <c r="K56" s="323"/>
      <c r="L56" s="323"/>
      <c r="M56" s="323"/>
      <c r="N56" s="323"/>
      <c r="O56" s="323"/>
      <c r="P56" s="323"/>
      <c r="Q56" s="323"/>
      <c r="R56" s="323"/>
      <c r="S56" s="323"/>
      <c r="T56" s="323"/>
      <c r="U56" s="323"/>
      <c r="V56" s="323"/>
      <c r="W56" s="323"/>
      <c r="X56" s="323"/>
      <c r="Y56" s="323"/>
      <c r="Z56" s="323"/>
      <c r="AA56" s="323"/>
      <c r="AB56" s="323"/>
      <c r="AC56" s="323"/>
      <c r="AD56" s="323"/>
      <c r="AE56" s="323"/>
      <c r="AF56" s="323"/>
      <c r="AG56" s="323"/>
      <c r="AH56" s="323"/>
      <c r="AI56" s="323"/>
      <c r="AJ56" s="323"/>
    </row>
    <row r="57" spans="1:36" x14ac:dyDescent="0.2">
      <c r="A57" s="322"/>
      <c r="B57" s="323"/>
      <c r="C57" s="323">
        <f>H57/F57</f>
        <v>3.5555555555555556E-2</v>
      </c>
      <c r="D57" s="335" t="s">
        <v>394</v>
      </c>
      <c r="E57" s="504">
        <f>E59*C57/C58</f>
        <v>8.4124986095998064</v>
      </c>
      <c r="F57" s="337">
        <v>0.45</v>
      </c>
      <c r="G57" s="332">
        <f>F57*E57</f>
        <v>3.7856243743199132</v>
      </c>
      <c r="H57" s="510">
        <v>1.6E-2</v>
      </c>
      <c r="I57" s="323"/>
      <c r="J57" s="323"/>
      <c r="K57" s="323"/>
      <c r="L57" s="323"/>
      <c r="M57" s="323"/>
      <c r="N57" s="323"/>
      <c r="O57" s="323"/>
      <c r="P57" s="323"/>
      <c r="Q57" s="323"/>
      <c r="R57" s="323"/>
      <c r="S57" s="323"/>
      <c r="T57" s="323"/>
      <c r="U57" s="323"/>
      <c r="V57" s="323"/>
      <c r="W57" s="323"/>
      <c r="X57" s="323"/>
      <c r="Y57" s="323"/>
      <c r="Z57" s="323"/>
      <c r="AA57" s="323"/>
      <c r="AB57" s="323"/>
      <c r="AC57" s="323"/>
      <c r="AD57" s="323"/>
      <c r="AE57" s="323"/>
      <c r="AF57" s="323"/>
      <c r="AG57" s="323"/>
      <c r="AH57" s="323"/>
      <c r="AI57" s="323"/>
      <c r="AJ57" s="323"/>
    </row>
    <row r="58" spans="1:36" x14ac:dyDescent="0.2">
      <c r="A58" s="322"/>
      <c r="B58" s="323"/>
      <c r="C58" s="323">
        <f>H58/F58</f>
        <v>5.7437500000000004</v>
      </c>
      <c r="D58" s="329" t="s">
        <v>393</v>
      </c>
      <c r="E58" s="504">
        <f>E59*C58/C59</f>
        <v>1278.7107892880706</v>
      </c>
      <c r="F58" s="339">
        <v>0.16</v>
      </c>
      <c r="G58" s="338">
        <f>E58*F58</f>
        <v>204.59372628609131</v>
      </c>
      <c r="H58" s="510">
        <v>0.91900000000000004</v>
      </c>
      <c r="I58" s="323"/>
      <c r="J58" s="323"/>
      <c r="K58" s="323"/>
      <c r="L58" s="323"/>
      <c r="M58" s="323"/>
      <c r="N58" s="323"/>
      <c r="O58" s="323"/>
      <c r="P58" s="323"/>
      <c r="Q58" s="323"/>
      <c r="R58" s="323"/>
      <c r="S58" s="323"/>
      <c r="T58" s="323"/>
      <c r="U58" s="323"/>
      <c r="V58" s="323"/>
      <c r="W58" s="323"/>
      <c r="X58" s="323"/>
      <c r="Y58" s="323"/>
      <c r="Z58" s="323"/>
      <c r="AA58" s="323"/>
      <c r="AB58" s="323"/>
      <c r="AC58" s="323"/>
      <c r="AD58" s="323"/>
      <c r="AE58" s="323"/>
      <c r="AF58" s="323"/>
      <c r="AG58" s="323"/>
      <c r="AH58" s="323"/>
      <c r="AI58" s="323"/>
      <c r="AJ58" s="323"/>
    </row>
    <row r="59" spans="1:36" x14ac:dyDescent="0.2">
      <c r="A59" s="322"/>
      <c r="B59" s="323"/>
      <c r="C59" s="323">
        <f>SUM(C56:C58)</f>
        <v>6.1043055555555563</v>
      </c>
      <c r="D59" s="329" t="s">
        <v>367</v>
      </c>
      <c r="E59" s="499">
        <f>0.476*E16</f>
        <v>1358.98</v>
      </c>
      <c r="F59" s="339"/>
      <c r="G59" s="577">
        <f>SUM(G56:G58)</f>
        <v>222.85007123559723</v>
      </c>
      <c r="H59" s="349"/>
      <c r="I59" s="323"/>
      <c r="J59" s="323"/>
      <c r="K59" s="350"/>
      <c r="L59" s="323"/>
      <c r="M59" s="323"/>
      <c r="N59" s="323"/>
      <c r="O59" s="323"/>
      <c r="P59" s="323"/>
      <c r="Q59" s="323"/>
      <c r="R59" s="323"/>
      <c r="S59" s="323"/>
      <c r="T59" s="323"/>
      <c r="U59" s="323"/>
      <c r="V59" s="323"/>
      <c r="W59" s="323"/>
      <c r="X59" s="323"/>
      <c r="Y59" s="323"/>
      <c r="Z59" s="323"/>
      <c r="AA59" s="323"/>
      <c r="AB59" s="323"/>
      <c r="AC59" s="323"/>
      <c r="AD59" s="323"/>
      <c r="AE59" s="323"/>
      <c r="AF59" s="323"/>
      <c r="AG59" s="323"/>
      <c r="AH59" s="323"/>
      <c r="AI59" s="323"/>
      <c r="AJ59" s="323"/>
    </row>
    <row r="60" spans="1:36" x14ac:dyDescent="0.2">
      <c r="A60" s="322"/>
      <c r="B60" s="323"/>
      <c r="C60" s="323"/>
      <c r="D60" s="323"/>
      <c r="E60" s="493"/>
      <c r="F60" s="323"/>
      <c r="G60" s="323"/>
      <c r="H60" s="323"/>
      <c r="I60" s="323"/>
      <c r="J60" s="323"/>
      <c r="K60" s="323"/>
      <c r="L60" s="323"/>
      <c r="M60" s="323"/>
      <c r="N60" s="323"/>
      <c r="O60" s="323"/>
      <c r="P60" s="323"/>
      <c r="Q60" s="323"/>
      <c r="R60" s="323"/>
      <c r="S60" s="323"/>
      <c r="T60" s="323"/>
      <c r="U60" s="323"/>
      <c r="V60" s="323"/>
      <c r="W60" s="323"/>
      <c r="X60" s="323"/>
      <c r="Y60" s="323"/>
      <c r="Z60" s="323"/>
      <c r="AA60" s="323"/>
      <c r="AB60" s="323"/>
      <c r="AC60" s="323"/>
      <c r="AD60" s="323"/>
      <c r="AE60" s="323"/>
      <c r="AF60" s="323"/>
      <c r="AG60" s="323"/>
      <c r="AH60" s="323"/>
      <c r="AI60" s="323"/>
      <c r="AJ60" s="323"/>
    </row>
    <row r="61" spans="1:36" x14ac:dyDescent="0.2">
      <c r="A61" s="322"/>
      <c r="B61" s="323"/>
      <c r="C61" s="323"/>
      <c r="D61" s="323" t="s">
        <v>1052</v>
      </c>
      <c r="E61" s="493"/>
      <c r="F61" s="323"/>
      <c r="G61" s="697">
        <f>G59/((1-0.039)*(1-0.053))</f>
        <v>244.87215912190777</v>
      </c>
      <c r="H61" s="323"/>
      <c r="I61" s="323" t="s">
        <v>1053</v>
      </c>
      <c r="J61" s="323"/>
      <c r="K61" s="323"/>
      <c r="L61" s="323"/>
      <c r="M61" s="323"/>
      <c r="N61" s="323"/>
      <c r="O61" s="323"/>
      <c r="P61" s="323"/>
      <c r="Q61" s="323"/>
      <c r="R61" s="323"/>
      <c r="S61" s="323"/>
      <c r="T61" s="323"/>
      <c r="U61" s="323"/>
      <c r="V61" s="323"/>
      <c r="W61" s="323"/>
      <c r="X61" s="323"/>
      <c r="Y61" s="323"/>
      <c r="Z61" s="323"/>
      <c r="AA61" s="323"/>
      <c r="AB61" s="323"/>
      <c r="AC61" s="323"/>
      <c r="AD61" s="323"/>
      <c r="AE61" s="323"/>
      <c r="AF61" s="323"/>
      <c r="AG61" s="323"/>
      <c r="AH61" s="323"/>
      <c r="AI61" s="323"/>
      <c r="AJ61" s="323"/>
    </row>
    <row r="62" spans="1:36" x14ac:dyDescent="0.2">
      <c r="A62" s="324"/>
      <c r="B62" s="323"/>
      <c r="C62" s="323"/>
      <c r="D62" s="323"/>
      <c r="E62" s="493"/>
      <c r="F62" s="323"/>
      <c r="G62" s="351"/>
      <c r="H62" s="323"/>
      <c r="I62" s="323"/>
      <c r="J62" s="323"/>
      <c r="K62" s="323"/>
      <c r="L62" s="323"/>
      <c r="M62" s="323"/>
      <c r="N62" s="323"/>
      <c r="O62" s="323"/>
      <c r="P62" s="323"/>
      <c r="Q62" s="323"/>
      <c r="R62" s="323"/>
      <c r="S62" s="323"/>
      <c r="T62" s="323"/>
      <c r="U62" s="323"/>
      <c r="V62" s="323"/>
      <c r="W62" s="323"/>
      <c r="X62" s="323"/>
      <c r="Y62" s="323"/>
      <c r="Z62" s="323"/>
      <c r="AA62" s="323"/>
      <c r="AB62" s="323"/>
      <c r="AC62" s="323"/>
      <c r="AD62" s="323"/>
      <c r="AE62" s="323"/>
      <c r="AF62" s="323"/>
      <c r="AG62" s="323"/>
      <c r="AH62" s="323"/>
      <c r="AI62" s="323"/>
      <c r="AJ62" s="323"/>
    </row>
    <row r="63" spans="1:36" x14ac:dyDescent="0.2">
      <c r="A63" s="322"/>
      <c r="B63" s="323"/>
      <c r="C63" s="325" t="s">
        <v>540</v>
      </c>
      <c r="D63" s="323"/>
      <c r="E63" s="494" t="s">
        <v>386</v>
      </c>
      <c r="F63" s="331" t="s">
        <v>206</v>
      </c>
      <c r="G63" s="331" t="s">
        <v>389</v>
      </c>
      <c r="H63" s="345" t="s">
        <v>356</v>
      </c>
      <c r="I63" s="323"/>
      <c r="J63" s="323"/>
      <c r="K63" s="323"/>
      <c r="L63" s="323"/>
      <c r="M63" s="323"/>
      <c r="N63" s="323"/>
      <c r="O63" s="323"/>
      <c r="P63" s="323"/>
      <c r="Q63" s="323"/>
      <c r="R63" s="323"/>
      <c r="S63" s="323"/>
      <c r="T63" s="323"/>
      <c r="U63" s="323"/>
      <c r="V63" s="323"/>
      <c r="W63" s="323"/>
      <c r="X63" s="323"/>
      <c r="Y63" s="323"/>
      <c r="Z63" s="323"/>
      <c r="AA63" s="323"/>
      <c r="AB63" s="323"/>
      <c r="AC63" s="323"/>
      <c r="AD63" s="323"/>
      <c r="AE63" s="323"/>
      <c r="AF63" s="323"/>
      <c r="AG63" s="323"/>
      <c r="AH63" s="323"/>
      <c r="AI63" s="323"/>
      <c r="AJ63" s="323"/>
    </row>
    <row r="64" spans="1:36" x14ac:dyDescent="0.2">
      <c r="A64" s="324"/>
      <c r="B64" s="323"/>
      <c r="D64" s="327" t="s">
        <v>374</v>
      </c>
      <c r="E64" s="443">
        <f>E16-E36-E51-E59</f>
        <v>1321.1061111111112</v>
      </c>
      <c r="F64" s="333">
        <v>1</v>
      </c>
      <c r="G64" s="353">
        <f>E64*F64</f>
        <v>1321.1061111111112</v>
      </c>
      <c r="H64" s="577">
        <f>G64/SUM(G64:G68)</f>
        <v>1</v>
      </c>
      <c r="I64" s="323"/>
      <c r="J64" s="323"/>
      <c r="K64" s="323"/>
      <c r="L64" s="323"/>
      <c r="M64" s="323"/>
      <c r="N64" s="323"/>
      <c r="O64" s="323"/>
      <c r="P64" s="323"/>
      <c r="Q64" s="323"/>
      <c r="R64" s="323"/>
      <c r="S64" s="323"/>
      <c r="T64" s="323"/>
      <c r="U64" s="323"/>
      <c r="V64" s="323"/>
      <c r="W64" s="323"/>
      <c r="X64" s="323"/>
      <c r="Y64" s="323"/>
      <c r="Z64" s="323"/>
      <c r="AA64" s="323"/>
      <c r="AB64" s="323"/>
      <c r="AC64" s="323"/>
      <c r="AD64" s="323"/>
      <c r="AE64" s="323"/>
      <c r="AF64" s="323"/>
      <c r="AG64" s="323"/>
      <c r="AH64" s="323"/>
      <c r="AI64" s="323"/>
      <c r="AJ64" s="323"/>
    </row>
    <row r="65" spans="1:36" x14ac:dyDescent="0.2">
      <c r="A65" s="322"/>
      <c r="B65" s="323"/>
      <c r="C65" s="323"/>
      <c r="D65" s="335" t="s">
        <v>392</v>
      </c>
      <c r="E65" s="500">
        <v>0</v>
      </c>
      <c r="F65" s="337"/>
      <c r="G65" s="354"/>
      <c r="H65" s="577">
        <f>G65/SUM(G64:G68)</f>
        <v>0</v>
      </c>
      <c r="I65" s="323"/>
      <c r="J65" s="323"/>
      <c r="K65" s="323"/>
      <c r="L65" s="323"/>
      <c r="M65" s="323"/>
      <c r="N65" s="323"/>
      <c r="O65" s="323"/>
      <c r="P65" s="323"/>
      <c r="Q65" s="323"/>
      <c r="R65" s="323"/>
      <c r="S65" s="323"/>
      <c r="T65" s="323"/>
      <c r="U65" s="323"/>
      <c r="V65" s="323"/>
      <c r="W65" s="323"/>
      <c r="X65" s="323"/>
      <c r="Y65" s="323"/>
      <c r="Z65" s="323"/>
      <c r="AA65" s="323"/>
      <c r="AB65" s="323"/>
      <c r="AC65" s="323"/>
      <c r="AD65" s="323"/>
      <c r="AE65" s="323"/>
      <c r="AF65" s="323"/>
      <c r="AG65" s="323"/>
      <c r="AH65" s="323"/>
      <c r="AI65" s="323"/>
      <c r="AJ65" s="323"/>
    </row>
    <row r="66" spans="1:36" x14ac:dyDescent="0.2">
      <c r="A66" s="322"/>
      <c r="B66" s="323"/>
      <c r="C66" s="323"/>
      <c r="D66" s="335" t="s">
        <v>496</v>
      </c>
      <c r="E66" s="500">
        <v>0</v>
      </c>
      <c r="F66" s="337"/>
      <c r="G66" s="354"/>
      <c r="H66" s="577">
        <f>G66/SUM(G64:G68)</f>
        <v>0</v>
      </c>
      <c r="I66" s="323"/>
      <c r="J66" s="323"/>
      <c r="K66" s="323"/>
      <c r="L66" s="323"/>
      <c r="M66" s="323"/>
      <c r="N66" s="323"/>
      <c r="O66" s="323"/>
      <c r="P66" s="323"/>
      <c r="Q66" s="323"/>
      <c r="R66" s="323"/>
      <c r="S66" s="323"/>
      <c r="T66" s="323"/>
      <c r="U66" s="323"/>
      <c r="V66" s="323"/>
      <c r="W66" s="323"/>
      <c r="X66" s="323"/>
      <c r="Y66" s="323"/>
      <c r="Z66" s="323"/>
      <c r="AA66" s="323"/>
      <c r="AB66" s="323"/>
      <c r="AC66" s="323"/>
      <c r="AD66" s="323"/>
      <c r="AE66" s="323"/>
      <c r="AF66" s="323"/>
      <c r="AG66" s="323"/>
      <c r="AH66" s="323"/>
      <c r="AI66" s="323"/>
      <c r="AJ66" s="323"/>
    </row>
    <row r="67" spans="1:36" x14ac:dyDescent="0.2">
      <c r="A67" s="322"/>
      <c r="B67" s="323"/>
      <c r="C67" s="323"/>
      <c r="D67" s="335" t="s">
        <v>508</v>
      </c>
      <c r="E67" s="500">
        <v>0</v>
      </c>
      <c r="F67" s="337"/>
      <c r="G67" s="354"/>
      <c r="H67" s="577">
        <f>G67/SUM(G64:G68)</f>
        <v>0</v>
      </c>
      <c r="I67" s="323"/>
      <c r="J67" s="323"/>
      <c r="K67" s="323"/>
      <c r="L67" s="323"/>
      <c r="M67" s="323"/>
      <c r="N67" s="323"/>
      <c r="O67" s="323"/>
      <c r="P67" s="323"/>
      <c r="Q67" s="323"/>
      <c r="R67" s="323"/>
      <c r="S67" s="323"/>
      <c r="T67" s="323"/>
      <c r="U67" s="323"/>
      <c r="V67" s="323"/>
      <c r="W67" s="323"/>
      <c r="X67" s="323"/>
      <c r="Y67" s="323"/>
      <c r="Z67" s="323"/>
      <c r="AA67" s="323"/>
      <c r="AB67" s="323"/>
      <c r="AC67" s="323"/>
      <c r="AD67" s="323"/>
      <c r="AE67" s="323"/>
      <c r="AF67" s="323"/>
      <c r="AG67" s="323"/>
      <c r="AH67" s="323"/>
      <c r="AI67" s="323"/>
      <c r="AJ67" s="323"/>
    </row>
    <row r="68" spans="1:36" x14ac:dyDescent="0.2">
      <c r="A68" s="322"/>
      <c r="B68" s="323"/>
      <c r="C68" s="323"/>
      <c r="D68" s="329" t="s">
        <v>362</v>
      </c>
      <c r="E68" s="501">
        <v>0</v>
      </c>
      <c r="F68" s="339"/>
      <c r="G68" s="355"/>
      <c r="H68" s="578">
        <f>G68/SUM(G64:G68)</f>
        <v>0</v>
      </c>
      <c r="I68" s="323"/>
      <c r="J68" s="323"/>
      <c r="K68" s="323"/>
      <c r="L68" s="323"/>
      <c r="M68" s="323"/>
      <c r="N68" s="323"/>
      <c r="O68" s="323"/>
      <c r="P68" s="323"/>
      <c r="Q68" s="323"/>
      <c r="R68" s="323"/>
      <c r="S68" s="323"/>
      <c r="T68" s="323"/>
      <c r="U68" s="323"/>
      <c r="V68" s="323"/>
      <c r="W68" s="323"/>
      <c r="X68" s="323"/>
      <c r="Y68" s="323"/>
      <c r="Z68" s="323"/>
      <c r="AA68" s="323"/>
      <c r="AB68" s="323"/>
      <c r="AC68" s="323"/>
      <c r="AD68" s="323"/>
      <c r="AE68" s="323"/>
      <c r="AF68" s="323"/>
      <c r="AG68" s="323"/>
      <c r="AH68" s="323"/>
      <c r="AI68" s="323"/>
      <c r="AJ68" s="323"/>
    </row>
    <row r="69" spans="1:36" x14ac:dyDescent="0.2">
      <c r="A69" s="322"/>
      <c r="B69" s="323"/>
      <c r="C69" s="323"/>
      <c r="D69" s="329" t="s">
        <v>367</v>
      </c>
      <c r="E69" s="499">
        <f>SUM(E64:E68)</f>
        <v>1321.1061111111112</v>
      </c>
      <c r="F69" s="355"/>
      <c r="G69" s="356">
        <f>SUM(G64:G68)</f>
        <v>1321.1061111111112</v>
      </c>
      <c r="H69" s="578">
        <f>SUM(H64:H68)</f>
        <v>1</v>
      </c>
      <c r="I69" s="323"/>
      <c r="J69" s="323"/>
      <c r="K69" s="323"/>
      <c r="L69" s="323"/>
      <c r="M69" s="323"/>
      <c r="N69" s="323"/>
      <c r="O69" s="323"/>
      <c r="P69" s="323"/>
      <c r="Q69" s="323"/>
      <c r="R69" s="323"/>
      <c r="S69" s="323"/>
      <c r="T69" s="323"/>
      <c r="U69" s="323"/>
      <c r="V69" s="323"/>
      <c r="W69" s="323"/>
      <c r="X69" s="323"/>
      <c r="Y69" s="323"/>
      <c r="Z69" s="323"/>
      <c r="AA69" s="323"/>
      <c r="AB69" s="323"/>
      <c r="AC69" s="323"/>
      <c r="AD69" s="323"/>
      <c r="AE69" s="323"/>
      <c r="AF69" s="323"/>
      <c r="AG69" s="323"/>
      <c r="AH69" s="323"/>
      <c r="AI69" s="323"/>
      <c r="AJ69" s="323"/>
    </row>
    <row r="70" spans="1:36" x14ac:dyDescent="0.2">
      <c r="A70" s="322"/>
      <c r="B70" s="323"/>
      <c r="C70" s="323"/>
      <c r="D70" s="323"/>
      <c r="E70" s="493"/>
      <c r="F70" s="323"/>
      <c r="G70" s="323"/>
      <c r="H70" s="323"/>
      <c r="I70" s="323"/>
      <c r="J70" s="323"/>
      <c r="K70" s="323"/>
      <c r="L70" s="323"/>
      <c r="M70" s="323"/>
      <c r="N70" s="323"/>
      <c r="O70" s="323"/>
      <c r="P70" s="323"/>
      <c r="Q70" s="323"/>
      <c r="R70" s="323"/>
      <c r="S70" s="323"/>
      <c r="T70" s="323"/>
      <c r="U70" s="323"/>
      <c r="V70" s="323"/>
      <c r="W70" s="323"/>
      <c r="X70" s="323"/>
      <c r="Y70" s="323"/>
      <c r="Z70" s="323"/>
      <c r="AA70" s="323"/>
      <c r="AB70" s="323"/>
      <c r="AC70" s="323"/>
      <c r="AD70" s="323"/>
      <c r="AE70" s="323"/>
      <c r="AF70" s="323"/>
      <c r="AG70" s="323"/>
      <c r="AH70" s="323"/>
      <c r="AI70" s="323"/>
      <c r="AJ70" s="323"/>
    </row>
    <row r="71" spans="1:36" x14ac:dyDescent="0.2">
      <c r="A71" s="322"/>
      <c r="B71" s="323"/>
      <c r="C71" s="325"/>
      <c r="D71" s="323"/>
      <c r="E71" s="493"/>
      <c r="F71" s="323"/>
      <c r="G71" s="323"/>
      <c r="H71" s="323"/>
      <c r="I71" s="323"/>
      <c r="J71" s="323"/>
      <c r="K71" s="323"/>
      <c r="L71" s="323"/>
      <c r="M71" s="323"/>
      <c r="N71" s="323"/>
      <c r="O71" s="323"/>
      <c r="P71" s="323"/>
      <c r="Q71" s="323"/>
      <c r="R71" s="323"/>
      <c r="S71" s="323"/>
      <c r="T71" s="323"/>
      <c r="U71" s="323"/>
      <c r="V71" s="323"/>
      <c r="W71" s="323"/>
      <c r="X71" s="323"/>
      <c r="Y71" s="323"/>
      <c r="Z71" s="323"/>
      <c r="AA71" s="323"/>
      <c r="AB71" s="323"/>
      <c r="AC71" s="323"/>
      <c r="AD71" s="323"/>
      <c r="AE71" s="323"/>
      <c r="AF71" s="323"/>
      <c r="AG71" s="323"/>
      <c r="AH71" s="323"/>
      <c r="AI71" s="323"/>
      <c r="AJ71" s="323"/>
    </row>
    <row r="72" spans="1:36" x14ac:dyDescent="0.2">
      <c r="A72" s="324"/>
      <c r="B72" s="323"/>
      <c r="C72" s="323"/>
      <c r="D72" s="323"/>
      <c r="E72" s="493"/>
      <c r="F72" s="323"/>
      <c r="G72" s="323"/>
      <c r="H72" s="323"/>
      <c r="I72" s="323"/>
      <c r="J72" s="323"/>
      <c r="K72" s="323"/>
      <c r="L72" s="323"/>
      <c r="M72" s="323"/>
      <c r="N72" s="323"/>
      <c r="O72" s="323"/>
      <c r="P72" s="323"/>
      <c r="Q72" s="323"/>
      <c r="R72" s="323"/>
      <c r="S72" s="323"/>
      <c r="T72" s="323"/>
      <c r="U72" s="323"/>
      <c r="V72" s="323"/>
      <c r="W72" s="323"/>
      <c r="X72" s="323"/>
      <c r="Y72" s="323"/>
      <c r="Z72" s="323"/>
      <c r="AA72" s="323"/>
      <c r="AB72" s="323"/>
      <c r="AC72" s="323"/>
      <c r="AD72" s="323"/>
      <c r="AE72" s="323"/>
      <c r="AF72" s="323"/>
      <c r="AG72" s="323"/>
      <c r="AH72" s="323"/>
      <c r="AI72" s="323"/>
      <c r="AJ72" s="323"/>
    </row>
    <row r="73" spans="1:36" x14ac:dyDescent="0.2">
      <c r="A73" s="322"/>
      <c r="B73" s="323"/>
      <c r="C73" s="323"/>
      <c r="D73" s="323"/>
      <c r="E73" s="493"/>
      <c r="F73" s="323"/>
      <c r="G73" s="323"/>
      <c r="H73" s="323"/>
      <c r="I73" s="323"/>
      <c r="J73" s="323"/>
      <c r="K73" s="323"/>
      <c r="L73" s="323"/>
      <c r="M73" s="323"/>
      <c r="N73" s="323"/>
      <c r="O73" s="323"/>
      <c r="P73" s="323"/>
      <c r="Q73" s="323"/>
      <c r="R73" s="323"/>
      <c r="S73" s="323"/>
      <c r="T73" s="323"/>
      <c r="U73" s="323"/>
      <c r="V73" s="323"/>
      <c r="W73" s="323"/>
      <c r="X73" s="323"/>
      <c r="Y73" s="323"/>
      <c r="Z73" s="323"/>
      <c r="AA73" s="323"/>
      <c r="AB73" s="323"/>
      <c r="AC73" s="323"/>
      <c r="AD73" s="323"/>
      <c r="AE73" s="323"/>
      <c r="AF73" s="323"/>
      <c r="AG73" s="323"/>
      <c r="AH73" s="323"/>
      <c r="AI73" s="323"/>
      <c r="AJ73" s="323"/>
    </row>
    <row r="74" spans="1:36" x14ac:dyDescent="0.2">
      <c r="A74" s="324"/>
      <c r="B74" s="323"/>
      <c r="C74" s="323"/>
      <c r="D74" s="323"/>
      <c r="E74" s="493"/>
      <c r="F74" s="323"/>
      <c r="G74" s="323"/>
      <c r="H74" s="323"/>
      <c r="I74" s="323"/>
      <c r="J74" s="323"/>
      <c r="K74" s="323"/>
      <c r="L74" s="323"/>
      <c r="M74" s="323"/>
      <c r="N74" s="323"/>
      <c r="O74" s="323"/>
      <c r="P74" s="323"/>
      <c r="Q74" s="323"/>
      <c r="R74" s="323"/>
      <c r="S74" s="323"/>
      <c r="T74" s="323"/>
      <c r="U74" s="323"/>
      <c r="V74" s="323"/>
      <c r="W74" s="323"/>
      <c r="X74" s="323"/>
      <c r="Y74" s="323"/>
      <c r="Z74" s="323"/>
      <c r="AA74" s="323"/>
      <c r="AB74" s="323"/>
      <c r="AC74" s="323"/>
      <c r="AD74" s="323"/>
      <c r="AE74" s="323"/>
      <c r="AF74" s="323"/>
      <c r="AG74" s="323"/>
      <c r="AH74" s="323"/>
      <c r="AI74" s="323"/>
      <c r="AJ74" s="323"/>
    </row>
    <row r="75" spans="1:36" x14ac:dyDescent="0.2">
      <c r="A75" s="322"/>
      <c r="B75" s="323"/>
      <c r="C75" s="323"/>
      <c r="D75" s="323"/>
      <c r="E75" s="493"/>
      <c r="F75" s="323"/>
      <c r="G75" s="323"/>
      <c r="H75" s="323"/>
      <c r="I75" s="323"/>
      <c r="J75" s="323"/>
      <c r="K75" s="323"/>
      <c r="L75" s="323"/>
      <c r="M75" s="323"/>
      <c r="N75" s="323"/>
      <c r="O75" s="323"/>
      <c r="P75" s="323"/>
      <c r="Q75" s="323"/>
      <c r="R75" s="323"/>
      <c r="S75" s="323"/>
      <c r="T75" s="323"/>
      <c r="U75" s="323"/>
      <c r="V75" s="323"/>
      <c r="W75" s="323"/>
      <c r="X75" s="323"/>
      <c r="Y75" s="323"/>
      <c r="Z75" s="323"/>
      <c r="AA75" s="323"/>
      <c r="AB75" s="323"/>
      <c r="AC75" s="323"/>
      <c r="AD75" s="323"/>
      <c r="AE75" s="323"/>
      <c r="AF75" s="323"/>
      <c r="AG75" s="323"/>
      <c r="AH75" s="323"/>
      <c r="AI75" s="323"/>
      <c r="AJ75" s="323"/>
    </row>
    <row r="76" spans="1:36" x14ac:dyDescent="0.2">
      <c r="A76" s="322"/>
      <c r="B76" s="323"/>
      <c r="C76" s="323"/>
      <c r="D76" s="323"/>
      <c r="E76" s="493"/>
      <c r="F76" s="323"/>
      <c r="G76" s="323"/>
      <c r="H76" s="323"/>
      <c r="I76" s="323"/>
      <c r="J76" s="323"/>
      <c r="K76" s="323"/>
      <c r="L76" s="323"/>
      <c r="M76" s="323"/>
      <c r="N76" s="323"/>
      <c r="O76" s="323"/>
      <c r="P76" s="323"/>
      <c r="Q76" s="323"/>
      <c r="R76" s="323"/>
      <c r="S76" s="323"/>
      <c r="T76" s="323"/>
      <c r="U76" s="323"/>
      <c r="V76" s="323"/>
      <c r="W76" s="323"/>
      <c r="X76" s="323"/>
      <c r="Y76" s="323"/>
      <c r="Z76" s="323"/>
      <c r="AA76" s="323"/>
      <c r="AB76" s="323"/>
      <c r="AC76" s="323"/>
      <c r="AD76" s="323"/>
      <c r="AE76" s="323"/>
      <c r="AF76" s="323"/>
      <c r="AG76" s="323"/>
      <c r="AH76" s="323"/>
      <c r="AI76" s="323"/>
      <c r="AJ76" s="323"/>
    </row>
    <row r="77" spans="1:36" x14ac:dyDescent="0.2">
      <c r="A77" s="322"/>
      <c r="B77" s="323"/>
      <c r="C77" s="323"/>
      <c r="D77" s="323"/>
      <c r="E77" s="493"/>
      <c r="F77" s="323"/>
      <c r="G77" s="323"/>
      <c r="H77" s="323"/>
      <c r="I77" s="323"/>
      <c r="J77" s="323"/>
      <c r="K77" s="323"/>
      <c r="L77" s="323"/>
      <c r="M77" s="323"/>
      <c r="N77" s="323"/>
      <c r="O77" s="323"/>
      <c r="P77" s="323"/>
      <c r="Q77" s="323"/>
      <c r="R77" s="323"/>
      <c r="S77" s="323"/>
      <c r="T77" s="323"/>
      <c r="U77" s="323"/>
      <c r="V77" s="323"/>
      <c r="W77" s="323"/>
      <c r="X77" s="323"/>
      <c r="Y77" s="323"/>
      <c r="Z77" s="323"/>
      <c r="AA77" s="323"/>
      <c r="AB77" s="323"/>
      <c r="AC77" s="323"/>
      <c r="AD77" s="323"/>
      <c r="AE77" s="323"/>
      <c r="AF77" s="323"/>
      <c r="AG77" s="323"/>
      <c r="AH77" s="323"/>
      <c r="AI77" s="323"/>
      <c r="AJ77" s="323"/>
    </row>
    <row r="78" spans="1:36" x14ac:dyDescent="0.2">
      <c r="A78" s="322"/>
      <c r="B78" s="323"/>
      <c r="C78" s="323"/>
      <c r="D78" s="323"/>
      <c r="E78" s="493"/>
      <c r="F78" s="323"/>
      <c r="G78" s="323"/>
      <c r="H78" s="323"/>
      <c r="I78" s="323"/>
      <c r="J78" s="323"/>
      <c r="K78" s="323"/>
      <c r="L78" s="323"/>
      <c r="M78" s="323"/>
      <c r="N78" s="323"/>
      <c r="O78" s="323"/>
      <c r="P78" s="323"/>
      <c r="Q78" s="323"/>
      <c r="R78" s="323"/>
      <c r="S78" s="323"/>
      <c r="T78" s="323"/>
      <c r="U78" s="323"/>
      <c r="V78" s="323"/>
      <c r="W78" s="323"/>
      <c r="X78" s="323"/>
      <c r="Y78" s="323"/>
      <c r="Z78" s="323"/>
      <c r="AA78" s="323"/>
      <c r="AB78" s="323"/>
      <c r="AC78" s="323"/>
      <c r="AD78" s="323"/>
      <c r="AE78" s="323"/>
      <c r="AF78" s="323"/>
      <c r="AG78" s="323"/>
      <c r="AH78" s="323"/>
      <c r="AI78" s="323"/>
      <c r="AJ78" s="323"/>
    </row>
    <row r="79" spans="1:36" x14ac:dyDescent="0.2">
      <c r="A79" s="322"/>
      <c r="B79" s="323"/>
      <c r="C79" s="323"/>
      <c r="D79" s="323"/>
      <c r="E79" s="493"/>
      <c r="F79" s="323"/>
      <c r="G79" s="323"/>
      <c r="H79" s="323"/>
      <c r="I79" s="323"/>
      <c r="J79" s="323"/>
      <c r="K79" s="323"/>
      <c r="L79" s="323"/>
      <c r="M79" s="323"/>
      <c r="N79" s="323"/>
      <c r="O79" s="323"/>
      <c r="P79" s="323"/>
      <c r="Q79" s="323"/>
      <c r="R79" s="323"/>
      <c r="S79" s="323"/>
      <c r="T79" s="323"/>
      <c r="U79" s="323"/>
      <c r="V79" s="323"/>
      <c r="W79" s="323"/>
      <c r="X79" s="323"/>
      <c r="Y79" s="323"/>
      <c r="Z79" s="323"/>
      <c r="AA79" s="323"/>
      <c r="AB79" s="323"/>
      <c r="AC79" s="323"/>
      <c r="AD79" s="323"/>
      <c r="AE79" s="323"/>
      <c r="AF79" s="323"/>
      <c r="AG79" s="323"/>
      <c r="AH79" s="323"/>
      <c r="AI79" s="323"/>
      <c r="AJ79" s="323"/>
    </row>
    <row r="80" spans="1:36" x14ac:dyDescent="0.2">
      <c r="A80" s="322"/>
      <c r="B80" s="323"/>
      <c r="C80" s="323"/>
      <c r="D80" s="323"/>
      <c r="E80" s="493"/>
      <c r="F80" s="323"/>
      <c r="G80" s="323"/>
      <c r="H80" s="323"/>
      <c r="I80" s="323"/>
      <c r="J80" s="323"/>
      <c r="K80" s="323"/>
      <c r="L80" s="323"/>
      <c r="M80" s="323"/>
      <c r="N80" s="323"/>
      <c r="O80" s="323"/>
      <c r="P80" s="323"/>
      <c r="Q80" s="323"/>
      <c r="R80" s="323"/>
      <c r="S80" s="323"/>
      <c r="T80" s="323"/>
      <c r="U80" s="323"/>
      <c r="V80" s="323"/>
      <c r="W80" s="323"/>
      <c r="X80" s="323"/>
      <c r="Y80" s="323"/>
      <c r="Z80" s="323"/>
      <c r="AA80" s="323"/>
      <c r="AB80" s="323"/>
      <c r="AC80" s="323"/>
      <c r="AD80" s="323"/>
      <c r="AE80" s="323"/>
      <c r="AF80" s="323"/>
      <c r="AG80" s="323"/>
      <c r="AH80" s="323"/>
      <c r="AI80" s="323"/>
      <c r="AJ80" s="323"/>
    </row>
    <row r="81" spans="1:36" x14ac:dyDescent="0.2">
      <c r="A81" s="322"/>
      <c r="B81" s="323"/>
      <c r="C81" s="323"/>
      <c r="D81" s="323"/>
      <c r="E81" s="493"/>
      <c r="F81" s="323"/>
      <c r="G81" s="323"/>
      <c r="H81" s="323"/>
      <c r="I81" s="323"/>
      <c r="J81" s="323"/>
      <c r="K81" s="323"/>
      <c r="L81" s="323"/>
      <c r="M81" s="323"/>
      <c r="N81" s="323"/>
      <c r="O81" s="323"/>
      <c r="P81" s="323"/>
      <c r="Q81" s="323"/>
      <c r="R81" s="323"/>
      <c r="S81" s="323"/>
      <c r="T81" s="323"/>
      <c r="U81" s="323"/>
      <c r="V81" s="323"/>
      <c r="W81" s="323"/>
      <c r="X81" s="323"/>
      <c r="Y81" s="323"/>
      <c r="Z81" s="323"/>
      <c r="AA81" s="323"/>
      <c r="AB81" s="323"/>
      <c r="AC81" s="323"/>
      <c r="AD81" s="323"/>
      <c r="AE81" s="323"/>
      <c r="AF81" s="323"/>
      <c r="AG81" s="323"/>
      <c r="AH81" s="323"/>
      <c r="AI81" s="323"/>
      <c r="AJ81" s="323"/>
    </row>
    <row r="82" spans="1:36" x14ac:dyDescent="0.2">
      <c r="A82" s="324"/>
      <c r="B82" s="323"/>
      <c r="C82" s="323"/>
      <c r="D82" s="323"/>
      <c r="E82" s="493"/>
      <c r="F82" s="323"/>
      <c r="G82" s="323"/>
      <c r="H82" s="323"/>
      <c r="I82" s="323"/>
      <c r="J82" s="323"/>
      <c r="K82" s="323"/>
      <c r="L82" s="323"/>
      <c r="M82" s="323"/>
      <c r="N82" s="323"/>
      <c r="O82" s="323"/>
      <c r="P82" s="323"/>
      <c r="Q82" s="323"/>
      <c r="R82" s="323"/>
      <c r="S82" s="323"/>
      <c r="T82" s="323"/>
      <c r="U82" s="323"/>
      <c r="V82" s="323"/>
      <c r="W82" s="323"/>
      <c r="X82" s="323"/>
      <c r="Y82" s="323"/>
      <c r="Z82" s="323"/>
      <c r="AA82" s="323"/>
      <c r="AB82" s="323"/>
      <c r="AC82" s="323"/>
      <c r="AD82" s="323"/>
      <c r="AE82" s="323"/>
      <c r="AF82" s="323"/>
      <c r="AG82" s="323"/>
      <c r="AH82" s="323"/>
      <c r="AI82" s="323"/>
      <c r="AJ82" s="323"/>
    </row>
    <row r="83" spans="1:36" x14ac:dyDescent="0.2">
      <c r="A83" s="322"/>
      <c r="B83" s="323"/>
      <c r="C83" s="323"/>
      <c r="D83" s="323"/>
      <c r="E83" s="493"/>
      <c r="F83" s="323"/>
      <c r="G83" s="323"/>
      <c r="H83" s="323"/>
      <c r="I83" s="323"/>
      <c r="J83" s="323"/>
      <c r="K83" s="323"/>
      <c r="L83" s="323"/>
      <c r="M83" s="323"/>
      <c r="N83" s="323"/>
      <c r="O83" s="323"/>
      <c r="P83" s="323"/>
      <c r="Q83" s="323"/>
      <c r="R83" s="323"/>
      <c r="S83" s="323"/>
      <c r="T83" s="323"/>
      <c r="U83" s="323"/>
      <c r="V83" s="323"/>
      <c r="W83" s="323"/>
      <c r="X83" s="323"/>
      <c r="Y83" s="323"/>
      <c r="Z83" s="323"/>
      <c r="AA83" s="323"/>
      <c r="AB83" s="323"/>
      <c r="AC83" s="323"/>
      <c r="AD83" s="323"/>
      <c r="AE83" s="323"/>
      <c r="AF83" s="323"/>
      <c r="AG83" s="323"/>
      <c r="AH83" s="323"/>
      <c r="AI83" s="323"/>
      <c r="AJ83" s="323"/>
    </row>
    <row r="84" spans="1:36" x14ac:dyDescent="0.2">
      <c r="A84" s="324"/>
      <c r="B84" s="323"/>
      <c r="C84" s="323"/>
      <c r="D84" s="323"/>
      <c r="E84" s="493"/>
      <c r="F84" s="323"/>
      <c r="G84" s="323"/>
      <c r="H84" s="323"/>
      <c r="I84" s="323"/>
      <c r="J84" s="323"/>
      <c r="K84" s="323"/>
      <c r="L84" s="323"/>
      <c r="M84" s="323"/>
      <c r="N84" s="323"/>
      <c r="O84" s="323"/>
      <c r="P84" s="323"/>
      <c r="Q84" s="323"/>
      <c r="R84" s="323"/>
      <c r="S84" s="323"/>
      <c r="T84" s="323"/>
      <c r="U84" s="323"/>
      <c r="V84" s="323"/>
      <c r="W84" s="323"/>
      <c r="X84" s="323"/>
      <c r="Y84" s="323"/>
      <c r="Z84" s="323"/>
      <c r="AA84" s="323"/>
      <c r="AB84" s="323"/>
      <c r="AC84" s="323"/>
      <c r="AD84" s="323"/>
      <c r="AE84" s="323"/>
      <c r="AF84" s="323"/>
      <c r="AG84" s="323"/>
      <c r="AH84" s="323"/>
      <c r="AI84" s="323"/>
      <c r="AJ84" s="323"/>
    </row>
    <row r="85" spans="1:36" x14ac:dyDescent="0.2">
      <c r="A85" s="322"/>
      <c r="B85" s="323"/>
      <c r="C85" s="323"/>
      <c r="D85" s="323"/>
      <c r="E85" s="493"/>
      <c r="F85" s="323"/>
      <c r="G85" s="323"/>
      <c r="H85" s="323"/>
      <c r="I85" s="323"/>
      <c r="J85" s="323"/>
      <c r="K85" s="323"/>
      <c r="L85" s="323"/>
      <c r="M85" s="323"/>
      <c r="N85" s="323"/>
      <c r="O85" s="323"/>
      <c r="P85" s="323"/>
      <c r="Q85" s="323"/>
      <c r="R85" s="323"/>
      <c r="S85" s="323"/>
      <c r="T85" s="323"/>
      <c r="U85" s="323"/>
      <c r="V85" s="323"/>
      <c r="W85" s="323"/>
      <c r="X85" s="323"/>
      <c r="Y85" s="323"/>
      <c r="Z85" s="323"/>
      <c r="AA85" s="323"/>
      <c r="AB85" s="323"/>
      <c r="AC85" s="323"/>
      <c r="AD85" s="323"/>
      <c r="AE85" s="323"/>
      <c r="AF85" s="323"/>
      <c r="AG85" s="323"/>
      <c r="AH85" s="323"/>
      <c r="AI85" s="323"/>
      <c r="AJ85" s="323"/>
    </row>
    <row r="86" spans="1:36" x14ac:dyDescent="0.2">
      <c r="A86" s="322"/>
      <c r="B86" s="323"/>
      <c r="C86" s="323"/>
      <c r="D86" s="323"/>
      <c r="E86" s="493"/>
      <c r="F86" s="323"/>
      <c r="G86" s="323"/>
      <c r="H86" s="323"/>
      <c r="I86" s="323"/>
      <c r="J86" s="323"/>
      <c r="K86" s="323"/>
      <c r="L86" s="323"/>
      <c r="M86" s="323"/>
      <c r="N86" s="323"/>
      <c r="O86" s="323"/>
      <c r="P86" s="323"/>
      <c r="Q86" s="323"/>
      <c r="R86" s="323"/>
      <c r="S86" s="323"/>
      <c r="T86" s="323"/>
      <c r="U86" s="323"/>
      <c r="V86" s="323"/>
      <c r="W86" s="323"/>
      <c r="X86" s="323"/>
      <c r="Y86" s="323"/>
      <c r="Z86" s="323"/>
      <c r="AA86" s="323"/>
      <c r="AB86" s="323"/>
      <c r="AC86" s="323"/>
      <c r="AD86" s="323"/>
      <c r="AE86" s="323"/>
      <c r="AF86" s="323"/>
      <c r="AG86" s="323"/>
      <c r="AH86" s="323"/>
      <c r="AI86" s="323"/>
      <c r="AJ86" s="323"/>
    </row>
    <row r="87" spans="1:36" x14ac:dyDescent="0.2">
      <c r="A87" s="322"/>
      <c r="B87" s="323"/>
      <c r="C87" s="323"/>
      <c r="D87" s="323"/>
      <c r="E87" s="493"/>
      <c r="F87" s="323"/>
      <c r="G87" s="323"/>
      <c r="H87" s="323"/>
      <c r="I87" s="323"/>
      <c r="J87" s="323"/>
      <c r="K87" s="323"/>
      <c r="L87" s="323"/>
      <c r="M87" s="323"/>
      <c r="N87" s="323"/>
      <c r="O87" s="323"/>
      <c r="P87" s="323"/>
      <c r="Q87" s="323"/>
      <c r="R87" s="323"/>
      <c r="S87" s="323"/>
      <c r="T87" s="323"/>
      <c r="U87" s="323"/>
      <c r="V87" s="323"/>
      <c r="W87" s="323"/>
      <c r="X87" s="323"/>
      <c r="Y87" s="323"/>
      <c r="Z87" s="323"/>
      <c r="AA87" s="323"/>
      <c r="AB87" s="323"/>
      <c r="AC87" s="323"/>
      <c r="AD87" s="323"/>
      <c r="AE87" s="323"/>
      <c r="AF87" s="323"/>
      <c r="AG87" s="323"/>
      <c r="AH87" s="323"/>
      <c r="AI87" s="323"/>
      <c r="AJ87" s="323"/>
    </row>
    <row r="88" spans="1:36" x14ac:dyDescent="0.2">
      <c r="A88" s="324"/>
      <c r="B88" s="323"/>
      <c r="C88" s="323"/>
      <c r="D88" s="323"/>
      <c r="E88" s="493"/>
      <c r="F88" s="323"/>
      <c r="G88" s="323"/>
      <c r="H88" s="323"/>
      <c r="I88" s="323"/>
      <c r="J88" s="323"/>
      <c r="K88" s="323"/>
      <c r="L88" s="323"/>
      <c r="M88" s="323"/>
      <c r="N88" s="323"/>
      <c r="O88" s="323"/>
      <c r="P88" s="323"/>
      <c r="Q88" s="323"/>
      <c r="R88" s="323"/>
      <c r="S88" s="323"/>
      <c r="T88" s="323"/>
      <c r="U88" s="323"/>
      <c r="V88" s="323"/>
      <c r="W88" s="323"/>
      <c r="X88" s="323"/>
      <c r="Y88" s="323"/>
      <c r="Z88" s="323"/>
      <c r="AA88" s="323"/>
      <c r="AB88" s="323"/>
      <c r="AC88" s="323"/>
      <c r="AD88" s="323"/>
      <c r="AE88" s="323"/>
      <c r="AF88" s="323"/>
      <c r="AG88" s="323"/>
      <c r="AH88" s="323"/>
      <c r="AI88" s="323"/>
      <c r="AJ88" s="323"/>
    </row>
    <row r="89" spans="1:36" x14ac:dyDescent="0.2">
      <c r="A89" s="322"/>
      <c r="B89" s="323"/>
      <c r="C89" s="323"/>
      <c r="D89" s="323"/>
      <c r="E89" s="493"/>
      <c r="F89" s="323"/>
      <c r="G89" s="323"/>
      <c r="H89" s="323"/>
      <c r="I89" s="323"/>
      <c r="J89" s="323"/>
      <c r="K89" s="323"/>
      <c r="L89" s="323"/>
      <c r="M89" s="323"/>
      <c r="N89" s="323"/>
      <c r="O89" s="323"/>
      <c r="P89" s="323"/>
      <c r="Q89" s="323"/>
      <c r="R89" s="323"/>
      <c r="S89" s="323"/>
      <c r="T89" s="323"/>
      <c r="U89" s="323"/>
      <c r="V89" s="323"/>
      <c r="W89" s="323"/>
      <c r="X89" s="323"/>
      <c r="Y89" s="323"/>
      <c r="Z89" s="323"/>
      <c r="AA89" s="323"/>
      <c r="AB89" s="323"/>
      <c r="AC89" s="323"/>
      <c r="AD89" s="323"/>
      <c r="AE89" s="323"/>
      <c r="AF89" s="323"/>
      <c r="AG89" s="323"/>
      <c r="AH89" s="323"/>
      <c r="AI89" s="323"/>
      <c r="AJ89" s="323"/>
    </row>
    <row r="90" spans="1:36" x14ac:dyDescent="0.2">
      <c r="A90" s="324"/>
      <c r="B90" s="323"/>
      <c r="C90" s="323"/>
      <c r="D90" s="323"/>
      <c r="E90" s="493"/>
      <c r="F90" s="323"/>
      <c r="G90" s="323"/>
      <c r="H90" s="323"/>
      <c r="I90" s="323"/>
      <c r="J90" s="323"/>
      <c r="K90" s="323"/>
      <c r="L90" s="323"/>
      <c r="M90" s="323"/>
      <c r="N90" s="323"/>
      <c r="O90" s="323"/>
      <c r="P90" s="323"/>
      <c r="Q90" s="323"/>
      <c r="R90" s="323"/>
      <c r="S90" s="323"/>
      <c r="T90" s="323"/>
      <c r="U90" s="323"/>
      <c r="V90" s="323"/>
      <c r="W90" s="323"/>
      <c r="X90" s="323"/>
      <c r="Y90" s="323"/>
      <c r="Z90" s="323"/>
      <c r="AA90" s="323"/>
      <c r="AB90" s="323"/>
      <c r="AC90" s="323"/>
      <c r="AD90" s="323"/>
      <c r="AE90" s="323"/>
      <c r="AF90" s="323"/>
      <c r="AG90" s="323"/>
      <c r="AH90" s="323"/>
      <c r="AI90" s="323"/>
      <c r="AJ90" s="323"/>
    </row>
    <row r="91" spans="1:36" x14ac:dyDescent="0.2">
      <c r="A91" s="322"/>
      <c r="B91" s="323"/>
      <c r="C91" s="323"/>
      <c r="D91" s="323"/>
      <c r="E91" s="493"/>
      <c r="F91" s="323"/>
      <c r="G91" s="323"/>
      <c r="H91" s="323"/>
      <c r="I91" s="323"/>
      <c r="J91" s="323"/>
      <c r="K91" s="323"/>
      <c r="L91" s="323"/>
      <c r="M91" s="323"/>
      <c r="N91" s="323"/>
      <c r="O91" s="323"/>
      <c r="P91" s="323"/>
      <c r="Q91" s="323"/>
      <c r="R91" s="323"/>
      <c r="S91" s="323"/>
      <c r="T91" s="323"/>
      <c r="U91" s="323"/>
      <c r="V91" s="323"/>
      <c r="W91" s="323"/>
      <c r="X91" s="323"/>
      <c r="Y91" s="323"/>
      <c r="Z91" s="323"/>
      <c r="AA91" s="323"/>
      <c r="AB91" s="323"/>
      <c r="AC91" s="323"/>
      <c r="AD91" s="323"/>
      <c r="AE91" s="323"/>
      <c r="AF91" s="323"/>
      <c r="AG91" s="323"/>
      <c r="AH91" s="323"/>
      <c r="AI91" s="323"/>
      <c r="AJ91" s="323"/>
    </row>
    <row r="92" spans="1:36" x14ac:dyDescent="0.2">
      <c r="A92" s="322"/>
      <c r="B92" s="323"/>
      <c r="C92" s="323"/>
      <c r="D92" s="323"/>
      <c r="E92" s="493"/>
      <c r="F92" s="323"/>
      <c r="G92" s="323"/>
      <c r="H92" s="323"/>
      <c r="I92" s="323"/>
      <c r="J92" s="323"/>
      <c r="K92" s="323"/>
      <c r="L92" s="323"/>
      <c r="M92" s="323"/>
      <c r="N92" s="323"/>
      <c r="O92" s="323"/>
      <c r="P92" s="323"/>
      <c r="Q92" s="323"/>
      <c r="R92" s="323"/>
      <c r="S92" s="323"/>
      <c r="T92" s="323"/>
      <c r="U92" s="323"/>
      <c r="V92" s="323"/>
      <c r="W92" s="323"/>
      <c r="X92" s="323"/>
      <c r="Y92" s="323"/>
      <c r="Z92" s="323"/>
      <c r="AA92" s="323"/>
      <c r="AB92" s="323"/>
      <c r="AC92" s="323"/>
      <c r="AD92" s="323"/>
      <c r="AE92" s="323"/>
      <c r="AF92" s="323"/>
      <c r="AG92" s="323"/>
      <c r="AH92" s="323"/>
      <c r="AI92" s="323"/>
      <c r="AJ92" s="323"/>
    </row>
    <row r="93" spans="1:36" x14ac:dyDescent="0.2">
      <c r="A93" s="322"/>
      <c r="B93" s="323"/>
      <c r="C93" s="323"/>
      <c r="D93" s="323"/>
      <c r="E93" s="49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row>
    <row r="94" spans="1:36" x14ac:dyDescent="0.2">
      <c r="A94" s="324"/>
      <c r="B94" s="323"/>
      <c r="C94" s="323"/>
      <c r="D94" s="323"/>
      <c r="E94" s="493"/>
      <c r="F94" s="323"/>
      <c r="G94" s="323"/>
      <c r="H94" s="323"/>
      <c r="I94" s="323"/>
      <c r="J94" s="323"/>
      <c r="K94" s="323"/>
      <c r="L94" s="323"/>
      <c r="M94" s="323"/>
      <c r="N94" s="323"/>
      <c r="O94" s="323"/>
      <c r="P94" s="323"/>
      <c r="Q94" s="323"/>
      <c r="R94" s="323"/>
      <c r="S94" s="323"/>
      <c r="T94" s="323"/>
      <c r="U94" s="323"/>
      <c r="V94" s="323"/>
      <c r="W94" s="323"/>
      <c r="X94" s="323"/>
      <c r="Y94" s="323"/>
      <c r="Z94" s="323"/>
      <c r="AA94" s="323"/>
      <c r="AB94" s="323"/>
      <c r="AC94" s="323"/>
      <c r="AD94" s="323"/>
      <c r="AE94" s="323"/>
      <c r="AF94" s="323"/>
      <c r="AG94" s="323"/>
      <c r="AH94" s="323"/>
      <c r="AI94" s="323"/>
      <c r="AJ94" s="323"/>
    </row>
    <row r="95" spans="1:36" x14ac:dyDescent="0.2">
      <c r="A95" s="322"/>
      <c r="B95" s="323"/>
      <c r="C95" s="323"/>
      <c r="D95" s="323"/>
      <c r="E95" s="493"/>
      <c r="F95" s="323"/>
      <c r="G95" s="323"/>
      <c r="H95" s="323"/>
      <c r="I95" s="323"/>
      <c r="J95" s="323"/>
      <c r="K95" s="323"/>
      <c r="L95" s="323"/>
      <c r="M95" s="323"/>
      <c r="N95" s="323"/>
      <c r="O95" s="323"/>
      <c r="P95" s="323"/>
      <c r="Q95" s="323"/>
      <c r="R95" s="323"/>
      <c r="S95" s="323"/>
      <c r="T95" s="323"/>
      <c r="U95" s="323"/>
      <c r="V95" s="323"/>
      <c r="W95" s="323"/>
      <c r="X95" s="323"/>
      <c r="Y95" s="323"/>
      <c r="Z95" s="323"/>
      <c r="AA95" s="323"/>
      <c r="AB95" s="323"/>
      <c r="AC95" s="323"/>
      <c r="AD95" s="323"/>
      <c r="AE95" s="323"/>
      <c r="AF95" s="323"/>
      <c r="AG95" s="323"/>
      <c r="AH95" s="323"/>
      <c r="AI95" s="323"/>
      <c r="AJ95" s="323"/>
    </row>
    <row r="96" spans="1:36" x14ac:dyDescent="0.2">
      <c r="A96" s="324"/>
      <c r="B96" s="323"/>
      <c r="C96" s="323"/>
      <c r="D96" s="323"/>
      <c r="E96" s="493"/>
      <c r="F96" s="323"/>
      <c r="G96" s="323"/>
      <c r="H96" s="323"/>
      <c r="I96" s="323"/>
      <c r="J96" s="323"/>
      <c r="K96" s="323"/>
      <c r="L96" s="323"/>
      <c r="M96" s="323"/>
      <c r="N96" s="323"/>
      <c r="O96" s="323"/>
      <c r="P96" s="323"/>
      <c r="Q96" s="323"/>
      <c r="R96" s="323"/>
      <c r="S96" s="323"/>
      <c r="T96" s="323"/>
      <c r="U96" s="323"/>
      <c r="V96" s="323"/>
      <c r="W96" s="323"/>
      <c r="X96" s="323"/>
      <c r="Y96" s="323"/>
      <c r="Z96" s="323"/>
      <c r="AA96" s="323"/>
      <c r="AB96" s="323"/>
      <c r="AC96" s="323"/>
      <c r="AD96" s="323"/>
      <c r="AE96" s="323"/>
      <c r="AF96" s="323"/>
      <c r="AG96" s="323"/>
      <c r="AH96" s="323"/>
      <c r="AI96" s="323"/>
      <c r="AJ96" s="323"/>
    </row>
    <row r="97" spans="1:36" x14ac:dyDescent="0.2">
      <c r="A97" s="322"/>
      <c r="B97" s="323"/>
      <c r="C97" s="323"/>
      <c r="D97" s="323"/>
      <c r="E97" s="49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row>
    <row r="98" spans="1:36" x14ac:dyDescent="0.2">
      <c r="A98" s="322"/>
      <c r="B98" s="323"/>
      <c r="C98" s="323"/>
      <c r="D98" s="323"/>
      <c r="E98" s="49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c r="AI98" s="323"/>
      <c r="AJ98" s="323"/>
    </row>
    <row r="99" spans="1:36" x14ac:dyDescent="0.2">
      <c r="A99" s="322"/>
      <c r="B99" s="323"/>
      <c r="C99" s="323"/>
      <c r="D99" s="323"/>
      <c r="E99" s="493"/>
      <c r="F99" s="323"/>
      <c r="G99" s="323"/>
      <c r="H99" s="323"/>
      <c r="I99" s="323"/>
      <c r="J99" s="323"/>
      <c r="K99" s="323"/>
      <c r="L99" s="323"/>
      <c r="M99" s="323"/>
      <c r="N99" s="323"/>
      <c r="O99" s="323"/>
      <c r="P99" s="323"/>
      <c r="Q99" s="323"/>
      <c r="R99" s="323"/>
      <c r="S99" s="323"/>
      <c r="T99" s="323"/>
      <c r="U99" s="323"/>
      <c r="V99" s="323"/>
      <c r="W99" s="323"/>
      <c r="X99" s="323"/>
      <c r="Y99" s="323"/>
      <c r="Z99" s="323"/>
      <c r="AA99" s="323"/>
      <c r="AB99" s="323"/>
      <c r="AC99" s="323"/>
      <c r="AD99" s="323"/>
      <c r="AE99" s="323"/>
      <c r="AF99" s="323"/>
      <c r="AG99" s="323"/>
      <c r="AH99" s="323"/>
      <c r="AI99" s="323"/>
      <c r="AJ99" s="323"/>
    </row>
    <row r="100" spans="1:36" x14ac:dyDescent="0.2">
      <c r="A100" s="322"/>
      <c r="B100" s="323"/>
      <c r="C100" s="323"/>
      <c r="D100" s="323"/>
      <c r="E100" s="493"/>
      <c r="F100" s="323"/>
      <c r="G100" s="323"/>
      <c r="H100" s="323"/>
      <c r="I100" s="323"/>
      <c r="J100" s="323"/>
      <c r="K100" s="323"/>
      <c r="L100" s="323"/>
      <c r="M100" s="323"/>
      <c r="N100" s="323"/>
      <c r="O100" s="323"/>
      <c r="P100" s="323"/>
      <c r="Q100" s="323"/>
      <c r="R100" s="323"/>
      <c r="S100" s="323"/>
      <c r="T100" s="323"/>
      <c r="U100" s="323"/>
      <c r="V100" s="323"/>
      <c r="W100" s="323"/>
      <c r="X100" s="323"/>
      <c r="Y100" s="323"/>
      <c r="Z100" s="323"/>
      <c r="AA100" s="323"/>
      <c r="AB100" s="323"/>
      <c r="AC100" s="323"/>
      <c r="AD100" s="323"/>
      <c r="AE100" s="323"/>
      <c r="AF100" s="323"/>
      <c r="AG100" s="323"/>
      <c r="AH100" s="323"/>
      <c r="AI100" s="323"/>
      <c r="AJ100" s="323"/>
    </row>
    <row r="101" spans="1:36" x14ac:dyDescent="0.2">
      <c r="A101" s="322"/>
      <c r="B101" s="323"/>
      <c r="C101" s="323"/>
      <c r="D101" s="323"/>
      <c r="E101" s="493"/>
      <c r="F101" s="323"/>
      <c r="G101" s="323"/>
      <c r="H101" s="323"/>
      <c r="I101" s="323"/>
      <c r="J101" s="323"/>
      <c r="K101" s="323"/>
      <c r="L101" s="323"/>
      <c r="M101" s="323"/>
      <c r="N101" s="323"/>
      <c r="O101" s="323"/>
      <c r="P101" s="323"/>
      <c r="Q101" s="323"/>
      <c r="R101" s="323"/>
      <c r="S101" s="323"/>
      <c r="T101" s="323"/>
      <c r="U101" s="323"/>
      <c r="V101" s="323"/>
      <c r="W101" s="323"/>
      <c r="X101" s="323"/>
      <c r="Y101" s="323"/>
      <c r="Z101" s="323"/>
      <c r="AA101" s="323"/>
      <c r="AB101" s="323"/>
      <c r="AC101" s="323"/>
      <c r="AD101" s="323"/>
      <c r="AE101" s="323"/>
      <c r="AF101" s="323"/>
      <c r="AG101" s="323"/>
      <c r="AH101" s="323"/>
      <c r="AI101" s="323"/>
      <c r="AJ101" s="323"/>
    </row>
    <row r="102" spans="1:36" x14ac:dyDescent="0.2">
      <c r="A102" s="322"/>
      <c r="B102" s="323"/>
      <c r="C102" s="323"/>
      <c r="D102" s="323"/>
      <c r="E102" s="493"/>
      <c r="F102" s="323"/>
      <c r="G102" s="323"/>
      <c r="H102" s="323"/>
      <c r="I102" s="323"/>
      <c r="J102" s="323"/>
      <c r="K102" s="323"/>
      <c r="L102" s="323"/>
      <c r="M102" s="323"/>
      <c r="N102" s="323"/>
      <c r="O102" s="323"/>
      <c r="P102" s="323"/>
      <c r="Q102" s="323"/>
      <c r="R102" s="323"/>
      <c r="S102" s="323"/>
      <c r="T102" s="323"/>
      <c r="U102" s="323"/>
      <c r="V102" s="323"/>
      <c r="W102" s="323"/>
      <c r="X102" s="323"/>
      <c r="Y102" s="323"/>
      <c r="Z102" s="323"/>
      <c r="AA102" s="323"/>
      <c r="AB102" s="323"/>
      <c r="AC102" s="323"/>
      <c r="AD102" s="323"/>
      <c r="AE102" s="323"/>
      <c r="AF102" s="323"/>
      <c r="AG102" s="323"/>
      <c r="AH102" s="323"/>
      <c r="AI102" s="323"/>
      <c r="AJ102" s="323"/>
    </row>
    <row r="103" spans="1:36" x14ac:dyDescent="0.2">
      <c r="A103" s="322"/>
      <c r="B103" s="323"/>
      <c r="C103" s="323"/>
      <c r="D103" s="323"/>
      <c r="E103" s="493"/>
      <c r="F103" s="323"/>
      <c r="G103" s="323"/>
      <c r="H103" s="323"/>
      <c r="I103" s="323"/>
      <c r="J103" s="323"/>
      <c r="K103" s="323"/>
      <c r="L103" s="323"/>
      <c r="M103" s="323"/>
      <c r="N103" s="323"/>
      <c r="O103" s="323"/>
      <c r="P103" s="323"/>
      <c r="Q103" s="323"/>
      <c r="R103" s="323"/>
      <c r="S103" s="323"/>
      <c r="T103" s="323"/>
      <c r="U103" s="323"/>
      <c r="V103" s="323"/>
      <c r="W103" s="323"/>
      <c r="X103" s="323"/>
      <c r="Y103" s="323"/>
      <c r="Z103" s="323"/>
      <c r="AA103" s="323"/>
      <c r="AB103" s="323"/>
      <c r="AC103" s="323"/>
      <c r="AD103" s="323"/>
      <c r="AE103" s="323"/>
      <c r="AF103" s="323"/>
      <c r="AG103" s="323"/>
      <c r="AH103" s="323"/>
      <c r="AI103" s="323"/>
      <c r="AJ103" s="323"/>
    </row>
    <row r="104" spans="1:36" x14ac:dyDescent="0.2">
      <c r="A104" s="324"/>
      <c r="B104" s="323"/>
      <c r="C104" s="323"/>
      <c r="D104" s="323"/>
      <c r="E104" s="493"/>
      <c r="F104" s="323"/>
      <c r="G104" s="323"/>
      <c r="H104" s="323"/>
      <c r="I104" s="323"/>
      <c r="J104" s="323"/>
      <c r="K104" s="323"/>
      <c r="L104" s="323"/>
      <c r="M104" s="323"/>
      <c r="N104" s="323"/>
      <c r="O104" s="323"/>
      <c r="P104" s="323"/>
      <c r="Q104" s="323"/>
      <c r="R104" s="323"/>
      <c r="S104" s="323"/>
      <c r="T104" s="323"/>
      <c r="U104" s="323"/>
      <c r="V104" s="323"/>
      <c r="W104" s="323"/>
      <c r="X104" s="323"/>
      <c r="Y104" s="323"/>
      <c r="Z104" s="323"/>
      <c r="AA104" s="323"/>
      <c r="AB104" s="323"/>
      <c r="AC104" s="323"/>
      <c r="AD104" s="323"/>
      <c r="AE104" s="323"/>
      <c r="AF104" s="323"/>
      <c r="AG104" s="323"/>
      <c r="AH104" s="323"/>
      <c r="AI104" s="323"/>
      <c r="AJ104" s="323"/>
    </row>
    <row r="105" spans="1:36" x14ac:dyDescent="0.2">
      <c r="A105" s="322"/>
      <c r="B105" s="323"/>
      <c r="C105" s="323"/>
      <c r="D105" s="323"/>
      <c r="E105" s="493"/>
      <c r="F105" s="323"/>
      <c r="G105" s="323"/>
      <c r="H105" s="323"/>
      <c r="I105" s="323"/>
      <c r="J105" s="323"/>
      <c r="K105" s="323"/>
      <c r="L105" s="323"/>
      <c r="M105" s="323"/>
      <c r="N105" s="323"/>
      <c r="O105" s="323"/>
      <c r="P105" s="323"/>
      <c r="Q105" s="323"/>
      <c r="R105" s="323"/>
      <c r="S105" s="323"/>
      <c r="T105" s="323"/>
      <c r="U105" s="323"/>
      <c r="V105" s="323"/>
      <c r="W105" s="323"/>
      <c r="X105" s="323"/>
      <c r="Y105" s="323"/>
      <c r="Z105" s="323"/>
      <c r="AA105" s="323"/>
      <c r="AB105" s="323"/>
      <c r="AC105" s="323"/>
      <c r="AD105" s="323"/>
      <c r="AE105" s="323"/>
      <c r="AF105" s="323"/>
      <c r="AG105" s="323"/>
      <c r="AH105" s="323"/>
      <c r="AI105" s="323"/>
      <c r="AJ105" s="323"/>
    </row>
    <row r="106" spans="1:36" x14ac:dyDescent="0.2">
      <c r="A106" s="324"/>
      <c r="B106" s="323"/>
      <c r="C106" s="323"/>
      <c r="D106" s="323"/>
      <c r="E106" s="493"/>
      <c r="F106" s="323"/>
      <c r="G106" s="323"/>
      <c r="H106" s="323"/>
      <c r="I106" s="323"/>
      <c r="J106" s="323"/>
      <c r="K106" s="323"/>
      <c r="L106" s="323"/>
      <c r="M106" s="323"/>
      <c r="N106" s="323"/>
      <c r="O106" s="323"/>
      <c r="P106" s="323"/>
      <c r="Q106" s="323"/>
      <c r="R106" s="323"/>
      <c r="S106" s="323"/>
      <c r="T106" s="323"/>
      <c r="U106" s="323"/>
      <c r="V106" s="323"/>
      <c r="W106" s="323"/>
      <c r="X106" s="323"/>
      <c r="Y106" s="323"/>
      <c r="Z106" s="323"/>
      <c r="AA106" s="323"/>
      <c r="AB106" s="323"/>
      <c r="AC106" s="323"/>
      <c r="AD106" s="323"/>
      <c r="AE106" s="323"/>
      <c r="AF106" s="323"/>
      <c r="AG106" s="323"/>
      <c r="AH106" s="323"/>
      <c r="AI106" s="323"/>
      <c r="AJ106" s="323"/>
    </row>
    <row r="107" spans="1:36" x14ac:dyDescent="0.2">
      <c r="A107" s="322"/>
      <c r="B107" s="323"/>
      <c r="C107" s="323"/>
      <c r="D107" s="323"/>
      <c r="E107" s="493"/>
      <c r="F107" s="323"/>
      <c r="G107" s="323"/>
      <c r="H107" s="323"/>
      <c r="I107" s="323"/>
      <c r="J107" s="323"/>
      <c r="K107" s="323"/>
      <c r="L107" s="323"/>
      <c r="M107" s="323"/>
      <c r="N107" s="323"/>
      <c r="O107" s="323"/>
      <c r="P107" s="323"/>
      <c r="Q107" s="323"/>
      <c r="R107" s="323"/>
      <c r="S107" s="323"/>
      <c r="T107" s="323"/>
      <c r="U107" s="323"/>
      <c r="V107" s="323"/>
      <c r="W107" s="323"/>
      <c r="X107" s="323"/>
      <c r="Y107" s="323"/>
      <c r="Z107" s="323"/>
      <c r="AA107" s="323"/>
      <c r="AB107" s="323"/>
      <c r="AC107" s="323"/>
      <c r="AD107" s="323"/>
      <c r="AE107" s="323"/>
      <c r="AF107" s="323"/>
      <c r="AG107" s="323"/>
      <c r="AH107" s="323"/>
      <c r="AI107" s="323"/>
      <c r="AJ107" s="323"/>
    </row>
    <row r="108" spans="1:36" x14ac:dyDescent="0.2">
      <c r="A108" s="322"/>
      <c r="B108" s="323"/>
      <c r="C108" s="323"/>
      <c r="D108" s="323"/>
      <c r="E108" s="493"/>
      <c r="F108" s="323"/>
      <c r="G108" s="323"/>
      <c r="H108" s="323"/>
      <c r="I108" s="323"/>
      <c r="J108" s="323"/>
      <c r="K108" s="323"/>
      <c r="L108" s="323"/>
      <c r="M108" s="323"/>
      <c r="N108" s="323"/>
      <c r="O108" s="323"/>
      <c r="P108" s="323"/>
      <c r="Q108" s="323"/>
      <c r="R108" s="323"/>
      <c r="S108" s="323"/>
      <c r="T108" s="323"/>
      <c r="U108" s="323"/>
      <c r="V108" s="323"/>
      <c r="W108" s="323"/>
      <c r="X108" s="323"/>
      <c r="Y108" s="323"/>
      <c r="Z108" s="323"/>
      <c r="AA108" s="323"/>
      <c r="AB108" s="323"/>
      <c r="AC108" s="323"/>
      <c r="AD108" s="323"/>
      <c r="AE108" s="323"/>
      <c r="AF108" s="323"/>
      <c r="AG108" s="323"/>
      <c r="AH108" s="323"/>
      <c r="AI108" s="323"/>
      <c r="AJ108" s="323"/>
    </row>
    <row r="109" spans="1:36" x14ac:dyDescent="0.2">
      <c r="A109" s="324"/>
      <c r="B109" s="323"/>
      <c r="C109" s="323"/>
      <c r="D109" s="323"/>
      <c r="E109" s="493"/>
      <c r="F109" s="323"/>
      <c r="G109" s="323"/>
      <c r="H109" s="323"/>
      <c r="I109" s="323"/>
      <c r="J109" s="323"/>
      <c r="K109" s="323"/>
      <c r="L109" s="323"/>
      <c r="M109" s="323"/>
      <c r="N109" s="323"/>
      <c r="O109" s="323"/>
      <c r="P109" s="323"/>
      <c r="Q109" s="323"/>
      <c r="R109" s="323"/>
      <c r="S109" s="323"/>
      <c r="T109" s="323"/>
      <c r="U109" s="323"/>
      <c r="V109" s="323"/>
      <c r="W109" s="323"/>
      <c r="X109" s="323"/>
      <c r="Y109" s="323"/>
      <c r="Z109" s="323"/>
      <c r="AA109" s="323"/>
      <c r="AB109" s="323"/>
      <c r="AC109" s="323"/>
      <c r="AD109" s="323"/>
      <c r="AE109" s="323"/>
      <c r="AF109" s="323"/>
      <c r="AG109" s="323"/>
      <c r="AH109" s="323"/>
      <c r="AI109" s="323"/>
      <c r="AJ109" s="323"/>
    </row>
    <row r="110" spans="1:36" x14ac:dyDescent="0.2">
      <c r="A110" s="322"/>
      <c r="B110" s="323"/>
      <c r="C110" s="323"/>
      <c r="D110" s="323"/>
      <c r="E110" s="49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c r="AD110" s="323"/>
      <c r="AE110" s="323"/>
      <c r="AF110" s="323"/>
      <c r="AG110" s="323"/>
      <c r="AH110" s="323"/>
      <c r="AI110" s="323"/>
      <c r="AJ110" s="323"/>
    </row>
    <row r="111" spans="1:36" x14ac:dyDescent="0.2">
      <c r="A111" s="322"/>
      <c r="B111" s="323"/>
      <c r="C111" s="323"/>
      <c r="D111" s="323"/>
      <c r="E111" s="493"/>
      <c r="F111" s="323"/>
      <c r="G111" s="323"/>
      <c r="H111" s="323"/>
      <c r="I111" s="323"/>
      <c r="J111" s="323"/>
      <c r="K111" s="323"/>
      <c r="L111" s="323"/>
      <c r="M111" s="323"/>
      <c r="N111" s="323"/>
      <c r="O111" s="323"/>
      <c r="P111" s="323"/>
      <c r="Q111" s="323"/>
      <c r="R111" s="323"/>
      <c r="S111" s="323"/>
      <c r="T111" s="323"/>
      <c r="U111" s="323"/>
      <c r="V111" s="323"/>
      <c r="W111" s="323"/>
      <c r="X111" s="323"/>
      <c r="Y111" s="323"/>
      <c r="Z111" s="323"/>
      <c r="AA111" s="323"/>
      <c r="AB111" s="323"/>
      <c r="AC111" s="323"/>
      <c r="AD111" s="323"/>
      <c r="AE111" s="323"/>
      <c r="AF111" s="323"/>
      <c r="AG111" s="323"/>
      <c r="AH111" s="323"/>
      <c r="AI111" s="323"/>
      <c r="AJ111" s="323"/>
    </row>
    <row r="112" spans="1:36" x14ac:dyDescent="0.2">
      <c r="A112" s="322"/>
      <c r="B112" s="323"/>
      <c r="C112" s="323"/>
      <c r="D112" s="323"/>
      <c r="E112" s="493"/>
      <c r="F112" s="323"/>
      <c r="G112" s="323"/>
      <c r="H112" s="323"/>
      <c r="I112" s="323"/>
      <c r="J112" s="323"/>
      <c r="K112" s="323"/>
      <c r="L112" s="323"/>
      <c r="M112" s="323"/>
      <c r="N112" s="323"/>
      <c r="O112" s="323"/>
      <c r="P112" s="323"/>
      <c r="Q112" s="323"/>
      <c r="R112" s="323"/>
      <c r="S112" s="323"/>
      <c r="T112" s="323"/>
      <c r="U112" s="323"/>
      <c r="V112" s="323"/>
      <c r="W112" s="323"/>
      <c r="X112" s="323"/>
      <c r="Y112" s="323"/>
      <c r="Z112" s="323"/>
      <c r="AA112" s="323"/>
      <c r="AB112" s="323"/>
      <c r="AC112" s="323"/>
      <c r="AD112" s="323"/>
      <c r="AE112" s="323"/>
      <c r="AF112" s="323"/>
      <c r="AG112" s="323"/>
      <c r="AH112" s="323"/>
      <c r="AI112" s="323"/>
      <c r="AJ112" s="323"/>
    </row>
    <row r="113" spans="1:36" x14ac:dyDescent="0.2">
      <c r="A113" s="322"/>
      <c r="B113" s="323"/>
      <c r="C113" s="323"/>
      <c r="D113" s="323"/>
      <c r="E113" s="493"/>
      <c r="F113" s="323"/>
      <c r="G113" s="323"/>
      <c r="H113" s="323"/>
      <c r="I113" s="323"/>
      <c r="J113" s="323"/>
      <c r="K113" s="323"/>
      <c r="L113" s="323"/>
      <c r="M113" s="323"/>
      <c r="N113" s="323"/>
      <c r="O113" s="323"/>
      <c r="P113" s="323"/>
      <c r="Q113" s="323"/>
      <c r="R113" s="323"/>
      <c r="S113" s="323"/>
      <c r="T113" s="323"/>
      <c r="U113" s="323"/>
      <c r="V113" s="323"/>
      <c r="W113" s="323"/>
      <c r="X113" s="323"/>
      <c r="Y113" s="323"/>
      <c r="Z113" s="323"/>
      <c r="AA113" s="323"/>
      <c r="AB113" s="323"/>
      <c r="AC113" s="323"/>
      <c r="AD113" s="323"/>
      <c r="AE113" s="323"/>
      <c r="AF113" s="323"/>
      <c r="AG113" s="323"/>
      <c r="AH113" s="323"/>
      <c r="AI113" s="323"/>
      <c r="AJ113" s="323"/>
    </row>
    <row r="114" spans="1:36" x14ac:dyDescent="0.2">
      <c r="A114" s="322"/>
      <c r="B114" s="323"/>
      <c r="C114" s="323"/>
      <c r="D114" s="323"/>
      <c r="E114" s="493"/>
      <c r="F114" s="323"/>
      <c r="G114" s="323"/>
      <c r="H114" s="323"/>
      <c r="I114" s="323"/>
      <c r="J114" s="323"/>
      <c r="K114" s="323"/>
      <c r="L114" s="323"/>
      <c r="M114" s="323"/>
      <c r="N114" s="323"/>
      <c r="O114" s="323"/>
      <c r="P114" s="323"/>
      <c r="Q114" s="323"/>
      <c r="R114" s="323"/>
      <c r="S114" s="323"/>
      <c r="T114" s="323"/>
      <c r="U114" s="323"/>
      <c r="V114" s="323"/>
      <c r="W114" s="323"/>
      <c r="X114" s="323"/>
      <c r="Y114" s="323"/>
      <c r="Z114" s="323"/>
      <c r="AA114" s="323"/>
      <c r="AB114" s="323"/>
      <c r="AC114" s="323"/>
      <c r="AD114" s="323"/>
      <c r="AE114" s="323"/>
      <c r="AF114" s="323"/>
      <c r="AG114" s="323"/>
      <c r="AH114" s="323"/>
      <c r="AI114" s="323"/>
      <c r="AJ114" s="323"/>
    </row>
    <row r="115" spans="1:36" x14ac:dyDescent="0.2">
      <c r="A115" s="324"/>
      <c r="B115" s="323"/>
      <c r="C115" s="323"/>
      <c r="D115" s="323"/>
      <c r="E115" s="493"/>
      <c r="F115" s="323"/>
      <c r="G115" s="323"/>
      <c r="H115" s="323"/>
      <c r="I115" s="323"/>
      <c r="J115" s="323"/>
      <c r="K115" s="323"/>
      <c r="L115" s="323"/>
      <c r="M115" s="323"/>
      <c r="N115" s="323"/>
      <c r="O115" s="323"/>
      <c r="P115" s="323"/>
      <c r="Q115" s="323"/>
      <c r="R115" s="323"/>
      <c r="S115" s="323"/>
      <c r="T115" s="323"/>
      <c r="U115" s="323"/>
      <c r="V115" s="323"/>
      <c r="W115" s="323"/>
      <c r="X115" s="323"/>
      <c r="Y115" s="323"/>
      <c r="Z115" s="323"/>
      <c r="AA115" s="323"/>
      <c r="AB115" s="323"/>
      <c r="AC115" s="323"/>
      <c r="AD115" s="323"/>
      <c r="AE115" s="323"/>
      <c r="AF115" s="323"/>
      <c r="AG115" s="323"/>
      <c r="AH115" s="323"/>
      <c r="AI115" s="323"/>
      <c r="AJ115" s="323"/>
    </row>
    <row r="116" spans="1:36" x14ac:dyDescent="0.2">
      <c r="A116" s="322"/>
      <c r="B116" s="323"/>
      <c r="C116" s="323"/>
      <c r="D116" s="323"/>
      <c r="E116" s="49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row>
    <row r="117" spans="1:36" x14ac:dyDescent="0.2">
      <c r="A117" s="324"/>
      <c r="B117" s="323"/>
      <c r="C117" s="323"/>
      <c r="D117" s="323"/>
      <c r="E117" s="493"/>
      <c r="F117" s="323"/>
      <c r="G117" s="323"/>
      <c r="H117" s="323"/>
      <c r="I117" s="323"/>
      <c r="J117" s="323"/>
      <c r="K117" s="323"/>
      <c r="L117" s="323"/>
      <c r="M117" s="323"/>
      <c r="N117" s="323"/>
      <c r="O117" s="323"/>
      <c r="P117" s="323"/>
      <c r="Q117" s="323"/>
      <c r="R117" s="323"/>
      <c r="S117" s="323"/>
      <c r="T117" s="323"/>
      <c r="U117" s="323"/>
      <c r="V117" s="323"/>
      <c r="W117" s="323"/>
      <c r="X117" s="323"/>
      <c r="Y117" s="323"/>
      <c r="Z117" s="323"/>
      <c r="AA117" s="323"/>
      <c r="AB117" s="323"/>
      <c r="AC117" s="323"/>
      <c r="AD117" s="323"/>
      <c r="AE117" s="323"/>
      <c r="AF117" s="323"/>
      <c r="AG117" s="323"/>
      <c r="AH117" s="323"/>
      <c r="AI117" s="323"/>
      <c r="AJ117" s="323"/>
    </row>
    <row r="118" spans="1:36" x14ac:dyDescent="0.2">
      <c r="A118" s="322"/>
      <c r="B118" s="323"/>
      <c r="C118" s="323"/>
      <c r="D118" s="323"/>
      <c r="E118" s="493"/>
      <c r="F118" s="323"/>
      <c r="G118" s="323"/>
      <c r="H118" s="323"/>
      <c r="I118" s="323"/>
      <c r="J118" s="323"/>
      <c r="K118" s="323"/>
      <c r="L118" s="323"/>
      <c r="M118" s="323"/>
      <c r="N118" s="323"/>
      <c r="O118" s="323"/>
      <c r="P118" s="323"/>
      <c r="Q118" s="323"/>
      <c r="R118" s="323"/>
      <c r="S118" s="323"/>
      <c r="T118" s="323"/>
      <c r="U118" s="323"/>
      <c r="V118" s="323"/>
      <c r="W118" s="323"/>
      <c r="X118" s="323"/>
      <c r="Y118" s="323"/>
      <c r="Z118" s="323"/>
      <c r="AA118" s="323"/>
      <c r="AB118" s="323"/>
      <c r="AC118" s="323"/>
      <c r="AD118" s="323"/>
      <c r="AE118" s="323"/>
      <c r="AF118" s="323"/>
      <c r="AG118" s="323"/>
      <c r="AH118" s="323"/>
      <c r="AI118" s="323"/>
      <c r="AJ118" s="323"/>
    </row>
    <row r="119" spans="1:36" x14ac:dyDescent="0.2">
      <c r="A119" s="322"/>
      <c r="B119" s="323"/>
      <c r="C119" s="323"/>
      <c r="D119" s="323"/>
      <c r="E119" s="493"/>
      <c r="F119" s="323"/>
      <c r="G119" s="323"/>
      <c r="H119" s="323"/>
      <c r="I119" s="323"/>
      <c r="J119" s="323"/>
      <c r="K119" s="323"/>
      <c r="L119" s="323"/>
      <c r="M119" s="323"/>
      <c r="N119" s="323"/>
      <c r="O119" s="323"/>
      <c r="P119" s="323"/>
      <c r="Q119" s="323"/>
      <c r="R119" s="323"/>
      <c r="S119" s="323"/>
      <c r="T119" s="323"/>
      <c r="U119" s="323"/>
      <c r="V119" s="323"/>
      <c r="W119" s="323"/>
      <c r="X119" s="323"/>
      <c r="Y119" s="323"/>
      <c r="Z119" s="323"/>
      <c r="AA119" s="323"/>
      <c r="AB119" s="323"/>
      <c r="AC119" s="323"/>
      <c r="AD119" s="323"/>
      <c r="AE119" s="323"/>
      <c r="AF119" s="323"/>
      <c r="AG119" s="323"/>
      <c r="AH119" s="323"/>
      <c r="AI119" s="323"/>
      <c r="AJ119" s="323"/>
    </row>
    <row r="120" spans="1:36" x14ac:dyDescent="0.2">
      <c r="A120" s="322"/>
      <c r="B120" s="323"/>
      <c r="C120" s="323"/>
      <c r="D120" s="323"/>
      <c r="E120" s="49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row>
    <row r="121" spans="1:36" x14ac:dyDescent="0.2">
      <c r="A121" s="322"/>
      <c r="B121" s="323"/>
      <c r="C121" s="323"/>
      <c r="D121" s="323"/>
      <c r="E121" s="493"/>
      <c r="F121" s="323"/>
      <c r="G121" s="323"/>
      <c r="H121" s="323"/>
      <c r="I121" s="323"/>
      <c r="J121" s="323"/>
      <c r="K121" s="323"/>
      <c r="L121" s="323"/>
      <c r="M121" s="323"/>
      <c r="N121" s="323"/>
      <c r="O121" s="323"/>
      <c r="P121" s="323"/>
      <c r="Q121" s="323"/>
      <c r="R121" s="323"/>
      <c r="S121" s="323"/>
      <c r="T121" s="323"/>
      <c r="U121" s="323"/>
      <c r="V121" s="323"/>
      <c r="W121" s="323"/>
      <c r="X121" s="323"/>
      <c r="Y121" s="323"/>
      <c r="Z121" s="323"/>
      <c r="AA121" s="323"/>
      <c r="AB121" s="323"/>
      <c r="AC121" s="323"/>
      <c r="AD121" s="323"/>
      <c r="AE121" s="323"/>
      <c r="AF121" s="323"/>
      <c r="AG121" s="323"/>
      <c r="AH121" s="323"/>
      <c r="AI121" s="323"/>
      <c r="AJ121" s="323"/>
    </row>
    <row r="122" spans="1:36" x14ac:dyDescent="0.2">
      <c r="A122" s="322"/>
      <c r="B122" s="323"/>
      <c r="C122" s="323"/>
      <c r="D122" s="323"/>
      <c r="E122" s="493"/>
      <c r="F122" s="323"/>
      <c r="G122" s="323"/>
      <c r="H122" s="323"/>
      <c r="I122" s="323"/>
      <c r="J122" s="323"/>
      <c r="K122" s="323"/>
      <c r="L122" s="323"/>
      <c r="M122" s="323"/>
      <c r="N122" s="323"/>
      <c r="O122" s="323"/>
      <c r="P122" s="323"/>
      <c r="Q122" s="323"/>
      <c r="R122" s="323"/>
      <c r="S122" s="323"/>
      <c r="T122" s="323"/>
      <c r="U122" s="323"/>
      <c r="V122" s="323"/>
      <c r="W122" s="323"/>
      <c r="X122" s="323"/>
      <c r="Y122" s="323"/>
      <c r="Z122" s="323"/>
      <c r="AA122" s="323"/>
      <c r="AB122" s="323"/>
      <c r="AC122" s="323"/>
      <c r="AD122" s="323"/>
      <c r="AE122" s="323"/>
      <c r="AF122" s="323"/>
      <c r="AG122" s="323"/>
      <c r="AH122" s="323"/>
      <c r="AI122" s="323"/>
      <c r="AJ122" s="323"/>
    </row>
    <row r="123" spans="1:36" x14ac:dyDescent="0.2">
      <c r="A123" s="324"/>
      <c r="B123" s="323"/>
      <c r="C123" s="323"/>
      <c r="D123" s="323"/>
      <c r="E123" s="493"/>
      <c r="F123" s="323"/>
      <c r="G123" s="323"/>
      <c r="H123" s="323"/>
      <c r="I123" s="323"/>
      <c r="J123" s="323"/>
      <c r="K123" s="323"/>
      <c r="L123" s="323"/>
      <c r="M123" s="323"/>
      <c r="N123" s="323"/>
      <c r="O123" s="323"/>
      <c r="P123" s="323"/>
      <c r="Q123" s="323"/>
      <c r="R123" s="323"/>
      <c r="S123" s="323"/>
      <c r="T123" s="323"/>
      <c r="U123" s="323"/>
      <c r="V123" s="323"/>
      <c r="W123" s="323"/>
      <c r="X123" s="323"/>
      <c r="Y123" s="323"/>
      <c r="Z123" s="323"/>
      <c r="AA123" s="323"/>
      <c r="AB123" s="323"/>
      <c r="AC123" s="323"/>
      <c r="AD123" s="323"/>
      <c r="AE123" s="323"/>
      <c r="AF123" s="323"/>
      <c r="AG123" s="323"/>
      <c r="AH123" s="323"/>
      <c r="AI123" s="323"/>
      <c r="AJ123" s="323"/>
    </row>
    <row r="124" spans="1:36" x14ac:dyDescent="0.2">
      <c r="A124" s="322"/>
      <c r="B124" s="323"/>
      <c r="C124" s="323"/>
      <c r="D124" s="323"/>
      <c r="E124" s="493"/>
      <c r="F124" s="323"/>
      <c r="G124" s="323"/>
      <c r="H124" s="323"/>
      <c r="I124" s="323"/>
      <c r="J124" s="323"/>
      <c r="K124" s="323"/>
      <c r="L124" s="323"/>
      <c r="M124" s="323"/>
      <c r="N124" s="323"/>
      <c r="O124" s="323"/>
      <c r="P124" s="323"/>
      <c r="Q124" s="323"/>
      <c r="R124" s="323"/>
      <c r="S124" s="323"/>
      <c r="T124" s="323"/>
      <c r="U124" s="323"/>
      <c r="V124" s="323"/>
      <c r="W124" s="323"/>
      <c r="X124" s="323"/>
      <c r="Y124" s="323"/>
      <c r="Z124" s="323"/>
      <c r="AA124" s="323"/>
      <c r="AB124" s="323"/>
      <c r="AC124" s="323"/>
      <c r="AD124" s="323"/>
      <c r="AE124" s="323"/>
      <c r="AF124" s="323"/>
      <c r="AG124" s="323"/>
      <c r="AH124" s="323"/>
      <c r="AI124" s="323"/>
      <c r="AJ124" s="323"/>
    </row>
    <row r="125" spans="1:36" x14ac:dyDescent="0.2">
      <c r="A125" s="324"/>
      <c r="B125" s="323"/>
      <c r="C125" s="323"/>
      <c r="D125" s="323"/>
      <c r="E125" s="493"/>
      <c r="F125" s="323"/>
      <c r="G125" s="323"/>
      <c r="H125" s="323"/>
      <c r="I125" s="323"/>
      <c r="J125" s="323"/>
      <c r="K125" s="323"/>
      <c r="L125" s="323"/>
      <c r="M125" s="323"/>
      <c r="N125" s="323"/>
      <c r="O125" s="323"/>
      <c r="P125" s="323"/>
      <c r="Q125" s="323"/>
      <c r="R125" s="323"/>
      <c r="S125" s="323"/>
      <c r="T125" s="323"/>
      <c r="U125" s="323"/>
      <c r="V125" s="323"/>
      <c r="W125" s="323"/>
      <c r="X125" s="323"/>
      <c r="Y125" s="323"/>
      <c r="Z125" s="323"/>
      <c r="AA125" s="323"/>
      <c r="AB125" s="323"/>
      <c r="AC125" s="323"/>
      <c r="AD125" s="323"/>
      <c r="AE125" s="323"/>
      <c r="AF125" s="323"/>
      <c r="AG125" s="323"/>
      <c r="AH125" s="323"/>
      <c r="AI125" s="323"/>
      <c r="AJ125" s="323"/>
    </row>
    <row r="126" spans="1:36" x14ac:dyDescent="0.2">
      <c r="A126" s="322"/>
      <c r="B126" s="323"/>
      <c r="C126" s="323"/>
      <c r="D126" s="323"/>
      <c r="E126" s="493"/>
      <c r="F126" s="323"/>
      <c r="G126" s="323"/>
      <c r="H126" s="323"/>
      <c r="I126" s="323"/>
      <c r="J126" s="323"/>
      <c r="K126" s="323"/>
      <c r="L126" s="323"/>
      <c r="M126" s="323"/>
      <c r="N126" s="323"/>
      <c r="O126" s="323"/>
      <c r="P126" s="323"/>
      <c r="Q126" s="323"/>
      <c r="R126" s="323"/>
      <c r="S126" s="323"/>
      <c r="T126" s="323"/>
      <c r="U126" s="323"/>
      <c r="V126" s="323"/>
      <c r="W126" s="323"/>
      <c r="X126" s="323"/>
      <c r="Y126" s="323"/>
      <c r="Z126" s="323"/>
      <c r="AA126" s="323"/>
      <c r="AB126" s="323"/>
      <c r="AC126" s="323"/>
      <c r="AD126" s="323"/>
      <c r="AE126" s="323"/>
      <c r="AF126" s="323"/>
      <c r="AG126" s="323"/>
      <c r="AH126" s="323"/>
      <c r="AI126" s="323"/>
      <c r="AJ126" s="323"/>
    </row>
    <row r="127" spans="1:36" x14ac:dyDescent="0.2">
      <c r="A127" s="322"/>
      <c r="B127" s="323"/>
      <c r="C127" s="323"/>
      <c r="D127" s="323"/>
      <c r="E127" s="493"/>
      <c r="F127" s="323"/>
      <c r="G127" s="323"/>
      <c r="H127" s="323"/>
      <c r="I127" s="323"/>
      <c r="J127" s="323"/>
      <c r="K127" s="323"/>
      <c r="L127" s="323"/>
      <c r="M127" s="323"/>
      <c r="N127" s="323"/>
      <c r="O127" s="323"/>
      <c r="P127" s="323"/>
      <c r="Q127" s="323"/>
      <c r="R127" s="323"/>
      <c r="S127" s="323"/>
      <c r="T127" s="323"/>
      <c r="U127" s="323"/>
      <c r="V127" s="323"/>
      <c r="W127" s="323"/>
      <c r="X127" s="323"/>
      <c r="Y127" s="323"/>
      <c r="Z127" s="323"/>
      <c r="AA127" s="323"/>
      <c r="AB127" s="323"/>
      <c r="AC127" s="323"/>
      <c r="AD127" s="323"/>
      <c r="AE127" s="323"/>
      <c r="AF127" s="323"/>
      <c r="AG127" s="323"/>
      <c r="AH127" s="323"/>
      <c r="AI127" s="323"/>
      <c r="AJ127" s="323"/>
    </row>
    <row r="128" spans="1:36" x14ac:dyDescent="0.2">
      <c r="A128" s="322"/>
      <c r="B128" s="323"/>
      <c r="C128" s="323"/>
      <c r="D128" s="323"/>
      <c r="E128" s="493"/>
      <c r="F128" s="323"/>
      <c r="G128" s="323"/>
      <c r="H128" s="323"/>
      <c r="I128" s="323"/>
      <c r="J128" s="323"/>
      <c r="K128" s="323"/>
      <c r="L128" s="323"/>
      <c r="M128" s="323"/>
      <c r="N128" s="323"/>
      <c r="O128" s="323"/>
      <c r="P128" s="323"/>
      <c r="Q128" s="323"/>
      <c r="R128" s="323"/>
      <c r="S128" s="323"/>
      <c r="T128" s="323"/>
      <c r="U128" s="323"/>
      <c r="V128" s="323"/>
      <c r="W128" s="323"/>
      <c r="X128" s="323"/>
      <c r="Y128" s="323"/>
      <c r="Z128" s="323"/>
      <c r="AA128" s="323"/>
      <c r="AB128" s="323"/>
      <c r="AC128" s="323"/>
      <c r="AD128" s="323"/>
      <c r="AE128" s="323"/>
      <c r="AF128" s="323"/>
      <c r="AG128" s="323"/>
      <c r="AH128" s="323"/>
      <c r="AI128" s="323"/>
      <c r="AJ128" s="323"/>
    </row>
    <row r="129" spans="1:36" x14ac:dyDescent="0.2">
      <c r="A129" s="322"/>
      <c r="B129" s="323"/>
      <c r="C129" s="323"/>
      <c r="D129" s="323"/>
      <c r="E129" s="493"/>
      <c r="F129" s="323"/>
      <c r="G129" s="323"/>
      <c r="H129" s="323"/>
      <c r="I129" s="323"/>
      <c r="J129" s="323"/>
      <c r="K129" s="323"/>
      <c r="L129" s="323"/>
      <c r="M129" s="323"/>
      <c r="N129" s="323"/>
      <c r="O129" s="323"/>
      <c r="P129" s="323"/>
      <c r="Q129" s="323"/>
      <c r="R129" s="323"/>
      <c r="S129" s="323"/>
      <c r="T129" s="323"/>
      <c r="U129" s="323"/>
      <c r="V129" s="323"/>
      <c r="W129" s="323"/>
      <c r="X129" s="323"/>
      <c r="Y129" s="323"/>
      <c r="Z129" s="323"/>
      <c r="AA129" s="323"/>
      <c r="AB129" s="323"/>
      <c r="AC129" s="323"/>
      <c r="AD129" s="323"/>
      <c r="AE129" s="323"/>
      <c r="AF129" s="323"/>
      <c r="AG129" s="323"/>
      <c r="AH129" s="323"/>
      <c r="AI129" s="323"/>
      <c r="AJ129" s="323"/>
    </row>
    <row r="130" spans="1:36" x14ac:dyDescent="0.2">
      <c r="A130" s="322"/>
      <c r="B130" s="323"/>
      <c r="C130" s="323"/>
      <c r="D130" s="323"/>
      <c r="E130" s="49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323"/>
      <c r="AD130" s="323"/>
      <c r="AE130" s="323"/>
      <c r="AF130" s="323"/>
      <c r="AG130" s="323"/>
      <c r="AH130" s="323"/>
      <c r="AI130" s="323"/>
      <c r="AJ130" s="323"/>
    </row>
    <row r="131" spans="1:36" x14ac:dyDescent="0.2">
      <c r="A131" s="324"/>
      <c r="B131" s="323"/>
      <c r="C131" s="323"/>
      <c r="D131" s="323"/>
      <c r="E131" s="493"/>
      <c r="F131" s="323"/>
      <c r="G131" s="323"/>
      <c r="H131" s="323"/>
      <c r="I131" s="323"/>
      <c r="J131" s="323"/>
      <c r="K131" s="323"/>
      <c r="L131" s="323"/>
      <c r="M131" s="323"/>
      <c r="N131" s="323"/>
      <c r="O131" s="323"/>
      <c r="P131" s="323"/>
      <c r="Q131" s="323"/>
      <c r="R131" s="323"/>
      <c r="S131" s="323"/>
      <c r="T131" s="323"/>
      <c r="U131" s="323"/>
      <c r="V131" s="323"/>
      <c r="W131" s="323"/>
      <c r="X131" s="323"/>
      <c r="Y131" s="323"/>
      <c r="Z131" s="323"/>
      <c r="AA131" s="323"/>
      <c r="AB131" s="323"/>
      <c r="AC131" s="323"/>
      <c r="AD131" s="323"/>
      <c r="AE131" s="323"/>
      <c r="AF131" s="323"/>
      <c r="AG131" s="323"/>
      <c r="AH131" s="323"/>
      <c r="AI131" s="323"/>
      <c r="AJ131" s="323"/>
    </row>
    <row r="132" spans="1:36" x14ac:dyDescent="0.2">
      <c r="A132" s="322"/>
      <c r="B132" s="323"/>
      <c r="C132" s="323"/>
      <c r="D132" s="323"/>
      <c r="E132" s="493"/>
      <c r="F132" s="323"/>
      <c r="G132" s="323"/>
      <c r="H132" s="323"/>
      <c r="I132" s="323"/>
      <c r="J132" s="323"/>
      <c r="K132" s="323"/>
      <c r="L132" s="323"/>
      <c r="M132" s="323"/>
      <c r="N132" s="323"/>
      <c r="O132" s="323"/>
      <c r="P132" s="323"/>
      <c r="Q132" s="323"/>
      <c r="R132" s="323"/>
      <c r="S132" s="323"/>
      <c r="T132" s="323"/>
      <c r="U132" s="323"/>
      <c r="V132" s="323"/>
      <c r="W132" s="323"/>
      <c r="X132" s="323"/>
      <c r="Y132" s="323"/>
      <c r="Z132" s="323"/>
      <c r="AA132" s="323"/>
      <c r="AB132" s="323"/>
      <c r="AC132" s="323"/>
      <c r="AD132" s="323"/>
      <c r="AE132" s="323"/>
      <c r="AF132" s="323"/>
      <c r="AG132" s="323"/>
      <c r="AH132" s="323"/>
      <c r="AI132" s="323"/>
      <c r="AJ132" s="323"/>
    </row>
    <row r="133" spans="1:36" x14ac:dyDescent="0.2">
      <c r="A133" s="324"/>
      <c r="B133" s="323"/>
      <c r="C133" s="323"/>
      <c r="D133" s="323"/>
      <c r="E133" s="493"/>
      <c r="F133" s="323"/>
      <c r="G133" s="323"/>
      <c r="H133" s="323"/>
      <c r="I133" s="323"/>
      <c r="J133" s="323"/>
      <c r="K133" s="323"/>
      <c r="L133" s="323"/>
      <c r="M133" s="323"/>
      <c r="N133" s="323"/>
      <c r="O133" s="323"/>
      <c r="P133" s="323"/>
      <c r="Q133" s="323"/>
      <c r="R133" s="323"/>
      <c r="S133" s="323"/>
      <c r="T133" s="323"/>
      <c r="U133" s="323"/>
      <c r="V133" s="323"/>
      <c r="W133" s="323"/>
      <c r="X133" s="323"/>
      <c r="Y133" s="323"/>
      <c r="Z133" s="323"/>
      <c r="AA133" s="323"/>
      <c r="AB133" s="323"/>
      <c r="AC133" s="323"/>
      <c r="AD133" s="323"/>
      <c r="AE133" s="323"/>
      <c r="AF133" s="323"/>
      <c r="AG133" s="323"/>
      <c r="AH133" s="323"/>
      <c r="AI133" s="323"/>
      <c r="AJ133" s="323"/>
    </row>
    <row r="134" spans="1:36" x14ac:dyDescent="0.2">
      <c r="A134" s="322"/>
      <c r="B134" s="323"/>
      <c r="C134" s="323"/>
      <c r="D134" s="323"/>
      <c r="E134" s="493"/>
      <c r="F134" s="323"/>
      <c r="G134" s="323"/>
      <c r="H134" s="323"/>
      <c r="I134" s="323"/>
      <c r="J134" s="323"/>
      <c r="K134" s="323"/>
      <c r="L134" s="323"/>
      <c r="M134" s="323"/>
      <c r="N134" s="323"/>
      <c r="O134" s="323"/>
      <c r="P134" s="323"/>
      <c r="Q134" s="323"/>
      <c r="R134" s="323"/>
      <c r="S134" s="323"/>
      <c r="T134" s="323"/>
      <c r="U134" s="323"/>
      <c r="V134" s="323"/>
      <c r="W134" s="323"/>
      <c r="X134" s="323"/>
      <c r="Y134" s="323"/>
      <c r="Z134" s="323"/>
      <c r="AA134" s="323"/>
      <c r="AB134" s="323"/>
      <c r="AC134" s="323"/>
      <c r="AD134" s="323"/>
      <c r="AE134" s="323"/>
      <c r="AF134" s="323"/>
      <c r="AG134" s="323"/>
      <c r="AH134" s="323"/>
      <c r="AI134" s="323"/>
      <c r="AJ134" s="323"/>
    </row>
    <row r="135" spans="1:36" x14ac:dyDescent="0.2">
      <c r="A135" s="322"/>
      <c r="B135" s="323"/>
      <c r="C135" s="323"/>
      <c r="D135" s="323"/>
      <c r="E135" s="493"/>
      <c r="F135" s="323"/>
      <c r="G135" s="323"/>
      <c r="H135" s="323"/>
      <c r="I135" s="323"/>
      <c r="J135" s="323"/>
      <c r="K135" s="323"/>
      <c r="L135" s="323"/>
      <c r="M135" s="323"/>
      <c r="N135" s="323"/>
      <c r="O135" s="323"/>
      <c r="P135" s="323"/>
      <c r="Q135" s="323"/>
      <c r="R135" s="323"/>
      <c r="S135" s="323"/>
      <c r="T135" s="323"/>
      <c r="U135" s="323"/>
      <c r="V135" s="323"/>
      <c r="W135" s="323"/>
      <c r="X135" s="323"/>
      <c r="Y135" s="323"/>
      <c r="Z135" s="323"/>
      <c r="AA135" s="323"/>
      <c r="AB135" s="323"/>
      <c r="AC135" s="323"/>
      <c r="AD135" s="323"/>
      <c r="AE135" s="323"/>
      <c r="AF135" s="323"/>
      <c r="AG135" s="323"/>
      <c r="AH135" s="323"/>
      <c r="AI135" s="323"/>
      <c r="AJ135" s="323"/>
    </row>
    <row r="136" spans="1:36" x14ac:dyDescent="0.2">
      <c r="A136" s="322"/>
      <c r="B136" s="323"/>
      <c r="C136" s="323"/>
      <c r="D136" s="323"/>
      <c r="E136" s="493"/>
      <c r="F136" s="323"/>
      <c r="G136" s="323"/>
      <c r="H136" s="323"/>
      <c r="I136" s="323"/>
      <c r="J136" s="323"/>
      <c r="K136" s="323"/>
      <c r="L136" s="323"/>
      <c r="M136" s="323"/>
      <c r="N136" s="323"/>
      <c r="O136" s="323"/>
      <c r="P136" s="323"/>
      <c r="Q136" s="323"/>
      <c r="R136" s="323"/>
      <c r="S136" s="323"/>
      <c r="T136" s="323"/>
      <c r="U136" s="323"/>
      <c r="V136" s="323"/>
      <c r="W136" s="323"/>
      <c r="X136" s="323"/>
      <c r="Y136" s="323"/>
      <c r="Z136" s="323"/>
      <c r="AA136" s="323"/>
      <c r="AB136" s="323"/>
      <c r="AC136" s="323"/>
      <c r="AD136" s="323"/>
      <c r="AE136" s="323"/>
      <c r="AF136" s="323"/>
      <c r="AG136" s="323"/>
      <c r="AH136" s="323"/>
      <c r="AI136" s="323"/>
      <c r="AJ136" s="323"/>
    </row>
    <row r="137" spans="1:36" x14ac:dyDescent="0.2">
      <c r="A137" s="322"/>
      <c r="B137" s="323"/>
      <c r="C137" s="323"/>
      <c r="D137" s="323"/>
      <c r="E137" s="493"/>
      <c r="F137" s="323"/>
      <c r="G137" s="323"/>
      <c r="H137" s="323"/>
      <c r="I137" s="323"/>
      <c r="J137" s="323"/>
      <c r="K137" s="323"/>
      <c r="L137" s="323"/>
      <c r="M137" s="323"/>
      <c r="N137" s="323"/>
      <c r="O137" s="323"/>
      <c r="P137" s="323"/>
      <c r="Q137" s="323"/>
      <c r="R137" s="323"/>
      <c r="S137" s="323"/>
      <c r="T137" s="323"/>
      <c r="U137" s="323"/>
      <c r="V137" s="323"/>
      <c r="W137" s="323"/>
      <c r="X137" s="323"/>
      <c r="Y137" s="323"/>
      <c r="Z137" s="323"/>
      <c r="AA137" s="323"/>
      <c r="AB137" s="323"/>
      <c r="AC137" s="323"/>
      <c r="AD137" s="323"/>
      <c r="AE137" s="323"/>
      <c r="AF137" s="323"/>
      <c r="AG137" s="323"/>
      <c r="AH137" s="323"/>
      <c r="AI137" s="323"/>
      <c r="AJ137" s="323"/>
    </row>
    <row r="138" spans="1:36" x14ac:dyDescent="0.2">
      <c r="A138" s="324"/>
      <c r="B138" s="323"/>
      <c r="C138" s="323"/>
      <c r="D138" s="323"/>
      <c r="E138" s="493"/>
      <c r="F138" s="323"/>
      <c r="G138" s="323"/>
      <c r="H138" s="323"/>
      <c r="I138" s="323"/>
      <c r="J138" s="323"/>
      <c r="K138" s="323"/>
      <c r="L138" s="323"/>
      <c r="M138" s="323"/>
      <c r="N138" s="323"/>
      <c r="O138" s="323"/>
      <c r="P138" s="323"/>
      <c r="Q138" s="323"/>
      <c r="R138" s="323"/>
      <c r="S138" s="323"/>
      <c r="T138" s="323"/>
      <c r="U138" s="323"/>
      <c r="V138" s="323"/>
      <c r="W138" s="323"/>
      <c r="X138" s="323"/>
      <c r="Y138" s="323"/>
      <c r="Z138" s="323"/>
      <c r="AA138" s="323"/>
      <c r="AB138" s="323"/>
      <c r="AC138" s="323"/>
      <c r="AD138" s="323"/>
      <c r="AE138" s="323"/>
      <c r="AF138" s="323"/>
      <c r="AG138" s="323"/>
      <c r="AH138" s="323"/>
      <c r="AI138" s="323"/>
      <c r="AJ138" s="323"/>
    </row>
    <row r="139" spans="1:36" x14ac:dyDescent="0.2">
      <c r="A139" s="324"/>
      <c r="B139" s="323"/>
      <c r="C139" s="323"/>
      <c r="D139" s="323"/>
      <c r="E139" s="493"/>
      <c r="F139" s="323"/>
      <c r="G139" s="323"/>
      <c r="H139" s="323"/>
      <c r="I139" s="323"/>
      <c r="J139" s="323"/>
      <c r="K139" s="323"/>
      <c r="L139" s="323"/>
      <c r="M139" s="323"/>
      <c r="N139" s="323"/>
      <c r="O139" s="323"/>
      <c r="P139" s="323"/>
      <c r="Q139" s="323"/>
      <c r="R139" s="323"/>
      <c r="S139" s="323"/>
      <c r="T139" s="323"/>
      <c r="U139" s="323"/>
      <c r="V139" s="323"/>
      <c r="W139" s="323"/>
      <c r="X139" s="323"/>
      <c r="Y139" s="323"/>
      <c r="Z139" s="323"/>
      <c r="AA139" s="323"/>
      <c r="AB139" s="323"/>
      <c r="AC139" s="323"/>
      <c r="AD139" s="323"/>
      <c r="AE139" s="323"/>
      <c r="AF139" s="323"/>
      <c r="AG139" s="323"/>
      <c r="AH139" s="323"/>
      <c r="AI139" s="323"/>
      <c r="AJ139" s="323"/>
    </row>
    <row r="140" spans="1:36" x14ac:dyDescent="0.2">
      <c r="A140" s="357"/>
      <c r="B140" s="323"/>
      <c r="C140" s="323"/>
      <c r="D140" s="323"/>
      <c r="E140" s="493"/>
      <c r="F140" s="323"/>
      <c r="G140" s="323"/>
      <c r="H140" s="323"/>
      <c r="I140" s="323"/>
      <c r="J140" s="323"/>
      <c r="K140" s="323"/>
      <c r="L140" s="323"/>
      <c r="M140" s="323"/>
      <c r="N140" s="323"/>
      <c r="O140" s="323"/>
      <c r="P140" s="323"/>
      <c r="Q140" s="323"/>
      <c r="R140" s="323"/>
      <c r="S140" s="323"/>
      <c r="T140" s="323"/>
      <c r="U140" s="323"/>
      <c r="V140" s="323"/>
      <c r="W140" s="323"/>
      <c r="X140" s="323"/>
      <c r="Y140" s="323"/>
      <c r="Z140" s="323"/>
      <c r="AA140" s="323"/>
      <c r="AB140" s="323"/>
      <c r="AC140" s="323"/>
      <c r="AD140" s="323"/>
      <c r="AE140" s="323"/>
      <c r="AF140" s="323"/>
      <c r="AG140" s="323"/>
      <c r="AH140" s="323"/>
      <c r="AI140" s="323"/>
      <c r="AJ140" s="323"/>
    </row>
    <row r="141" spans="1:36" x14ac:dyDescent="0.2">
      <c r="A141" s="357"/>
      <c r="B141" s="323"/>
      <c r="C141" s="323"/>
      <c r="D141" s="323"/>
      <c r="E141" s="493"/>
      <c r="F141" s="323"/>
      <c r="G141" s="323"/>
      <c r="H141" s="323"/>
      <c r="I141" s="323"/>
      <c r="J141" s="323"/>
      <c r="K141" s="323"/>
      <c r="L141" s="323"/>
      <c r="M141" s="323"/>
      <c r="N141" s="323"/>
      <c r="O141" s="323"/>
      <c r="P141" s="323"/>
      <c r="Q141" s="323"/>
      <c r="R141" s="323"/>
      <c r="S141" s="323"/>
      <c r="T141" s="323"/>
      <c r="U141" s="323"/>
      <c r="V141" s="323"/>
      <c r="W141" s="323"/>
      <c r="X141" s="323"/>
      <c r="Y141" s="323"/>
      <c r="Z141" s="323"/>
      <c r="AA141" s="323"/>
      <c r="AB141" s="323"/>
      <c r="AC141" s="323"/>
      <c r="AD141" s="323"/>
      <c r="AE141" s="323"/>
      <c r="AF141" s="323"/>
      <c r="AG141" s="323"/>
      <c r="AH141" s="323"/>
      <c r="AI141" s="323"/>
      <c r="AJ141" s="323"/>
    </row>
    <row r="142" spans="1:36" x14ac:dyDescent="0.2">
      <c r="A142" s="357"/>
      <c r="B142" s="323"/>
      <c r="C142" s="323"/>
      <c r="D142" s="323"/>
      <c r="E142" s="493"/>
      <c r="F142" s="323"/>
      <c r="G142" s="323"/>
      <c r="H142" s="323"/>
      <c r="I142" s="323"/>
      <c r="J142" s="323"/>
      <c r="K142" s="323"/>
      <c r="L142" s="323"/>
      <c r="M142" s="323"/>
      <c r="N142" s="323"/>
      <c r="O142" s="323"/>
      <c r="P142" s="323"/>
      <c r="Q142" s="323"/>
      <c r="R142" s="323"/>
      <c r="S142" s="323"/>
      <c r="T142" s="323"/>
      <c r="U142" s="323"/>
      <c r="V142" s="323"/>
      <c r="W142" s="323"/>
      <c r="X142" s="323"/>
      <c r="Y142" s="323"/>
      <c r="Z142" s="323"/>
      <c r="AA142" s="323"/>
      <c r="AB142" s="323"/>
      <c r="AC142" s="323"/>
      <c r="AD142" s="323"/>
      <c r="AE142" s="323"/>
      <c r="AF142" s="323"/>
      <c r="AG142" s="323"/>
      <c r="AH142" s="323"/>
      <c r="AI142" s="323"/>
      <c r="AJ142" s="323"/>
    </row>
    <row r="143" spans="1:36" x14ac:dyDescent="0.2">
      <c r="A143" s="357"/>
      <c r="B143" s="323"/>
      <c r="C143" s="323"/>
      <c r="D143" s="323"/>
      <c r="E143" s="493"/>
      <c r="F143" s="323"/>
      <c r="G143" s="323"/>
      <c r="H143" s="323"/>
      <c r="I143" s="323"/>
      <c r="J143" s="323"/>
      <c r="K143" s="323"/>
      <c r="L143" s="323"/>
      <c r="M143" s="323"/>
      <c r="N143" s="323"/>
      <c r="O143" s="323"/>
      <c r="P143" s="323"/>
      <c r="Q143" s="323"/>
      <c r="R143" s="323"/>
      <c r="S143" s="323"/>
      <c r="T143" s="323"/>
      <c r="U143" s="323"/>
      <c r="V143" s="323"/>
      <c r="W143" s="323"/>
      <c r="X143" s="323"/>
      <c r="Y143" s="323"/>
      <c r="Z143" s="323"/>
      <c r="AA143" s="323"/>
      <c r="AB143" s="323"/>
      <c r="AC143" s="323"/>
      <c r="AD143" s="323"/>
      <c r="AE143" s="323"/>
      <c r="AF143" s="323"/>
      <c r="AG143" s="323"/>
      <c r="AH143" s="323"/>
      <c r="AI143" s="323"/>
      <c r="AJ143" s="323"/>
    </row>
    <row r="144" spans="1:36" x14ac:dyDescent="0.2">
      <c r="A144" s="357"/>
      <c r="B144" s="323"/>
      <c r="C144" s="323"/>
      <c r="D144" s="323"/>
      <c r="E144" s="493"/>
      <c r="F144" s="323"/>
      <c r="G144" s="323"/>
      <c r="H144" s="323"/>
      <c r="I144" s="323"/>
      <c r="J144" s="323"/>
      <c r="K144" s="323"/>
      <c r="L144" s="323"/>
      <c r="M144" s="323"/>
      <c r="N144" s="323"/>
      <c r="O144" s="323"/>
      <c r="P144" s="323"/>
      <c r="Q144" s="323"/>
      <c r="R144" s="323"/>
      <c r="S144" s="323"/>
      <c r="T144" s="323"/>
      <c r="U144" s="323"/>
      <c r="V144" s="323"/>
      <c r="W144" s="323"/>
      <c r="X144" s="323"/>
      <c r="Y144" s="323"/>
      <c r="Z144" s="323"/>
      <c r="AA144" s="323"/>
      <c r="AB144" s="323"/>
      <c r="AC144" s="323"/>
      <c r="AD144" s="323"/>
      <c r="AE144" s="323"/>
      <c r="AF144" s="323"/>
      <c r="AG144" s="323"/>
      <c r="AH144" s="323"/>
      <c r="AI144" s="323"/>
      <c r="AJ144" s="323"/>
    </row>
    <row r="145" spans="1:36" x14ac:dyDescent="0.2">
      <c r="A145" s="324"/>
      <c r="B145" s="323"/>
      <c r="C145" s="323"/>
      <c r="D145" s="323"/>
      <c r="E145" s="493"/>
      <c r="F145" s="323"/>
      <c r="G145" s="323"/>
      <c r="H145" s="323"/>
      <c r="I145" s="323"/>
      <c r="J145" s="323"/>
      <c r="K145" s="323"/>
      <c r="L145" s="323"/>
      <c r="M145" s="323"/>
      <c r="N145" s="323"/>
      <c r="O145" s="323"/>
      <c r="P145" s="323"/>
      <c r="Q145" s="323"/>
      <c r="R145" s="323"/>
      <c r="S145" s="323"/>
      <c r="T145" s="323"/>
      <c r="U145" s="323"/>
      <c r="V145" s="323"/>
      <c r="W145" s="323"/>
      <c r="X145" s="323"/>
      <c r="Y145" s="323"/>
      <c r="Z145" s="323"/>
      <c r="AA145" s="323"/>
      <c r="AB145" s="323"/>
      <c r="AC145" s="323"/>
      <c r="AD145" s="323"/>
      <c r="AE145" s="323"/>
      <c r="AF145" s="323"/>
      <c r="AG145" s="323"/>
      <c r="AH145" s="323"/>
      <c r="AI145" s="323"/>
      <c r="AJ145" s="323"/>
    </row>
    <row r="146" spans="1:36" x14ac:dyDescent="0.2">
      <c r="A146" s="357"/>
      <c r="B146" s="323"/>
      <c r="C146" s="323"/>
      <c r="D146" s="323"/>
      <c r="E146" s="493"/>
      <c r="F146" s="323"/>
      <c r="G146" s="323"/>
      <c r="H146" s="323"/>
      <c r="I146" s="323"/>
      <c r="J146" s="323"/>
      <c r="K146" s="323"/>
      <c r="L146" s="323"/>
      <c r="M146" s="323"/>
      <c r="N146" s="323"/>
      <c r="O146" s="323"/>
      <c r="P146" s="323"/>
      <c r="Q146" s="323"/>
      <c r="R146" s="323"/>
      <c r="S146" s="323"/>
      <c r="T146" s="323"/>
      <c r="U146" s="323"/>
      <c r="V146" s="323"/>
      <c r="W146" s="323"/>
      <c r="X146" s="323"/>
      <c r="Y146" s="323"/>
      <c r="Z146" s="323"/>
      <c r="AA146" s="323"/>
      <c r="AB146" s="323"/>
      <c r="AC146" s="323"/>
      <c r="AD146" s="323"/>
      <c r="AE146" s="323"/>
      <c r="AF146" s="323"/>
      <c r="AG146" s="323"/>
      <c r="AH146" s="323"/>
      <c r="AI146" s="323"/>
      <c r="AJ146" s="323"/>
    </row>
    <row r="147" spans="1:36" x14ac:dyDescent="0.2">
      <c r="A147" s="324"/>
      <c r="B147" s="323"/>
      <c r="C147" s="323"/>
      <c r="D147" s="323"/>
      <c r="E147" s="493"/>
      <c r="F147" s="323"/>
      <c r="G147" s="323"/>
      <c r="H147" s="323"/>
      <c r="I147" s="323"/>
      <c r="J147" s="323"/>
      <c r="K147" s="323"/>
      <c r="L147" s="323"/>
      <c r="M147" s="323"/>
      <c r="N147" s="323"/>
      <c r="O147" s="323"/>
      <c r="P147" s="323"/>
      <c r="Q147" s="323"/>
      <c r="R147" s="323"/>
      <c r="S147" s="323"/>
      <c r="T147" s="323"/>
      <c r="U147" s="323"/>
      <c r="V147" s="323"/>
      <c r="W147" s="323"/>
      <c r="X147" s="323"/>
      <c r="Y147" s="323"/>
      <c r="Z147" s="323"/>
      <c r="AA147" s="323"/>
      <c r="AB147" s="323"/>
      <c r="AC147" s="323"/>
      <c r="AD147" s="323"/>
      <c r="AE147" s="323"/>
      <c r="AF147" s="323"/>
      <c r="AG147" s="323"/>
      <c r="AH147" s="323"/>
      <c r="AI147" s="323"/>
      <c r="AJ147" s="323"/>
    </row>
    <row r="148" spans="1:36" x14ac:dyDescent="0.2">
      <c r="A148" s="357"/>
      <c r="B148" s="323"/>
      <c r="C148" s="323"/>
      <c r="D148" s="323"/>
      <c r="E148" s="493"/>
      <c r="F148" s="323"/>
      <c r="G148" s="323"/>
      <c r="H148" s="323"/>
      <c r="I148" s="323"/>
      <c r="J148" s="323"/>
      <c r="K148" s="323"/>
      <c r="L148" s="323"/>
      <c r="M148" s="323"/>
      <c r="N148" s="323"/>
      <c r="O148" s="323"/>
      <c r="P148" s="323"/>
      <c r="Q148" s="323"/>
      <c r="R148" s="323"/>
      <c r="S148" s="323"/>
      <c r="T148" s="323"/>
      <c r="U148" s="323"/>
      <c r="V148" s="323"/>
      <c r="W148" s="323"/>
      <c r="X148" s="323"/>
      <c r="Y148" s="323"/>
      <c r="Z148" s="323"/>
      <c r="AA148" s="323"/>
      <c r="AB148" s="323"/>
      <c r="AC148" s="323"/>
      <c r="AD148" s="323"/>
      <c r="AE148" s="323"/>
      <c r="AF148" s="323"/>
      <c r="AG148" s="323"/>
      <c r="AH148" s="323"/>
      <c r="AI148" s="323"/>
      <c r="AJ148" s="323"/>
    </row>
    <row r="149" spans="1:36" x14ac:dyDescent="0.2">
      <c r="A149" s="357"/>
      <c r="B149" s="323"/>
      <c r="C149" s="323"/>
      <c r="D149" s="323"/>
      <c r="E149" s="493"/>
      <c r="F149" s="323"/>
      <c r="G149" s="323"/>
      <c r="H149" s="323"/>
      <c r="I149" s="323"/>
      <c r="J149" s="323"/>
      <c r="K149" s="323"/>
      <c r="L149" s="323"/>
      <c r="M149" s="323"/>
      <c r="N149" s="323"/>
      <c r="O149" s="323"/>
      <c r="P149" s="323"/>
      <c r="Q149" s="323"/>
      <c r="R149" s="323"/>
      <c r="S149" s="323"/>
      <c r="T149" s="323"/>
      <c r="U149" s="323"/>
      <c r="V149" s="323"/>
      <c r="W149" s="323"/>
      <c r="X149" s="323"/>
      <c r="Y149" s="323"/>
      <c r="Z149" s="323"/>
      <c r="AA149" s="323"/>
      <c r="AB149" s="323"/>
      <c r="AC149" s="323"/>
      <c r="AD149" s="323"/>
      <c r="AE149" s="323"/>
      <c r="AF149" s="323"/>
      <c r="AG149" s="323"/>
      <c r="AH149" s="323"/>
      <c r="AI149" s="323"/>
      <c r="AJ149" s="323"/>
    </row>
    <row r="150" spans="1:36" x14ac:dyDescent="0.2">
      <c r="A150" s="357"/>
      <c r="B150" s="323"/>
      <c r="C150" s="323"/>
      <c r="D150" s="323"/>
      <c r="E150" s="493"/>
      <c r="F150" s="323"/>
      <c r="G150" s="323"/>
      <c r="H150" s="323"/>
      <c r="I150" s="323"/>
      <c r="J150" s="323"/>
      <c r="K150" s="323"/>
      <c r="L150" s="323"/>
      <c r="M150" s="323"/>
      <c r="N150" s="323"/>
      <c r="O150" s="323"/>
      <c r="P150" s="323"/>
      <c r="Q150" s="323"/>
      <c r="R150" s="323"/>
      <c r="S150" s="323"/>
      <c r="T150" s="323"/>
      <c r="U150" s="323"/>
      <c r="V150" s="323"/>
      <c r="W150" s="323"/>
      <c r="X150" s="323"/>
      <c r="Y150" s="323"/>
      <c r="Z150" s="323"/>
      <c r="AA150" s="323"/>
      <c r="AB150" s="323"/>
      <c r="AC150" s="323"/>
      <c r="AD150" s="323"/>
      <c r="AE150" s="323"/>
      <c r="AF150" s="323"/>
      <c r="AG150" s="323"/>
      <c r="AH150" s="323"/>
      <c r="AI150" s="323"/>
      <c r="AJ150" s="323"/>
    </row>
    <row r="151" spans="1:36" x14ac:dyDescent="0.2">
      <c r="A151" s="357"/>
      <c r="B151" s="323"/>
      <c r="C151" s="323"/>
      <c r="D151" s="323"/>
      <c r="E151" s="493"/>
      <c r="F151" s="323"/>
      <c r="G151" s="323"/>
      <c r="H151" s="323"/>
      <c r="I151" s="323"/>
      <c r="J151" s="323"/>
      <c r="K151" s="323"/>
      <c r="L151" s="323"/>
      <c r="M151" s="323"/>
      <c r="N151" s="323"/>
      <c r="O151" s="323"/>
      <c r="P151" s="323"/>
      <c r="Q151" s="323"/>
      <c r="R151" s="323"/>
      <c r="S151" s="323"/>
      <c r="T151" s="323"/>
      <c r="U151" s="323"/>
      <c r="V151" s="323"/>
      <c r="W151" s="323"/>
      <c r="X151" s="323"/>
      <c r="Y151" s="323"/>
      <c r="Z151" s="323"/>
      <c r="AA151" s="323"/>
      <c r="AB151" s="323"/>
      <c r="AC151" s="323"/>
      <c r="AD151" s="323"/>
      <c r="AE151" s="323"/>
      <c r="AF151" s="323"/>
      <c r="AG151" s="323"/>
      <c r="AH151" s="323"/>
      <c r="AI151" s="323"/>
      <c r="AJ151" s="323"/>
    </row>
    <row r="152" spans="1:36" x14ac:dyDescent="0.2">
      <c r="A152" s="357"/>
      <c r="B152" s="323"/>
      <c r="C152" s="323"/>
      <c r="D152" s="323"/>
      <c r="E152" s="493"/>
      <c r="F152" s="323"/>
      <c r="G152" s="323"/>
      <c r="H152" s="323"/>
      <c r="I152" s="323"/>
      <c r="J152" s="323"/>
      <c r="K152" s="323"/>
      <c r="L152" s="323"/>
      <c r="M152" s="323"/>
      <c r="N152" s="323"/>
      <c r="O152" s="323"/>
      <c r="P152" s="323"/>
      <c r="Q152" s="323"/>
      <c r="R152" s="323"/>
      <c r="S152" s="323"/>
      <c r="T152" s="323"/>
      <c r="U152" s="323"/>
      <c r="V152" s="323"/>
      <c r="W152" s="323"/>
      <c r="X152" s="323"/>
      <c r="Y152" s="323"/>
      <c r="Z152" s="323"/>
      <c r="AA152" s="323"/>
      <c r="AB152" s="323"/>
      <c r="AC152" s="323"/>
      <c r="AD152" s="323"/>
      <c r="AE152" s="323"/>
      <c r="AF152" s="323"/>
      <c r="AG152" s="323"/>
      <c r="AH152" s="323"/>
      <c r="AI152" s="323"/>
      <c r="AJ152" s="323"/>
    </row>
    <row r="153" spans="1:36" x14ac:dyDescent="0.2">
      <c r="A153" s="324"/>
      <c r="B153" s="323"/>
      <c r="C153" s="323"/>
      <c r="D153" s="323"/>
      <c r="E153" s="493"/>
      <c r="F153" s="323"/>
      <c r="G153" s="323"/>
      <c r="H153" s="323"/>
      <c r="I153" s="323"/>
      <c r="J153" s="323"/>
      <c r="K153" s="323"/>
      <c r="L153" s="323"/>
      <c r="M153" s="323"/>
      <c r="N153" s="323"/>
      <c r="O153" s="323"/>
      <c r="P153" s="323"/>
      <c r="Q153" s="323"/>
      <c r="R153" s="323"/>
      <c r="S153" s="323"/>
      <c r="T153" s="323"/>
      <c r="U153" s="323"/>
      <c r="V153" s="323"/>
      <c r="W153" s="323"/>
      <c r="X153" s="323"/>
      <c r="Y153" s="323"/>
      <c r="Z153" s="323"/>
      <c r="AA153" s="323"/>
      <c r="AB153" s="323"/>
      <c r="AC153" s="323"/>
      <c r="AD153" s="323"/>
      <c r="AE153" s="323"/>
      <c r="AF153" s="323"/>
      <c r="AG153" s="323"/>
      <c r="AH153" s="323"/>
      <c r="AI153" s="323"/>
      <c r="AJ153" s="323"/>
    </row>
    <row r="154" spans="1:36" x14ac:dyDescent="0.2">
      <c r="A154" s="357"/>
      <c r="B154" s="323"/>
      <c r="C154" s="323"/>
      <c r="D154" s="323"/>
      <c r="E154" s="493"/>
      <c r="F154" s="323"/>
      <c r="G154" s="323"/>
      <c r="H154" s="323"/>
      <c r="I154" s="323"/>
      <c r="J154" s="323"/>
      <c r="K154" s="323"/>
      <c r="L154" s="323"/>
      <c r="M154" s="323"/>
      <c r="N154" s="323"/>
      <c r="O154" s="323"/>
      <c r="P154" s="323"/>
      <c r="Q154" s="323"/>
      <c r="R154" s="323"/>
      <c r="S154" s="323"/>
      <c r="T154" s="323"/>
      <c r="U154" s="323"/>
      <c r="V154" s="323"/>
      <c r="W154" s="323"/>
      <c r="X154" s="323"/>
      <c r="Y154" s="323"/>
      <c r="Z154" s="323"/>
      <c r="AA154" s="323"/>
      <c r="AB154" s="323"/>
      <c r="AC154" s="323"/>
      <c r="AD154" s="323"/>
      <c r="AE154" s="323"/>
      <c r="AF154" s="323"/>
      <c r="AG154" s="323"/>
      <c r="AH154" s="323"/>
      <c r="AI154" s="323"/>
      <c r="AJ154" s="323"/>
    </row>
    <row r="155" spans="1:36" x14ac:dyDescent="0.2">
      <c r="A155" s="324"/>
      <c r="B155" s="323"/>
      <c r="C155" s="323"/>
      <c r="D155" s="323"/>
      <c r="E155" s="493"/>
      <c r="F155" s="323"/>
      <c r="G155" s="323"/>
      <c r="H155" s="323"/>
      <c r="I155" s="323"/>
      <c r="J155" s="323"/>
      <c r="K155" s="323"/>
      <c r="L155" s="323"/>
      <c r="M155" s="323"/>
      <c r="N155" s="323"/>
      <c r="O155" s="323"/>
      <c r="P155" s="323"/>
      <c r="Q155" s="323"/>
      <c r="R155" s="323"/>
      <c r="S155" s="323"/>
      <c r="T155" s="323"/>
      <c r="U155" s="323"/>
      <c r="V155" s="323"/>
      <c r="W155" s="323"/>
      <c r="X155" s="323"/>
      <c r="Y155" s="323"/>
      <c r="Z155" s="323"/>
      <c r="AA155" s="323"/>
      <c r="AB155" s="323"/>
      <c r="AC155" s="323"/>
      <c r="AD155" s="323"/>
      <c r="AE155" s="323"/>
      <c r="AF155" s="323"/>
      <c r="AG155" s="323"/>
      <c r="AH155" s="323"/>
      <c r="AI155" s="323"/>
      <c r="AJ155" s="323"/>
    </row>
    <row r="156" spans="1:36" x14ac:dyDescent="0.2">
      <c r="A156" s="357"/>
      <c r="B156" s="323"/>
      <c r="C156" s="323"/>
      <c r="D156" s="323"/>
      <c r="E156" s="493"/>
      <c r="F156" s="323"/>
      <c r="G156" s="323"/>
      <c r="H156" s="323"/>
      <c r="I156" s="323"/>
      <c r="J156" s="323"/>
      <c r="K156" s="323"/>
      <c r="L156" s="323"/>
      <c r="M156" s="323"/>
      <c r="N156" s="323"/>
      <c r="O156" s="323"/>
      <c r="P156" s="323"/>
      <c r="Q156" s="323"/>
      <c r="R156" s="323"/>
      <c r="S156" s="323"/>
      <c r="T156" s="323"/>
      <c r="U156" s="323"/>
      <c r="V156" s="323"/>
      <c r="W156" s="323"/>
      <c r="X156" s="323"/>
      <c r="Y156" s="323"/>
      <c r="Z156" s="323"/>
      <c r="AA156" s="323"/>
      <c r="AB156" s="323"/>
      <c r="AC156" s="323"/>
      <c r="AD156" s="323"/>
      <c r="AE156" s="323"/>
      <c r="AF156" s="323"/>
      <c r="AG156" s="323"/>
      <c r="AH156" s="323"/>
      <c r="AI156" s="323"/>
      <c r="AJ156" s="323"/>
    </row>
    <row r="157" spans="1:36" x14ac:dyDescent="0.2">
      <c r="A157" s="357"/>
      <c r="B157" s="323"/>
      <c r="C157" s="323"/>
      <c r="D157" s="323"/>
      <c r="E157" s="493"/>
      <c r="F157" s="323"/>
      <c r="G157" s="323"/>
      <c r="H157" s="323"/>
      <c r="I157" s="323"/>
      <c r="J157" s="323"/>
      <c r="K157" s="323"/>
      <c r="L157" s="323"/>
      <c r="M157" s="323"/>
      <c r="N157" s="323"/>
      <c r="O157" s="323"/>
      <c r="P157" s="323"/>
      <c r="Q157" s="323"/>
      <c r="R157" s="323"/>
      <c r="S157" s="323"/>
      <c r="T157" s="323"/>
      <c r="U157" s="323"/>
      <c r="V157" s="323"/>
      <c r="W157" s="323"/>
      <c r="X157" s="323"/>
      <c r="Y157" s="323"/>
      <c r="Z157" s="323"/>
      <c r="AA157" s="323"/>
      <c r="AB157" s="323"/>
      <c r="AC157" s="323"/>
      <c r="AD157" s="323"/>
      <c r="AE157" s="323"/>
      <c r="AF157" s="323"/>
      <c r="AG157" s="323"/>
      <c r="AH157" s="323"/>
      <c r="AI157" s="323"/>
      <c r="AJ157" s="323"/>
    </row>
    <row r="158" spans="1:36" x14ac:dyDescent="0.2">
      <c r="A158" s="357"/>
      <c r="B158" s="323"/>
      <c r="C158" s="323"/>
      <c r="D158" s="323"/>
      <c r="E158" s="493"/>
      <c r="F158" s="323"/>
      <c r="G158" s="323"/>
      <c r="H158" s="323"/>
      <c r="I158" s="323"/>
      <c r="J158" s="323"/>
      <c r="K158" s="323"/>
      <c r="L158" s="323"/>
      <c r="M158" s="323"/>
      <c r="N158" s="323"/>
      <c r="O158" s="323"/>
      <c r="P158" s="323"/>
      <c r="Q158" s="323"/>
      <c r="R158" s="323"/>
      <c r="S158" s="323"/>
      <c r="T158" s="323"/>
      <c r="U158" s="323"/>
      <c r="V158" s="323"/>
      <c r="W158" s="323"/>
      <c r="X158" s="323"/>
      <c r="Y158" s="323"/>
      <c r="Z158" s="323"/>
      <c r="AA158" s="323"/>
      <c r="AB158" s="323"/>
      <c r="AC158" s="323"/>
      <c r="AD158" s="323"/>
      <c r="AE158" s="323"/>
      <c r="AF158" s="323"/>
      <c r="AG158" s="323"/>
      <c r="AH158" s="323"/>
      <c r="AI158" s="323"/>
      <c r="AJ158" s="323"/>
    </row>
    <row r="159" spans="1:36" x14ac:dyDescent="0.2">
      <c r="A159" s="357"/>
      <c r="B159" s="323"/>
      <c r="C159" s="323"/>
      <c r="D159" s="323"/>
      <c r="E159" s="493"/>
      <c r="F159" s="323"/>
      <c r="G159" s="323"/>
      <c r="H159" s="323"/>
      <c r="I159" s="323"/>
      <c r="J159" s="323"/>
      <c r="K159" s="323"/>
      <c r="L159" s="323"/>
      <c r="M159" s="323"/>
      <c r="N159" s="323"/>
      <c r="O159" s="323"/>
      <c r="P159" s="323"/>
      <c r="Q159" s="323"/>
      <c r="R159" s="323"/>
      <c r="S159" s="323"/>
      <c r="T159" s="323"/>
      <c r="U159" s="323"/>
      <c r="V159" s="323"/>
      <c r="W159" s="323"/>
      <c r="X159" s="323"/>
      <c r="Y159" s="323"/>
      <c r="Z159" s="323"/>
      <c r="AA159" s="323"/>
      <c r="AB159" s="323"/>
      <c r="AC159" s="323"/>
      <c r="AD159" s="323"/>
      <c r="AE159" s="323"/>
      <c r="AF159" s="323"/>
      <c r="AG159" s="323"/>
      <c r="AH159" s="323"/>
      <c r="AI159" s="323"/>
      <c r="AJ159" s="323"/>
    </row>
    <row r="160" spans="1:36" x14ac:dyDescent="0.2">
      <c r="A160" s="324"/>
      <c r="B160" s="323"/>
      <c r="C160" s="323"/>
      <c r="D160" s="323"/>
      <c r="E160" s="493"/>
      <c r="F160" s="323"/>
      <c r="G160" s="323"/>
      <c r="H160" s="323"/>
      <c r="I160" s="323"/>
      <c r="J160" s="323"/>
      <c r="K160" s="323"/>
      <c r="L160" s="323"/>
      <c r="M160" s="323"/>
      <c r="N160" s="323"/>
      <c r="O160" s="323"/>
      <c r="P160" s="323"/>
      <c r="Q160" s="323"/>
      <c r="R160" s="323"/>
      <c r="S160" s="323"/>
      <c r="T160" s="323"/>
      <c r="U160" s="323"/>
      <c r="V160" s="323"/>
      <c r="W160" s="323"/>
      <c r="X160" s="323"/>
      <c r="Y160" s="323"/>
      <c r="Z160" s="323"/>
      <c r="AA160" s="323"/>
      <c r="AB160" s="323"/>
      <c r="AC160" s="323"/>
      <c r="AD160" s="323"/>
      <c r="AE160" s="323"/>
      <c r="AF160" s="323"/>
      <c r="AG160" s="323"/>
      <c r="AH160" s="323"/>
      <c r="AI160" s="323"/>
      <c r="AJ160" s="323"/>
    </row>
    <row r="161" spans="1:36" x14ac:dyDescent="0.2">
      <c r="A161" s="357"/>
      <c r="B161" s="323"/>
      <c r="C161" s="323"/>
      <c r="D161" s="323"/>
      <c r="E161" s="493"/>
      <c r="F161" s="323"/>
      <c r="G161" s="323"/>
      <c r="H161" s="323"/>
      <c r="I161" s="323"/>
      <c r="J161" s="323"/>
      <c r="K161" s="323"/>
      <c r="L161" s="323"/>
      <c r="M161" s="323"/>
      <c r="N161" s="323"/>
      <c r="O161" s="323"/>
      <c r="P161" s="323"/>
      <c r="Q161" s="323"/>
      <c r="R161" s="323"/>
      <c r="S161" s="323"/>
      <c r="T161" s="323"/>
      <c r="U161" s="323"/>
      <c r="V161" s="323"/>
      <c r="W161" s="323"/>
      <c r="X161" s="323"/>
      <c r="Y161" s="323"/>
      <c r="Z161" s="323"/>
      <c r="AA161" s="323"/>
      <c r="AB161" s="323"/>
      <c r="AC161" s="323"/>
      <c r="AD161" s="323"/>
      <c r="AE161" s="323"/>
      <c r="AF161" s="323"/>
      <c r="AG161" s="323"/>
      <c r="AH161" s="323"/>
      <c r="AI161" s="323"/>
      <c r="AJ161" s="323"/>
    </row>
    <row r="162" spans="1:36" x14ac:dyDescent="0.2">
      <c r="A162" s="357"/>
      <c r="B162" s="323"/>
      <c r="C162" s="323"/>
      <c r="D162" s="323"/>
      <c r="E162" s="493"/>
      <c r="F162" s="323"/>
      <c r="G162" s="323"/>
      <c r="H162" s="323"/>
      <c r="I162" s="323"/>
      <c r="J162" s="323"/>
      <c r="K162" s="323"/>
      <c r="L162" s="323"/>
      <c r="M162" s="323"/>
      <c r="N162" s="323"/>
      <c r="O162" s="323"/>
      <c r="P162" s="323"/>
      <c r="Q162" s="323"/>
      <c r="R162" s="323"/>
      <c r="S162" s="323"/>
      <c r="T162" s="323"/>
      <c r="U162" s="323"/>
      <c r="V162" s="323"/>
      <c r="W162" s="323"/>
      <c r="X162" s="323"/>
      <c r="Y162" s="323"/>
      <c r="Z162" s="323"/>
      <c r="AA162" s="323"/>
      <c r="AB162" s="323"/>
      <c r="AC162" s="323"/>
      <c r="AD162" s="323"/>
      <c r="AE162" s="323"/>
      <c r="AF162" s="323"/>
      <c r="AG162" s="323"/>
      <c r="AH162" s="323"/>
      <c r="AI162" s="323"/>
      <c r="AJ162" s="323"/>
    </row>
    <row r="163" spans="1:36" x14ac:dyDescent="0.2">
      <c r="A163" s="357"/>
      <c r="B163" s="323"/>
      <c r="C163" s="323"/>
      <c r="D163" s="323"/>
      <c r="E163" s="493"/>
      <c r="F163" s="323"/>
      <c r="G163" s="323"/>
      <c r="H163" s="323"/>
      <c r="I163" s="323"/>
      <c r="J163" s="323"/>
      <c r="K163" s="323"/>
      <c r="L163" s="323"/>
      <c r="M163" s="323"/>
      <c r="N163" s="323"/>
      <c r="O163" s="323"/>
      <c r="P163" s="323"/>
      <c r="Q163" s="323"/>
      <c r="R163" s="323"/>
      <c r="S163" s="323"/>
      <c r="T163" s="323"/>
      <c r="U163" s="323"/>
      <c r="V163" s="323"/>
      <c r="W163" s="323"/>
      <c r="X163" s="323"/>
      <c r="Y163" s="323"/>
      <c r="Z163" s="323"/>
      <c r="AA163" s="323"/>
      <c r="AB163" s="323"/>
      <c r="AC163" s="323"/>
      <c r="AD163" s="323"/>
      <c r="AE163" s="323"/>
      <c r="AF163" s="323"/>
      <c r="AG163" s="323"/>
      <c r="AH163" s="323"/>
      <c r="AI163" s="323"/>
      <c r="AJ163" s="323"/>
    </row>
    <row r="164" spans="1:36" x14ac:dyDescent="0.2">
      <c r="A164" s="324"/>
      <c r="B164" s="323"/>
      <c r="C164" s="323"/>
      <c r="D164" s="323"/>
      <c r="E164" s="493"/>
      <c r="F164" s="323"/>
      <c r="G164" s="323"/>
      <c r="H164" s="323"/>
      <c r="I164" s="323"/>
      <c r="J164" s="323"/>
      <c r="K164" s="323"/>
      <c r="L164" s="323"/>
      <c r="M164" s="323"/>
      <c r="N164" s="323"/>
      <c r="O164" s="323"/>
      <c r="P164" s="323"/>
      <c r="Q164" s="323"/>
      <c r="R164" s="323"/>
      <c r="S164" s="323"/>
      <c r="T164" s="323"/>
      <c r="U164" s="323"/>
      <c r="V164" s="323"/>
      <c r="W164" s="323"/>
      <c r="X164" s="323"/>
      <c r="Y164" s="323"/>
      <c r="Z164" s="323"/>
      <c r="AA164" s="323"/>
      <c r="AB164" s="323"/>
      <c r="AC164" s="323"/>
      <c r="AD164" s="323"/>
      <c r="AE164" s="323"/>
      <c r="AF164" s="323"/>
      <c r="AG164" s="323"/>
      <c r="AH164" s="323"/>
      <c r="AI164" s="323"/>
      <c r="AJ164" s="323"/>
    </row>
    <row r="165" spans="1:36" x14ac:dyDescent="0.2">
      <c r="A165" s="357"/>
      <c r="B165" s="323"/>
      <c r="C165" s="323"/>
      <c r="D165" s="323"/>
      <c r="E165" s="493"/>
      <c r="F165" s="323"/>
      <c r="G165" s="323"/>
      <c r="H165" s="323"/>
    </row>
    <row r="166" spans="1:36" x14ac:dyDescent="0.2">
      <c r="A166" s="324"/>
    </row>
    <row r="167" spans="1:36" x14ac:dyDescent="0.2">
      <c r="A167" s="357"/>
    </row>
    <row r="168" spans="1:36" x14ac:dyDescent="0.2">
      <c r="A168" s="357"/>
    </row>
    <row r="169" spans="1:36" x14ac:dyDescent="0.2">
      <c r="A169" s="357"/>
    </row>
    <row r="170" spans="1:36" x14ac:dyDescent="0.2">
      <c r="A170" s="357"/>
    </row>
    <row r="171" spans="1:36" x14ac:dyDescent="0.2">
      <c r="A171" s="357"/>
    </row>
    <row r="172" spans="1:36" x14ac:dyDescent="0.2">
      <c r="A172" s="324"/>
    </row>
    <row r="173" spans="1:36" x14ac:dyDescent="0.2">
      <c r="A173" s="357"/>
    </row>
    <row r="174" spans="1:36" x14ac:dyDescent="0.2">
      <c r="A174" s="324"/>
    </row>
    <row r="175" spans="1:36" x14ac:dyDescent="0.2">
      <c r="A175" s="357"/>
    </row>
    <row r="176" spans="1:36" x14ac:dyDescent="0.2">
      <c r="A176" s="357"/>
    </row>
    <row r="177" spans="1:1" x14ac:dyDescent="0.2">
      <c r="A177" s="357"/>
    </row>
    <row r="178" spans="1:1" x14ac:dyDescent="0.2">
      <c r="A178" s="324"/>
    </row>
    <row r="179" spans="1:1" x14ac:dyDescent="0.2">
      <c r="A179" s="357"/>
    </row>
  </sheetData>
  <mergeCells count="1">
    <mergeCell ref="B4:E4"/>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8" tint="0.39997558519241921"/>
  </sheetPr>
  <dimension ref="A1:AP144"/>
  <sheetViews>
    <sheetView workbookViewId="0">
      <selection activeCell="I35" sqref="I35"/>
    </sheetView>
  </sheetViews>
  <sheetFormatPr baseColWidth="10" defaultRowHeight="15" x14ac:dyDescent="0.2"/>
  <cols>
    <col min="1" max="1" width="10.83203125" style="311"/>
    <col min="2" max="2" width="25.6640625" style="311" bestFit="1" customWidth="1"/>
    <col min="3" max="3" width="25" style="311" customWidth="1"/>
    <col min="4" max="4" width="21.1640625" style="311" customWidth="1"/>
    <col min="5" max="5" width="23.1640625" style="311" customWidth="1"/>
    <col min="6" max="6" width="17.83203125" style="311" customWidth="1"/>
    <col min="7" max="7" width="15.6640625" style="311" customWidth="1"/>
    <col min="8" max="8" width="13.33203125" style="311" customWidth="1"/>
    <col min="9" max="9" width="10.83203125" style="311"/>
    <col min="10" max="10" width="21.83203125" style="311" customWidth="1"/>
    <col min="11" max="11" width="28.33203125" style="311" customWidth="1"/>
    <col min="12" max="12" width="11.6640625" style="311" customWidth="1"/>
    <col min="13" max="13" width="22.1640625" style="311" customWidth="1"/>
    <col min="14" max="14" width="10.83203125" style="311"/>
    <col min="15" max="15" width="16.83203125" style="311" customWidth="1"/>
    <col min="16" max="18" width="10.83203125" style="311"/>
    <col min="19" max="19" width="46.33203125" style="311" customWidth="1"/>
    <col min="20" max="20" width="30.5" style="311" customWidth="1"/>
    <col min="21" max="16384" width="10.83203125" style="311"/>
  </cols>
  <sheetData>
    <row r="1" spans="1:42" ht="42" customHeight="1" thickBot="1" x14ac:dyDescent="0.3">
      <c r="A1" s="305"/>
      <c r="B1" s="304" t="s">
        <v>202</v>
      </c>
      <c r="C1" s="306"/>
      <c r="D1" s="305"/>
      <c r="E1" s="307"/>
      <c r="F1" s="308"/>
      <c r="G1" s="308"/>
      <c r="H1" s="308"/>
      <c r="I1" s="308"/>
      <c r="J1" s="308"/>
      <c r="K1" s="308"/>
      <c r="L1" s="308"/>
      <c r="M1" s="308"/>
      <c r="N1" s="308"/>
      <c r="O1" s="308"/>
      <c r="P1" s="308"/>
      <c r="Q1" s="308"/>
      <c r="R1" s="308"/>
      <c r="S1" s="308"/>
      <c r="T1" s="308"/>
      <c r="U1" s="308"/>
      <c r="V1" s="308"/>
      <c r="W1" s="308"/>
      <c r="X1" s="308"/>
      <c r="Y1" s="308"/>
      <c r="Z1" s="308"/>
      <c r="AA1" s="308"/>
      <c r="AB1" s="308"/>
      <c r="AC1" s="308"/>
      <c r="AD1" s="310"/>
      <c r="AE1" s="310"/>
      <c r="AF1" s="310"/>
      <c r="AG1" s="310"/>
      <c r="AH1" s="310"/>
      <c r="AI1" s="310"/>
      <c r="AJ1" s="310"/>
      <c r="AK1" s="310"/>
      <c r="AL1" s="310"/>
      <c r="AM1" s="310"/>
      <c r="AN1" s="310"/>
      <c r="AO1" s="310"/>
      <c r="AP1" s="310"/>
    </row>
    <row r="2" spans="1:42" x14ac:dyDescent="0.2">
      <c r="A2" s="305"/>
      <c r="B2" s="306"/>
      <c r="C2" s="306"/>
      <c r="D2" s="305"/>
      <c r="E2" s="307"/>
      <c r="F2" s="308"/>
      <c r="G2" s="308"/>
      <c r="H2" s="308"/>
      <c r="I2" s="308"/>
      <c r="J2" s="308"/>
      <c r="K2" s="308"/>
      <c r="L2" s="308"/>
      <c r="M2" s="308"/>
      <c r="N2" s="308"/>
      <c r="O2" s="308"/>
      <c r="P2" s="308"/>
      <c r="Q2" s="308"/>
      <c r="R2" s="308"/>
      <c r="S2" s="308"/>
      <c r="T2" s="308"/>
      <c r="U2" s="308"/>
      <c r="V2" s="308"/>
      <c r="W2" s="308"/>
      <c r="X2" s="308"/>
      <c r="Y2" s="308"/>
      <c r="Z2" s="308"/>
      <c r="AA2" s="308"/>
      <c r="AB2" s="308"/>
      <c r="AC2" s="308"/>
    </row>
    <row r="3" spans="1:42" x14ac:dyDescent="0.2">
      <c r="A3" s="305"/>
      <c r="B3" s="403" t="s">
        <v>585</v>
      </c>
      <c r="C3" s="404"/>
      <c r="D3" s="314"/>
      <c r="E3" s="315"/>
      <c r="F3" s="316"/>
      <c r="G3" s="317"/>
      <c r="H3" s="317"/>
      <c r="I3" s="308"/>
      <c r="J3" s="317"/>
      <c r="K3" s="317"/>
      <c r="L3" s="317"/>
      <c r="M3" s="317"/>
      <c r="N3" s="317"/>
      <c r="O3" s="317"/>
      <c r="P3" s="317"/>
      <c r="Q3" s="317"/>
      <c r="R3" s="317"/>
      <c r="S3" s="317"/>
      <c r="T3" s="317"/>
      <c r="U3" s="317"/>
      <c r="V3" s="308"/>
      <c r="W3" s="317"/>
      <c r="X3" s="317"/>
      <c r="Y3" s="317"/>
      <c r="Z3" s="317"/>
      <c r="AA3" s="317"/>
      <c r="AB3" s="317"/>
      <c r="AC3" s="317"/>
    </row>
    <row r="4" spans="1:42" ht="12" customHeight="1" x14ac:dyDescent="0.2">
      <c r="A4" s="305"/>
      <c r="B4" s="739" t="s">
        <v>613</v>
      </c>
      <c r="C4" s="740"/>
      <c r="D4" s="740"/>
      <c r="E4" s="740"/>
      <c r="F4" s="741"/>
      <c r="G4" s="312"/>
      <c r="H4" s="312"/>
      <c r="I4" s="308"/>
      <c r="J4" s="312"/>
      <c r="K4" s="312"/>
      <c r="L4" s="312"/>
      <c r="M4" s="312"/>
      <c r="N4" s="312"/>
      <c r="O4" s="312"/>
      <c r="P4" s="312"/>
      <c r="Q4" s="312"/>
      <c r="R4" s="312"/>
      <c r="S4" s="312"/>
      <c r="T4" s="312"/>
      <c r="U4" s="312"/>
      <c r="V4" s="308"/>
      <c r="W4" s="312"/>
      <c r="X4" s="312"/>
      <c r="Y4" s="312"/>
      <c r="Z4" s="312"/>
      <c r="AA4" s="312"/>
      <c r="AB4" s="312"/>
      <c r="AC4" s="312"/>
    </row>
    <row r="5" spans="1:42" ht="12" customHeight="1" x14ac:dyDescent="0.2">
      <c r="A5" s="305"/>
      <c r="B5" s="312"/>
      <c r="C5" s="312"/>
      <c r="D5" s="312"/>
      <c r="E5" s="312"/>
      <c r="F5" s="312"/>
      <c r="G5" s="312"/>
      <c r="H5" s="312"/>
      <c r="I5" s="308"/>
      <c r="J5" s="312"/>
      <c r="K5" s="312"/>
      <c r="L5" s="312"/>
      <c r="M5" s="312"/>
      <c r="N5" s="312"/>
      <c r="O5" s="312"/>
      <c r="P5" s="312"/>
      <c r="Q5" s="312"/>
      <c r="R5" s="312"/>
      <c r="S5" s="312"/>
      <c r="T5" s="312"/>
      <c r="U5" s="312"/>
      <c r="V5" s="308"/>
      <c r="W5" s="312"/>
      <c r="X5" s="312"/>
      <c r="Y5" s="312"/>
      <c r="Z5" s="312"/>
      <c r="AA5" s="312"/>
      <c r="AB5" s="312"/>
      <c r="AC5" s="312"/>
    </row>
    <row r="6" spans="1:42" ht="12" customHeight="1" x14ac:dyDescent="0.2">
      <c r="A6" s="305"/>
      <c r="B6" s="318" t="s">
        <v>671</v>
      </c>
      <c r="C6" s="312"/>
      <c r="D6" s="312"/>
      <c r="E6" s="312"/>
      <c r="F6" s="312"/>
      <c r="G6" s="312"/>
      <c r="H6" s="312"/>
      <c r="I6" s="308"/>
      <c r="J6" s="312"/>
      <c r="K6" s="312"/>
      <c r="L6" s="312"/>
      <c r="M6" s="312"/>
      <c r="N6" s="312"/>
      <c r="O6" s="312"/>
      <c r="P6" s="312"/>
      <c r="Q6" s="312"/>
      <c r="R6" s="312"/>
      <c r="S6" s="312"/>
      <c r="T6" s="312"/>
      <c r="U6" s="312"/>
      <c r="V6" s="308"/>
      <c r="W6" s="312"/>
      <c r="X6" s="312"/>
      <c r="Y6" s="312"/>
      <c r="Z6" s="312"/>
      <c r="AA6" s="312"/>
      <c r="AB6" s="312"/>
      <c r="AC6" s="312"/>
    </row>
    <row r="7" spans="1:42" ht="12" customHeight="1" x14ac:dyDescent="0.2">
      <c r="A7" s="305"/>
      <c r="B7" s="319" t="s">
        <v>669</v>
      </c>
      <c r="C7" s="312"/>
      <c r="D7" s="312"/>
      <c r="E7" s="312"/>
      <c r="F7" s="312"/>
      <c r="G7" s="312"/>
      <c r="H7" s="312"/>
      <c r="I7" s="308"/>
      <c r="J7" s="312"/>
      <c r="K7" s="312"/>
      <c r="L7" s="312"/>
      <c r="M7" s="312"/>
      <c r="N7" s="312"/>
      <c r="O7" s="312"/>
      <c r="P7" s="312"/>
      <c r="Q7" s="312"/>
      <c r="R7" s="312"/>
      <c r="S7" s="312"/>
      <c r="T7" s="312"/>
      <c r="U7" s="312"/>
      <c r="V7" s="308"/>
      <c r="W7" s="312"/>
      <c r="X7" s="312"/>
      <c r="Y7" s="312"/>
      <c r="Z7" s="312"/>
      <c r="AA7" s="312"/>
      <c r="AB7" s="312"/>
      <c r="AC7" s="312"/>
    </row>
    <row r="8" spans="1:42" ht="12" customHeight="1" x14ac:dyDescent="0.2">
      <c r="A8" s="305"/>
      <c r="B8" s="320" t="s">
        <v>670</v>
      </c>
      <c r="C8" s="312"/>
      <c r="D8" s="312"/>
      <c r="E8" s="312"/>
      <c r="F8" s="312"/>
      <c r="G8" s="312"/>
      <c r="H8" s="312"/>
      <c r="I8" s="308"/>
      <c r="J8" s="312"/>
      <c r="K8" s="312"/>
      <c r="L8" s="312"/>
      <c r="M8" s="312"/>
      <c r="N8" s="312"/>
      <c r="O8" s="312"/>
      <c r="P8" s="312"/>
      <c r="Q8" s="312"/>
      <c r="R8" s="312"/>
      <c r="S8" s="312"/>
      <c r="T8" s="312"/>
      <c r="U8" s="312"/>
      <c r="V8" s="308"/>
      <c r="W8" s="312"/>
      <c r="X8" s="312"/>
      <c r="Y8" s="312"/>
      <c r="Z8" s="312"/>
      <c r="AA8" s="312"/>
      <c r="AB8" s="312"/>
      <c r="AC8" s="312"/>
    </row>
    <row r="9" spans="1:42" ht="12" customHeight="1" x14ac:dyDescent="0.2">
      <c r="A9" s="305"/>
      <c r="B9" s="321" t="s">
        <v>674</v>
      </c>
      <c r="C9" s="312"/>
      <c r="D9" s="312" t="s">
        <v>710</v>
      </c>
      <c r="E9" s="312"/>
      <c r="F9" s="312"/>
      <c r="G9" s="312"/>
      <c r="H9" s="312"/>
      <c r="I9" s="308"/>
      <c r="J9" s="312"/>
      <c r="K9" s="312"/>
      <c r="L9" s="312"/>
      <c r="M9" s="312"/>
      <c r="N9" s="312"/>
      <c r="O9" s="312"/>
      <c r="P9" s="312"/>
      <c r="Q9" s="312"/>
      <c r="R9" s="312"/>
      <c r="S9" s="312"/>
      <c r="T9" s="312"/>
      <c r="U9" s="312"/>
      <c r="V9" s="308"/>
      <c r="W9" s="312"/>
      <c r="X9" s="312"/>
      <c r="Y9" s="312"/>
      <c r="Z9" s="312"/>
      <c r="AA9" s="312"/>
      <c r="AB9" s="312"/>
      <c r="AC9" s="312"/>
    </row>
    <row r="10" spans="1:42" ht="16" thickBot="1" x14ac:dyDescent="0.25">
      <c r="A10" s="305"/>
      <c r="B10" s="309"/>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row>
    <row r="11" spans="1:42" x14ac:dyDescent="0.2">
      <c r="A11" s="322"/>
      <c r="B11" s="305"/>
      <c r="C11" s="305"/>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323"/>
      <c r="AB11" s="323"/>
      <c r="AC11" s="323"/>
      <c r="AD11" s="323"/>
      <c r="AE11" s="323"/>
      <c r="AF11" s="323"/>
      <c r="AG11" s="323"/>
      <c r="AH11" s="323"/>
      <c r="AI11" s="323"/>
      <c r="AJ11" s="323"/>
    </row>
    <row r="12" spans="1:42" x14ac:dyDescent="0.2">
      <c r="A12" s="322"/>
      <c r="B12" s="305"/>
      <c r="C12" s="305"/>
      <c r="D12" s="323"/>
      <c r="E12" s="323"/>
      <c r="F12" s="323"/>
      <c r="G12" s="323"/>
      <c r="H12" s="323"/>
      <c r="I12" s="323"/>
      <c r="J12" s="323"/>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3"/>
      <c r="AI12" s="323"/>
      <c r="AJ12" s="323"/>
    </row>
    <row r="13" spans="1:42" x14ac:dyDescent="0.2">
      <c r="A13" s="322"/>
      <c r="B13" s="305"/>
      <c r="C13" s="305"/>
      <c r="D13" s="323"/>
      <c r="E13" s="323"/>
      <c r="F13" s="323"/>
      <c r="G13" s="323"/>
      <c r="H13" s="323"/>
      <c r="I13" s="323"/>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row>
    <row r="14" spans="1:42" x14ac:dyDescent="0.2">
      <c r="A14" s="322"/>
      <c r="B14" s="305"/>
      <c r="C14" s="325" t="s">
        <v>352</v>
      </c>
      <c r="D14" s="429"/>
      <c r="E14" s="350"/>
      <c r="F14" s="350"/>
      <c r="G14" s="350"/>
      <c r="H14" s="350"/>
      <c r="I14" s="350"/>
      <c r="J14" s="323"/>
      <c r="K14" s="323"/>
      <c r="L14" s="323"/>
      <c r="M14" s="323"/>
      <c r="N14" s="323"/>
      <c r="O14" s="323"/>
      <c r="P14" s="323"/>
      <c r="Q14" s="323"/>
      <c r="R14" s="323"/>
      <c r="S14" s="323"/>
      <c r="T14" s="323"/>
      <c r="U14" s="323"/>
      <c r="V14" s="323"/>
      <c r="W14" s="323"/>
      <c r="X14" s="323"/>
      <c r="Y14" s="323"/>
      <c r="Z14" s="323"/>
      <c r="AA14" s="323"/>
      <c r="AB14" s="323"/>
      <c r="AC14" s="323"/>
      <c r="AD14" s="323"/>
      <c r="AE14" s="323"/>
      <c r="AF14" s="323"/>
      <c r="AG14" s="323"/>
      <c r="AH14" s="323"/>
      <c r="AI14" s="323"/>
      <c r="AJ14" s="323"/>
    </row>
    <row r="15" spans="1:42" x14ac:dyDescent="0.2">
      <c r="A15" s="322"/>
      <c r="B15" s="305"/>
      <c r="C15" s="305"/>
      <c r="D15" s="410" t="s">
        <v>622</v>
      </c>
      <c r="E15" s="410" t="s">
        <v>815</v>
      </c>
      <c r="F15" s="410" t="s">
        <v>386</v>
      </c>
      <c r="G15" s="409" t="s">
        <v>611</v>
      </c>
      <c r="H15" s="408" t="s">
        <v>816</v>
      </c>
      <c r="I15" s="410" t="s">
        <v>356</v>
      </c>
      <c r="J15" s="323"/>
      <c r="K15" s="323"/>
      <c r="L15" s="323"/>
      <c r="M15" s="323"/>
      <c r="N15" s="323"/>
      <c r="O15" s="323"/>
      <c r="P15" s="323"/>
      <c r="Q15" s="323"/>
      <c r="R15" s="323"/>
      <c r="S15" s="323"/>
      <c r="T15" s="323"/>
      <c r="U15" s="323"/>
      <c r="V15" s="323"/>
      <c r="W15" s="323"/>
      <c r="X15" s="323"/>
      <c r="Y15" s="323"/>
      <c r="Z15" s="323"/>
      <c r="AA15" s="323"/>
      <c r="AB15" s="323"/>
      <c r="AC15" s="323"/>
      <c r="AD15" s="323"/>
      <c r="AE15" s="323"/>
      <c r="AF15" s="323"/>
      <c r="AG15" s="323"/>
      <c r="AH15" s="323"/>
      <c r="AI15" s="323"/>
      <c r="AJ15" s="323"/>
    </row>
    <row r="16" spans="1:42" x14ac:dyDescent="0.2">
      <c r="A16" s="322"/>
      <c r="B16" s="305"/>
      <c r="C16" s="305"/>
      <c r="D16" s="335" t="s">
        <v>362</v>
      </c>
      <c r="E16" s="423"/>
      <c r="F16" s="336">
        <v>0</v>
      </c>
      <c r="G16" s="379">
        <v>0.3</v>
      </c>
      <c r="H16" s="336">
        <v>0</v>
      </c>
      <c r="I16" s="380">
        <v>0</v>
      </c>
      <c r="J16" s="323" t="s">
        <v>812</v>
      </c>
      <c r="K16" s="323"/>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3"/>
    </row>
    <row r="17" spans="1:36" x14ac:dyDescent="0.2">
      <c r="A17" s="322"/>
      <c r="B17" s="305"/>
      <c r="C17" s="305"/>
      <c r="D17" s="335" t="s">
        <v>354</v>
      </c>
      <c r="E17" s="534">
        <f>1068019</f>
        <v>1068019</v>
      </c>
      <c r="F17" s="535">
        <f>E17/(0.0732*1000000)</f>
        <v>14.590423497267759</v>
      </c>
      <c r="G17" s="379">
        <v>0.3</v>
      </c>
      <c r="H17" s="336">
        <f>F17*G17</f>
        <v>4.3771270491803271</v>
      </c>
      <c r="I17" s="380">
        <f>H17/(H$18+H$17)</f>
        <v>5.115759482535763E-2</v>
      </c>
      <c r="J17" s="323" t="s">
        <v>814</v>
      </c>
      <c r="K17" s="323"/>
      <c r="L17" s="323"/>
      <c r="M17" s="323"/>
      <c r="N17" s="323"/>
      <c r="O17" s="323"/>
      <c r="P17" s="323"/>
      <c r="Q17" s="323"/>
      <c r="R17" s="323"/>
      <c r="S17" s="323"/>
      <c r="T17" s="323"/>
      <c r="U17" s="323"/>
      <c r="V17" s="323"/>
      <c r="W17" s="323"/>
      <c r="X17" s="323"/>
      <c r="Y17" s="323"/>
      <c r="Z17" s="323"/>
      <c r="AA17" s="323"/>
      <c r="AB17" s="323"/>
      <c r="AC17" s="323"/>
      <c r="AD17" s="323"/>
      <c r="AE17" s="323"/>
      <c r="AF17" s="323"/>
      <c r="AG17" s="323"/>
      <c r="AH17" s="323"/>
      <c r="AI17" s="323"/>
      <c r="AJ17" s="323"/>
    </row>
    <row r="18" spans="1:36" x14ac:dyDescent="0.2">
      <c r="A18" s="322"/>
      <c r="B18" s="305"/>
      <c r="C18" s="305"/>
      <c r="D18" s="329" t="s">
        <v>353</v>
      </c>
      <c r="E18" s="405"/>
      <c r="F18" s="649">
        <f>Energiebalans!F10-Transport!E47-Transport!E58</f>
        <v>90.204999999999998</v>
      </c>
      <c r="G18" s="382">
        <v>0.9</v>
      </c>
      <c r="H18" s="338">
        <f>F18*G18</f>
        <v>81.1845</v>
      </c>
      <c r="I18" s="380">
        <f>H18/(H$18+H$17)</f>
        <v>0.94884240517464236</v>
      </c>
      <c r="J18" s="323" t="s">
        <v>977</v>
      </c>
      <c r="K18" s="323"/>
      <c r="L18" s="323"/>
      <c r="M18" s="323"/>
      <c r="N18" s="323"/>
      <c r="O18" s="323"/>
      <c r="P18" s="323"/>
      <c r="Q18" s="323"/>
      <c r="R18" s="323"/>
      <c r="S18" s="323"/>
      <c r="T18" s="323"/>
      <c r="U18" s="323"/>
      <c r="V18" s="323"/>
      <c r="W18" s="323"/>
      <c r="X18" s="323"/>
      <c r="Y18" s="323"/>
      <c r="Z18" s="323"/>
      <c r="AA18" s="323"/>
      <c r="AB18" s="323"/>
      <c r="AC18" s="323"/>
      <c r="AD18" s="323"/>
      <c r="AE18" s="323"/>
      <c r="AF18" s="323"/>
      <c r="AG18" s="323"/>
      <c r="AH18" s="323"/>
      <c r="AI18" s="323"/>
      <c r="AJ18" s="323"/>
    </row>
    <row r="19" spans="1:36" x14ac:dyDescent="0.2">
      <c r="A19" s="322"/>
      <c r="B19" s="305"/>
      <c r="C19" s="305"/>
      <c r="D19" s="329" t="s">
        <v>367</v>
      </c>
      <c r="E19" s="405"/>
      <c r="F19" s="338">
        <f>SUM(F16:F18)</f>
        <v>104.79542349726776</v>
      </c>
      <c r="G19" s="382"/>
      <c r="H19" s="348">
        <f>SUM(H16:H18)</f>
        <v>85.561627049180331</v>
      </c>
      <c r="I19" s="349">
        <f>SUM(I16:I18)</f>
        <v>1</v>
      </c>
      <c r="J19" s="323"/>
      <c r="K19" s="323"/>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row>
    <row r="20" spans="1:36" ht="79" customHeight="1" x14ac:dyDescent="0.2">
      <c r="A20" s="322"/>
      <c r="B20" s="305"/>
      <c r="D20" s="325"/>
      <c r="E20" s="407"/>
      <c r="F20" s="328"/>
      <c r="G20" s="344"/>
      <c r="H20" s="328"/>
      <c r="I20" s="323"/>
      <c r="J20" s="533" t="s">
        <v>813</v>
      </c>
      <c r="K20" s="323"/>
      <c r="L20" s="323"/>
      <c r="M20" s="323"/>
      <c r="N20" s="323"/>
      <c r="O20" s="323"/>
      <c r="P20" s="323"/>
      <c r="Q20" s="323"/>
      <c r="R20" s="323"/>
      <c r="S20" s="323"/>
      <c r="T20" s="323"/>
      <c r="U20" s="323"/>
      <c r="V20" s="323"/>
      <c r="W20" s="323"/>
      <c r="X20" s="323"/>
      <c r="Y20" s="323"/>
      <c r="Z20" s="323"/>
      <c r="AA20" s="323"/>
      <c r="AB20" s="323"/>
      <c r="AC20" s="323"/>
      <c r="AD20" s="323"/>
      <c r="AE20" s="323"/>
      <c r="AF20" s="323"/>
      <c r="AG20" s="323"/>
      <c r="AH20" s="323"/>
      <c r="AI20" s="323"/>
      <c r="AJ20" s="323"/>
    </row>
    <row r="21" spans="1:36" x14ac:dyDescent="0.2">
      <c r="A21" s="322"/>
      <c r="B21" s="305"/>
      <c r="C21" s="325" t="s">
        <v>363</v>
      </c>
      <c r="D21" s="323"/>
      <c r="E21" s="407"/>
      <c r="F21" s="328"/>
      <c r="G21" s="344"/>
      <c r="H21" s="328"/>
      <c r="I21" s="323"/>
      <c r="J21" s="323"/>
      <c r="K21" s="323"/>
      <c r="L21" s="323"/>
      <c r="M21" s="323"/>
      <c r="N21" s="323"/>
      <c r="O21" s="323"/>
      <c r="P21" s="323"/>
      <c r="Q21" s="323"/>
      <c r="R21" s="323"/>
      <c r="S21" s="323"/>
      <c r="T21" s="323"/>
      <c r="U21" s="323"/>
      <c r="V21" s="323"/>
      <c r="W21" s="323"/>
      <c r="X21" s="323"/>
      <c r="Y21" s="323"/>
      <c r="Z21" s="323"/>
      <c r="AA21" s="323"/>
      <c r="AB21" s="323"/>
      <c r="AC21" s="323"/>
      <c r="AD21" s="323"/>
      <c r="AE21" s="323"/>
      <c r="AF21" s="323"/>
      <c r="AG21" s="323"/>
      <c r="AH21" s="323"/>
      <c r="AI21" s="323"/>
      <c r="AJ21" s="323"/>
    </row>
    <row r="22" spans="1:36" x14ac:dyDescent="0.2">
      <c r="A22" s="322"/>
      <c r="B22" s="305"/>
      <c r="D22" s="323" t="s">
        <v>547</v>
      </c>
      <c r="E22" s="406">
        <v>0</v>
      </c>
      <c r="F22" s="328" t="s">
        <v>19</v>
      </c>
      <c r="G22" s="344"/>
      <c r="H22" s="328"/>
      <c r="I22" s="323"/>
      <c r="J22" s="323" t="s">
        <v>809</v>
      </c>
      <c r="K22" s="323"/>
      <c r="L22" s="323"/>
      <c r="M22" s="323"/>
      <c r="N22" s="323"/>
      <c r="O22" s="323"/>
      <c r="P22" s="323"/>
      <c r="Q22" s="323"/>
      <c r="R22" s="323"/>
      <c r="S22" s="323"/>
      <c r="T22" s="323"/>
      <c r="U22" s="323"/>
      <c r="V22" s="323"/>
      <c r="W22" s="323"/>
      <c r="X22" s="323"/>
      <c r="Y22" s="323"/>
      <c r="Z22" s="323"/>
      <c r="AA22" s="323"/>
      <c r="AB22" s="323"/>
      <c r="AC22" s="323"/>
      <c r="AD22" s="323"/>
      <c r="AE22" s="323"/>
      <c r="AF22" s="323"/>
      <c r="AG22" s="323"/>
      <c r="AH22" s="323"/>
      <c r="AI22" s="323"/>
      <c r="AJ22" s="323"/>
    </row>
    <row r="23" spans="1:36" x14ac:dyDescent="0.2">
      <c r="A23" s="322"/>
      <c r="B23" s="305"/>
      <c r="C23" s="305"/>
      <c r="D23" s="323"/>
      <c r="E23" s="407"/>
      <c r="F23" s="328"/>
      <c r="G23" s="344"/>
      <c r="H23" s="328"/>
      <c r="I23" s="323"/>
      <c r="J23" s="323"/>
      <c r="K23" s="323"/>
      <c r="L23" s="323"/>
      <c r="M23" s="323"/>
      <c r="N23" s="323"/>
      <c r="O23" s="323"/>
      <c r="P23" s="323"/>
      <c r="Q23" s="323"/>
      <c r="R23" s="323"/>
      <c r="S23" s="323"/>
      <c r="T23" s="323"/>
      <c r="U23" s="323"/>
      <c r="V23" s="323"/>
      <c r="W23" s="323"/>
      <c r="X23" s="323"/>
      <c r="Y23" s="323"/>
      <c r="Z23" s="323"/>
      <c r="AA23" s="323"/>
      <c r="AB23" s="323"/>
      <c r="AC23" s="323"/>
      <c r="AD23" s="323"/>
      <c r="AE23" s="323"/>
      <c r="AF23" s="323"/>
      <c r="AG23" s="323"/>
      <c r="AH23" s="323"/>
      <c r="AI23" s="323"/>
      <c r="AJ23" s="323"/>
    </row>
    <row r="24" spans="1:36" x14ac:dyDescent="0.2">
      <c r="A24" s="322"/>
      <c r="B24" s="305"/>
      <c r="C24" s="305"/>
      <c r="D24" s="323"/>
      <c r="E24" s="407"/>
      <c r="F24" s="328"/>
      <c r="G24" s="344"/>
      <c r="H24" s="328"/>
      <c r="I24" s="323"/>
      <c r="J24" s="323"/>
      <c r="K24" s="323"/>
      <c r="L24" s="323"/>
      <c r="M24" s="323"/>
      <c r="N24" s="323"/>
      <c r="O24" s="323"/>
      <c r="P24" s="323"/>
      <c r="Q24" s="323"/>
      <c r="R24" s="323"/>
      <c r="S24" s="323"/>
      <c r="T24" s="323"/>
      <c r="U24" s="323"/>
      <c r="V24" s="323"/>
      <c r="W24" s="323"/>
      <c r="X24" s="323"/>
      <c r="Y24" s="323"/>
      <c r="Z24" s="323"/>
      <c r="AA24" s="323"/>
      <c r="AB24" s="323"/>
      <c r="AC24" s="323"/>
      <c r="AD24" s="323"/>
      <c r="AE24" s="323"/>
      <c r="AF24" s="323"/>
      <c r="AG24" s="323"/>
      <c r="AH24" s="323"/>
      <c r="AI24" s="323"/>
      <c r="AJ24" s="323"/>
    </row>
    <row r="25" spans="1:36" x14ac:dyDescent="0.2">
      <c r="A25" s="322"/>
      <c r="B25" s="305"/>
      <c r="C25" s="305"/>
      <c r="D25" s="410" t="s">
        <v>622</v>
      </c>
      <c r="E25" s="430" t="s">
        <v>386</v>
      </c>
      <c r="F25" s="408" t="s">
        <v>386</v>
      </c>
      <c r="G25" s="409" t="s">
        <v>611</v>
      </c>
      <c r="H25" s="408" t="s">
        <v>811</v>
      </c>
      <c r="I25" s="408" t="s">
        <v>356</v>
      </c>
      <c r="J25" s="323"/>
      <c r="K25" s="323"/>
      <c r="L25" s="323"/>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row>
    <row r="26" spans="1:36" x14ac:dyDescent="0.2">
      <c r="A26" s="322"/>
      <c r="B26" s="305"/>
      <c r="C26" s="305"/>
      <c r="D26" s="335" t="s">
        <v>354</v>
      </c>
      <c r="E26" s="423">
        <f>E22</f>
        <v>0</v>
      </c>
      <c r="F26" s="428">
        <f>E22</f>
        <v>0</v>
      </c>
      <c r="G26" s="379">
        <v>1.66389351081531E-3</v>
      </c>
      <c r="H26" s="428">
        <f>F26*G26</f>
        <v>0</v>
      </c>
      <c r="I26" s="416">
        <v>1</v>
      </c>
      <c r="J26" s="323" t="s">
        <v>960</v>
      </c>
      <c r="K26" s="323"/>
      <c r="L26" s="323"/>
      <c r="M26" s="323"/>
      <c r="N26" s="323"/>
      <c r="O26" s="323"/>
      <c r="P26" s="323"/>
      <c r="Q26" s="323"/>
      <c r="R26" s="323"/>
      <c r="S26" s="323"/>
      <c r="T26" s="323"/>
      <c r="U26" s="323"/>
      <c r="V26" s="323"/>
      <c r="W26" s="323"/>
      <c r="X26" s="323"/>
      <c r="Y26" s="323"/>
      <c r="Z26" s="323"/>
      <c r="AA26" s="323"/>
      <c r="AB26" s="323"/>
      <c r="AC26" s="323"/>
      <c r="AD26" s="323"/>
      <c r="AE26" s="323"/>
      <c r="AF26" s="323"/>
      <c r="AG26" s="323"/>
      <c r="AH26" s="323"/>
      <c r="AI26" s="323"/>
      <c r="AJ26" s="323"/>
    </row>
    <row r="27" spans="1:36" x14ac:dyDescent="0.2">
      <c r="A27" s="322"/>
      <c r="B27" s="305"/>
      <c r="C27" s="305"/>
      <c r="D27" s="329" t="s">
        <v>373</v>
      </c>
      <c r="E27" s="405">
        <v>0</v>
      </c>
      <c r="F27" s="338">
        <v>0</v>
      </c>
      <c r="G27" s="382">
        <v>1.66389351081531E-3</v>
      </c>
      <c r="H27" s="338">
        <f>F27*G27</f>
        <v>0</v>
      </c>
      <c r="I27" s="356">
        <v>0</v>
      </c>
      <c r="J27" s="323"/>
      <c r="K27" s="323"/>
      <c r="L27" s="323"/>
      <c r="M27" s="323"/>
      <c r="N27" s="323"/>
      <c r="O27" s="323"/>
      <c r="P27" s="323"/>
      <c r="Q27" s="323"/>
      <c r="S27" s="323"/>
      <c r="T27" s="323"/>
      <c r="U27" s="323"/>
      <c r="V27" s="323"/>
      <c r="W27" s="323"/>
      <c r="X27" s="323"/>
      <c r="Y27" s="323"/>
      <c r="Z27" s="323"/>
      <c r="AA27" s="323"/>
      <c r="AB27" s="323"/>
      <c r="AC27" s="323"/>
      <c r="AD27" s="323"/>
      <c r="AE27" s="323"/>
      <c r="AF27" s="323"/>
      <c r="AG27" s="323"/>
      <c r="AH27" s="323"/>
      <c r="AI27" s="323"/>
      <c r="AJ27" s="323"/>
    </row>
    <row r="28" spans="1:36" x14ac:dyDescent="0.2">
      <c r="A28" s="322"/>
      <c r="B28" s="305"/>
      <c r="C28" s="305"/>
      <c r="D28" s="329" t="s">
        <v>367</v>
      </c>
      <c r="E28" s="405">
        <f>SUM(E26:E27)</f>
        <v>0</v>
      </c>
      <c r="F28" s="338">
        <f>SUM(F26:F27)</f>
        <v>0</v>
      </c>
      <c r="G28" s="382"/>
      <c r="H28" s="338">
        <f>SUM(H26:H27)</f>
        <v>0</v>
      </c>
      <c r="I28" s="356"/>
      <c r="J28" s="323"/>
      <c r="K28" s="323"/>
      <c r="L28" s="323"/>
      <c r="M28" s="323"/>
      <c r="N28" s="323"/>
      <c r="O28" s="323"/>
      <c r="P28" s="323"/>
      <c r="Q28" s="323"/>
      <c r="R28" s="323"/>
      <c r="S28" s="323"/>
      <c r="T28" s="323"/>
      <c r="U28" s="323"/>
      <c r="V28" s="323"/>
      <c r="W28" s="323"/>
      <c r="X28" s="323"/>
      <c r="Y28" s="323"/>
      <c r="Z28" s="323"/>
      <c r="AA28" s="323"/>
      <c r="AB28" s="323"/>
      <c r="AC28" s="323"/>
      <c r="AD28" s="323"/>
      <c r="AE28" s="323"/>
      <c r="AF28" s="323"/>
      <c r="AG28" s="323"/>
      <c r="AH28" s="323"/>
      <c r="AI28" s="323"/>
      <c r="AJ28" s="323"/>
    </row>
    <row r="29" spans="1:36" x14ac:dyDescent="0.2">
      <c r="A29" s="322"/>
      <c r="B29" s="305"/>
      <c r="C29" s="305"/>
      <c r="D29" s="323"/>
      <c r="E29" s="407"/>
      <c r="F29" s="328"/>
      <c r="G29" s="344"/>
      <c r="H29" s="328"/>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row>
    <row r="30" spans="1:36" x14ac:dyDescent="0.2">
      <c r="A30" s="322"/>
      <c r="B30" s="305"/>
      <c r="C30" s="305"/>
      <c r="D30" s="323"/>
      <c r="E30" s="407"/>
      <c r="F30" s="328"/>
      <c r="G30" s="344"/>
      <c r="H30" s="328"/>
      <c r="I30" s="323"/>
      <c r="J30" s="323"/>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row>
    <row r="31" spans="1:36" x14ac:dyDescent="0.2">
      <c r="A31" s="322"/>
      <c r="B31" s="305"/>
      <c r="C31" s="305"/>
      <c r="D31" s="323"/>
      <c r="E31" s="407"/>
      <c r="F31" s="328"/>
      <c r="G31" s="344"/>
      <c r="H31" s="328"/>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row>
    <row r="32" spans="1:36" x14ac:dyDescent="0.2">
      <c r="A32" s="322"/>
      <c r="B32" s="305"/>
      <c r="C32" s="325" t="s">
        <v>364</v>
      </c>
      <c r="D32" s="539" t="s">
        <v>817</v>
      </c>
      <c r="E32" s="536" t="s">
        <v>818</v>
      </c>
      <c r="F32" s="536" t="s">
        <v>819</v>
      </c>
      <c r="G32" s="537" t="s">
        <v>788</v>
      </c>
      <c r="H32" s="323"/>
      <c r="I32" s="323"/>
      <c r="J32" s="323"/>
      <c r="K32" s="323"/>
      <c r="L32" s="323"/>
      <c r="M32" s="323"/>
      <c r="N32" s="323"/>
      <c r="O32" s="323"/>
      <c r="P32" s="323"/>
      <c r="Q32" s="323"/>
      <c r="R32" s="323"/>
      <c r="S32" s="323"/>
      <c r="T32" s="323"/>
      <c r="U32" s="323"/>
      <c r="V32" s="323"/>
      <c r="W32" s="323"/>
      <c r="X32" s="323"/>
      <c r="Y32" s="323"/>
      <c r="Z32" s="323"/>
      <c r="AA32" s="323"/>
      <c r="AB32" s="323"/>
      <c r="AC32" s="323"/>
      <c r="AD32" s="323"/>
      <c r="AE32" s="323"/>
      <c r="AF32" s="323"/>
      <c r="AG32" s="323"/>
      <c r="AH32" s="323"/>
      <c r="AI32" s="323"/>
      <c r="AJ32" s="323"/>
    </row>
    <row r="33" spans="1:36" x14ac:dyDescent="0.2">
      <c r="A33" s="322"/>
      <c r="B33" s="305"/>
      <c r="C33" s="305"/>
      <c r="D33" s="520">
        <f>SUM(Z39:Z47)</f>
        <v>743954715</v>
      </c>
      <c r="E33" s="520">
        <f>Z44</f>
        <v>2770400</v>
      </c>
      <c r="F33" s="540">
        <v>387</v>
      </c>
      <c r="G33" s="541">
        <f>F33/D33*E33</f>
        <v>1.4411425566406955</v>
      </c>
      <c r="H33" s="323" t="s">
        <v>830</v>
      </c>
      <c r="I33" s="323"/>
      <c r="J33" s="407" t="s">
        <v>893</v>
      </c>
      <c r="K33" s="323"/>
      <c r="L33" s="323"/>
      <c r="M33" s="323"/>
      <c r="N33" s="323"/>
      <c r="O33" s="323"/>
      <c r="P33" s="323"/>
      <c r="Q33" s="323"/>
      <c r="R33" s="323"/>
      <c r="S33" s="323"/>
      <c r="T33" s="323"/>
      <c r="U33" s="323"/>
      <c r="V33" s="323"/>
      <c r="W33" s="323"/>
      <c r="X33" s="323"/>
      <c r="Y33" s="323"/>
      <c r="Z33" s="323"/>
      <c r="AA33" s="323"/>
      <c r="AB33" s="323"/>
      <c r="AC33" s="323"/>
      <c r="AD33" s="323"/>
      <c r="AE33" s="323"/>
      <c r="AF33" s="323"/>
      <c r="AG33" s="323"/>
      <c r="AH33" s="323"/>
      <c r="AI33" s="323"/>
      <c r="AJ33" s="323"/>
    </row>
    <row r="34" spans="1:36" x14ac:dyDescent="0.2">
      <c r="A34" s="322"/>
      <c r="B34" s="305"/>
      <c r="C34" s="305"/>
      <c r="D34" s="538"/>
      <c r="E34" s="373"/>
      <c r="F34" s="328">
        <f>D33/(71.5*1000)</f>
        <v>10404.961048951049</v>
      </c>
      <c r="G34" s="344">
        <f>E33/(71.5*1000)</f>
        <v>38.746853146853148</v>
      </c>
      <c r="H34" s="323" t="s">
        <v>831</v>
      </c>
      <c r="I34" s="323"/>
      <c r="J34" s="407"/>
      <c r="K34" s="323"/>
      <c r="L34" s="323"/>
      <c r="M34" s="323"/>
      <c r="N34" s="323"/>
      <c r="O34" s="323"/>
      <c r="P34" s="323"/>
      <c r="Q34" s="323"/>
      <c r="R34" s="323"/>
      <c r="S34" s="323"/>
      <c r="T34" s="323"/>
      <c r="U34" s="323"/>
      <c r="V34" s="323"/>
      <c r="W34" s="323"/>
      <c r="X34" s="323"/>
      <c r="Y34" s="323"/>
      <c r="Z34" s="323"/>
      <c r="AA34" s="323"/>
      <c r="AB34" s="323"/>
      <c r="AC34" s="323"/>
      <c r="AD34" s="323"/>
      <c r="AE34" s="323"/>
      <c r="AF34" s="323"/>
      <c r="AG34" s="323"/>
      <c r="AH34" s="323"/>
      <c r="AI34" s="323"/>
      <c r="AJ34" s="323"/>
    </row>
    <row r="35" spans="1:36" x14ac:dyDescent="0.2">
      <c r="A35" s="322"/>
      <c r="B35" s="305"/>
      <c r="C35" s="305"/>
      <c r="D35" s="538"/>
      <c r="E35" s="373">
        <f>E33/D33</f>
        <v>3.7238825752989547E-3</v>
      </c>
      <c r="F35" s="328"/>
      <c r="G35" s="344"/>
      <c r="H35" s="323"/>
      <c r="I35" s="323"/>
      <c r="J35" s="407"/>
      <c r="K35" s="323"/>
      <c r="L35" s="323"/>
      <c r="M35" s="323"/>
      <c r="N35" s="323"/>
      <c r="O35" s="323"/>
      <c r="P35" s="323"/>
      <c r="Q35" s="323"/>
      <c r="R35" s="323"/>
      <c r="S35" s="323"/>
      <c r="T35" s="323"/>
      <c r="U35" s="323"/>
      <c r="V35" s="323"/>
      <c r="W35" s="323"/>
      <c r="X35" s="323"/>
      <c r="Y35" s="323"/>
      <c r="Z35" s="323"/>
      <c r="AA35" s="323"/>
      <c r="AB35" s="323"/>
      <c r="AC35" s="323"/>
      <c r="AD35" s="323"/>
      <c r="AE35" s="323"/>
      <c r="AF35" s="323"/>
      <c r="AG35" s="323"/>
      <c r="AH35" s="323"/>
      <c r="AI35" s="323"/>
      <c r="AJ35" s="323"/>
    </row>
    <row r="36" spans="1:36" x14ac:dyDescent="0.2">
      <c r="A36" s="322"/>
      <c r="B36" s="305"/>
      <c r="C36" s="305"/>
      <c r="D36" s="538"/>
      <c r="E36" s="373"/>
      <c r="F36" s="328"/>
      <c r="G36" s="344"/>
      <c r="H36" s="323"/>
      <c r="I36" s="323"/>
      <c r="J36" s="407"/>
      <c r="K36" s="323"/>
      <c r="L36" s="323"/>
      <c r="M36" s="323"/>
      <c r="N36" s="323"/>
      <c r="O36" s="323"/>
      <c r="P36" s="323"/>
      <c r="Q36" s="323"/>
      <c r="R36" s="323"/>
      <c r="S36" s="323"/>
      <c r="T36" s="323"/>
      <c r="U36" s="323"/>
      <c r="V36" s="323"/>
      <c r="W36" s="323"/>
      <c r="X36" s="323"/>
      <c r="Y36" s="323"/>
      <c r="Z36" s="323"/>
      <c r="AA36" s="323"/>
      <c r="AB36" s="323"/>
      <c r="AC36" s="323"/>
      <c r="AD36" s="323"/>
      <c r="AE36" s="323"/>
      <c r="AF36" s="323"/>
      <c r="AG36" s="323"/>
      <c r="AH36" s="323"/>
      <c r="AI36" s="323"/>
      <c r="AJ36" s="323"/>
    </row>
    <row r="37" spans="1:36" x14ac:dyDescent="0.2">
      <c r="A37" s="322"/>
      <c r="B37" s="305"/>
      <c r="C37" s="305"/>
      <c r="D37" s="323"/>
      <c r="E37" s="407"/>
      <c r="F37" s="328"/>
      <c r="G37" s="344"/>
      <c r="H37" s="328"/>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c r="AI37" s="323"/>
      <c r="AJ37" s="323"/>
    </row>
    <row r="38" spans="1:36" x14ac:dyDescent="0.2">
      <c r="A38" s="322"/>
      <c r="B38" s="305"/>
      <c r="C38" s="325" t="s">
        <v>370</v>
      </c>
      <c r="D38" s="325"/>
      <c r="E38" s="407"/>
      <c r="F38" s="328"/>
      <c r="G38" s="344"/>
      <c r="H38" s="328"/>
      <c r="I38" s="323"/>
      <c r="J38" s="323"/>
      <c r="K38" s="323"/>
      <c r="L38" s="323"/>
      <c r="M38" s="323"/>
      <c r="N38" s="305"/>
      <c r="O38" s="305"/>
      <c r="P38" s="305"/>
      <c r="Q38" s="305"/>
      <c r="R38" s="305"/>
      <c r="S38" t="s">
        <v>751</v>
      </c>
      <c r="T38" t="s">
        <v>752</v>
      </c>
      <c r="U38" t="s">
        <v>753</v>
      </c>
      <c r="V38" t="s">
        <v>754</v>
      </c>
      <c r="W38" t="s">
        <v>755</v>
      </c>
      <c r="X38" t="s">
        <v>756</v>
      </c>
      <c r="Y38" t="s">
        <v>757</v>
      </c>
      <c r="Z38">
        <v>2013</v>
      </c>
      <c r="AA38" s="323"/>
      <c r="AB38" s="323"/>
      <c r="AC38" s="323"/>
      <c r="AD38" s="323"/>
      <c r="AE38" s="323"/>
      <c r="AF38" s="323"/>
      <c r="AG38" s="323"/>
      <c r="AH38" s="323"/>
      <c r="AI38" s="323"/>
      <c r="AJ38" s="323"/>
    </row>
    <row r="39" spans="1:36" x14ac:dyDescent="0.2">
      <c r="A39" s="322"/>
      <c r="B39" s="305"/>
      <c r="C39" s="305"/>
      <c r="D39" s="555"/>
      <c r="E39" s="558"/>
      <c r="F39" s="558"/>
      <c r="G39" s="559" t="s">
        <v>788</v>
      </c>
      <c r="H39" s="328"/>
      <c r="I39" s="323"/>
      <c r="J39" s="323"/>
      <c r="K39" s="323"/>
      <c r="L39" s="323"/>
      <c r="M39" s="323"/>
      <c r="N39" s="305"/>
      <c r="O39" s="305"/>
      <c r="P39" s="305"/>
      <c r="Q39" s="305"/>
      <c r="R39" s="305"/>
      <c r="S39" t="s">
        <v>820</v>
      </c>
      <c r="T39" t="s">
        <v>763</v>
      </c>
      <c r="U39" t="s">
        <v>821</v>
      </c>
      <c r="V39" t="s">
        <v>760</v>
      </c>
      <c r="W39">
        <v>204</v>
      </c>
      <c r="X39" t="s">
        <v>761</v>
      </c>
      <c r="Y39" t="s">
        <v>762</v>
      </c>
      <c r="Z39">
        <v>9011230</v>
      </c>
      <c r="AA39" s="323"/>
      <c r="AB39" s="323"/>
      <c r="AC39" s="323"/>
      <c r="AD39" s="323"/>
      <c r="AE39" s="323"/>
      <c r="AF39" s="323"/>
      <c r="AG39" s="323"/>
      <c r="AH39" s="323"/>
      <c r="AI39" s="323"/>
      <c r="AJ39" s="323"/>
    </row>
    <row r="40" spans="1:36" x14ac:dyDescent="0.2">
      <c r="A40" s="322"/>
      <c r="B40" s="305"/>
      <c r="C40" s="305"/>
      <c r="D40" s="256"/>
      <c r="E40" s="256"/>
      <c r="F40" s="434"/>
      <c r="G40" s="554"/>
      <c r="H40" s="328" t="s">
        <v>882</v>
      </c>
      <c r="I40" s="323"/>
      <c r="J40" s="323"/>
      <c r="K40" s="323"/>
      <c r="L40" s="305"/>
      <c r="M40" s="323"/>
      <c r="N40" s="305"/>
      <c r="O40" s="305"/>
      <c r="P40" s="305"/>
      <c r="Q40" s="305"/>
      <c r="R40" s="305"/>
      <c r="S40" t="s">
        <v>822</v>
      </c>
      <c r="T40" t="s">
        <v>763</v>
      </c>
      <c r="U40" t="s">
        <v>821</v>
      </c>
      <c r="V40" t="s">
        <v>760</v>
      </c>
      <c r="W40">
        <v>204</v>
      </c>
      <c r="X40" t="s">
        <v>761</v>
      </c>
      <c r="Y40" t="s">
        <v>762</v>
      </c>
      <c r="Z40">
        <v>2173390</v>
      </c>
      <c r="AA40" s="323"/>
      <c r="AB40" s="323"/>
      <c r="AC40" s="323"/>
      <c r="AD40" s="323"/>
      <c r="AE40" s="323"/>
      <c r="AF40" s="323"/>
      <c r="AG40" s="323"/>
      <c r="AH40" s="323"/>
      <c r="AI40" s="323"/>
      <c r="AJ40" s="323"/>
    </row>
    <row r="41" spans="1:36" x14ac:dyDescent="0.2">
      <c r="A41" s="322"/>
      <c r="B41" s="305"/>
      <c r="C41" s="305"/>
      <c r="D41" s="373"/>
      <c r="E41" s="556"/>
      <c r="F41" s="434"/>
      <c r="G41" s="344"/>
      <c r="H41" s="328"/>
      <c r="I41" s="323"/>
      <c r="J41" s="323"/>
      <c r="K41" s="323"/>
      <c r="L41" s="305"/>
      <c r="M41" s="323"/>
      <c r="N41" s="305"/>
      <c r="O41" s="305"/>
      <c r="P41" s="305"/>
      <c r="Q41" s="305"/>
      <c r="R41" s="305"/>
      <c r="S41" t="s">
        <v>823</v>
      </c>
      <c r="T41" t="s">
        <v>763</v>
      </c>
      <c r="U41" t="s">
        <v>821</v>
      </c>
      <c r="V41" t="s">
        <v>760</v>
      </c>
      <c r="W41">
        <v>204</v>
      </c>
      <c r="X41" t="s">
        <v>761</v>
      </c>
      <c r="Y41" t="s">
        <v>762</v>
      </c>
      <c r="Z41">
        <v>77598</v>
      </c>
      <c r="AA41" s="323"/>
      <c r="AB41" s="323"/>
      <c r="AC41" s="323"/>
      <c r="AD41" s="323"/>
      <c r="AE41" s="323"/>
      <c r="AF41" s="323"/>
      <c r="AG41" s="323"/>
      <c r="AH41" s="323"/>
      <c r="AI41" s="323"/>
      <c r="AJ41" s="323"/>
    </row>
    <row r="42" spans="1:36" x14ac:dyDescent="0.2">
      <c r="A42" s="322"/>
      <c r="B42" s="305"/>
      <c r="C42" s="305"/>
      <c r="D42" s="373"/>
      <c r="E42" s="557"/>
      <c r="F42" s="434"/>
      <c r="G42" s="344" t="s">
        <v>1069</v>
      </c>
      <c r="H42" s="328"/>
      <c r="I42" s="323"/>
      <c r="J42" s="323"/>
      <c r="K42" s="305"/>
      <c r="L42" s="305"/>
      <c r="M42" s="323"/>
      <c r="N42" s="305"/>
      <c r="O42" s="305"/>
      <c r="P42" s="305"/>
      <c r="Q42" s="305"/>
      <c r="R42" s="305"/>
      <c r="S42" t="s">
        <v>824</v>
      </c>
      <c r="T42" t="s">
        <v>763</v>
      </c>
      <c r="U42" t="s">
        <v>821</v>
      </c>
      <c r="V42" t="s">
        <v>760</v>
      </c>
      <c r="W42">
        <v>204</v>
      </c>
      <c r="X42" t="s">
        <v>761</v>
      </c>
      <c r="Y42" t="s">
        <v>762</v>
      </c>
      <c r="Z42">
        <v>178230</v>
      </c>
      <c r="AA42" s="323"/>
      <c r="AB42" s="323"/>
      <c r="AC42" s="323"/>
      <c r="AD42" s="323"/>
      <c r="AE42" s="323"/>
      <c r="AF42" s="323"/>
      <c r="AG42" s="323"/>
      <c r="AH42" s="323"/>
      <c r="AI42" s="323"/>
      <c r="AJ42" s="323"/>
    </row>
    <row r="43" spans="1:36" x14ac:dyDescent="0.2">
      <c r="A43" s="322"/>
      <c r="B43" s="305"/>
      <c r="C43" s="411" t="s">
        <v>365</v>
      </c>
      <c r="D43" s="323"/>
      <c r="E43" s="407"/>
      <c r="F43" s="328"/>
      <c r="G43" s="344"/>
      <c r="H43" s="328"/>
      <c r="I43" s="323"/>
      <c r="J43" s="323"/>
      <c r="K43" s="305"/>
      <c r="L43" s="305"/>
      <c r="N43" s="305"/>
      <c r="O43" s="305"/>
      <c r="P43" s="305"/>
      <c r="Q43" s="305"/>
      <c r="R43" s="305"/>
      <c r="S43" t="s">
        <v>825</v>
      </c>
      <c r="T43" t="s">
        <v>763</v>
      </c>
      <c r="U43" t="s">
        <v>821</v>
      </c>
      <c r="V43" t="s">
        <v>760</v>
      </c>
      <c r="W43">
        <v>204</v>
      </c>
      <c r="X43" t="s">
        <v>761</v>
      </c>
      <c r="Y43" t="s">
        <v>762</v>
      </c>
      <c r="Z43">
        <v>740167</v>
      </c>
      <c r="AA43" s="323"/>
      <c r="AB43" s="323"/>
      <c r="AC43" s="323"/>
      <c r="AD43" s="323"/>
      <c r="AE43" s="323"/>
      <c r="AF43" s="323"/>
      <c r="AG43" s="323"/>
      <c r="AH43" s="323"/>
      <c r="AI43" s="323"/>
      <c r="AJ43" s="323"/>
    </row>
    <row r="44" spans="1:36" x14ac:dyDescent="0.2">
      <c r="A44" s="322"/>
      <c r="B44" s="305"/>
      <c r="C44" s="305"/>
      <c r="D44" s="326" t="s">
        <v>622</v>
      </c>
      <c r="E44" s="408" t="s">
        <v>386</v>
      </c>
      <c r="F44" s="409" t="s">
        <v>611</v>
      </c>
      <c r="G44" s="408" t="s">
        <v>1086</v>
      </c>
      <c r="H44" s="410" t="s">
        <v>356</v>
      </c>
      <c r="I44" s="563"/>
      <c r="K44" s="323" t="s">
        <v>895</v>
      </c>
      <c r="L44" s="323"/>
      <c r="M44" s="323"/>
      <c r="N44" s="305"/>
      <c r="O44" s="305"/>
      <c r="P44" s="305"/>
      <c r="Q44" s="305"/>
      <c r="R44" s="305"/>
      <c r="S44" t="s">
        <v>708</v>
      </c>
      <c r="T44" t="s">
        <v>763</v>
      </c>
      <c r="U44" t="s">
        <v>821</v>
      </c>
      <c r="V44" t="s">
        <v>760</v>
      </c>
      <c r="W44">
        <v>204</v>
      </c>
      <c r="X44" t="s">
        <v>761</v>
      </c>
      <c r="Y44" t="s">
        <v>762</v>
      </c>
      <c r="Z44">
        <v>2770400</v>
      </c>
      <c r="AA44" s="323"/>
      <c r="AB44" s="323"/>
      <c r="AC44" s="323"/>
      <c r="AD44" s="323"/>
      <c r="AE44" s="323"/>
      <c r="AF44" s="323"/>
      <c r="AG44" s="323"/>
      <c r="AH44" s="323"/>
      <c r="AI44" s="323"/>
    </row>
    <row r="45" spans="1:36" x14ac:dyDescent="0.2">
      <c r="A45" s="322"/>
      <c r="C45" s="475"/>
      <c r="D45" s="327" t="s">
        <v>366</v>
      </c>
      <c r="E45" s="444">
        <f>O46*M66</f>
        <v>0</v>
      </c>
      <c r="F45" s="418">
        <v>0.47599999999999998</v>
      </c>
      <c r="G45" s="477">
        <f>E45*F45</f>
        <v>0</v>
      </c>
      <c r="H45" s="562">
        <f t="shared" ref="H45:H51" si="0">G45/SUM(G$45:G$50)</f>
        <v>0</v>
      </c>
      <c r="I45" s="564"/>
      <c r="J45" s="305"/>
      <c r="K45" s="326" t="s">
        <v>622</v>
      </c>
      <c r="L45" s="553" t="s">
        <v>894</v>
      </c>
      <c r="M45" s="553" t="s">
        <v>899</v>
      </c>
      <c r="N45" s="408" t="s">
        <v>386</v>
      </c>
      <c r="O45" s="326" t="s">
        <v>1081</v>
      </c>
      <c r="P45" s="305"/>
      <c r="Q45" s="305"/>
      <c r="R45" s="305"/>
      <c r="S45" t="s">
        <v>826</v>
      </c>
      <c r="T45" t="s">
        <v>763</v>
      </c>
      <c r="U45" t="s">
        <v>821</v>
      </c>
      <c r="V45" t="s">
        <v>760</v>
      </c>
      <c r="W45">
        <v>204</v>
      </c>
      <c r="X45" t="s">
        <v>761</v>
      </c>
      <c r="Y45" t="s">
        <v>762</v>
      </c>
      <c r="Z45">
        <v>13962800</v>
      </c>
      <c r="AA45" s="323"/>
      <c r="AB45" s="323"/>
      <c r="AC45" s="323"/>
      <c r="AD45" s="323"/>
      <c r="AE45" s="323"/>
      <c r="AF45" s="323"/>
      <c r="AG45" s="323"/>
      <c r="AH45" s="323"/>
      <c r="AI45" s="323"/>
    </row>
    <row r="46" spans="1:36" x14ac:dyDescent="0.2">
      <c r="A46" s="322"/>
      <c r="B46" s="305"/>
      <c r="C46" s="476"/>
      <c r="D46" s="335" t="s">
        <v>354</v>
      </c>
      <c r="E46" s="444">
        <f>O47*M63</f>
        <v>2114.9194428086585</v>
      </c>
      <c r="F46" s="419">
        <v>0.52629999999999999</v>
      </c>
      <c r="G46" s="478">
        <f>E46*F46</f>
        <v>1113.082102750197</v>
      </c>
      <c r="H46" s="562">
        <f t="shared" si="0"/>
        <v>0.23554240399266252</v>
      </c>
      <c r="I46" s="564"/>
      <c r="J46" s="305"/>
      <c r="K46" s="327" t="s">
        <v>366</v>
      </c>
      <c r="N46" s="561">
        <f>856*0.033</f>
        <v>28.248000000000001</v>
      </c>
      <c r="O46" s="552"/>
      <c r="P46" s="305" t="s">
        <v>898</v>
      </c>
      <c r="Q46" s="305"/>
      <c r="R46" s="305"/>
      <c r="S46" t="s">
        <v>827</v>
      </c>
      <c r="T46" t="s">
        <v>763</v>
      </c>
      <c r="U46" t="s">
        <v>821</v>
      </c>
      <c r="V46" t="s">
        <v>760</v>
      </c>
      <c r="W46">
        <v>204</v>
      </c>
      <c r="X46" t="s">
        <v>761</v>
      </c>
      <c r="Y46" t="s">
        <v>762</v>
      </c>
      <c r="Z46">
        <v>689341000</v>
      </c>
      <c r="AA46" s="323"/>
      <c r="AB46" s="323"/>
      <c r="AC46" s="323"/>
      <c r="AD46" s="323"/>
      <c r="AE46" s="323"/>
      <c r="AF46" s="323"/>
      <c r="AG46" s="323"/>
      <c r="AH46" s="323"/>
      <c r="AI46" s="323"/>
    </row>
    <row r="47" spans="1:36" x14ac:dyDescent="0.2">
      <c r="A47" s="322"/>
      <c r="B47" s="305"/>
      <c r="C47" s="476"/>
      <c r="D47" s="335" t="s">
        <v>374</v>
      </c>
      <c r="E47" s="444">
        <f>N48*M57</f>
        <v>3.62054283294</v>
      </c>
      <c r="F47" s="419">
        <v>1.5385</v>
      </c>
      <c r="G47" s="478">
        <f>E47*F47</f>
        <v>5.5702051484781903</v>
      </c>
      <c r="H47" s="562">
        <f t="shared" si="0"/>
        <v>1.1787266259722694E-3</v>
      </c>
      <c r="I47" s="564"/>
      <c r="J47" s="305"/>
      <c r="K47" s="335" t="s">
        <v>900</v>
      </c>
      <c r="L47" s="311">
        <v>208807008</v>
      </c>
      <c r="M47" s="311">
        <v>35.859200000000001</v>
      </c>
      <c r="N47" s="561">
        <f>L47*M47/1000000</f>
        <v>7487.6522612736007</v>
      </c>
      <c r="O47" s="552">
        <f>N47/N52*N53</f>
        <v>8869.9174121301548</v>
      </c>
      <c r="P47" s="305"/>
      <c r="Q47" s="305"/>
      <c r="R47" s="305"/>
      <c r="S47" t="s">
        <v>828</v>
      </c>
      <c r="T47" t="s">
        <v>763</v>
      </c>
      <c r="U47" t="s">
        <v>821</v>
      </c>
      <c r="V47" t="s">
        <v>760</v>
      </c>
      <c r="W47">
        <v>204</v>
      </c>
      <c r="X47" t="s">
        <v>761</v>
      </c>
      <c r="Y47" t="s">
        <v>762</v>
      </c>
      <c r="Z47">
        <v>25699900</v>
      </c>
      <c r="AA47" s="323"/>
      <c r="AB47" s="323"/>
      <c r="AC47" s="323"/>
      <c r="AD47" s="323"/>
      <c r="AE47" s="323"/>
      <c r="AF47" s="323"/>
      <c r="AG47" s="323"/>
      <c r="AH47" s="323"/>
      <c r="AI47" s="323"/>
    </row>
    <row r="48" spans="1:36" x14ac:dyDescent="0.2">
      <c r="A48" s="322"/>
      <c r="B48" s="305"/>
      <c r="C48" s="476"/>
      <c r="D48" s="335" t="s">
        <v>368</v>
      </c>
      <c r="E48" s="444">
        <f>O49*M60</f>
        <v>7162.3513826425969</v>
      </c>
      <c r="F48" s="419">
        <v>0.47620000000000001</v>
      </c>
      <c r="G48" s="478">
        <f>E48*F48</f>
        <v>3410.7117284144047</v>
      </c>
      <c r="H48" s="562">
        <f t="shared" si="0"/>
        <v>0.72175020858905437</v>
      </c>
      <c r="I48" s="564"/>
      <c r="J48" s="305"/>
      <c r="K48" s="335" t="s">
        <v>374</v>
      </c>
      <c r="N48" s="561">
        <f>115*0.033</f>
        <v>3.7950000000000004</v>
      </c>
      <c r="O48" s="552"/>
      <c r="P48" s="305" t="s">
        <v>898</v>
      </c>
      <c r="Q48" s="305"/>
      <c r="R48" s="305"/>
      <c r="S48" s="323"/>
      <c r="T48" s="323"/>
      <c r="U48" s="323"/>
      <c r="V48" s="323"/>
      <c r="W48" s="323"/>
      <c r="X48" s="323"/>
      <c r="Y48" s="323"/>
      <c r="Z48" s="323"/>
      <c r="AA48" s="323"/>
      <c r="AB48" s="323"/>
      <c r="AC48" s="323"/>
      <c r="AD48" s="323"/>
      <c r="AE48" s="323"/>
      <c r="AF48" s="323"/>
      <c r="AG48" s="323"/>
      <c r="AH48" s="323"/>
      <c r="AI48" s="323"/>
    </row>
    <row r="49" spans="1:36" x14ac:dyDescent="0.2">
      <c r="A49" s="322"/>
      <c r="B49" s="305"/>
      <c r="C49" s="476"/>
      <c r="D49" s="335" t="s">
        <v>376</v>
      </c>
      <c r="E49" s="444">
        <v>0</v>
      </c>
      <c r="F49" s="419"/>
      <c r="G49" s="478">
        <v>0</v>
      </c>
      <c r="H49" s="562">
        <f t="shared" si="0"/>
        <v>0</v>
      </c>
      <c r="I49" s="564"/>
      <c r="J49" s="305"/>
      <c r="K49" s="335" t="s">
        <v>901</v>
      </c>
      <c r="L49" s="311">
        <v>189810307</v>
      </c>
      <c r="M49" s="311">
        <v>32.183999999999997</v>
      </c>
      <c r="N49" s="561">
        <f>L49*M49/1000000</f>
        <v>6108.8549204880001</v>
      </c>
      <c r="O49" s="526">
        <f>N49/N52*N53</f>
        <v>7236.5858798839254</v>
      </c>
      <c r="P49" s="305"/>
      <c r="Q49" s="305"/>
      <c r="R49" s="305"/>
      <c r="S49" s="323" t="s">
        <v>829</v>
      </c>
      <c r="T49" s="323"/>
      <c r="U49" s="323"/>
      <c r="V49" s="323"/>
      <c r="W49" s="323"/>
      <c r="X49" s="323"/>
      <c r="Y49" s="323"/>
      <c r="Z49" s="323"/>
      <c r="AA49" s="323"/>
      <c r="AB49" s="323"/>
      <c r="AC49" s="323"/>
      <c r="AD49" s="323"/>
      <c r="AE49" s="323"/>
      <c r="AF49" s="323"/>
      <c r="AG49" s="323"/>
      <c r="AH49" s="323"/>
      <c r="AI49" s="323"/>
    </row>
    <row r="50" spans="1:36" x14ac:dyDescent="0.2">
      <c r="A50" s="322"/>
      <c r="B50" s="305"/>
      <c r="C50" s="476"/>
      <c r="D50" s="329" t="s">
        <v>369</v>
      </c>
      <c r="E50" s="444">
        <f>O51</f>
        <v>392.49670798592075</v>
      </c>
      <c r="F50" s="420">
        <v>0.5</v>
      </c>
      <c r="G50" s="479">
        <f>E50*F50</f>
        <v>196.24835399296038</v>
      </c>
      <c r="H50" s="562">
        <f t="shared" si="0"/>
        <v>4.1528660792310754E-2</v>
      </c>
      <c r="I50" s="564"/>
      <c r="J50" s="305"/>
      <c r="K50" s="335" t="s">
        <v>376</v>
      </c>
      <c r="L50" s="311">
        <v>0</v>
      </c>
      <c r="M50" s="311">
        <v>0</v>
      </c>
      <c r="N50" s="561">
        <v>0</v>
      </c>
      <c r="O50" s="526"/>
      <c r="P50" s="305"/>
      <c r="Q50" s="305"/>
      <c r="R50" s="305"/>
      <c r="S50" s="323"/>
      <c r="T50" s="323"/>
      <c r="U50" s="323"/>
      <c r="V50" s="323"/>
      <c r="W50" s="323"/>
      <c r="X50" s="323"/>
      <c r="Y50" s="323"/>
      <c r="Z50" s="323"/>
      <c r="AA50" s="323"/>
      <c r="AB50" s="323"/>
      <c r="AC50" s="323"/>
      <c r="AD50" s="323"/>
      <c r="AE50" s="323"/>
      <c r="AF50" s="323"/>
      <c r="AG50" s="323"/>
      <c r="AH50" s="323"/>
      <c r="AI50" s="323"/>
    </row>
    <row r="51" spans="1:36" x14ac:dyDescent="0.2">
      <c r="A51" s="322"/>
      <c r="B51" s="305"/>
      <c r="C51" s="305"/>
      <c r="D51" s="329" t="s">
        <v>367</v>
      </c>
      <c r="E51" s="451">
        <f>SUM(E45:E50)</f>
        <v>9673.3880762701174</v>
      </c>
      <c r="F51" s="420"/>
      <c r="G51" s="450">
        <f>SUM(G45:G50)</f>
        <v>4725.6123903060407</v>
      </c>
      <c r="H51" s="384">
        <f t="shared" si="0"/>
        <v>1</v>
      </c>
      <c r="I51" s="560"/>
      <c r="J51" s="305"/>
      <c r="K51" s="335" t="s">
        <v>369</v>
      </c>
      <c r="L51" s="311">
        <v>13745894</v>
      </c>
      <c r="M51" s="311">
        <v>24.103999999999999</v>
      </c>
      <c r="N51" s="561">
        <f>L51*M51/1000000</f>
        <v>331.33102897600003</v>
      </c>
      <c r="O51" s="526">
        <f>N51/N52*N53</f>
        <v>392.49670798592075</v>
      </c>
      <c r="P51" s="305"/>
      <c r="Q51" s="305"/>
      <c r="R51" s="305"/>
      <c r="S51" t="s">
        <v>748</v>
      </c>
      <c r="T51" t="s">
        <v>749</v>
      </c>
      <c r="U51" t="s">
        <v>750</v>
      </c>
      <c r="V51" t="s">
        <v>751</v>
      </c>
      <c r="W51" t="s">
        <v>752</v>
      </c>
      <c r="X51" t="s">
        <v>753</v>
      </c>
      <c r="Y51" t="s">
        <v>754</v>
      </c>
      <c r="Z51" t="s">
        <v>755</v>
      </c>
      <c r="AA51" t="s">
        <v>756</v>
      </c>
      <c r="AB51" t="s">
        <v>757</v>
      </c>
      <c r="AC51">
        <v>2013</v>
      </c>
      <c r="AD51" s="323"/>
      <c r="AE51" s="323"/>
      <c r="AF51" s="323"/>
      <c r="AG51" s="323"/>
      <c r="AH51" s="323"/>
      <c r="AI51" s="323"/>
    </row>
    <row r="52" spans="1:36" x14ac:dyDescent="0.2">
      <c r="A52" s="322"/>
      <c r="B52" s="305"/>
      <c r="C52" s="305"/>
      <c r="D52" s="323"/>
      <c r="E52" s="452"/>
      <c r="F52" s="407"/>
      <c r="G52" s="323"/>
      <c r="H52" s="379"/>
      <c r="I52" s="560"/>
      <c r="J52" s="305"/>
      <c r="K52" s="314"/>
      <c r="L52" s="314"/>
      <c r="M52" s="314" t="s">
        <v>1082</v>
      </c>
      <c r="N52" s="732">
        <f>N47+N49+N51</f>
        <v>13927.8382107376</v>
      </c>
      <c r="O52" s="305"/>
      <c r="P52" s="305"/>
      <c r="Q52" s="305"/>
      <c r="R52" s="305"/>
      <c r="S52" t="s">
        <v>758</v>
      </c>
      <c r="T52" t="s">
        <v>759</v>
      </c>
      <c r="U52">
        <v>23</v>
      </c>
      <c r="V52" t="s">
        <v>832</v>
      </c>
      <c r="W52" t="s">
        <v>763</v>
      </c>
      <c r="X52" t="s">
        <v>370</v>
      </c>
      <c r="Y52" t="s">
        <v>760</v>
      </c>
      <c r="Z52">
        <v>204</v>
      </c>
      <c r="AA52" t="s">
        <v>761</v>
      </c>
      <c r="AB52" t="s">
        <v>762</v>
      </c>
      <c r="AC52">
        <v>228128000</v>
      </c>
      <c r="AD52" s="323"/>
      <c r="AE52" s="323"/>
      <c r="AF52" s="323"/>
      <c r="AG52" s="323"/>
      <c r="AH52" s="323"/>
      <c r="AI52" s="323"/>
    </row>
    <row r="53" spans="1:36" x14ac:dyDescent="0.2">
      <c r="A53" s="322"/>
      <c r="B53" s="305"/>
      <c r="C53" s="305"/>
      <c r="D53" s="323"/>
      <c r="E53" s="323"/>
      <c r="F53" s="344"/>
      <c r="G53" s="328"/>
      <c r="H53" s="323"/>
      <c r="I53" s="560"/>
      <c r="J53" s="305"/>
      <c r="K53" s="373"/>
      <c r="L53" s="373"/>
      <c r="M53" s="373" t="s">
        <v>1083</v>
      </c>
      <c r="N53" s="305">
        <f>Energiebalans!F6</f>
        <v>16499</v>
      </c>
      <c r="O53" s="305"/>
      <c r="P53" s="305"/>
      <c r="Q53" s="305"/>
      <c r="R53" s="305"/>
      <c r="S53" t="s">
        <v>758</v>
      </c>
      <c r="T53" t="s">
        <v>759</v>
      </c>
      <c r="U53">
        <v>21</v>
      </c>
      <c r="V53" t="s">
        <v>823</v>
      </c>
      <c r="W53" t="s">
        <v>763</v>
      </c>
      <c r="X53" t="s">
        <v>370</v>
      </c>
      <c r="Y53" t="s">
        <v>760</v>
      </c>
      <c r="Z53">
        <v>204</v>
      </c>
      <c r="AA53" t="s">
        <v>761</v>
      </c>
      <c r="AB53" t="s">
        <v>762</v>
      </c>
      <c r="AC53">
        <v>199553000</v>
      </c>
      <c r="AD53" s="323"/>
      <c r="AE53" s="323"/>
      <c r="AF53" s="323"/>
      <c r="AG53" s="323"/>
      <c r="AH53" s="323"/>
      <c r="AI53" s="323"/>
    </row>
    <row r="54" spans="1:36" x14ac:dyDescent="0.2">
      <c r="A54" s="322"/>
      <c r="B54" s="305"/>
      <c r="C54" s="411" t="s">
        <v>892</v>
      </c>
      <c r="D54" s="323"/>
      <c r="E54" s="323"/>
      <c r="F54" s="344"/>
      <c r="G54" s="328"/>
      <c r="H54" s="323"/>
      <c r="I54" s="323"/>
      <c r="J54" s="305"/>
      <c r="K54" s="323" t="s">
        <v>891</v>
      </c>
      <c r="L54" s="373"/>
      <c r="M54" s="373"/>
      <c r="N54" s="305"/>
      <c r="O54" s="305"/>
      <c r="P54" s="305"/>
      <c r="Q54" s="305"/>
      <c r="R54" s="305"/>
      <c r="S54" t="s">
        <v>758</v>
      </c>
      <c r="T54" t="s">
        <v>759</v>
      </c>
      <c r="U54">
        <v>26</v>
      </c>
      <c r="V54" t="s">
        <v>833</v>
      </c>
      <c r="W54" t="s">
        <v>763</v>
      </c>
      <c r="X54" t="s">
        <v>370</v>
      </c>
      <c r="Y54" t="s">
        <v>760</v>
      </c>
      <c r="Z54">
        <v>204</v>
      </c>
      <c r="AA54" t="s">
        <v>761</v>
      </c>
      <c r="AB54" t="s">
        <v>762</v>
      </c>
      <c r="AC54">
        <v>167067000</v>
      </c>
      <c r="AD54" s="323"/>
      <c r="AE54" s="323"/>
      <c r="AF54" s="323"/>
      <c r="AG54" s="323"/>
      <c r="AH54" s="323"/>
      <c r="AI54" s="323"/>
    </row>
    <row r="55" spans="1:36" x14ac:dyDescent="0.2">
      <c r="A55" s="322"/>
      <c r="B55" s="305"/>
      <c r="C55" s="305"/>
      <c r="D55" s="326" t="s">
        <v>622</v>
      </c>
      <c r="E55" s="549" t="s">
        <v>386</v>
      </c>
      <c r="F55" s="409" t="s">
        <v>611</v>
      </c>
      <c r="G55" s="408" t="s">
        <v>1086</v>
      </c>
      <c r="H55" s="410" t="s">
        <v>356</v>
      </c>
      <c r="I55" s="563"/>
      <c r="J55" s="305"/>
      <c r="K55" s="525" t="s">
        <v>883</v>
      </c>
      <c r="L55" s="525" t="s">
        <v>884</v>
      </c>
      <c r="M55" s="525" t="s">
        <v>897</v>
      </c>
      <c r="N55" s="305"/>
      <c r="O55" s="305"/>
      <c r="P55" s="305"/>
      <c r="Q55" s="305"/>
      <c r="R55" s="305"/>
      <c r="S55" t="s">
        <v>758</v>
      </c>
      <c r="T55" t="s">
        <v>759</v>
      </c>
      <c r="U55">
        <v>29</v>
      </c>
      <c r="V55" t="s">
        <v>824</v>
      </c>
      <c r="W55" t="s">
        <v>763</v>
      </c>
      <c r="X55" t="s">
        <v>370</v>
      </c>
      <c r="Y55" t="s">
        <v>760</v>
      </c>
      <c r="Z55">
        <v>204</v>
      </c>
      <c r="AA55" t="s">
        <v>761</v>
      </c>
      <c r="AB55" t="s">
        <v>762</v>
      </c>
      <c r="AC55">
        <v>121427000</v>
      </c>
      <c r="AD55" s="323"/>
      <c r="AE55" s="323"/>
      <c r="AF55" s="323"/>
      <c r="AG55" s="323"/>
      <c r="AH55" s="323"/>
      <c r="AI55" s="323"/>
    </row>
    <row r="56" spans="1:36" x14ac:dyDescent="0.2">
      <c r="A56" s="322"/>
      <c r="D56" s="327" t="s">
        <v>366</v>
      </c>
      <c r="E56" s="550">
        <f>N46*M67</f>
        <v>20.200144800000004</v>
      </c>
      <c r="F56" s="418">
        <v>0.10638297872340401</v>
      </c>
      <c r="G56" s="332">
        <f>E56*F56</f>
        <v>2.1489515744680805</v>
      </c>
      <c r="H56" s="565">
        <f>G56/SUM(G$56:G$59)</f>
        <v>2.9520004960438542E-3</v>
      </c>
      <c r="I56" s="560"/>
      <c r="J56" s="305"/>
      <c r="K56" s="525"/>
      <c r="L56" s="525"/>
      <c r="M56" s="525"/>
      <c r="N56" s="305"/>
      <c r="O56" s="305"/>
      <c r="P56" s="305"/>
      <c r="Q56" s="305"/>
      <c r="R56" s="305"/>
      <c r="S56" t="s">
        <v>758</v>
      </c>
      <c r="T56" t="s">
        <v>759</v>
      </c>
      <c r="U56">
        <v>20</v>
      </c>
      <c r="V56" t="s">
        <v>834</v>
      </c>
      <c r="W56" t="s">
        <v>763</v>
      </c>
      <c r="X56" t="s">
        <v>370</v>
      </c>
      <c r="Y56" t="s">
        <v>760</v>
      </c>
      <c r="Z56">
        <v>204</v>
      </c>
      <c r="AA56" t="s">
        <v>761</v>
      </c>
      <c r="AB56" t="s">
        <v>762</v>
      </c>
      <c r="AC56">
        <v>123087000</v>
      </c>
      <c r="AD56" s="323"/>
      <c r="AE56" s="323"/>
      <c r="AF56" s="323"/>
      <c r="AG56" s="323"/>
      <c r="AH56" s="323"/>
      <c r="AI56" s="323"/>
    </row>
    <row r="57" spans="1:36" x14ac:dyDescent="0.2">
      <c r="A57" s="322"/>
      <c r="B57" s="305"/>
      <c r="C57" s="305"/>
      <c r="D57" s="335" t="s">
        <v>354</v>
      </c>
      <c r="E57" s="551">
        <f>O47*M64</f>
        <v>6754.9979693214964</v>
      </c>
      <c r="F57" s="419">
        <v>0.10638297872340401</v>
      </c>
      <c r="G57" s="336">
        <f>E57*F57</f>
        <v>718.61680524696601</v>
      </c>
      <c r="H57" s="565">
        <f>G57/SUM(G$56:G$59)</f>
        <v>0.98715912948367968</v>
      </c>
      <c r="I57" s="560"/>
      <c r="J57" s="305"/>
      <c r="K57" s="525" t="s">
        <v>885</v>
      </c>
      <c r="L57" s="525" t="s">
        <v>886</v>
      </c>
      <c r="M57" s="525">
        <v>0.95402973199999996</v>
      </c>
      <c r="N57" s="305"/>
      <c r="O57" s="305"/>
      <c r="P57" s="305"/>
      <c r="Q57" s="305"/>
      <c r="R57" s="305"/>
      <c r="S57" t="s">
        <v>758</v>
      </c>
      <c r="T57" t="s">
        <v>759</v>
      </c>
      <c r="U57">
        <v>31</v>
      </c>
      <c r="V57" t="s">
        <v>820</v>
      </c>
      <c r="W57" t="s">
        <v>763</v>
      </c>
      <c r="X57" t="s">
        <v>370</v>
      </c>
      <c r="Y57" t="s">
        <v>760</v>
      </c>
      <c r="Z57">
        <v>204</v>
      </c>
      <c r="AA57" t="s">
        <v>761</v>
      </c>
      <c r="AB57" t="s">
        <v>762</v>
      </c>
      <c r="AC57">
        <v>178919000</v>
      </c>
      <c r="AD57" s="323"/>
      <c r="AE57" s="323"/>
      <c r="AF57" s="323"/>
      <c r="AG57" s="323"/>
      <c r="AH57" s="323"/>
      <c r="AI57" s="323"/>
    </row>
    <row r="58" spans="1:36" x14ac:dyDescent="0.2">
      <c r="A58" s="322"/>
      <c r="B58" s="305"/>
      <c r="C58" s="305"/>
      <c r="D58" s="335" t="s">
        <v>374</v>
      </c>
      <c r="E58" s="551">
        <f>N48*M58</f>
        <v>0.17445716706000017</v>
      </c>
      <c r="F58" s="421">
        <v>0.19157088122605401</v>
      </c>
      <c r="G58" s="336">
        <f>E58*F58</f>
        <v>3.3420913229885156E-2</v>
      </c>
      <c r="H58" s="565">
        <f>G58/SUM(G$56:G$59)</f>
        <v>4.5910086390513503E-5</v>
      </c>
      <c r="I58" s="560"/>
      <c r="J58" s="305"/>
      <c r="K58" s="525"/>
      <c r="L58" s="525" t="s">
        <v>887</v>
      </c>
      <c r="M58" s="525">
        <v>4.5970268000000036E-2</v>
      </c>
      <c r="N58" s="305"/>
      <c r="O58" s="305"/>
      <c r="P58" s="305"/>
      <c r="Q58" s="305"/>
      <c r="R58" s="305"/>
      <c r="S58" t="s">
        <v>758</v>
      </c>
      <c r="T58" t="s">
        <v>759</v>
      </c>
      <c r="U58">
        <v>22</v>
      </c>
      <c r="V58" t="s">
        <v>708</v>
      </c>
      <c r="W58" t="s">
        <v>763</v>
      </c>
      <c r="X58" t="s">
        <v>370</v>
      </c>
      <c r="Y58" t="s">
        <v>760</v>
      </c>
      <c r="Z58">
        <v>204</v>
      </c>
      <c r="AA58" t="s">
        <v>761</v>
      </c>
      <c r="AB58" t="s">
        <v>762</v>
      </c>
      <c r="AC58">
        <v>111976000</v>
      </c>
      <c r="AD58" s="323"/>
      <c r="AE58" s="323"/>
      <c r="AF58" s="323"/>
      <c r="AG58" s="323"/>
      <c r="AH58" s="323"/>
      <c r="AI58" s="323"/>
    </row>
    <row r="59" spans="1:36" x14ac:dyDescent="0.2">
      <c r="A59" s="322"/>
      <c r="B59" s="305"/>
      <c r="C59" s="305"/>
      <c r="D59" s="329" t="s">
        <v>368</v>
      </c>
      <c r="E59" s="551">
        <f>O49*M61</f>
        <v>74.234497241328441</v>
      </c>
      <c r="F59" s="422">
        <v>9.6522852639873896E-2</v>
      </c>
      <c r="G59" s="338">
        <f>E59*F59</f>
        <v>7.1653254380198703</v>
      </c>
      <c r="H59" s="565">
        <f>G59/SUM(G$56:G$59)</f>
        <v>9.8429599338858836E-3</v>
      </c>
      <c r="I59" s="560"/>
      <c r="J59" s="305"/>
      <c r="K59" s="525"/>
      <c r="L59" s="525"/>
      <c r="M59" s="525"/>
      <c r="N59" s="305"/>
      <c r="O59" s="305"/>
      <c r="P59" s="305"/>
      <c r="Q59" s="305"/>
      <c r="R59" s="305"/>
      <c r="S59" t="s">
        <v>758</v>
      </c>
      <c r="T59" t="s">
        <v>759</v>
      </c>
      <c r="U59">
        <v>30</v>
      </c>
      <c r="V59" t="s">
        <v>828</v>
      </c>
      <c r="W59" t="s">
        <v>763</v>
      </c>
      <c r="X59" t="s">
        <v>370</v>
      </c>
      <c r="Y59" t="s">
        <v>760</v>
      </c>
      <c r="Z59">
        <v>204</v>
      </c>
      <c r="AA59" t="s">
        <v>761</v>
      </c>
      <c r="AB59" t="s">
        <v>762</v>
      </c>
      <c r="AC59">
        <v>390782000</v>
      </c>
      <c r="AD59" s="323"/>
      <c r="AE59" s="323"/>
      <c r="AF59" s="323"/>
      <c r="AG59" s="323"/>
      <c r="AH59" s="323"/>
      <c r="AI59" s="323"/>
    </row>
    <row r="60" spans="1:36" x14ac:dyDescent="0.2">
      <c r="A60" s="322"/>
      <c r="B60" s="305"/>
      <c r="C60" s="305"/>
      <c r="D60" s="329" t="s">
        <v>367</v>
      </c>
      <c r="E60" s="338">
        <f>SUM(E56:E59)</f>
        <v>6849.6070685298846</v>
      </c>
      <c r="F60" s="420"/>
      <c r="G60" s="424">
        <f>SUM(G56:G59)</f>
        <v>727.96450317268386</v>
      </c>
      <c r="H60" s="384">
        <f>G60/SUM(G$56:G$59)</f>
        <v>1</v>
      </c>
      <c r="I60" s="560"/>
      <c r="J60" s="305"/>
      <c r="K60" s="525" t="s">
        <v>888</v>
      </c>
      <c r="L60" s="525" t="s">
        <v>886</v>
      </c>
      <c r="M60" s="525">
        <v>0.98974177900000004</v>
      </c>
      <c r="N60" s="305"/>
      <c r="O60" s="305"/>
      <c r="P60" s="305"/>
      <c r="Q60" s="305"/>
      <c r="R60" s="305"/>
      <c r="S60" t="s">
        <v>758</v>
      </c>
      <c r="T60" t="s">
        <v>759</v>
      </c>
      <c r="U60">
        <v>27</v>
      </c>
      <c r="V60" t="s">
        <v>827</v>
      </c>
      <c r="W60" t="s">
        <v>763</v>
      </c>
      <c r="X60" t="s">
        <v>370</v>
      </c>
      <c r="Y60" t="s">
        <v>760</v>
      </c>
      <c r="Z60">
        <v>204</v>
      </c>
      <c r="AA60" t="s">
        <v>761</v>
      </c>
      <c r="AB60" t="s">
        <v>762</v>
      </c>
      <c r="AC60">
        <v>367319000</v>
      </c>
      <c r="AD60" s="323"/>
      <c r="AE60" s="323"/>
      <c r="AF60" s="323"/>
      <c r="AG60" s="323"/>
      <c r="AH60" s="323"/>
      <c r="AI60" s="323"/>
    </row>
    <row r="61" spans="1:36" x14ac:dyDescent="0.2">
      <c r="A61" s="322"/>
      <c r="B61" s="305"/>
      <c r="C61" s="305"/>
      <c r="D61" s="323"/>
      <c r="E61" s="323"/>
      <c r="F61" s="344"/>
      <c r="G61" s="328"/>
      <c r="H61" s="323"/>
      <c r="I61" s="323"/>
      <c r="J61" s="323"/>
      <c r="K61" s="525"/>
      <c r="L61" s="525" t="s">
        <v>887</v>
      </c>
      <c r="M61" s="525">
        <v>1.0258220999999956E-2</v>
      </c>
      <c r="N61" s="305"/>
      <c r="O61" s="305"/>
      <c r="P61" s="305"/>
      <c r="Q61" s="305"/>
      <c r="R61" s="305"/>
      <c r="S61" t="s">
        <v>758</v>
      </c>
      <c r="T61" t="s">
        <v>759</v>
      </c>
      <c r="U61">
        <v>28</v>
      </c>
      <c r="V61" t="s">
        <v>826</v>
      </c>
      <c r="W61" t="s">
        <v>763</v>
      </c>
      <c r="X61" t="s">
        <v>370</v>
      </c>
      <c r="Y61" t="s">
        <v>760</v>
      </c>
      <c r="Z61">
        <v>204</v>
      </c>
      <c r="AA61" t="s">
        <v>761</v>
      </c>
      <c r="AB61" t="s">
        <v>762</v>
      </c>
      <c r="AC61">
        <v>595794000</v>
      </c>
      <c r="AD61" s="323"/>
      <c r="AE61" s="323"/>
      <c r="AF61" s="323"/>
      <c r="AG61" s="323"/>
      <c r="AH61" s="323"/>
      <c r="AI61" s="323"/>
    </row>
    <row r="62" spans="1:36" x14ac:dyDescent="0.2">
      <c r="A62" s="322"/>
      <c r="B62" s="305"/>
      <c r="C62" s="305"/>
      <c r="D62" s="323"/>
      <c r="E62" s="323"/>
      <c r="F62" s="323"/>
      <c r="G62" s="323"/>
      <c r="H62" s="323"/>
      <c r="I62" s="323"/>
      <c r="J62" s="323"/>
      <c r="K62" s="525"/>
      <c r="L62" s="525"/>
      <c r="M62" s="525"/>
      <c r="N62" s="305"/>
      <c r="O62" s="305"/>
      <c r="P62" s="305"/>
      <c r="Q62" s="305"/>
      <c r="R62" s="305"/>
      <c r="S62" t="s">
        <v>758</v>
      </c>
      <c r="T62" t="s">
        <v>759</v>
      </c>
      <c r="U62">
        <v>24</v>
      </c>
      <c r="V62" t="s">
        <v>822</v>
      </c>
      <c r="W62" t="s">
        <v>763</v>
      </c>
      <c r="X62" t="s">
        <v>370</v>
      </c>
      <c r="Y62" t="s">
        <v>760</v>
      </c>
      <c r="Z62">
        <v>204</v>
      </c>
      <c r="AA62" t="s">
        <v>761</v>
      </c>
      <c r="AB62" t="s">
        <v>762</v>
      </c>
      <c r="AC62">
        <v>104347000</v>
      </c>
      <c r="AD62" s="323"/>
      <c r="AE62" s="323"/>
      <c r="AF62" s="323"/>
      <c r="AG62" s="323"/>
      <c r="AH62" s="323"/>
      <c r="AI62" s="323"/>
      <c r="AJ62" s="323"/>
    </row>
    <row r="63" spans="1:36" x14ac:dyDescent="0.2">
      <c r="A63" s="322"/>
      <c r="B63" s="305"/>
      <c r="C63" s="325" t="s">
        <v>402</v>
      </c>
      <c r="D63" s="311" t="s">
        <v>902</v>
      </c>
      <c r="E63" s="323"/>
      <c r="F63" s="323"/>
      <c r="G63" s="323"/>
      <c r="H63" s="323"/>
      <c r="I63" s="323"/>
      <c r="J63" s="323"/>
      <c r="K63" s="525" t="s">
        <v>889</v>
      </c>
      <c r="L63" s="525" t="s">
        <v>886</v>
      </c>
      <c r="M63" s="525">
        <v>0.238437332</v>
      </c>
      <c r="N63" s="305"/>
      <c r="O63" s="305"/>
      <c r="P63" s="305"/>
      <c r="Q63" s="305"/>
      <c r="R63" s="305"/>
      <c r="S63" t="s">
        <v>758</v>
      </c>
      <c r="T63" t="s">
        <v>759</v>
      </c>
      <c r="U63">
        <v>25</v>
      </c>
      <c r="V63" t="s">
        <v>825</v>
      </c>
      <c r="W63" t="s">
        <v>763</v>
      </c>
      <c r="X63" t="s">
        <v>370</v>
      </c>
      <c r="Y63" t="s">
        <v>760</v>
      </c>
      <c r="Z63">
        <v>204</v>
      </c>
      <c r="AA63" t="s">
        <v>761</v>
      </c>
      <c r="AB63" t="s">
        <v>762</v>
      </c>
      <c r="AC63">
        <v>331237000</v>
      </c>
      <c r="AD63" s="323"/>
      <c r="AE63" s="323"/>
      <c r="AF63" s="323"/>
      <c r="AG63" s="323"/>
      <c r="AH63" s="323"/>
      <c r="AI63" s="323"/>
      <c r="AJ63" s="323"/>
    </row>
    <row r="64" spans="1:36" x14ac:dyDescent="0.2">
      <c r="A64" s="322"/>
      <c r="B64" s="305"/>
      <c r="C64" s="305"/>
      <c r="D64" s="326" t="s">
        <v>623</v>
      </c>
      <c r="E64" s="326" t="s">
        <v>386</v>
      </c>
      <c r="F64" s="326" t="s">
        <v>612</v>
      </c>
      <c r="G64" s="323"/>
      <c r="H64" s="323"/>
      <c r="I64" s="323"/>
      <c r="J64" s="323"/>
      <c r="K64" s="525"/>
      <c r="L64" s="525" t="s">
        <v>887</v>
      </c>
      <c r="M64" s="525">
        <v>0.76156266800000005</v>
      </c>
      <c r="N64" s="305"/>
      <c r="O64" s="305"/>
      <c r="P64" s="305"/>
      <c r="Q64" s="305"/>
      <c r="R64" s="305"/>
      <c r="S64" s="323"/>
      <c r="T64" s="323"/>
      <c r="U64" s="323"/>
      <c r="V64" s="323"/>
      <c r="W64" s="323"/>
      <c r="X64" s="323"/>
      <c r="Y64" s="323"/>
      <c r="Z64" s="323"/>
      <c r="AA64" s="323"/>
      <c r="AB64" s="323"/>
      <c r="AC64" s="323"/>
      <c r="AD64" s="323"/>
      <c r="AE64" s="323"/>
      <c r="AF64" s="323"/>
      <c r="AG64" s="323"/>
      <c r="AH64" s="323"/>
      <c r="AI64" s="323"/>
      <c r="AJ64" s="323"/>
    </row>
    <row r="65" spans="1:36" x14ac:dyDescent="0.2">
      <c r="A65" s="322"/>
      <c r="B65" s="305"/>
      <c r="C65" s="305"/>
      <c r="D65" s="413" t="s">
        <v>403</v>
      </c>
      <c r="E65" s="330">
        <f>N47*F65</f>
        <v>236.60981145624581</v>
      </c>
      <c r="F65" s="425">
        <v>3.1600000000000003E-2</v>
      </c>
      <c r="G65" s="323"/>
      <c r="H65" s="323"/>
      <c r="I65" s="323"/>
      <c r="J65" s="323"/>
      <c r="K65" s="525"/>
      <c r="L65" s="525"/>
      <c r="M65" s="525"/>
      <c r="N65" s="305"/>
      <c r="O65" s="305"/>
      <c r="P65" s="305"/>
      <c r="Q65" s="305"/>
      <c r="R65" s="305"/>
      <c r="AA65" s="323"/>
      <c r="AB65" s="323"/>
      <c r="AC65" s="323"/>
      <c r="AD65" s="323"/>
      <c r="AE65" s="323"/>
      <c r="AF65" s="323"/>
      <c r="AG65" s="323"/>
      <c r="AH65" s="323"/>
      <c r="AI65" s="323"/>
      <c r="AJ65" s="323"/>
    </row>
    <row r="66" spans="1:36" x14ac:dyDescent="0.2">
      <c r="A66" s="322"/>
      <c r="B66" s="305"/>
      <c r="C66" s="305"/>
      <c r="D66" s="414" t="s">
        <v>372</v>
      </c>
      <c r="E66" s="393">
        <f>N47*F66</f>
        <v>7251.0424498173552</v>
      </c>
      <c r="F66" s="426">
        <f>1-F65</f>
        <v>0.96840000000000004</v>
      </c>
      <c r="G66" s="323"/>
      <c r="H66" s="323"/>
      <c r="I66" s="323"/>
      <c r="J66" s="323"/>
      <c r="K66" s="525" t="s">
        <v>890</v>
      </c>
      <c r="L66" s="525" t="s">
        <v>886</v>
      </c>
      <c r="M66" s="525">
        <v>0.28489999999999999</v>
      </c>
      <c r="N66" s="305"/>
      <c r="O66" s="305"/>
      <c r="P66" s="305"/>
      <c r="Q66" s="305"/>
      <c r="R66" s="305"/>
      <c r="S66" s="305"/>
      <c r="T66" s="305"/>
      <c r="U66" s="305"/>
      <c r="V66" s="305"/>
      <c r="W66" s="305"/>
      <c r="X66" s="305"/>
      <c r="Y66" s="305"/>
      <c r="Z66" s="305"/>
      <c r="AA66" s="305"/>
      <c r="AB66" s="323"/>
      <c r="AC66" s="323"/>
      <c r="AD66" s="323"/>
      <c r="AE66" s="323"/>
      <c r="AF66" s="323"/>
      <c r="AG66" s="323"/>
      <c r="AH66" s="323"/>
      <c r="AI66" s="323"/>
      <c r="AJ66" s="323"/>
    </row>
    <row r="67" spans="1:36" x14ac:dyDescent="0.2">
      <c r="A67" s="322"/>
      <c r="B67" s="305"/>
      <c r="C67" s="305"/>
      <c r="D67" s="414" t="s">
        <v>404</v>
      </c>
      <c r="E67" s="330">
        <f>N49*F67</f>
        <v>199.14867040790878</v>
      </c>
      <c r="F67" s="426">
        <v>3.2599999999999997E-2</v>
      </c>
      <c r="G67" s="323"/>
      <c r="H67" s="323"/>
      <c r="I67" s="323"/>
      <c r="J67" s="323"/>
      <c r="K67" s="525"/>
      <c r="L67" s="525" t="s">
        <v>887</v>
      </c>
      <c r="M67" s="525">
        <v>0.71510000000000007</v>
      </c>
      <c r="N67" s="305"/>
      <c r="O67" s="305"/>
      <c r="P67" s="305"/>
      <c r="Q67" s="305"/>
      <c r="R67" s="305"/>
      <c r="S67" s="305"/>
      <c r="T67" s="305"/>
      <c r="U67" s="305"/>
      <c r="V67" s="305"/>
      <c r="W67" s="305"/>
      <c r="X67" s="305"/>
      <c r="Y67" s="305"/>
      <c r="Z67" s="305"/>
      <c r="AA67" s="305"/>
      <c r="AB67" s="323"/>
      <c r="AC67" s="323"/>
      <c r="AD67" s="323"/>
      <c r="AE67" s="323"/>
      <c r="AF67" s="323"/>
      <c r="AG67" s="323"/>
      <c r="AH67" s="323"/>
      <c r="AI67" s="323"/>
      <c r="AJ67" s="323"/>
    </row>
    <row r="68" spans="1:36" x14ac:dyDescent="0.2">
      <c r="A68" s="322"/>
      <c r="B68" s="305"/>
      <c r="C68" s="305"/>
      <c r="D68" s="415" t="s">
        <v>375</v>
      </c>
      <c r="E68" s="417">
        <f>N49*F68</f>
        <v>5909.7062500800912</v>
      </c>
      <c r="F68" s="427">
        <f>1-F67</f>
        <v>0.96740000000000004</v>
      </c>
      <c r="G68" s="323"/>
      <c r="H68" s="323"/>
      <c r="I68" s="323"/>
      <c r="J68" s="323"/>
      <c r="K68" s="525"/>
      <c r="L68" s="525"/>
      <c r="M68" s="525"/>
      <c r="N68" s="305"/>
      <c r="O68" s="305"/>
      <c r="P68" s="305"/>
      <c r="Q68" s="305"/>
      <c r="R68" s="305"/>
      <c r="S68" s="305"/>
      <c r="T68" s="305"/>
      <c r="U68" s="305"/>
      <c r="V68" s="305"/>
      <c r="W68" s="305"/>
      <c r="X68" s="305"/>
      <c r="Y68" s="305"/>
      <c r="Z68" s="305"/>
      <c r="AA68" s="305"/>
      <c r="AB68" s="323"/>
      <c r="AC68" s="323"/>
      <c r="AD68" s="323"/>
      <c r="AE68" s="323"/>
      <c r="AF68" s="323"/>
      <c r="AG68" s="323"/>
      <c r="AH68" s="323"/>
      <c r="AI68" s="323"/>
      <c r="AJ68" s="323"/>
    </row>
    <row r="69" spans="1:36" x14ac:dyDescent="0.2">
      <c r="A69" s="322"/>
      <c r="B69" s="305"/>
      <c r="C69" s="305"/>
      <c r="D69" s="323"/>
      <c r="E69" s="323"/>
      <c r="F69" s="323"/>
      <c r="G69" s="323"/>
      <c r="H69" s="323"/>
      <c r="I69" s="323"/>
      <c r="J69" s="323"/>
      <c r="K69" s="323"/>
      <c r="L69" s="323"/>
      <c r="M69" s="323"/>
      <c r="N69" s="305"/>
      <c r="O69" s="305"/>
      <c r="P69" s="305"/>
      <c r="Q69" s="305"/>
      <c r="R69" s="305"/>
      <c r="S69" s="305"/>
      <c r="T69" s="305"/>
      <c r="U69" s="305"/>
      <c r="V69" s="305"/>
      <c r="W69" s="305"/>
      <c r="X69" s="305"/>
      <c r="Y69" s="305"/>
      <c r="Z69" s="305"/>
      <c r="AA69" s="305"/>
      <c r="AB69" s="323"/>
      <c r="AC69" s="323"/>
      <c r="AD69" s="323"/>
      <c r="AE69" s="323"/>
      <c r="AF69" s="323"/>
      <c r="AG69" s="323"/>
      <c r="AH69" s="323"/>
      <c r="AI69" s="323"/>
      <c r="AJ69" s="323"/>
    </row>
    <row r="70" spans="1:36" x14ac:dyDescent="0.2">
      <c r="A70" s="322"/>
      <c r="B70" s="305"/>
      <c r="C70" s="305"/>
      <c r="D70" s="323"/>
      <c r="E70" s="323"/>
      <c r="F70" s="323"/>
      <c r="G70" s="323"/>
      <c r="H70" s="323"/>
      <c r="I70" s="323"/>
      <c r="J70" s="323"/>
      <c r="K70" s="323"/>
      <c r="L70" s="323"/>
      <c r="M70" s="323"/>
      <c r="N70" s="305"/>
      <c r="O70" s="305"/>
      <c r="P70" s="305"/>
      <c r="Q70" s="305"/>
      <c r="R70" s="305"/>
      <c r="S70" s="305"/>
      <c r="T70" s="305"/>
      <c r="U70" s="305"/>
      <c r="V70" s="305"/>
      <c r="W70" s="305"/>
      <c r="X70" s="305"/>
      <c r="Y70" s="305"/>
      <c r="Z70" s="305"/>
      <c r="AA70" s="305"/>
      <c r="AB70" s="323"/>
      <c r="AC70" s="323"/>
      <c r="AD70" s="323"/>
      <c r="AE70" s="323"/>
      <c r="AF70" s="323"/>
      <c r="AG70" s="323"/>
      <c r="AH70" s="323"/>
      <c r="AI70" s="323"/>
      <c r="AJ70" s="323"/>
    </row>
    <row r="71" spans="1:36" x14ac:dyDescent="0.2">
      <c r="A71" s="322"/>
      <c r="B71" s="305"/>
      <c r="C71" s="305"/>
      <c r="D71" s="323"/>
      <c r="E71" s="323"/>
      <c r="F71" s="323"/>
      <c r="G71" s="323"/>
      <c r="H71" s="323"/>
      <c r="I71" s="323"/>
      <c r="J71" s="323"/>
      <c r="K71" s="323"/>
      <c r="L71" s="323"/>
      <c r="M71" s="323"/>
      <c r="N71" s="305"/>
      <c r="O71" s="305"/>
      <c r="P71" s="305"/>
      <c r="Q71" s="305"/>
      <c r="R71" s="305"/>
      <c r="S71" s="305"/>
      <c r="T71" s="305"/>
      <c r="U71" s="305"/>
      <c r="V71" s="305"/>
      <c r="W71" s="305"/>
      <c r="X71" s="305"/>
      <c r="Y71" s="305"/>
      <c r="Z71" s="305"/>
      <c r="AA71" s="305"/>
      <c r="AB71" s="323"/>
      <c r="AC71" s="323"/>
      <c r="AD71" s="323"/>
      <c r="AE71" s="323"/>
      <c r="AF71" s="323"/>
      <c r="AG71" s="323"/>
      <c r="AH71" s="323"/>
      <c r="AI71" s="323"/>
      <c r="AJ71" s="323"/>
    </row>
    <row r="72" spans="1:36" x14ac:dyDescent="0.2">
      <c r="A72" s="322"/>
      <c r="B72" s="305"/>
      <c r="C72" s="305"/>
      <c r="D72" s="323"/>
      <c r="E72" s="323"/>
      <c r="F72" s="323"/>
      <c r="G72" s="323"/>
      <c r="H72" s="323"/>
      <c r="I72" s="323"/>
      <c r="J72" s="323"/>
      <c r="K72" s="323"/>
      <c r="L72" s="323"/>
      <c r="M72" s="323"/>
      <c r="N72" s="305"/>
      <c r="O72" s="305"/>
      <c r="P72" s="305"/>
      <c r="Q72" s="305"/>
      <c r="R72" s="305"/>
      <c r="S72" s="305"/>
      <c r="T72" s="305"/>
      <c r="U72" s="305"/>
      <c r="V72" s="305"/>
      <c r="W72" s="305"/>
      <c r="X72" s="305"/>
      <c r="Y72" s="305"/>
      <c r="Z72" s="305"/>
      <c r="AA72" s="305"/>
      <c r="AB72" s="323"/>
      <c r="AC72" s="323"/>
      <c r="AD72" s="323"/>
      <c r="AE72" s="323"/>
      <c r="AF72" s="323"/>
      <c r="AG72" s="323"/>
      <c r="AH72" s="323"/>
      <c r="AI72" s="323"/>
      <c r="AJ72" s="323"/>
    </row>
    <row r="73" spans="1:36" x14ac:dyDescent="0.2">
      <c r="A73" s="322"/>
      <c r="B73" s="305"/>
      <c r="C73" s="305"/>
      <c r="D73" s="323"/>
      <c r="E73" s="323"/>
      <c r="F73" s="323"/>
      <c r="G73" s="323"/>
      <c r="H73" s="323"/>
      <c r="I73" s="323"/>
      <c r="J73" s="323"/>
      <c r="K73" s="323"/>
      <c r="L73" s="323"/>
      <c r="M73" s="323"/>
      <c r="N73" s="305"/>
      <c r="O73" s="305"/>
      <c r="P73" s="305"/>
      <c r="Q73" s="305"/>
      <c r="R73" s="305"/>
      <c r="S73" s="305"/>
      <c r="T73" s="305"/>
      <c r="U73" s="305"/>
      <c r="V73" s="305"/>
      <c r="W73" s="305"/>
      <c r="X73" s="305"/>
      <c r="Y73" s="305"/>
      <c r="Z73" s="305"/>
      <c r="AA73" s="305"/>
      <c r="AB73" s="323"/>
      <c r="AC73" s="323"/>
      <c r="AD73" s="323"/>
      <c r="AE73" s="323"/>
      <c r="AF73" s="323"/>
      <c r="AG73" s="323"/>
      <c r="AH73" s="323"/>
      <c r="AI73" s="323"/>
      <c r="AJ73" s="323"/>
    </row>
    <row r="74" spans="1:36" x14ac:dyDescent="0.2">
      <c r="A74" s="322"/>
      <c r="B74" s="305"/>
      <c r="C74" s="305"/>
      <c r="D74" s="323"/>
      <c r="E74" s="323"/>
      <c r="F74" s="323"/>
      <c r="G74" s="323"/>
      <c r="H74" s="323"/>
      <c r="I74" s="323"/>
      <c r="J74" s="323"/>
      <c r="K74" s="323"/>
      <c r="L74" s="323"/>
      <c r="M74" s="323"/>
      <c r="N74" s="305"/>
      <c r="O74" s="305"/>
      <c r="P74" s="305"/>
      <c r="Q74" s="305"/>
      <c r="R74" s="305"/>
      <c r="S74" s="305"/>
      <c r="T74" s="305"/>
      <c r="U74" s="305"/>
      <c r="V74" s="305"/>
      <c r="W74" s="305"/>
      <c r="X74" s="305"/>
      <c r="Y74" s="305"/>
      <c r="Z74" s="305"/>
      <c r="AA74" s="305"/>
      <c r="AB74" s="323"/>
      <c r="AC74" s="323"/>
      <c r="AD74" s="323"/>
      <c r="AE74" s="323"/>
      <c r="AF74" s="323"/>
      <c r="AG74" s="323"/>
      <c r="AH74" s="323"/>
      <c r="AI74" s="323"/>
      <c r="AJ74" s="323"/>
    </row>
    <row r="75" spans="1:36" x14ac:dyDescent="0.2">
      <c r="A75" s="322"/>
      <c r="B75" s="305"/>
      <c r="C75" s="305"/>
      <c r="D75" s="323"/>
      <c r="E75" s="323"/>
      <c r="F75" s="323"/>
      <c r="G75" s="323"/>
      <c r="H75" s="323"/>
      <c r="I75" s="323"/>
      <c r="J75" s="323"/>
      <c r="K75" s="323"/>
      <c r="L75" s="323"/>
      <c r="M75" s="323"/>
      <c r="N75" s="305"/>
      <c r="O75" s="305"/>
      <c r="P75" s="305"/>
      <c r="Q75" s="305"/>
      <c r="R75" s="305"/>
      <c r="S75" s="305"/>
      <c r="T75" s="305"/>
      <c r="U75" s="305"/>
      <c r="V75" s="305"/>
      <c r="W75" s="305"/>
      <c r="X75" s="305"/>
      <c r="Y75" s="305"/>
      <c r="Z75" s="305"/>
      <c r="AA75" s="305"/>
      <c r="AB75" s="323"/>
      <c r="AC75" s="323"/>
      <c r="AD75" s="323"/>
      <c r="AE75" s="323"/>
      <c r="AF75" s="323"/>
      <c r="AG75" s="323"/>
      <c r="AH75" s="323"/>
      <c r="AI75" s="323"/>
      <c r="AJ75" s="323"/>
    </row>
    <row r="76" spans="1:36" x14ac:dyDescent="0.2">
      <c r="A76" s="322"/>
      <c r="B76" s="305"/>
      <c r="C76" s="305"/>
      <c r="D76" s="323"/>
      <c r="E76" s="323"/>
      <c r="F76" s="323"/>
      <c r="G76" s="323"/>
      <c r="H76" s="323"/>
      <c r="I76" s="323"/>
      <c r="J76" s="323"/>
      <c r="K76" s="323"/>
      <c r="L76" s="323"/>
      <c r="M76" s="323"/>
      <c r="N76" s="305"/>
      <c r="O76" s="305"/>
      <c r="P76" s="305"/>
      <c r="Q76" s="305"/>
      <c r="R76" s="305"/>
      <c r="S76" s="305"/>
      <c r="T76" s="305"/>
      <c r="U76" s="305"/>
      <c r="V76" s="305"/>
      <c r="W76" s="305"/>
      <c r="X76" s="305"/>
      <c r="Y76" s="305"/>
      <c r="Z76" s="305"/>
      <c r="AA76" s="305"/>
      <c r="AB76" s="323"/>
      <c r="AC76" s="323"/>
      <c r="AD76" s="323"/>
      <c r="AE76" s="323"/>
      <c r="AF76" s="323"/>
      <c r="AG76" s="323"/>
      <c r="AH76" s="323"/>
      <c r="AI76" s="323"/>
      <c r="AJ76" s="323"/>
    </row>
    <row r="77" spans="1:36" x14ac:dyDescent="0.2">
      <c r="A77" s="322"/>
      <c r="B77" s="305"/>
      <c r="C77" s="305"/>
      <c r="D77" s="323"/>
      <c r="E77" s="323"/>
      <c r="F77" s="323"/>
      <c r="G77" s="323"/>
      <c r="H77" s="323"/>
      <c r="I77" s="323"/>
      <c r="J77" s="323"/>
      <c r="K77" s="323"/>
      <c r="L77" s="323"/>
      <c r="M77" s="323"/>
      <c r="N77" s="305"/>
      <c r="O77" s="305"/>
      <c r="P77" s="305"/>
      <c r="Q77" s="305"/>
      <c r="R77" s="305"/>
      <c r="S77" s="305"/>
      <c r="T77" s="305"/>
      <c r="U77" s="305"/>
      <c r="V77" s="305"/>
      <c r="W77" s="305"/>
      <c r="X77" s="305"/>
      <c r="Y77" s="305"/>
      <c r="Z77" s="305"/>
      <c r="AA77" s="305"/>
      <c r="AB77" s="323"/>
      <c r="AC77" s="323"/>
      <c r="AD77" s="323"/>
      <c r="AE77" s="323"/>
      <c r="AF77" s="323"/>
      <c r="AG77" s="323"/>
      <c r="AH77" s="323"/>
      <c r="AI77" s="323"/>
      <c r="AJ77" s="323"/>
    </row>
    <row r="78" spans="1:36" x14ac:dyDescent="0.2">
      <c r="A78" s="322"/>
      <c r="B78" s="305"/>
      <c r="C78" s="305"/>
      <c r="D78" s="323"/>
      <c r="E78" s="323"/>
      <c r="F78" s="323"/>
      <c r="G78" s="323"/>
      <c r="H78" s="323"/>
      <c r="I78" s="323"/>
      <c r="J78" s="323"/>
      <c r="K78" s="323"/>
      <c r="L78" s="323"/>
      <c r="M78" s="323"/>
      <c r="N78" s="305"/>
      <c r="O78" s="305"/>
      <c r="P78" s="305"/>
      <c r="Q78" s="305"/>
      <c r="R78" s="305"/>
      <c r="S78" s="305"/>
      <c r="T78" s="305"/>
      <c r="U78" s="305"/>
      <c r="V78" s="305"/>
      <c r="W78" s="305"/>
      <c r="X78" s="305"/>
      <c r="Y78" s="305"/>
      <c r="Z78" s="305"/>
      <c r="AA78" s="305"/>
      <c r="AB78" s="323"/>
      <c r="AC78" s="323"/>
      <c r="AD78" s="323"/>
      <c r="AE78" s="323"/>
      <c r="AF78" s="323"/>
      <c r="AG78" s="323"/>
      <c r="AH78" s="323"/>
      <c r="AI78" s="323"/>
      <c r="AJ78" s="323"/>
    </row>
    <row r="79" spans="1:36" x14ac:dyDescent="0.2">
      <c r="A79" s="322"/>
      <c r="B79" s="305"/>
      <c r="C79" s="305"/>
      <c r="D79" s="323"/>
      <c r="E79" s="323"/>
      <c r="F79" s="323"/>
      <c r="G79" s="323"/>
      <c r="H79" s="323"/>
      <c r="I79" s="323"/>
      <c r="J79" s="323"/>
      <c r="K79" s="323"/>
      <c r="L79" s="323"/>
      <c r="M79" s="323"/>
      <c r="N79" s="305"/>
      <c r="O79" s="305"/>
      <c r="P79" s="373"/>
      <c r="Q79" s="373"/>
      <c r="R79" s="373"/>
      <c r="S79" s="373"/>
      <c r="T79" s="305"/>
      <c r="U79" s="305"/>
      <c r="V79" s="305"/>
      <c r="W79" s="305"/>
      <c r="X79" s="305"/>
      <c r="Y79" s="305"/>
      <c r="Z79" s="305"/>
      <c r="AA79" s="305"/>
      <c r="AB79" s="323"/>
      <c r="AC79" s="323"/>
      <c r="AD79" s="323"/>
      <c r="AE79" s="323"/>
      <c r="AF79" s="323"/>
      <c r="AG79" s="323"/>
      <c r="AH79" s="323"/>
      <c r="AI79" s="323"/>
      <c r="AJ79" s="323"/>
    </row>
    <row r="80" spans="1:36" x14ac:dyDescent="0.2">
      <c r="A80" s="322"/>
      <c r="B80" s="305"/>
      <c r="C80" s="305"/>
      <c r="D80" s="323"/>
      <c r="E80" s="323"/>
      <c r="F80" s="323"/>
      <c r="G80" s="323"/>
      <c r="H80" s="323"/>
      <c r="I80" s="323"/>
      <c r="J80" s="323"/>
      <c r="K80" s="323"/>
      <c r="L80" s="323"/>
      <c r="M80" s="323"/>
      <c r="N80" s="305"/>
      <c r="O80" s="305"/>
      <c r="P80" s="373"/>
      <c r="Q80" s="373"/>
      <c r="R80" s="373"/>
      <c r="S80" s="373"/>
      <c r="T80" s="305"/>
      <c r="U80" s="305" t="s">
        <v>896</v>
      </c>
      <c r="V80" s="305"/>
      <c r="W80" s="305"/>
      <c r="X80" s="305"/>
      <c r="Y80" s="305"/>
      <c r="Z80" s="305"/>
      <c r="AA80" s="305"/>
      <c r="AB80" s="323"/>
      <c r="AC80" s="323"/>
      <c r="AD80" s="323"/>
      <c r="AE80" s="323"/>
      <c r="AF80" s="323"/>
      <c r="AG80" s="323"/>
      <c r="AH80" s="323"/>
      <c r="AI80" s="323"/>
      <c r="AJ80" s="323"/>
    </row>
    <row r="81" spans="1:36" x14ac:dyDescent="0.2">
      <c r="A81" s="322"/>
      <c r="B81" s="305"/>
      <c r="C81" s="305"/>
      <c r="D81" s="323"/>
      <c r="E81" s="323"/>
      <c r="F81" s="323"/>
      <c r="G81" s="323"/>
      <c r="H81" s="323"/>
      <c r="I81" s="323"/>
      <c r="J81" s="323"/>
      <c r="K81" s="323"/>
      <c r="L81" s="323"/>
      <c r="M81" s="323"/>
      <c r="N81" s="305"/>
      <c r="O81" s="305"/>
      <c r="P81" s="373"/>
      <c r="Q81" s="373"/>
      <c r="R81" s="373"/>
      <c r="S81" s="373"/>
      <c r="T81" s="373"/>
      <c r="U81" s="305"/>
      <c r="V81" s="305"/>
      <c r="W81" s="305"/>
      <c r="X81" s="305"/>
      <c r="Y81" s="305"/>
      <c r="Z81" s="305"/>
      <c r="AA81" s="305"/>
      <c r="AB81" s="323"/>
      <c r="AC81" s="323"/>
      <c r="AD81" s="323"/>
      <c r="AE81" s="323"/>
      <c r="AF81" s="323"/>
      <c r="AG81" s="323"/>
      <c r="AH81" s="323"/>
      <c r="AI81" s="323"/>
      <c r="AJ81" s="323"/>
    </row>
    <row r="82" spans="1:36" x14ac:dyDescent="0.2">
      <c r="A82" s="322"/>
      <c r="B82" s="305"/>
      <c r="C82" s="305"/>
      <c r="D82" s="323"/>
      <c r="E82" s="323"/>
      <c r="F82" s="323"/>
      <c r="G82" s="323"/>
      <c r="H82" s="323"/>
      <c r="I82" s="323"/>
      <c r="J82" s="323"/>
      <c r="K82" s="323"/>
      <c r="L82" s="323"/>
      <c r="M82" s="323"/>
      <c r="N82" s="323"/>
      <c r="O82" s="305"/>
      <c r="P82" s="373"/>
      <c r="Q82" s="373"/>
      <c r="R82" s="373"/>
      <c r="S82" s="373"/>
      <c r="T82" s="350"/>
      <c r="U82" s="323"/>
      <c r="V82" s="323"/>
      <c r="W82" s="323"/>
      <c r="X82" s="323"/>
      <c r="Y82" s="323"/>
      <c r="Z82" s="323"/>
      <c r="AA82" s="323"/>
      <c r="AB82" s="323"/>
      <c r="AC82" s="323"/>
      <c r="AD82" s="323"/>
      <c r="AE82" s="323"/>
      <c r="AF82" s="323"/>
      <c r="AG82" s="323"/>
      <c r="AH82" s="323"/>
      <c r="AI82" s="323"/>
      <c r="AJ82" s="323"/>
    </row>
    <row r="83" spans="1:36" x14ac:dyDescent="0.2">
      <c r="A83" s="322"/>
      <c r="B83" s="305"/>
      <c r="C83" s="305"/>
      <c r="D83" s="323"/>
      <c r="E83" s="323"/>
      <c r="F83" s="323"/>
      <c r="G83" s="323"/>
      <c r="H83" s="323"/>
      <c r="I83" s="323"/>
      <c r="J83" s="323"/>
      <c r="K83" s="323"/>
      <c r="L83" s="323"/>
      <c r="M83" s="323"/>
      <c r="N83" s="323"/>
      <c r="O83" s="305"/>
      <c r="P83" s="373"/>
      <c r="Q83" s="373"/>
      <c r="R83" s="373"/>
      <c r="S83" s="373"/>
      <c r="T83" s="350"/>
      <c r="U83" s="323"/>
      <c r="V83" s="323"/>
      <c r="W83" s="323"/>
      <c r="X83" s="323"/>
      <c r="Y83" s="323"/>
      <c r="Z83" s="323"/>
      <c r="AA83" s="323"/>
      <c r="AB83" s="323"/>
      <c r="AC83" s="323"/>
      <c r="AD83" s="323"/>
      <c r="AE83" s="323"/>
      <c r="AF83" s="323"/>
      <c r="AG83" s="323"/>
      <c r="AH83" s="323"/>
      <c r="AI83" s="323"/>
      <c r="AJ83" s="323"/>
    </row>
    <row r="84" spans="1:36" x14ac:dyDescent="0.2">
      <c r="A84" s="322"/>
      <c r="B84" s="305"/>
      <c r="C84" s="305"/>
      <c r="D84" s="323"/>
      <c r="E84" s="323"/>
      <c r="F84" s="323"/>
      <c r="G84" s="323"/>
      <c r="H84" s="323"/>
      <c r="I84" s="323"/>
      <c r="J84" s="323"/>
      <c r="K84" s="323"/>
      <c r="L84" s="323"/>
      <c r="M84" s="323"/>
      <c r="N84" s="323"/>
      <c r="O84" s="305"/>
      <c r="P84" s="373"/>
      <c r="Q84" s="373"/>
      <c r="R84" s="373"/>
      <c r="S84" s="373"/>
      <c r="T84" s="350"/>
      <c r="U84" s="323"/>
      <c r="V84" s="323"/>
      <c r="W84" s="323"/>
      <c r="X84" s="323"/>
      <c r="Y84" s="323"/>
      <c r="Z84" s="323"/>
      <c r="AA84" s="323"/>
      <c r="AB84" s="323"/>
      <c r="AC84" s="323"/>
      <c r="AD84" s="323"/>
      <c r="AE84" s="323"/>
      <c r="AF84" s="323"/>
      <c r="AG84" s="323"/>
      <c r="AH84" s="323"/>
      <c r="AI84" s="323"/>
      <c r="AJ84" s="323"/>
    </row>
    <row r="85" spans="1:36" x14ac:dyDescent="0.2">
      <c r="A85" s="322"/>
      <c r="B85" s="305"/>
      <c r="C85" s="305"/>
      <c r="D85" s="323"/>
      <c r="E85" s="323"/>
      <c r="F85" s="323"/>
      <c r="G85" s="323"/>
      <c r="H85" s="323"/>
      <c r="I85" s="323"/>
      <c r="J85" s="323"/>
      <c r="K85" s="323"/>
      <c r="L85" s="323"/>
      <c r="M85" s="323"/>
      <c r="N85" s="323"/>
      <c r="O85" s="305"/>
      <c r="P85" s="373"/>
      <c r="Q85" s="373"/>
      <c r="R85" s="373"/>
      <c r="S85" s="373"/>
      <c r="T85" s="350"/>
      <c r="U85" s="323"/>
      <c r="V85" s="323"/>
      <c r="W85" s="323"/>
      <c r="X85" s="323"/>
      <c r="Y85" s="323"/>
      <c r="Z85" s="323"/>
      <c r="AA85" s="323"/>
      <c r="AB85" s="323"/>
      <c r="AC85" s="323"/>
      <c r="AD85" s="323"/>
      <c r="AE85" s="323"/>
      <c r="AF85" s="323"/>
      <c r="AG85" s="323"/>
      <c r="AH85" s="323"/>
      <c r="AI85" s="323"/>
      <c r="AJ85" s="323"/>
    </row>
    <row r="86" spans="1:36" x14ac:dyDescent="0.2">
      <c r="A86" s="322"/>
      <c r="B86" s="305"/>
      <c r="C86" s="305"/>
      <c r="D86" s="323"/>
      <c r="E86" s="323"/>
      <c r="F86" s="323"/>
      <c r="G86" s="323"/>
      <c r="H86" s="323"/>
      <c r="I86" s="323"/>
      <c r="J86" s="323"/>
      <c r="K86" s="323"/>
      <c r="L86" s="323"/>
      <c r="M86" s="323"/>
      <c r="N86" s="323"/>
      <c r="O86" s="305"/>
      <c r="P86" s="373"/>
      <c r="Q86" s="373"/>
      <c r="R86" s="373"/>
      <c r="S86" s="373"/>
      <c r="T86" s="350"/>
      <c r="U86" s="323"/>
      <c r="V86" s="323"/>
      <c r="W86" s="323"/>
      <c r="X86" s="323"/>
      <c r="Y86" s="323"/>
      <c r="Z86" s="323"/>
      <c r="AA86" s="323"/>
      <c r="AB86" s="323"/>
      <c r="AC86" s="323"/>
      <c r="AD86" s="323"/>
      <c r="AE86" s="323"/>
      <c r="AF86" s="323"/>
      <c r="AG86" s="323"/>
      <c r="AH86" s="323"/>
      <c r="AI86" s="323"/>
      <c r="AJ86" s="323"/>
    </row>
    <row r="87" spans="1:36" x14ac:dyDescent="0.2">
      <c r="A87" s="322"/>
      <c r="B87" s="305"/>
      <c r="C87" s="305"/>
      <c r="D87" s="323"/>
      <c r="E87" s="323"/>
      <c r="F87" s="323"/>
      <c r="G87" s="323"/>
      <c r="H87" s="323"/>
      <c r="I87" s="323"/>
      <c r="J87" s="323"/>
      <c r="K87" s="323"/>
      <c r="L87" s="323"/>
      <c r="M87" s="323"/>
      <c r="N87" s="323"/>
      <c r="O87" s="305"/>
      <c r="P87" s="373"/>
      <c r="Q87" s="373"/>
      <c r="R87" s="373"/>
      <c r="S87" s="373"/>
      <c r="T87" s="350"/>
      <c r="U87" s="323"/>
      <c r="V87" s="323"/>
      <c r="W87" s="323"/>
      <c r="X87" s="323"/>
      <c r="Y87" s="323"/>
      <c r="Z87" s="323"/>
      <c r="AA87" s="323"/>
      <c r="AB87" s="323"/>
      <c r="AC87" s="323"/>
      <c r="AD87" s="323"/>
      <c r="AE87" s="323"/>
      <c r="AF87" s="323"/>
      <c r="AG87" s="323"/>
      <c r="AH87" s="323"/>
      <c r="AI87" s="323"/>
      <c r="AJ87" s="323"/>
    </row>
    <row r="88" spans="1:36" x14ac:dyDescent="0.2">
      <c r="A88" s="322"/>
      <c r="B88" s="305"/>
      <c r="C88" s="305"/>
      <c r="D88" s="323"/>
      <c r="E88" s="323"/>
      <c r="F88" s="323"/>
      <c r="G88" s="323"/>
      <c r="H88" s="323"/>
      <c r="I88" s="323"/>
      <c r="J88" s="323"/>
      <c r="K88" s="323"/>
      <c r="L88" s="323"/>
      <c r="M88" s="323"/>
      <c r="N88" s="323"/>
      <c r="O88" s="305"/>
      <c r="P88" s="373"/>
      <c r="Q88" s="373"/>
      <c r="R88" s="373"/>
      <c r="S88" s="373"/>
      <c r="T88" s="350"/>
      <c r="U88" s="323"/>
      <c r="V88" s="323"/>
      <c r="W88" s="323"/>
      <c r="X88" s="323"/>
      <c r="Y88" s="323"/>
      <c r="Z88" s="323"/>
      <c r="AA88" s="323"/>
      <c r="AB88" s="323"/>
      <c r="AC88" s="323"/>
      <c r="AD88" s="323"/>
      <c r="AE88" s="323"/>
      <c r="AF88" s="323"/>
      <c r="AG88" s="323"/>
      <c r="AH88" s="323"/>
      <c r="AI88" s="323"/>
      <c r="AJ88" s="323"/>
    </row>
    <row r="89" spans="1:36" x14ac:dyDescent="0.2">
      <c r="A89" s="322"/>
      <c r="B89" s="305"/>
      <c r="C89" s="305"/>
      <c r="D89" s="323"/>
      <c r="E89" s="323"/>
      <c r="F89" s="323"/>
      <c r="G89" s="323"/>
      <c r="H89" s="323"/>
      <c r="I89" s="323"/>
      <c r="J89" s="323"/>
      <c r="K89" s="323"/>
      <c r="L89" s="323"/>
      <c r="M89" s="323"/>
      <c r="N89" s="323"/>
      <c r="O89" s="305"/>
      <c r="P89" s="373"/>
      <c r="Q89" s="373"/>
      <c r="R89" s="373"/>
      <c r="S89" s="373"/>
      <c r="T89" s="350"/>
      <c r="U89" s="323"/>
      <c r="V89" s="323"/>
      <c r="W89" s="323"/>
      <c r="X89" s="323"/>
      <c r="Y89" s="323"/>
      <c r="Z89" s="323"/>
      <c r="AA89" s="323"/>
      <c r="AB89" s="323"/>
      <c r="AC89" s="323"/>
      <c r="AD89" s="323"/>
      <c r="AE89" s="323"/>
      <c r="AF89" s="323"/>
      <c r="AG89" s="323"/>
      <c r="AH89" s="323"/>
      <c r="AI89" s="323"/>
      <c r="AJ89" s="323"/>
    </row>
    <row r="90" spans="1:36" x14ac:dyDescent="0.2">
      <c r="A90" s="322"/>
      <c r="B90" s="305"/>
      <c r="C90" s="305"/>
      <c r="D90" s="323"/>
      <c r="E90" s="323"/>
      <c r="F90" s="323"/>
      <c r="G90" s="323"/>
      <c r="H90" s="323"/>
      <c r="I90" s="323"/>
      <c r="J90" s="323"/>
      <c r="K90" s="323"/>
      <c r="L90" s="323"/>
      <c r="M90" s="323"/>
      <c r="N90" s="323"/>
      <c r="O90" s="305"/>
      <c r="P90" s="373"/>
      <c r="Q90" s="373"/>
      <c r="R90" s="373"/>
      <c r="S90" s="373"/>
      <c r="T90" s="350"/>
      <c r="U90" s="323"/>
      <c r="V90" s="323"/>
      <c r="W90" s="323"/>
      <c r="X90" s="323"/>
      <c r="Y90" s="323"/>
      <c r="Z90" s="323"/>
      <c r="AA90" s="323"/>
      <c r="AB90" s="323"/>
      <c r="AC90" s="323"/>
      <c r="AD90" s="323"/>
      <c r="AE90" s="323"/>
      <c r="AF90" s="323"/>
      <c r="AG90" s="323"/>
      <c r="AH90" s="323"/>
      <c r="AI90" s="323"/>
      <c r="AJ90" s="323"/>
    </row>
    <row r="91" spans="1:36" x14ac:dyDescent="0.2">
      <c r="A91" s="322"/>
      <c r="B91" s="305"/>
      <c r="C91" s="305"/>
      <c r="D91" s="323"/>
      <c r="E91" s="323"/>
      <c r="F91" s="323"/>
      <c r="G91" s="323"/>
      <c r="H91" s="323"/>
      <c r="I91" s="323"/>
      <c r="J91" s="323"/>
      <c r="K91" s="323"/>
      <c r="L91" s="323"/>
      <c r="M91" s="323"/>
      <c r="N91" s="323"/>
      <c r="O91" s="305"/>
      <c r="P91" s="373"/>
      <c r="Q91" s="373"/>
      <c r="R91" s="373"/>
      <c r="S91" s="373"/>
      <c r="T91" s="350"/>
      <c r="U91" s="323"/>
      <c r="V91" s="323"/>
      <c r="W91" s="323"/>
      <c r="X91" s="323"/>
      <c r="Y91" s="323"/>
      <c r="Z91" s="323"/>
      <c r="AA91" s="323"/>
      <c r="AB91" s="323"/>
      <c r="AC91" s="323"/>
      <c r="AD91" s="323"/>
      <c r="AE91" s="323"/>
      <c r="AF91" s="323"/>
      <c r="AG91" s="323"/>
      <c r="AH91" s="323"/>
      <c r="AI91" s="323"/>
      <c r="AJ91" s="323"/>
    </row>
    <row r="92" spans="1:36" x14ac:dyDescent="0.2">
      <c r="A92" s="322"/>
      <c r="B92" s="305"/>
      <c r="C92" s="305"/>
      <c r="D92" s="323"/>
      <c r="E92" s="323"/>
      <c r="F92" s="323"/>
      <c r="G92" s="323"/>
      <c r="H92" s="323"/>
      <c r="I92" s="323"/>
      <c r="J92" s="323"/>
      <c r="K92" s="323"/>
      <c r="L92" s="323"/>
      <c r="M92" s="323"/>
      <c r="N92" s="323"/>
      <c r="O92" s="305"/>
      <c r="P92" s="373"/>
      <c r="Q92" s="373"/>
      <c r="R92" s="373"/>
      <c r="S92" s="373"/>
      <c r="T92" s="350"/>
      <c r="U92" s="323"/>
      <c r="V92" s="323"/>
      <c r="W92" s="323"/>
      <c r="X92" s="323"/>
      <c r="Y92" s="323"/>
      <c r="Z92" s="323"/>
      <c r="AA92" s="323"/>
      <c r="AB92" s="323"/>
      <c r="AC92" s="323"/>
      <c r="AD92" s="323"/>
      <c r="AE92" s="323"/>
      <c r="AF92" s="323"/>
      <c r="AG92" s="323"/>
      <c r="AH92" s="323"/>
      <c r="AI92" s="323"/>
      <c r="AJ92" s="323"/>
    </row>
    <row r="93" spans="1:36" x14ac:dyDescent="0.2">
      <c r="A93" s="322"/>
      <c r="B93" s="305"/>
      <c r="C93" s="305"/>
      <c r="D93" s="323"/>
      <c r="E93" s="323"/>
      <c r="F93" s="323"/>
      <c r="G93" s="323"/>
      <c r="H93" s="323"/>
      <c r="I93" s="323"/>
      <c r="J93" s="323"/>
      <c r="K93" s="323"/>
      <c r="L93" s="323"/>
      <c r="M93" s="323"/>
      <c r="N93" s="323"/>
      <c r="O93" s="305"/>
      <c r="P93" s="373"/>
      <c r="Q93" s="373"/>
      <c r="R93" s="373"/>
      <c r="S93" s="373"/>
      <c r="T93" s="350"/>
      <c r="U93" s="323"/>
      <c r="V93" s="323"/>
      <c r="W93" s="323"/>
      <c r="X93" s="323"/>
      <c r="Y93" s="323"/>
      <c r="Z93" s="323"/>
      <c r="AA93" s="323"/>
      <c r="AB93" s="323"/>
      <c r="AC93" s="323"/>
      <c r="AD93" s="323"/>
      <c r="AE93" s="323"/>
      <c r="AF93" s="323"/>
      <c r="AG93" s="323"/>
      <c r="AH93" s="323"/>
      <c r="AI93" s="323"/>
      <c r="AJ93" s="323"/>
    </row>
    <row r="94" spans="1:36" x14ac:dyDescent="0.2">
      <c r="A94" s="322"/>
      <c r="B94" s="305"/>
      <c r="C94" s="305"/>
      <c r="D94" s="323"/>
      <c r="E94" s="323"/>
      <c r="F94" s="323"/>
      <c r="G94" s="323"/>
      <c r="H94" s="323"/>
      <c r="I94" s="323"/>
      <c r="J94" s="323"/>
      <c r="K94" s="323"/>
      <c r="L94" s="323"/>
      <c r="M94" s="323"/>
      <c r="N94" s="323"/>
      <c r="O94" s="305"/>
      <c r="P94" s="373"/>
      <c r="Q94" s="373"/>
      <c r="R94" s="373"/>
      <c r="S94" s="373"/>
      <c r="T94" s="350"/>
      <c r="U94" s="323"/>
      <c r="V94" s="323"/>
      <c r="W94" s="323"/>
      <c r="X94" s="323"/>
      <c r="Y94" s="323"/>
      <c r="Z94" s="323"/>
      <c r="AA94" s="323"/>
      <c r="AB94" s="323"/>
      <c r="AC94" s="323"/>
      <c r="AD94" s="323"/>
      <c r="AE94" s="323"/>
      <c r="AF94" s="323"/>
      <c r="AG94" s="323"/>
      <c r="AH94" s="323"/>
      <c r="AI94" s="323"/>
      <c r="AJ94" s="323"/>
    </row>
    <row r="95" spans="1:36" x14ac:dyDescent="0.2">
      <c r="A95" s="322"/>
      <c r="B95" s="305"/>
      <c r="C95" s="305"/>
      <c r="D95" s="323"/>
      <c r="E95" s="323"/>
      <c r="F95" s="323"/>
      <c r="G95" s="323"/>
      <c r="H95" s="323"/>
      <c r="I95" s="323"/>
      <c r="J95" s="323"/>
      <c r="K95" s="323"/>
      <c r="L95" s="323"/>
      <c r="M95" s="323"/>
      <c r="N95" s="323"/>
      <c r="O95" s="305"/>
      <c r="P95" s="373"/>
      <c r="Q95" s="373"/>
      <c r="R95" s="373"/>
      <c r="S95" s="373"/>
      <c r="T95" s="350"/>
      <c r="U95" s="323"/>
      <c r="V95" s="323"/>
      <c r="W95" s="323"/>
      <c r="X95" s="323"/>
      <c r="Y95" s="323"/>
      <c r="Z95" s="323"/>
      <c r="AA95" s="323"/>
      <c r="AB95" s="323"/>
      <c r="AC95" s="323"/>
      <c r="AD95" s="323"/>
      <c r="AE95" s="323"/>
      <c r="AF95" s="323"/>
      <c r="AG95" s="323"/>
      <c r="AH95" s="323"/>
      <c r="AI95" s="323"/>
      <c r="AJ95" s="323"/>
    </row>
    <row r="96" spans="1:36" x14ac:dyDescent="0.2">
      <c r="A96" s="322"/>
      <c r="B96" s="305"/>
      <c r="C96" s="305"/>
      <c r="D96" s="323"/>
      <c r="E96" s="323"/>
      <c r="F96" s="323"/>
      <c r="G96" s="323"/>
      <c r="H96" s="323"/>
      <c r="I96" s="323"/>
      <c r="J96" s="323"/>
      <c r="K96" s="323"/>
      <c r="L96" s="323"/>
      <c r="M96" s="323"/>
      <c r="N96" s="323"/>
      <c r="O96" s="305"/>
      <c r="P96" s="373"/>
      <c r="Q96" s="373"/>
      <c r="R96" s="373"/>
      <c r="S96" s="373"/>
      <c r="T96" s="350"/>
      <c r="U96" s="323"/>
      <c r="V96" s="323"/>
      <c r="W96" s="323"/>
      <c r="X96" s="323"/>
      <c r="Y96" s="323"/>
      <c r="Z96" s="323"/>
      <c r="AA96" s="323"/>
      <c r="AB96" s="323"/>
      <c r="AC96" s="323"/>
      <c r="AD96" s="323"/>
      <c r="AE96" s="323"/>
      <c r="AF96" s="323"/>
      <c r="AG96" s="323"/>
      <c r="AH96" s="323"/>
      <c r="AI96" s="323"/>
      <c r="AJ96" s="323"/>
    </row>
    <row r="97" spans="1:36" x14ac:dyDescent="0.2">
      <c r="A97" s="305"/>
      <c r="B97" s="305"/>
      <c r="C97" s="305"/>
      <c r="D97" s="323"/>
      <c r="E97" s="323"/>
      <c r="F97" s="323"/>
      <c r="G97" s="323"/>
      <c r="H97" s="323"/>
      <c r="I97" s="323"/>
      <c r="J97" s="323"/>
      <c r="K97" s="323"/>
      <c r="L97" s="323"/>
      <c r="M97" s="323"/>
      <c r="N97" s="323"/>
      <c r="O97" s="305"/>
      <c r="P97" s="373"/>
      <c r="Q97" s="373"/>
      <c r="R97" s="373"/>
      <c r="S97" s="373"/>
      <c r="T97" s="323"/>
      <c r="U97" s="323"/>
      <c r="V97" s="323"/>
      <c r="W97" s="323"/>
      <c r="X97" s="323"/>
      <c r="Y97" s="323"/>
      <c r="Z97" s="323"/>
      <c r="AA97" s="323"/>
      <c r="AB97" s="323"/>
      <c r="AC97" s="323"/>
      <c r="AD97" s="323"/>
      <c r="AE97" s="323"/>
      <c r="AF97" s="323"/>
      <c r="AG97" s="323"/>
      <c r="AH97" s="323"/>
      <c r="AI97" s="323"/>
      <c r="AJ97" s="323"/>
    </row>
    <row r="98" spans="1:36" x14ac:dyDescent="0.2">
      <c r="A98" s="305"/>
      <c r="B98" s="305"/>
      <c r="C98" s="305"/>
      <c r="D98" s="323"/>
      <c r="E98" s="323"/>
      <c r="F98" s="323"/>
      <c r="G98" s="323"/>
      <c r="H98" s="323"/>
      <c r="I98" s="323"/>
      <c r="J98" s="323"/>
      <c r="K98" s="323"/>
      <c r="L98" s="323"/>
      <c r="M98" s="323"/>
      <c r="N98" s="323"/>
      <c r="O98" s="305"/>
      <c r="P98" s="373"/>
      <c r="Q98" s="373"/>
      <c r="R98" s="373"/>
      <c r="S98" s="373"/>
      <c r="T98" s="323"/>
      <c r="U98" s="323"/>
      <c r="V98" s="323"/>
      <c r="W98" s="323"/>
      <c r="X98" s="323"/>
      <c r="Y98" s="323"/>
      <c r="Z98" s="323"/>
      <c r="AA98" s="323"/>
      <c r="AB98" s="323"/>
      <c r="AC98" s="323"/>
      <c r="AD98" s="323"/>
      <c r="AE98" s="323"/>
      <c r="AF98" s="323"/>
      <c r="AG98" s="323"/>
      <c r="AH98" s="323"/>
      <c r="AI98" s="323"/>
      <c r="AJ98" s="323"/>
    </row>
    <row r="99" spans="1:36" x14ac:dyDescent="0.2">
      <c r="A99" s="305"/>
      <c r="B99" s="305"/>
      <c r="C99" s="305"/>
      <c r="D99" s="323"/>
      <c r="E99" s="323"/>
      <c r="F99" s="323"/>
      <c r="G99" s="323"/>
      <c r="H99" s="323"/>
      <c r="I99" s="323"/>
      <c r="J99" s="323"/>
      <c r="K99" s="323"/>
      <c r="L99" s="323"/>
      <c r="M99" s="323"/>
      <c r="N99" s="323"/>
      <c r="O99" s="305"/>
      <c r="P99" s="373"/>
      <c r="Q99" s="373"/>
      <c r="R99" s="373"/>
      <c r="S99" s="373"/>
      <c r="T99" s="323"/>
      <c r="U99" s="323"/>
      <c r="V99" s="323"/>
      <c r="W99" s="323"/>
      <c r="X99" s="323"/>
      <c r="Y99" s="323"/>
      <c r="Z99" s="323"/>
      <c r="AA99" s="323"/>
      <c r="AB99" s="323"/>
      <c r="AC99" s="323"/>
      <c r="AD99" s="323"/>
      <c r="AE99" s="323"/>
      <c r="AF99" s="323"/>
      <c r="AG99" s="323"/>
      <c r="AH99" s="323"/>
      <c r="AI99" s="323"/>
      <c r="AJ99" s="323"/>
    </row>
    <row r="100" spans="1:36" x14ac:dyDescent="0.2">
      <c r="A100" s="305"/>
      <c r="B100" s="305"/>
      <c r="C100" s="305"/>
      <c r="D100" s="305"/>
      <c r="E100" s="305"/>
      <c r="F100" s="305"/>
      <c r="G100" s="305"/>
      <c r="H100" s="305"/>
      <c r="I100" s="305"/>
      <c r="J100" s="305"/>
      <c r="K100" s="305"/>
      <c r="L100" s="305"/>
      <c r="M100" s="305"/>
      <c r="N100" s="305"/>
      <c r="O100" s="305"/>
      <c r="P100" s="373"/>
      <c r="Q100" s="373"/>
      <c r="R100" s="373"/>
      <c r="S100" s="373"/>
      <c r="T100" s="305"/>
      <c r="U100" s="305"/>
      <c r="V100" s="305"/>
      <c r="W100" s="305"/>
      <c r="X100" s="305"/>
      <c r="Y100" s="305"/>
      <c r="Z100" s="305"/>
      <c r="AA100" s="305"/>
      <c r="AB100" s="305"/>
      <c r="AC100" s="305"/>
      <c r="AD100" s="305"/>
      <c r="AE100" s="305"/>
      <c r="AF100" s="305"/>
      <c r="AG100" s="305"/>
      <c r="AH100" s="305"/>
      <c r="AI100" s="305"/>
      <c r="AJ100" s="305"/>
    </row>
    <row r="101" spans="1:36" x14ac:dyDescent="0.2">
      <c r="A101" s="305"/>
      <c r="B101" s="305"/>
      <c r="C101" s="305"/>
      <c r="D101" s="305"/>
      <c r="E101" s="305"/>
      <c r="F101" s="305"/>
      <c r="G101" s="305"/>
      <c r="H101" s="305"/>
      <c r="I101" s="305"/>
      <c r="J101" s="305"/>
      <c r="K101" s="305"/>
      <c r="L101" s="305"/>
      <c r="M101" s="305"/>
      <c r="N101" s="305"/>
      <c r="O101" s="305"/>
      <c r="P101" s="373"/>
      <c r="Q101" s="373"/>
      <c r="R101" s="373"/>
      <c r="S101" s="373"/>
      <c r="T101" s="305"/>
      <c r="U101" s="305"/>
      <c r="V101" s="305"/>
      <c r="W101" s="305"/>
      <c r="X101" s="305"/>
      <c r="Y101" s="305"/>
      <c r="Z101" s="305"/>
      <c r="AA101" s="305"/>
      <c r="AB101" s="305"/>
      <c r="AC101" s="305"/>
      <c r="AD101" s="305"/>
      <c r="AE101" s="305"/>
      <c r="AF101" s="305"/>
      <c r="AG101" s="305"/>
      <c r="AH101" s="305"/>
      <c r="AI101" s="305"/>
      <c r="AJ101" s="305"/>
    </row>
    <row r="102" spans="1:36" x14ac:dyDescent="0.2">
      <c r="A102" s="305"/>
      <c r="B102" s="305"/>
      <c r="C102" s="305"/>
      <c r="D102" s="305"/>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row>
    <row r="103" spans="1:36" x14ac:dyDescent="0.2">
      <c r="A103" s="305"/>
      <c r="B103" s="305"/>
      <c r="C103" s="305"/>
      <c r="D103" s="305"/>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row>
    <row r="104" spans="1:36" x14ac:dyDescent="0.2">
      <c r="A104" s="305"/>
      <c r="B104" s="305"/>
      <c r="C104" s="305"/>
      <c r="D104" s="305"/>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row>
    <row r="105" spans="1:36" x14ac:dyDescent="0.2">
      <c r="A105" s="305"/>
      <c r="B105" s="305"/>
      <c r="C105" s="305"/>
      <c r="D105" s="305"/>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row>
    <row r="106" spans="1:36" x14ac:dyDescent="0.2">
      <c r="A106" s="305"/>
      <c r="B106" s="305"/>
      <c r="C106" s="305"/>
      <c r="D106" s="305"/>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row>
    <row r="107" spans="1:36" x14ac:dyDescent="0.2">
      <c r="A107" s="305"/>
      <c r="B107" s="305"/>
      <c r="C107" s="305"/>
      <c r="D107" s="305"/>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row>
    <row r="108" spans="1:36" x14ac:dyDescent="0.2">
      <c r="A108" s="305"/>
      <c r="B108" s="305"/>
      <c r="C108" s="305"/>
      <c r="D108" s="305"/>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row>
    <row r="109" spans="1:36" x14ac:dyDescent="0.2">
      <c r="A109" s="305"/>
      <c r="B109" s="305"/>
      <c r="C109" s="305"/>
      <c r="D109" s="305"/>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row>
    <row r="110" spans="1:36" x14ac:dyDescent="0.2">
      <c r="A110" s="305"/>
      <c r="B110" s="305"/>
      <c r="C110" s="305"/>
      <c r="D110" s="305"/>
      <c r="E110" s="305"/>
      <c r="F110" s="305"/>
      <c r="G110" s="305"/>
      <c r="H110" s="305"/>
      <c r="I110" s="305"/>
      <c r="J110" s="305"/>
      <c r="K110" s="305"/>
      <c r="L110" s="305"/>
      <c r="M110" s="305"/>
      <c r="N110" s="305"/>
      <c r="O110" s="305"/>
      <c r="P110" s="305"/>
      <c r="Q110" s="305"/>
      <c r="R110" s="305"/>
      <c r="S110" s="305"/>
      <c r="T110" s="305"/>
      <c r="U110" s="305"/>
      <c r="V110" s="305"/>
      <c r="W110" s="305"/>
      <c r="X110" s="305"/>
      <c r="Y110" s="305"/>
      <c r="Z110" s="305"/>
      <c r="AA110" s="305"/>
      <c r="AB110" s="305"/>
      <c r="AC110" s="305"/>
      <c r="AD110" s="305"/>
      <c r="AE110" s="305"/>
      <c r="AF110" s="305"/>
      <c r="AG110" s="305"/>
      <c r="AH110" s="305"/>
      <c r="AI110" s="305"/>
      <c r="AJ110" s="305"/>
    </row>
    <row r="111" spans="1:36" x14ac:dyDescent="0.2">
      <c r="A111" s="305"/>
      <c r="B111" s="305"/>
      <c r="C111" s="305"/>
      <c r="D111" s="305"/>
      <c r="E111" s="305"/>
      <c r="F111" s="305"/>
      <c r="G111" s="305"/>
      <c r="H111" s="305"/>
      <c r="I111" s="305"/>
      <c r="J111" s="305"/>
      <c r="K111" s="305"/>
      <c r="L111" s="305"/>
      <c r="M111" s="305"/>
      <c r="N111" s="305"/>
      <c r="O111" s="305"/>
      <c r="P111" s="305"/>
      <c r="Q111" s="305"/>
      <c r="R111" s="305"/>
      <c r="S111" s="305"/>
      <c r="T111" s="305"/>
      <c r="U111" s="305"/>
      <c r="V111" s="305"/>
      <c r="W111" s="305"/>
      <c r="X111" s="305"/>
      <c r="Y111" s="305"/>
      <c r="Z111" s="305"/>
      <c r="AA111" s="305"/>
      <c r="AB111" s="305"/>
      <c r="AC111" s="305"/>
      <c r="AD111" s="305"/>
      <c r="AE111" s="305"/>
      <c r="AF111" s="305"/>
      <c r="AG111" s="305"/>
      <c r="AH111" s="305"/>
      <c r="AI111" s="305"/>
      <c r="AJ111" s="305"/>
    </row>
    <row r="112" spans="1:36" x14ac:dyDescent="0.2">
      <c r="A112" s="305"/>
      <c r="B112" s="305"/>
      <c r="C112" s="305"/>
      <c r="D112" s="305"/>
      <c r="E112" s="305"/>
      <c r="F112" s="305"/>
      <c r="G112" s="305"/>
      <c r="H112" s="305"/>
      <c r="I112" s="305"/>
      <c r="J112" s="305"/>
      <c r="K112" s="305"/>
      <c r="L112" s="305"/>
      <c r="M112" s="305"/>
      <c r="N112" s="305"/>
      <c r="O112" s="305"/>
      <c r="P112" s="305"/>
      <c r="Q112" s="305"/>
      <c r="R112" s="305"/>
      <c r="S112" s="305"/>
      <c r="T112" s="305"/>
      <c r="U112" s="305"/>
      <c r="V112" s="305"/>
      <c r="W112" s="305"/>
      <c r="X112" s="305"/>
      <c r="Y112" s="305"/>
      <c r="Z112" s="305"/>
      <c r="AA112" s="305"/>
      <c r="AB112" s="305"/>
      <c r="AC112" s="305"/>
      <c r="AD112" s="305"/>
      <c r="AE112" s="305"/>
      <c r="AF112" s="305"/>
      <c r="AG112" s="305"/>
      <c r="AH112" s="305"/>
      <c r="AI112" s="305"/>
      <c r="AJ112" s="305"/>
    </row>
    <row r="113" spans="1:36" x14ac:dyDescent="0.2">
      <c r="A113" s="305"/>
      <c r="B113" s="305"/>
      <c r="C113" s="305"/>
      <c r="D113" s="305"/>
      <c r="E113" s="305"/>
      <c r="F113" s="305"/>
      <c r="G113" s="305"/>
      <c r="H113" s="305"/>
      <c r="I113" s="305"/>
      <c r="J113" s="305"/>
      <c r="K113" s="305"/>
      <c r="L113" s="305"/>
      <c r="M113" s="305"/>
      <c r="N113" s="305"/>
      <c r="O113" s="305"/>
      <c r="P113" s="305"/>
      <c r="Q113" s="305"/>
      <c r="R113" s="305"/>
      <c r="S113" s="305"/>
      <c r="T113" s="305"/>
      <c r="U113" s="305"/>
      <c r="V113" s="305"/>
      <c r="W113" s="305"/>
      <c r="X113" s="305"/>
      <c r="Y113" s="305"/>
      <c r="Z113" s="305"/>
      <c r="AA113" s="305"/>
      <c r="AB113" s="305"/>
      <c r="AC113" s="305"/>
      <c r="AD113" s="305"/>
      <c r="AE113" s="305"/>
      <c r="AF113" s="305"/>
      <c r="AG113" s="305"/>
      <c r="AH113" s="305"/>
      <c r="AI113" s="305"/>
      <c r="AJ113" s="305"/>
    </row>
    <row r="114" spans="1:36" x14ac:dyDescent="0.2">
      <c r="A114" s="305"/>
      <c r="B114" s="305"/>
      <c r="C114" s="305"/>
      <c r="D114" s="305"/>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c r="AA114" s="305"/>
      <c r="AB114" s="305"/>
      <c r="AC114" s="305"/>
      <c r="AD114" s="305"/>
      <c r="AE114" s="305"/>
      <c r="AF114" s="305"/>
      <c r="AG114" s="305"/>
      <c r="AH114" s="305"/>
      <c r="AI114" s="305"/>
      <c r="AJ114" s="305"/>
    </row>
    <row r="115" spans="1:36" x14ac:dyDescent="0.2">
      <c r="A115" s="305"/>
      <c r="B115" s="305"/>
      <c r="C115" s="305"/>
      <c r="D115" s="305"/>
      <c r="E115" s="305"/>
      <c r="F115" s="305"/>
      <c r="G115" s="305"/>
      <c r="H115" s="305"/>
      <c r="I115" s="305"/>
      <c r="J115" s="305"/>
      <c r="K115" s="305"/>
      <c r="L115" s="305"/>
      <c r="M115" s="305"/>
      <c r="N115" s="305"/>
      <c r="O115" s="305"/>
      <c r="P115" s="305"/>
      <c r="Q115" s="305"/>
      <c r="R115" s="305"/>
      <c r="S115" s="305"/>
      <c r="T115" s="305"/>
      <c r="U115" s="305"/>
      <c r="V115" s="305"/>
      <c r="W115" s="305"/>
      <c r="X115" s="305"/>
      <c r="Y115" s="305"/>
      <c r="Z115" s="305"/>
      <c r="AA115" s="305"/>
      <c r="AB115" s="305"/>
      <c r="AC115" s="305"/>
      <c r="AD115" s="305"/>
      <c r="AE115" s="305"/>
      <c r="AF115" s="305"/>
      <c r="AG115" s="305"/>
      <c r="AH115" s="305"/>
      <c r="AI115" s="305"/>
      <c r="AJ115" s="305"/>
    </row>
    <row r="116" spans="1:36" x14ac:dyDescent="0.2">
      <c r="A116" s="305"/>
      <c r="B116" s="305"/>
      <c r="C116" s="305"/>
      <c r="D116" s="305"/>
      <c r="E116" s="305"/>
      <c r="F116" s="305"/>
      <c r="G116" s="305"/>
      <c r="H116" s="305"/>
      <c r="I116" s="305"/>
      <c r="J116" s="305"/>
      <c r="K116" s="305"/>
      <c r="L116" s="305"/>
      <c r="M116" s="305"/>
      <c r="N116" s="305"/>
      <c r="O116" s="305"/>
      <c r="P116" s="305"/>
      <c r="Q116" s="305"/>
      <c r="R116" s="305"/>
      <c r="S116" s="305"/>
      <c r="T116" s="305"/>
      <c r="U116" s="305"/>
      <c r="V116" s="305"/>
      <c r="W116" s="305"/>
      <c r="X116" s="305"/>
      <c r="Y116" s="305"/>
      <c r="Z116" s="305"/>
      <c r="AA116" s="305"/>
      <c r="AB116" s="305"/>
      <c r="AC116" s="305"/>
      <c r="AD116" s="305"/>
      <c r="AE116" s="305"/>
      <c r="AF116" s="305"/>
      <c r="AG116" s="305"/>
      <c r="AH116" s="305"/>
      <c r="AI116" s="305"/>
      <c r="AJ116" s="305"/>
    </row>
    <row r="117" spans="1:36" x14ac:dyDescent="0.2">
      <c r="A117" s="305"/>
      <c r="B117" s="305"/>
      <c r="C117" s="305"/>
      <c r="D117" s="305"/>
      <c r="E117" s="305"/>
      <c r="F117" s="305"/>
      <c r="G117" s="305"/>
      <c r="H117" s="305"/>
      <c r="I117" s="305"/>
      <c r="J117" s="305"/>
      <c r="K117" s="305"/>
      <c r="L117" s="305"/>
      <c r="M117" s="305"/>
      <c r="N117" s="305"/>
      <c r="O117" s="305"/>
      <c r="P117" s="305"/>
      <c r="Q117" s="305"/>
      <c r="R117" s="305"/>
      <c r="S117" s="305"/>
      <c r="T117" s="305"/>
      <c r="U117" s="305"/>
      <c r="V117" s="305"/>
      <c r="W117" s="305"/>
      <c r="X117" s="305"/>
      <c r="Y117" s="305"/>
      <c r="Z117" s="305"/>
      <c r="AA117" s="305"/>
      <c r="AB117" s="305"/>
      <c r="AC117" s="305"/>
      <c r="AD117" s="305"/>
      <c r="AE117" s="305"/>
      <c r="AF117" s="305"/>
      <c r="AG117" s="305"/>
      <c r="AH117" s="305"/>
      <c r="AI117" s="305"/>
      <c r="AJ117" s="305"/>
    </row>
    <row r="118" spans="1:36" x14ac:dyDescent="0.2">
      <c r="A118" s="305"/>
      <c r="B118" s="305"/>
      <c r="C118" s="305"/>
      <c r="D118" s="305"/>
      <c r="E118" s="305"/>
      <c r="F118" s="305"/>
      <c r="G118" s="305"/>
      <c r="H118" s="305"/>
      <c r="I118" s="305"/>
      <c r="J118" s="305"/>
      <c r="K118" s="305"/>
      <c r="L118" s="305"/>
      <c r="M118" s="305"/>
      <c r="N118" s="305"/>
      <c r="O118" s="305"/>
      <c r="P118" s="305"/>
      <c r="Q118" s="305"/>
      <c r="R118" s="305"/>
      <c r="S118" s="305"/>
      <c r="T118" s="305"/>
      <c r="U118" s="305"/>
      <c r="V118" s="305"/>
      <c r="W118" s="305"/>
      <c r="X118" s="305"/>
      <c r="Y118" s="305"/>
      <c r="Z118" s="305"/>
      <c r="AA118" s="305"/>
      <c r="AB118" s="305"/>
      <c r="AC118" s="305"/>
      <c r="AD118" s="305"/>
      <c r="AE118" s="305"/>
      <c r="AF118" s="305"/>
      <c r="AG118" s="305"/>
      <c r="AH118" s="305"/>
      <c r="AI118" s="305"/>
      <c r="AJ118" s="305"/>
    </row>
    <row r="119" spans="1:36" x14ac:dyDescent="0.2">
      <c r="A119" s="305"/>
      <c r="B119" s="305"/>
      <c r="C119" s="305"/>
      <c r="D119" s="305"/>
      <c r="E119" s="305"/>
      <c r="F119" s="305"/>
      <c r="G119" s="305"/>
      <c r="H119" s="305"/>
      <c r="I119" s="305"/>
      <c r="J119" s="305"/>
      <c r="K119" s="305"/>
      <c r="L119" s="305"/>
      <c r="M119" s="305"/>
      <c r="N119" s="305"/>
      <c r="O119" s="305"/>
      <c r="P119" s="305"/>
      <c r="Q119" s="305"/>
      <c r="R119" s="305"/>
      <c r="S119" s="305"/>
      <c r="T119" s="305"/>
      <c r="U119" s="305"/>
      <c r="V119" s="305"/>
      <c r="W119" s="305"/>
      <c r="X119" s="305"/>
      <c r="Y119" s="305"/>
      <c r="Z119" s="305"/>
      <c r="AA119" s="305"/>
      <c r="AB119" s="305"/>
      <c r="AC119" s="305"/>
      <c r="AD119" s="305"/>
      <c r="AE119" s="305"/>
      <c r="AF119" s="305"/>
      <c r="AG119" s="305"/>
      <c r="AH119" s="305"/>
      <c r="AI119" s="305"/>
      <c r="AJ119" s="305"/>
    </row>
    <row r="120" spans="1:36" x14ac:dyDescent="0.2">
      <c r="A120" s="305"/>
      <c r="B120" s="305"/>
      <c r="C120" s="305"/>
      <c r="D120" s="305"/>
      <c r="E120" s="305"/>
      <c r="F120" s="305"/>
      <c r="G120" s="305"/>
      <c r="H120" s="305"/>
      <c r="I120" s="305"/>
      <c r="J120" s="305"/>
      <c r="K120" s="305"/>
      <c r="L120" s="305"/>
      <c r="M120" s="305"/>
      <c r="N120" s="305"/>
      <c r="O120" s="305"/>
      <c r="P120" s="305"/>
      <c r="Q120" s="305"/>
      <c r="R120" s="305"/>
      <c r="S120" s="305"/>
      <c r="T120" s="305"/>
      <c r="U120" s="305"/>
      <c r="V120" s="305"/>
      <c r="W120" s="305"/>
      <c r="X120" s="305"/>
      <c r="Y120" s="305"/>
      <c r="Z120" s="305"/>
      <c r="AA120" s="305"/>
      <c r="AB120" s="305"/>
      <c r="AC120" s="305"/>
      <c r="AD120" s="305"/>
      <c r="AE120" s="305"/>
      <c r="AF120" s="305"/>
      <c r="AG120" s="305"/>
      <c r="AH120" s="305"/>
      <c r="AI120" s="305"/>
      <c r="AJ120" s="305"/>
    </row>
    <row r="121" spans="1:36" x14ac:dyDescent="0.2">
      <c r="A121" s="305"/>
      <c r="B121" s="305"/>
      <c r="C121" s="305"/>
      <c r="D121" s="305"/>
      <c r="E121" s="305"/>
      <c r="F121" s="305"/>
      <c r="G121" s="305"/>
      <c r="H121" s="305"/>
      <c r="I121" s="305"/>
      <c r="J121" s="305"/>
      <c r="K121" s="305"/>
      <c r="L121" s="305"/>
      <c r="M121" s="305"/>
      <c r="N121" s="305"/>
      <c r="O121" s="305"/>
      <c r="P121" s="305"/>
      <c r="Q121" s="305"/>
      <c r="R121" s="305"/>
      <c r="S121" s="305"/>
      <c r="T121" s="305"/>
      <c r="U121" s="305"/>
      <c r="V121" s="305"/>
      <c r="W121" s="305"/>
      <c r="X121" s="305"/>
      <c r="Y121" s="305"/>
      <c r="Z121" s="305"/>
      <c r="AA121" s="305"/>
      <c r="AB121" s="305"/>
      <c r="AC121" s="305"/>
      <c r="AD121" s="305"/>
      <c r="AE121" s="305"/>
      <c r="AF121" s="305"/>
      <c r="AG121" s="305"/>
      <c r="AH121" s="305"/>
      <c r="AI121" s="305"/>
      <c r="AJ121" s="305"/>
    </row>
    <row r="122" spans="1:36" x14ac:dyDescent="0.2">
      <c r="A122" s="305"/>
      <c r="B122" s="305"/>
      <c r="C122" s="305"/>
      <c r="D122" s="305"/>
      <c r="E122" s="305"/>
      <c r="F122" s="305"/>
      <c r="G122" s="305"/>
      <c r="H122" s="305"/>
      <c r="I122" s="305"/>
      <c r="J122" s="305"/>
      <c r="K122" s="305"/>
      <c r="L122" s="305"/>
      <c r="M122" s="305"/>
      <c r="N122" s="305"/>
      <c r="O122" s="305"/>
      <c r="P122" s="305"/>
      <c r="Q122" s="305"/>
      <c r="R122" s="305"/>
      <c r="S122" s="305"/>
      <c r="T122" s="305"/>
      <c r="U122" s="305"/>
      <c r="V122" s="305"/>
      <c r="W122" s="305"/>
      <c r="X122" s="305"/>
      <c r="Y122" s="305"/>
      <c r="Z122" s="305"/>
      <c r="AA122" s="305"/>
      <c r="AB122" s="305"/>
      <c r="AC122" s="305"/>
      <c r="AD122" s="305"/>
      <c r="AE122" s="305"/>
      <c r="AF122" s="305"/>
      <c r="AG122" s="305"/>
      <c r="AH122" s="305"/>
      <c r="AI122" s="305"/>
      <c r="AJ122" s="305"/>
    </row>
    <row r="123" spans="1:36" x14ac:dyDescent="0.2">
      <c r="A123" s="305"/>
      <c r="B123" s="305"/>
      <c r="C123" s="305"/>
      <c r="D123" s="305"/>
      <c r="E123" s="305"/>
      <c r="F123" s="305"/>
      <c r="G123" s="305"/>
      <c r="H123" s="305"/>
      <c r="I123" s="305"/>
      <c r="J123" s="305"/>
      <c r="K123" s="305"/>
      <c r="L123" s="305"/>
      <c r="M123" s="305"/>
      <c r="N123" s="305"/>
      <c r="O123" s="305"/>
      <c r="P123" s="305"/>
      <c r="Q123" s="305"/>
      <c r="R123" s="305"/>
      <c r="S123" s="305"/>
      <c r="T123" s="305"/>
      <c r="U123" s="305"/>
      <c r="V123" s="305"/>
      <c r="W123" s="305"/>
      <c r="X123" s="305"/>
      <c r="Y123" s="305"/>
      <c r="Z123" s="305"/>
      <c r="AA123" s="305"/>
      <c r="AB123" s="305"/>
      <c r="AC123" s="305"/>
      <c r="AD123" s="305"/>
      <c r="AE123" s="305"/>
      <c r="AF123" s="305"/>
      <c r="AG123" s="305"/>
      <c r="AH123" s="305"/>
      <c r="AI123" s="305"/>
      <c r="AJ123" s="305"/>
    </row>
    <row r="124" spans="1:36" x14ac:dyDescent="0.2">
      <c r="A124" s="305"/>
      <c r="B124" s="305"/>
      <c r="C124" s="305"/>
      <c r="D124" s="305"/>
      <c r="E124" s="305"/>
      <c r="F124" s="305"/>
      <c r="G124" s="305"/>
      <c r="H124" s="305"/>
      <c r="I124" s="305"/>
      <c r="J124" s="305"/>
      <c r="K124" s="305"/>
      <c r="L124" s="305"/>
      <c r="M124" s="305"/>
      <c r="N124" s="305"/>
      <c r="O124" s="305"/>
      <c r="P124" s="305"/>
      <c r="Q124" s="305"/>
      <c r="R124" s="305"/>
      <c r="S124" s="305"/>
      <c r="T124" s="305"/>
      <c r="U124" s="305"/>
      <c r="V124" s="305"/>
      <c r="W124" s="305"/>
      <c r="X124" s="305"/>
      <c r="Y124" s="305"/>
      <c r="Z124" s="305"/>
      <c r="AA124" s="305"/>
      <c r="AB124" s="305"/>
      <c r="AC124" s="305"/>
      <c r="AD124" s="305"/>
      <c r="AE124" s="305"/>
      <c r="AF124" s="305"/>
      <c r="AG124" s="305"/>
      <c r="AH124" s="305"/>
      <c r="AI124" s="305"/>
      <c r="AJ124" s="305"/>
    </row>
    <row r="125" spans="1:36" x14ac:dyDescent="0.2">
      <c r="A125" s="305"/>
      <c r="B125" s="305"/>
      <c r="C125" s="305"/>
      <c r="D125" s="305"/>
      <c r="E125" s="305"/>
      <c r="F125" s="305"/>
      <c r="G125" s="305"/>
      <c r="H125" s="305"/>
      <c r="I125" s="305"/>
      <c r="J125" s="305"/>
      <c r="K125" s="305"/>
      <c r="L125" s="305"/>
      <c r="M125" s="305"/>
      <c r="N125" s="305"/>
      <c r="O125" s="305"/>
      <c r="P125" s="305"/>
      <c r="Q125" s="305"/>
      <c r="R125" s="305"/>
      <c r="S125" s="305"/>
      <c r="T125" s="305"/>
      <c r="U125" s="305"/>
      <c r="V125" s="305"/>
      <c r="W125" s="305"/>
      <c r="X125" s="305"/>
      <c r="Y125" s="305"/>
      <c r="Z125" s="305"/>
      <c r="AA125" s="305"/>
      <c r="AB125" s="305"/>
      <c r="AC125" s="305"/>
      <c r="AD125" s="305"/>
      <c r="AE125" s="305"/>
      <c r="AF125" s="305"/>
      <c r="AG125" s="305"/>
      <c r="AH125" s="305"/>
      <c r="AI125" s="305"/>
      <c r="AJ125" s="305"/>
    </row>
    <row r="126" spans="1:36" x14ac:dyDescent="0.2">
      <c r="A126" s="305"/>
      <c r="B126" s="305"/>
      <c r="C126" s="305"/>
      <c r="D126" s="305"/>
      <c r="E126" s="305"/>
      <c r="F126" s="305"/>
      <c r="G126" s="305"/>
      <c r="H126" s="305"/>
      <c r="I126" s="305"/>
      <c r="J126" s="305"/>
      <c r="K126" s="305"/>
      <c r="L126" s="305"/>
      <c r="M126" s="305"/>
      <c r="N126" s="305"/>
      <c r="O126" s="305"/>
      <c r="P126" s="305"/>
      <c r="Q126" s="305"/>
      <c r="R126" s="305"/>
      <c r="S126" s="305"/>
      <c r="T126" s="305"/>
      <c r="U126" s="305"/>
      <c r="V126" s="305"/>
      <c r="W126" s="305"/>
      <c r="X126" s="305"/>
      <c r="Y126" s="305"/>
      <c r="Z126" s="305"/>
      <c r="AA126" s="305"/>
      <c r="AB126" s="305"/>
      <c r="AC126" s="305"/>
      <c r="AD126" s="305"/>
      <c r="AE126" s="305"/>
      <c r="AF126" s="305"/>
      <c r="AG126" s="305"/>
      <c r="AH126" s="305"/>
      <c r="AI126" s="305"/>
      <c r="AJ126" s="305"/>
    </row>
    <row r="127" spans="1:36" x14ac:dyDescent="0.2">
      <c r="A127" s="305"/>
      <c r="B127" s="305"/>
      <c r="C127" s="305"/>
      <c r="D127" s="305"/>
      <c r="E127" s="305"/>
      <c r="F127" s="305"/>
      <c r="G127" s="305"/>
      <c r="H127" s="305"/>
      <c r="I127" s="305"/>
      <c r="J127" s="305"/>
      <c r="K127" s="305"/>
      <c r="L127" s="305"/>
      <c r="M127" s="305"/>
      <c r="N127" s="305"/>
      <c r="O127" s="305"/>
      <c r="P127" s="305"/>
      <c r="Q127" s="305"/>
      <c r="R127" s="305"/>
      <c r="S127" s="305"/>
      <c r="T127" s="305"/>
      <c r="U127" s="305"/>
      <c r="V127" s="305"/>
      <c r="W127" s="305"/>
      <c r="X127" s="305"/>
      <c r="Y127" s="305"/>
      <c r="Z127" s="305"/>
      <c r="AA127" s="305"/>
      <c r="AB127" s="305"/>
      <c r="AC127" s="305"/>
      <c r="AD127" s="305"/>
      <c r="AE127" s="305"/>
      <c r="AF127" s="305"/>
      <c r="AG127" s="305"/>
      <c r="AH127" s="305"/>
      <c r="AI127" s="305"/>
      <c r="AJ127" s="305"/>
    </row>
    <row r="128" spans="1:36" x14ac:dyDescent="0.2">
      <c r="A128" s="305"/>
      <c r="B128" s="305"/>
      <c r="C128" s="305"/>
      <c r="D128" s="305"/>
      <c r="E128" s="305"/>
      <c r="F128" s="305"/>
      <c r="G128" s="305"/>
      <c r="H128" s="305"/>
      <c r="I128" s="305"/>
      <c r="J128" s="305"/>
      <c r="K128" s="305"/>
      <c r="L128" s="305"/>
      <c r="M128" s="305"/>
      <c r="N128" s="305"/>
      <c r="O128" s="305"/>
      <c r="P128" s="305"/>
      <c r="Q128" s="305"/>
      <c r="R128" s="305"/>
      <c r="S128" s="305"/>
      <c r="T128" s="305"/>
      <c r="U128" s="305"/>
      <c r="V128" s="305"/>
      <c r="W128" s="305"/>
      <c r="X128" s="305"/>
      <c r="Y128" s="305"/>
      <c r="Z128" s="305"/>
      <c r="AA128" s="305"/>
      <c r="AB128" s="305"/>
      <c r="AC128" s="305"/>
      <c r="AD128" s="305"/>
      <c r="AE128" s="305"/>
      <c r="AF128" s="305"/>
      <c r="AG128" s="305"/>
      <c r="AH128" s="305"/>
      <c r="AI128" s="305"/>
      <c r="AJ128" s="305"/>
    </row>
    <row r="129" spans="1:36" x14ac:dyDescent="0.2">
      <c r="A129" s="305"/>
      <c r="B129" s="305"/>
      <c r="C129" s="305"/>
      <c r="D129" s="305"/>
      <c r="E129" s="305"/>
      <c r="F129" s="305"/>
      <c r="G129" s="305"/>
      <c r="H129" s="305"/>
      <c r="I129" s="305"/>
      <c r="J129" s="305"/>
      <c r="K129" s="305"/>
      <c r="L129" s="305"/>
      <c r="M129" s="305"/>
      <c r="N129" s="305"/>
      <c r="O129" s="305"/>
      <c r="P129" s="305"/>
      <c r="Q129" s="305"/>
      <c r="R129" s="305"/>
      <c r="S129" s="305"/>
      <c r="T129" s="305"/>
      <c r="U129" s="305"/>
      <c r="V129" s="305"/>
      <c r="W129" s="305"/>
      <c r="X129" s="305"/>
      <c r="Y129" s="305"/>
      <c r="Z129" s="305"/>
      <c r="AA129" s="305"/>
      <c r="AB129" s="305"/>
      <c r="AC129" s="305"/>
      <c r="AD129" s="305"/>
      <c r="AE129" s="305"/>
      <c r="AF129" s="305"/>
      <c r="AG129" s="305"/>
      <c r="AH129" s="305"/>
      <c r="AI129" s="305"/>
      <c r="AJ129" s="305"/>
    </row>
    <row r="130" spans="1:36" x14ac:dyDescent="0.2">
      <c r="A130" s="305"/>
      <c r="B130" s="305"/>
      <c r="C130" s="305"/>
      <c r="D130" s="305"/>
      <c r="E130" s="305"/>
      <c r="F130" s="305"/>
      <c r="G130" s="305"/>
      <c r="H130" s="305"/>
      <c r="I130" s="305"/>
      <c r="J130" s="305"/>
      <c r="K130" s="305"/>
      <c r="L130" s="305"/>
      <c r="M130" s="305"/>
      <c r="N130" s="305"/>
      <c r="O130" s="305"/>
      <c r="P130" s="305"/>
      <c r="Q130" s="305"/>
      <c r="R130" s="305"/>
      <c r="S130" s="305"/>
      <c r="T130" s="305"/>
      <c r="U130" s="305"/>
      <c r="V130" s="305"/>
      <c r="W130" s="305"/>
      <c r="X130" s="305"/>
      <c r="Y130" s="305"/>
      <c r="Z130" s="305"/>
      <c r="AA130" s="305"/>
      <c r="AB130" s="305"/>
      <c r="AC130" s="305"/>
      <c r="AD130" s="305"/>
      <c r="AE130" s="305"/>
      <c r="AF130" s="305"/>
      <c r="AG130" s="305"/>
      <c r="AH130" s="305"/>
      <c r="AI130" s="305"/>
      <c r="AJ130" s="305"/>
    </row>
    <row r="131" spans="1:36" x14ac:dyDescent="0.2">
      <c r="A131" s="305"/>
      <c r="B131" s="305"/>
      <c r="C131" s="305"/>
      <c r="D131" s="305"/>
      <c r="E131" s="305"/>
      <c r="F131" s="305"/>
      <c r="G131" s="305"/>
      <c r="H131" s="305"/>
      <c r="I131" s="305"/>
      <c r="J131" s="305"/>
      <c r="K131" s="305"/>
      <c r="L131" s="305"/>
      <c r="M131" s="305"/>
      <c r="N131" s="305"/>
      <c r="O131" s="305"/>
      <c r="P131" s="305"/>
      <c r="Q131" s="305"/>
      <c r="R131" s="305"/>
      <c r="S131" s="305"/>
      <c r="T131" s="305"/>
      <c r="U131" s="305"/>
      <c r="V131" s="305"/>
      <c r="W131" s="305"/>
      <c r="X131" s="305"/>
      <c r="Y131" s="305"/>
      <c r="Z131" s="305"/>
      <c r="AA131" s="305"/>
      <c r="AB131" s="305"/>
      <c r="AC131" s="305"/>
      <c r="AD131" s="305"/>
      <c r="AE131" s="305"/>
      <c r="AF131" s="305"/>
      <c r="AG131" s="305"/>
      <c r="AH131" s="305"/>
      <c r="AI131" s="305"/>
      <c r="AJ131" s="305"/>
    </row>
    <row r="132" spans="1:36" x14ac:dyDescent="0.2">
      <c r="A132" s="305"/>
      <c r="B132" s="305"/>
      <c r="C132" s="305"/>
      <c r="D132" s="305"/>
      <c r="E132" s="305"/>
      <c r="F132" s="305"/>
      <c r="G132" s="305"/>
      <c r="H132" s="305"/>
      <c r="I132" s="305"/>
      <c r="J132" s="305"/>
      <c r="K132" s="305"/>
      <c r="L132" s="305"/>
      <c r="M132" s="305"/>
      <c r="N132" s="305"/>
      <c r="O132" s="305"/>
      <c r="P132" s="305"/>
      <c r="Q132" s="305"/>
      <c r="R132" s="305"/>
      <c r="S132" s="305"/>
      <c r="T132" s="305"/>
      <c r="U132" s="305"/>
      <c r="V132" s="305"/>
      <c r="W132" s="305"/>
      <c r="X132" s="305"/>
      <c r="Y132" s="305"/>
      <c r="Z132" s="305"/>
      <c r="AA132" s="305"/>
      <c r="AB132" s="305"/>
      <c r="AC132" s="305"/>
      <c r="AD132" s="305"/>
      <c r="AE132" s="305"/>
      <c r="AF132" s="305"/>
      <c r="AG132" s="305"/>
      <c r="AH132" s="305"/>
      <c r="AI132" s="305"/>
      <c r="AJ132" s="305"/>
    </row>
    <row r="133" spans="1:36" x14ac:dyDescent="0.2">
      <c r="A133" s="305"/>
      <c r="B133" s="305"/>
      <c r="C133" s="305"/>
      <c r="D133" s="305"/>
      <c r="E133" s="305"/>
      <c r="F133" s="305"/>
      <c r="G133" s="305"/>
      <c r="H133" s="305"/>
      <c r="I133" s="305"/>
      <c r="J133" s="305"/>
      <c r="K133" s="305"/>
      <c r="L133" s="305"/>
      <c r="M133" s="305"/>
      <c r="N133" s="305"/>
      <c r="O133" s="305"/>
      <c r="P133" s="305"/>
      <c r="Q133" s="305"/>
      <c r="R133" s="305"/>
      <c r="S133" s="305"/>
      <c r="T133" s="305"/>
      <c r="U133" s="305"/>
      <c r="V133" s="305"/>
      <c r="W133" s="305"/>
      <c r="X133" s="305"/>
      <c r="Y133" s="305"/>
      <c r="Z133" s="305"/>
      <c r="AA133" s="305"/>
      <c r="AB133" s="305"/>
      <c r="AC133" s="305"/>
      <c r="AD133" s="305"/>
      <c r="AE133" s="305"/>
      <c r="AF133" s="305"/>
      <c r="AG133" s="305"/>
      <c r="AH133" s="305"/>
      <c r="AI133" s="305"/>
      <c r="AJ133" s="305"/>
    </row>
    <row r="134" spans="1:36" x14ac:dyDescent="0.2">
      <c r="A134" s="305"/>
      <c r="B134" s="305"/>
      <c r="C134" s="305"/>
      <c r="D134" s="305"/>
      <c r="E134" s="305"/>
      <c r="F134" s="305"/>
      <c r="G134" s="305"/>
      <c r="H134" s="305"/>
      <c r="I134" s="305"/>
      <c r="J134" s="305"/>
      <c r="K134" s="305"/>
      <c r="L134" s="305"/>
      <c r="M134" s="305"/>
      <c r="N134" s="305"/>
      <c r="O134" s="305"/>
      <c r="P134" s="305"/>
      <c r="Q134" s="305"/>
      <c r="R134" s="305"/>
      <c r="S134" s="305"/>
      <c r="T134" s="305"/>
      <c r="U134" s="305"/>
      <c r="V134" s="305"/>
      <c r="W134" s="305"/>
      <c r="X134" s="305"/>
      <c r="Y134" s="305"/>
      <c r="Z134" s="305"/>
      <c r="AA134" s="305"/>
      <c r="AB134" s="305"/>
      <c r="AC134" s="305"/>
      <c r="AD134" s="305"/>
      <c r="AE134" s="305"/>
      <c r="AF134" s="305"/>
      <c r="AG134" s="305"/>
      <c r="AH134" s="305"/>
      <c r="AI134" s="305"/>
      <c r="AJ134" s="305"/>
    </row>
    <row r="135" spans="1:36" x14ac:dyDescent="0.2">
      <c r="A135" s="305"/>
      <c r="B135" s="305"/>
      <c r="C135" s="305"/>
      <c r="D135" s="305"/>
      <c r="E135" s="305"/>
      <c r="F135" s="305"/>
      <c r="G135" s="305"/>
      <c r="H135" s="305"/>
      <c r="I135" s="305"/>
      <c r="J135" s="305"/>
      <c r="K135" s="305"/>
      <c r="L135" s="305"/>
      <c r="M135" s="305"/>
      <c r="N135" s="305"/>
      <c r="O135" s="305"/>
      <c r="P135" s="305"/>
      <c r="Q135" s="305"/>
      <c r="R135" s="305"/>
      <c r="S135" s="305"/>
      <c r="T135" s="305"/>
      <c r="U135" s="305"/>
      <c r="V135" s="305"/>
      <c r="W135" s="305"/>
      <c r="X135" s="305"/>
      <c r="Y135" s="305"/>
      <c r="Z135" s="305"/>
      <c r="AA135" s="305"/>
      <c r="AB135" s="305"/>
      <c r="AC135" s="305"/>
      <c r="AD135" s="305"/>
      <c r="AE135" s="305"/>
      <c r="AF135" s="305"/>
      <c r="AG135" s="305"/>
      <c r="AH135" s="305"/>
      <c r="AI135" s="305"/>
      <c r="AJ135" s="305"/>
    </row>
    <row r="136" spans="1:36" x14ac:dyDescent="0.2">
      <c r="A136" s="305"/>
      <c r="B136" s="305"/>
      <c r="C136" s="305"/>
      <c r="D136" s="305"/>
      <c r="E136" s="305"/>
      <c r="F136" s="305"/>
      <c r="G136" s="305"/>
      <c r="H136" s="305"/>
      <c r="I136" s="305"/>
      <c r="J136" s="305"/>
      <c r="K136" s="305"/>
      <c r="L136" s="305"/>
      <c r="M136" s="305"/>
      <c r="N136" s="305"/>
      <c r="O136" s="305"/>
      <c r="P136" s="305"/>
      <c r="Q136" s="305"/>
      <c r="R136" s="305"/>
      <c r="S136" s="305"/>
      <c r="T136" s="305"/>
      <c r="U136" s="305"/>
      <c r="V136" s="305"/>
      <c r="W136" s="305"/>
      <c r="X136" s="305"/>
      <c r="Y136" s="305"/>
      <c r="Z136" s="305"/>
      <c r="AA136" s="305"/>
      <c r="AB136" s="305"/>
      <c r="AC136" s="305"/>
      <c r="AD136" s="305"/>
      <c r="AE136" s="305"/>
      <c r="AF136" s="305"/>
      <c r="AG136" s="305"/>
      <c r="AH136" s="305"/>
      <c r="AI136" s="305"/>
      <c r="AJ136" s="305"/>
    </row>
    <row r="137" spans="1:36" x14ac:dyDescent="0.2">
      <c r="A137" s="305"/>
      <c r="B137" s="305"/>
      <c r="C137" s="305"/>
      <c r="D137" s="305"/>
      <c r="E137" s="305"/>
      <c r="F137" s="305"/>
      <c r="G137" s="305"/>
      <c r="H137" s="305"/>
      <c r="I137" s="305"/>
      <c r="J137" s="305"/>
      <c r="K137" s="305"/>
      <c r="L137" s="305"/>
      <c r="M137" s="305"/>
      <c r="N137" s="305"/>
      <c r="O137" s="305"/>
      <c r="P137" s="305"/>
      <c r="Q137" s="305"/>
      <c r="R137" s="305"/>
      <c r="S137" s="305"/>
      <c r="T137" s="305"/>
      <c r="U137" s="305"/>
      <c r="V137" s="305"/>
      <c r="W137" s="305"/>
      <c r="X137" s="305"/>
      <c r="Y137" s="305"/>
      <c r="Z137" s="305"/>
      <c r="AA137" s="305"/>
      <c r="AB137" s="305"/>
      <c r="AC137" s="305"/>
      <c r="AD137" s="305"/>
      <c r="AE137" s="305"/>
      <c r="AF137" s="305"/>
      <c r="AG137" s="305"/>
      <c r="AH137" s="305"/>
      <c r="AI137" s="305"/>
      <c r="AJ137" s="305"/>
    </row>
    <row r="138" spans="1:36" x14ac:dyDescent="0.2">
      <c r="A138" s="305"/>
      <c r="B138" s="305"/>
      <c r="C138" s="305"/>
      <c r="D138" s="305"/>
      <c r="E138" s="305"/>
      <c r="F138" s="305"/>
      <c r="G138" s="305"/>
      <c r="H138" s="305"/>
      <c r="I138" s="305"/>
      <c r="J138" s="305"/>
      <c r="K138" s="305"/>
      <c r="L138" s="305"/>
      <c r="M138" s="305"/>
      <c r="N138" s="305"/>
      <c r="O138" s="305"/>
      <c r="P138" s="305"/>
      <c r="Q138" s="305"/>
      <c r="R138" s="305"/>
      <c r="S138" s="305"/>
      <c r="T138" s="305"/>
      <c r="U138" s="305"/>
      <c r="V138" s="305"/>
      <c r="W138" s="305"/>
      <c r="X138" s="305"/>
      <c r="Y138" s="305"/>
      <c r="Z138" s="305"/>
      <c r="AA138" s="305"/>
      <c r="AB138" s="305"/>
      <c r="AC138" s="305"/>
      <c r="AD138" s="305"/>
      <c r="AE138" s="305"/>
      <c r="AF138" s="305"/>
      <c r="AG138" s="305"/>
      <c r="AH138" s="305"/>
      <c r="AI138" s="305"/>
      <c r="AJ138" s="305"/>
    </row>
    <row r="139" spans="1:36" x14ac:dyDescent="0.2">
      <c r="A139" s="305"/>
      <c r="B139" s="305"/>
      <c r="C139" s="305"/>
      <c r="D139" s="305"/>
      <c r="E139" s="305"/>
      <c r="F139" s="305"/>
      <c r="G139" s="305"/>
      <c r="H139" s="305"/>
      <c r="I139" s="305"/>
      <c r="J139" s="305"/>
      <c r="K139" s="305"/>
      <c r="L139" s="305"/>
      <c r="M139" s="305"/>
      <c r="N139" s="305"/>
      <c r="O139" s="305"/>
      <c r="P139" s="305"/>
      <c r="Q139" s="305"/>
      <c r="R139" s="305"/>
      <c r="S139" s="305"/>
      <c r="T139" s="305"/>
      <c r="U139" s="305"/>
      <c r="V139" s="305"/>
      <c r="W139" s="305"/>
      <c r="X139" s="305"/>
      <c r="Y139" s="305"/>
      <c r="Z139" s="305"/>
      <c r="AA139" s="305"/>
      <c r="AB139" s="305"/>
      <c r="AC139" s="305"/>
      <c r="AD139" s="305"/>
      <c r="AE139" s="305"/>
      <c r="AF139" s="305"/>
      <c r="AG139" s="305"/>
      <c r="AH139" s="305"/>
      <c r="AI139" s="305"/>
      <c r="AJ139" s="305"/>
    </row>
    <row r="140" spans="1:36" x14ac:dyDescent="0.2">
      <c r="A140" s="305"/>
      <c r="B140" s="305"/>
      <c r="C140" s="305"/>
      <c r="D140" s="305"/>
      <c r="E140" s="305"/>
      <c r="F140" s="305"/>
      <c r="G140" s="305"/>
      <c r="H140" s="305"/>
      <c r="I140" s="305"/>
      <c r="J140" s="305"/>
      <c r="K140" s="305"/>
      <c r="L140" s="305"/>
      <c r="M140" s="305"/>
      <c r="N140" s="305"/>
      <c r="O140" s="305"/>
      <c r="P140" s="305"/>
      <c r="Q140" s="305"/>
      <c r="R140" s="305"/>
      <c r="S140" s="305"/>
      <c r="T140" s="305"/>
      <c r="U140" s="305"/>
      <c r="V140" s="305"/>
      <c r="W140" s="305"/>
      <c r="X140" s="305"/>
      <c r="Y140" s="305"/>
      <c r="Z140" s="305"/>
      <c r="AA140" s="305"/>
      <c r="AB140" s="305"/>
      <c r="AC140" s="305"/>
      <c r="AD140" s="305"/>
      <c r="AE140" s="305"/>
      <c r="AF140" s="305"/>
      <c r="AG140" s="305"/>
      <c r="AH140" s="305"/>
      <c r="AI140" s="305"/>
      <c r="AJ140" s="305"/>
    </row>
    <row r="141" spans="1:36" x14ac:dyDescent="0.2">
      <c r="A141" s="305"/>
      <c r="B141" s="305"/>
      <c r="C141" s="305"/>
      <c r="D141" s="305"/>
      <c r="E141" s="305"/>
      <c r="F141" s="305"/>
      <c r="G141" s="305"/>
      <c r="H141" s="305"/>
      <c r="I141" s="305"/>
      <c r="J141" s="305"/>
      <c r="K141" s="305"/>
      <c r="L141" s="305"/>
      <c r="M141" s="305"/>
      <c r="N141" s="305"/>
      <c r="O141" s="305"/>
      <c r="P141" s="305"/>
      <c r="Q141" s="305"/>
      <c r="R141" s="305"/>
      <c r="S141" s="305"/>
      <c r="T141" s="305"/>
      <c r="U141" s="305"/>
      <c r="V141" s="305"/>
      <c r="W141" s="305"/>
      <c r="X141" s="305"/>
      <c r="Y141" s="305"/>
      <c r="Z141" s="305"/>
      <c r="AA141" s="305"/>
      <c r="AB141" s="305"/>
      <c r="AC141" s="305"/>
      <c r="AD141" s="305"/>
      <c r="AE141" s="305"/>
      <c r="AF141" s="305"/>
      <c r="AG141" s="305"/>
      <c r="AH141" s="305"/>
      <c r="AI141" s="305"/>
      <c r="AJ141" s="305"/>
    </row>
    <row r="142" spans="1:36" x14ac:dyDescent="0.2">
      <c r="A142" s="305"/>
      <c r="B142" s="305"/>
      <c r="C142" s="305"/>
      <c r="D142" s="305"/>
      <c r="E142" s="305"/>
      <c r="F142" s="305"/>
      <c r="G142" s="305"/>
      <c r="H142" s="305"/>
      <c r="I142" s="305"/>
      <c r="J142" s="305"/>
      <c r="K142" s="305"/>
      <c r="L142" s="305"/>
      <c r="M142" s="305"/>
      <c r="N142" s="305"/>
      <c r="O142" s="305"/>
      <c r="P142" s="305"/>
      <c r="Q142" s="305"/>
      <c r="R142" s="305"/>
      <c r="S142" s="305"/>
      <c r="T142" s="305"/>
      <c r="U142" s="305"/>
      <c r="V142" s="305"/>
      <c r="W142" s="305"/>
      <c r="X142" s="305"/>
      <c r="Y142" s="305"/>
      <c r="Z142" s="305"/>
      <c r="AA142" s="305"/>
      <c r="AB142" s="305"/>
      <c r="AC142" s="305"/>
      <c r="AD142" s="305"/>
      <c r="AE142" s="305"/>
      <c r="AF142" s="305"/>
      <c r="AG142" s="305"/>
      <c r="AH142" s="305"/>
      <c r="AI142" s="305"/>
      <c r="AJ142" s="305"/>
    </row>
    <row r="143" spans="1:36" x14ac:dyDescent="0.2">
      <c r="A143" s="305"/>
      <c r="B143" s="305"/>
      <c r="C143" s="305"/>
      <c r="D143" s="305"/>
      <c r="E143" s="305"/>
      <c r="F143" s="305"/>
      <c r="G143" s="305"/>
      <c r="H143" s="305"/>
      <c r="I143" s="305"/>
      <c r="J143" s="305"/>
      <c r="K143" s="305"/>
      <c r="L143" s="305"/>
      <c r="M143" s="305"/>
      <c r="N143" s="305"/>
      <c r="O143" s="305"/>
      <c r="P143" s="305"/>
      <c r="Q143" s="305"/>
      <c r="R143" s="305"/>
      <c r="S143" s="305"/>
      <c r="T143" s="305"/>
      <c r="U143" s="305"/>
      <c r="V143" s="305"/>
      <c r="W143" s="305"/>
      <c r="X143" s="305"/>
      <c r="Y143" s="305"/>
      <c r="Z143" s="305"/>
      <c r="AA143" s="305"/>
      <c r="AB143" s="305"/>
      <c r="AC143" s="305"/>
      <c r="AD143" s="305"/>
      <c r="AE143" s="305"/>
      <c r="AF143" s="305"/>
      <c r="AG143" s="305"/>
      <c r="AH143" s="305"/>
      <c r="AI143" s="305"/>
      <c r="AJ143" s="305"/>
    </row>
    <row r="144" spans="1:36" x14ac:dyDescent="0.2">
      <c r="A144" s="305"/>
      <c r="B144" s="305"/>
      <c r="C144" s="305"/>
      <c r="D144" s="305"/>
      <c r="E144" s="305"/>
      <c r="F144" s="305"/>
      <c r="G144" s="305"/>
      <c r="H144" s="305"/>
      <c r="I144" s="305"/>
      <c r="J144" s="305"/>
      <c r="K144" s="305"/>
      <c r="L144" s="305"/>
      <c r="M144" s="305"/>
      <c r="N144" s="305"/>
      <c r="O144" s="305"/>
      <c r="P144" s="305"/>
      <c r="Q144" s="305"/>
      <c r="R144" s="305"/>
      <c r="S144" s="305"/>
      <c r="T144" s="305"/>
      <c r="U144" s="305"/>
      <c r="V144" s="305"/>
      <c r="W144" s="305"/>
      <c r="X144" s="305"/>
      <c r="Y144" s="305"/>
      <c r="Z144" s="305"/>
      <c r="AA144" s="305"/>
      <c r="AB144" s="305"/>
      <c r="AC144" s="305"/>
      <c r="AD144" s="305"/>
      <c r="AE144" s="305"/>
      <c r="AF144" s="305"/>
      <c r="AG144" s="305"/>
      <c r="AH144" s="305"/>
      <c r="AI144" s="305"/>
      <c r="AJ144" s="305"/>
    </row>
  </sheetData>
  <mergeCells count="1">
    <mergeCell ref="B4:F4"/>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8" tint="0.39997558519241921"/>
  </sheetPr>
  <dimension ref="A1:XFD569"/>
  <sheetViews>
    <sheetView topLeftCell="C139" workbookViewId="0">
      <selection activeCell="H278" sqref="H278"/>
    </sheetView>
  </sheetViews>
  <sheetFormatPr baseColWidth="10" defaultRowHeight="13" x14ac:dyDescent="0.15"/>
  <cols>
    <col min="3" max="3" width="33.1640625" customWidth="1"/>
    <col min="4" max="4" width="54.33203125" customWidth="1"/>
    <col min="5" max="5" width="25.1640625" customWidth="1"/>
    <col min="6" max="6" width="14.1640625" customWidth="1"/>
    <col min="7" max="7" width="19.33203125" customWidth="1"/>
    <col min="8" max="8" width="21.33203125" customWidth="1"/>
    <col min="9" max="9" width="22.83203125" customWidth="1"/>
    <col min="10" max="10" width="15.83203125" customWidth="1"/>
    <col min="11" max="11" width="20.1640625" customWidth="1"/>
    <col min="12" max="12" width="20.6640625" customWidth="1"/>
    <col min="13" max="13" width="20.5" customWidth="1"/>
    <col min="14" max="14" width="16.5" customWidth="1"/>
  </cols>
  <sheetData>
    <row r="1" spans="1:32" ht="22" thickBot="1" x14ac:dyDescent="0.3">
      <c r="A1" s="1"/>
      <c r="B1" s="20" t="s">
        <v>498</v>
      </c>
      <c r="C1" s="20"/>
      <c r="D1" s="21"/>
      <c r="E1" s="22"/>
      <c r="F1" s="23"/>
      <c r="G1" s="23"/>
      <c r="H1" s="23"/>
      <c r="I1" s="23"/>
      <c r="J1" s="23"/>
      <c r="K1" s="23"/>
      <c r="L1" s="23"/>
      <c r="M1" s="23"/>
      <c r="N1" s="23"/>
      <c r="O1" s="23"/>
      <c r="P1" s="23"/>
      <c r="Q1" s="23"/>
      <c r="R1" s="23"/>
      <c r="S1" s="23"/>
      <c r="T1" s="23"/>
      <c r="U1" s="23"/>
      <c r="V1" s="23"/>
      <c r="W1" s="23"/>
      <c r="X1" s="23"/>
      <c r="Y1" s="23"/>
      <c r="Z1" s="23"/>
      <c r="AA1" s="23"/>
      <c r="AB1" s="23"/>
      <c r="AC1" s="17"/>
      <c r="AD1" s="18"/>
      <c r="AE1" s="18"/>
    </row>
    <row r="2" spans="1:32" ht="16" x14ac:dyDescent="0.2">
      <c r="A2" s="1"/>
      <c r="B2" s="24"/>
      <c r="C2" s="24"/>
      <c r="D2" s="21"/>
      <c r="E2" s="22"/>
      <c r="F2" s="23"/>
      <c r="G2" s="23"/>
      <c r="H2" s="23"/>
      <c r="I2" s="23"/>
      <c r="J2" s="23"/>
      <c r="K2" s="23"/>
      <c r="L2" s="23"/>
      <c r="M2" s="23"/>
      <c r="N2" s="23"/>
      <c r="O2" s="23"/>
      <c r="P2" s="23"/>
      <c r="Q2" s="23"/>
      <c r="R2" s="23"/>
      <c r="S2" s="23"/>
      <c r="T2" s="23"/>
      <c r="U2" s="23"/>
      <c r="V2" s="23"/>
      <c r="W2" s="23"/>
      <c r="X2" s="23"/>
      <c r="Y2" s="23"/>
      <c r="Z2" s="23"/>
      <c r="AA2" s="23"/>
      <c r="AB2" s="23"/>
    </row>
    <row r="3" spans="1:32" ht="16" x14ac:dyDescent="0.2">
      <c r="A3" s="1"/>
      <c r="B3" s="293" t="s">
        <v>585</v>
      </c>
      <c r="C3" s="294"/>
      <c r="D3" s="295"/>
      <c r="E3" s="27"/>
      <c r="F3" s="28"/>
      <c r="G3" s="29"/>
      <c r="H3" s="29"/>
      <c r="I3" s="23"/>
      <c r="J3" s="29"/>
      <c r="K3" s="29"/>
      <c r="L3" s="29"/>
      <c r="M3" s="29"/>
      <c r="N3" s="29"/>
      <c r="O3" s="29"/>
      <c r="P3" s="29"/>
      <c r="Q3" s="29"/>
      <c r="R3" s="29"/>
      <c r="S3" s="29"/>
      <c r="T3" s="29"/>
      <c r="U3" s="23"/>
      <c r="V3" s="29"/>
      <c r="W3" s="29"/>
      <c r="X3" s="29"/>
      <c r="Y3" s="29"/>
      <c r="Z3" s="29"/>
      <c r="AA3" s="29"/>
      <c r="AB3" s="29"/>
    </row>
    <row r="4" spans="1:32" x14ac:dyDescent="0.15">
      <c r="A4" s="1"/>
      <c r="B4" s="742" t="s">
        <v>614</v>
      </c>
      <c r="C4" s="743"/>
      <c r="D4" s="743"/>
      <c r="E4" s="743"/>
      <c r="F4" s="744"/>
      <c r="G4" s="30"/>
      <c r="H4" s="30"/>
      <c r="I4" s="23"/>
      <c r="J4" s="30"/>
      <c r="K4" s="30"/>
      <c r="L4" s="30"/>
      <c r="M4" s="30"/>
      <c r="N4" s="30"/>
      <c r="O4" s="30"/>
      <c r="P4" s="30"/>
      <c r="Q4" s="30"/>
      <c r="R4" s="30"/>
      <c r="S4" s="30"/>
      <c r="T4" s="30"/>
      <c r="U4" s="23"/>
      <c r="V4" s="30"/>
      <c r="W4" s="30"/>
      <c r="X4" s="30"/>
      <c r="Y4" s="30"/>
      <c r="Z4" s="30"/>
      <c r="AA4" s="30"/>
      <c r="AB4" s="30"/>
    </row>
    <row r="5" spans="1:32" ht="14" thickBot="1" x14ac:dyDescent="0.2">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1:32" x14ac:dyDescent="0.15">
      <c r="A6" s="11"/>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row>
    <row r="7" spans="1:32" x14ac:dyDescent="0.15">
      <c r="A7" s="11"/>
      <c r="B7" s="49"/>
      <c r="C7" s="49" t="s">
        <v>781</v>
      </c>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row>
    <row r="8" spans="1:32" x14ac:dyDescent="0.15">
      <c r="A8" s="16"/>
      <c r="B8" s="49"/>
      <c r="C8" s="49"/>
      <c r="D8" s="256"/>
      <c r="E8" s="517"/>
      <c r="F8" s="256"/>
      <c r="G8" s="49"/>
      <c r="H8" s="49"/>
      <c r="I8" s="49"/>
      <c r="J8" s="49"/>
      <c r="K8" s="49"/>
      <c r="L8" s="49"/>
      <c r="M8" s="49"/>
      <c r="N8" s="49"/>
      <c r="O8" s="49"/>
      <c r="P8" s="49"/>
      <c r="Q8" s="49"/>
      <c r="R8" s="49"/>
      <c r="S8" s="49"/>
      <c r="T8" s="49"/>
      <c r="U8" s="49"/>
      <c r="V8" s="49"/>
      <c r="W8" s="49"/>
      <c r="X8" s="49"/>
      <c r="Y8" s="49"/>
      <c r="Z8" s="49"/>
      <c r="AA8" s="49"/>
      <c r="AB8" s="49"/>
      <c r="AC8" s="49"/>
      <c r="AD8" s="49"/>
      <c r="AE8" s="49"/>
      <c r="AF8" s="49"/>
    </row>
    <row r="9" spans="1:32" x14ac:dyDescent="0.15">
      <c r="A9" s="11"/>
      <c r="B9" s="49"/>
      <c r="C9" s="49"/>
      <c r="D9" s="256"/>
      <c r="E9" s="512"/>
      <c r="F9" s="256"/>
      <c r="G9" s="49"/>
      <c r="H9" s="49"/>
      <c r="I9" s="49"/>
      <c r="J9" s="49"/>
      <c r="K9" s="49"/>
      <c r="L9" s="49"/>
      <c r="M9" s="49"/>
      <c r="N9" s="49"/>
      <c r="O9" s="49"/>
      <c r="P9" s="49"/>
      <c r="Q9" s="49"/>
      <c r="R9" s="49"/>
      <c r="S9" s="49"/>
      <c r="T9" s="49"/>
      <c r="U9" s="49"/>
      <c r="V9" s="49"/>
      <c r="W9" s="49"/>
      <c r="X9" s="49"/>
      <c r="Y9" s="49"/>
      <c r="Z9" s="49"/>
      <c r="AA9" s="49"/>
      <c r="AB9" s="49"/>
      <c r="AC9" s="49"/>
      <c r="AD9" s="49"/>
      <c r="AE9" s="49"/>
      <c r="AF9" s="49"/>
    </row>
    <row r="10" spans="1:32" ht="16" x14ac:dyDescent="0.2">
      <c r="A10" s="16"/>
      <c r="B10" s="49"/>
      <c r="C10" s="49"/>
      <c r="D10" s="518"/>
      <c r="E10" s="546" t="s">
        <v>498</v>
      </c>
      <c r="F10" s="5" t="s">
        <v>848</v>
      </c>
      <c r="G10" s="264" t="s">
        <v>849</v>
      </c>
      <c r="H10" s="519" t="s">
        <v>738</v>
      </c>
      <c r="I10" s="49"/>
      <c r="J10" s="49"/>
      <c r="K10" s="49"/>
      <c r="L10" s="49"/>
      <c r="M10" s="49"/>
      <c r="N10" s="49"/>
      <c r="O10" s="49"/>
      <c r="P10" s="49"/>
      <c r="Q10" s="49"/>
      <c r="R10" s="49"/>
      <c r="S10" s="49"/>
      <c r="T10" s="49"/>
      <c r="U10" s="49"/>
      <c r="V10" s="49"/>
      <c r="W10" s="49"/>
      <c r="X10" s="49"/>
      <c r="Y10" s="49"/>
      <c r="Z10" s="49"/>
      <c r="AA10" s="49"/>
      <c r="AB10" s="49"/>
      <c r="AC10" s="49"/>
      <c r="AD10" s="49"/>
      <c r="AE10" s="49"/>
      <c r="AF10" s="49"/>
    </row>
    <row r="11" spans="1:32" ht="40" x14ac:dyDescent="0.2">
      <c r="A11" s="11"/>
      <c r="B11" s="49"/>
      <c r="C11" s="49"/>
      <c r="D11" s="19" t="s">
        <v>712</v>
      </c>
      <c r="E11" s="513">
        <v>15780</v>
      </c>
      <c r="F11" s="5">
        <f>SUM(F12:F27)</f>
        <v>14534</v>
      </c>
      <c r="G11" s="279">
        <f>SUM(G13:G27)</f>
        <v>6646.9674300797142</v>
      </c>
      <c r="H11" s="520">
        <v>3590</v>
      </c>
      <c r="I11" s="522" t="s">
        <v>793</v>
      </c>
      <c r="K11" s="49"/>
      <c r="L11" s="49"/>
      <c r="M11" s="49"/>
      <c r="N11" s="49"/>
      <c r="O11" s="49"/>
      <c r="P11" s="49"/>
      <c r="Q11" s="49"/>
      <c r="R11" s="49"/>
      <c r="S11" s="49"/>
      <c r="T11" s="49"/>
      <c r="U11" s="49"/>
      <c r="V11" s="49"/>
      <c r="W11" s="49"/>
      <c r="X11" s="49"/>
      <c r="Y11" s="49"/>
      <c r="Z11" s="49"/>
      <c r="AA11" s="49"/>
      <c r="AB11" s="49"/>
      <c r="AC11" s="49"/>
      <c r="AD11" s="49"/>
      <c r="AE11" s="49"/>
      <c r="AF11" s="49"/>
    </row>
    <row r="12" spans="1:32" ht="16" x14ac:dyDescent="0.2">
      <c r="A12" s="11"/>
      <c r="B12" s="49"/>
      <c r="C12" s="49"/>
      <c r="D12" s="516"/>
      <c r="E12" s="513"/>
      <c r="F12" s="5"/>
      <c r="G12" s="264"/>
      <c r="H12" s="520"/>
      <c r="I12" s="49"/>
      <c r="J12" s="49"/>
      <c r="K12" s="49"/>
      <c r="L12" s="49"/>
      <c r="M12" s="49"/>
      <c r="N12" s="49"/>
      <c r="O12" s="49"/>
      <c r="P12" s="49"/>
      <c r="Q12" s="49"/>
      <c r="R12" s="49"/>
      <c r="S12" s="49"/>
      <c r="T12" s="49"/>
      <c r="U12" s="49"/>
      <c r="V12" s="49"/>
      <c r="W12" s="49"/>
      <c r="X12" s="49"/>
      <c r="Y12" s="49"/>
      <c r="Z12" s="49"/>
      <c r="AA12" s="49"/>
      <c r="AB12" s="49"/>
      <c r="AC12" s="49"/>
      <c r="AD12" s="49"/>
      <c r="AE12" s="49"/>
      <c r="AF12" s="49"/>
    </row>
    <row r="13" spans="1:32" ht="16" x14ac:dyDescent="0.2">
      <c r="A13" s="11"/>
      <c r="B13" s="49"/>
      <c r="C13" s="49"/>
      <c r="D13" s="514" t="s">
        <v>713</v>
      </c>
      <c r="E13" s="513">
        <v>336</v>
      </c>
      <c r="F13" s="263">
        <f>E13</f>
        <v>336</v>
      </c>
      <c r="G13" s="279">
        <f>SUM(H58:I68)</f>
        <v>136.76132487286492</v>
      </c>
      <c r="H13" s="520">
        <v>0</v>
      </c>
      <c r="I13" s="49"/>
      <c r="J13" s="49"/>
      <c r="K13" s="49"/>
      <c r="L13" s="49"/>
      <c r="M13" s="49"/>
      <c r="N13" s="49"/>
      <c r="O13" s="49"/>
      <c r="P13" s="49"/>
      <c r="Q13" s="49"/>
      <c r="R13" s="49"/>
      <c r="S13" s="49"/>
      <c r="T13" s="49"/>
      <c r="U13" s="49"/>
      <c r="V13" s="49"/>
      <c r="W13" s="49"/>
      <c r="X13" s="49"/>
      <c r="Y13" s="49"/>
      <c r="Z13" s="49"/>
      <c r="AA13" s="49"/>
      <c r="AB13" s="49"/>
      <c r="AC13" s="49"/>
      <c r="AD13" s="49"/>
      <c r="AE13" s="49"/>
      <c r="AF13" s="49"/>
    </row>
    <row r="14" spans="1:32" ht="16" x14ac:dyDescent="0.2">
      <c r="A14" s="11"/>
      <c r="B14" s="49"/>
      <c r="C14" s="49"/>
      <c r="D14" s="514"/>
      <c r="E14" s="513"/>
      <c r="F14" s="5"/>
      <c r="G14" s="279"/>
      <c r="H14" s="520"/>
      <c r="I14" s="49"/>
      <c r="J14" s="49"/>
      <c r="K14" s="49"/>
      <c r="L14" s="49"/>
      <c r="M14" s="49"/>
      <c r="N14" s="49"/>
      <c r="O14" s="49"/>
      <c r="P14" s="49"/>
      <c r="Q14" s="49"/>
      <c r="R14" s="49"/>
      <c r="S14" s="49"/>
      <c r="T14" s="49"/>
      <c r="U14" s="49"/>
      <c r="V14" s="49"/>
      <c r="W14" s="49"/>
      <c r="X14" s="49"/>
      <c r="Y14" s="49"/>
      <c r="Z14" s="49"/>
      <c r="AA14" s="49"/>
      <c r="AB14" s="49"/>
      <c r="AC14" s="49"/>
      <c r="AD14" s="49"/>
      <c r="AE14" s="49"/>
      <c r="AF14" s="49"/>
    </row>
    <row r="15" spans="1:32" ht="16" x14ac:dyDescent="0.2">
      <c r="A15" s="11"/>
      <c r="B15" s="49"/>
      <c r="C15" s="49"/>
      <c r="D15" s="514" t="s">
        <v>714</v>
      </c>
      <c r="E15" s="513">
        <v>912</v>
      </c>
      <c r="F15" s="263">
        <f>E15</f>
        <v>912</v>
      </c>
      <c r="G15" s="279">
        <f>SUM(H76:I86)</f>
        <v>244.11192199809244</v>
      </c>
      <c r="H15" s="520">
        <v>0</v>
      </c>
      <c r="I15" s="49"/>
      <c r="J15" s="49"/>
      <c r="K15" s="49"/>
      <c r="L15" s="49"/>
      <c r="M15" s="49"/>
      <c r="N15" s="49"/>
      <c r="O15" s="49"/>
      <c r="P15" s="49"/>
      <c r="Q15" s="49"/>
      <c r="R15" s="49"/>
      <c r="S15" s="49"/>
      <c r="T15" s="49"/>
      <c r="U15" s="49"/>
      <c r="V15" s="49"/>
      <c r="W15" s="49"/>
      <c r="X15" s="49"/>
      <c r="Y15" s="49"/>
      <c r="Z15" s="49"/>
      <c r="AA15" s="49"/>
      <c r="AB15" s="49"/>
      <c r="AC15" s="49"/>
      <c r="AD15" s="49"/>
      <c r="AE15" s="49"/>
      <c r="AF15" s="49"/>
    </row>
    <row r="16" spans="1:32" ht="16" x14ac:dyDescent="0.2">
      <c r="A16" s="16"/>
      <c r="B16" s="49"/>
      <c r="C16" s="49"/>
      <c r="D16" s="514"/>
      <c r="E16" s="513"/>
      <c r="F16" s="5"/>
      <c r="G16" s="279"/>
      <c r="H16" s="520"/>
      <c r="I16" s="49"/>
      <c r="J16" s="49"/>
      <c r="K16" s="49"/>
      <c r="L16" s="49"/>
      <c r="M16" s="49"/>
      <c r="N16" s="49"/>
      <c r="O16" s="49"/>
      <c r="P16" s="49"/>
      <c r="Q16" s="49"/>
      <c r="R16" s="49"/>
      <c r="S16" s="49"/>
      <c r="T16" s="49"/>
      <c r="U16" s="49"/>
      <c r="V16" s="49"/>
      <c r="W16" s="49"/>
      <c r="X16" s="49"/>
      <c r="Y16" s="49"/>
      <c r="Z16" s="49"/>
      <c r="AA16" s="49"/>
      <c r="AB16" s="49"/>
      <c r="AC16" s="49"/>
      <c r="AD16" s="49"/>
      <c r="AE16" s="49"/>
      <c r="AF16" s="49"/>
    </row>
    <row r="17" spans="1:39" ht="16" x14ac:dyDescent="0.2">
      <c r="A17" s="11"/>
      <c r="B17" s="49"/>
      <c r="C17" s="49"/>
      <c r="D17" s="514" t="s">
        <v>792</v>
      </c>
      <c r="E17" s="513">
        <v>8237</v>
      </c>
      <c r="F17" s="263">
        <f>E17+E23-E33</f>
        <v>5728</v>
      </c>
      <c r="G17" s="279">
        <f>SUM(H94:I104)</f>
        <v>2901.7498846181156</v>
      </c>
      <c r="H17" s="520">
        <v>2290</v>
      </c>
      <c r="I17" s="49"/>
      <c r="J17" s="49"/>
      <c r="K17" s="49"/>
      <c r="L17" s="49"/>
      <c r="M17" s="49"/>
      <c r="N17" s="49"/>
      <c r="O17" s="49"/>
      <c r="P17" s="49"/>
      <c r="Q17" s="49"/>
      <c r="R17" s="49"/>
      <c r="S17" s="49"/>
      <c r="T17" s="49"/>
      <c r="U17" s="49"/>
      <c r="V17" s="49"/>
      <c r="W17" s="49"/>
      <c r="X17" s="49"/>
      <c r="Y17" s="49"/>
      <c r="Z17" s="49"/>
      <c r="AA17" s="49"/>
      <c r="AB17" s="49"/>
      <c r="AC17" s="49"/>
      <c r="AD17" s="49"/>
      <c r="AE17" s="49"/>
      <c r="AF17" s="49"/>
    </row>
    <row r="18" spans="1:39" ht="16" x14ac:dyDescent="0.2">
      <c r="A18" s="16"/>
      <c r="B18" s="49"/>
      <c r="C18" s="49"/>
      <c r="D18" s="514"/>
      <c r="E18" s="513"/>
      <c r="F18" s="5"/>
      <c r="G18" s="279"/>
      <c r="H18" s="520"/>
      <c r="I18" s="49"/>
      <c r="J18" s="49"/>
      <c r="K18" s="49"/>
      <c r="L18" s="49"/>
      <c r="M18" s="49"/>
      <c r="N18" s="49"/>
      <c r="O18" s="49"/>
      <c r="P18" s="49"/>
      <c r="Q18" s="49"/>
      <c r="R18" s="49"/>
      <c r="S18" s="49"/>
      <c r="T18" s="49"/>
      <c r="U18" s="49"/>
      <c r="V18" s="49"/>
      <c r="W18" s="49"/>
      <c r="X18" s="49"/>
      <c r="Y18" s="49"/>
      <c r="Z18" s="49"/>
      <c r="AA18" s="49"/>
      <c r="AB18" s="49"/>
      <c r="AC18" s="49"/>
      <c r="AD18" s="49"/>
      <c r="AE18" s="49"/>
      <c r="AF18" s="49"/>
    </row>
    <row r="19" spans="1:39" ht="16" x14ac:dyDescent="0.2">
      <c r="A19" s="11"/>
      <c r="B19" s="49"/>
      <c r="C19" s="49"/>
      <c r="D19" s="514" t="s">
        <v>716</v>
      </c>
      <c r="E19" s="513">
        <v>3663</v>
      </c>
      <c r="F19" s="263">
        <f>E19+E35</f>
        <v>4362</v>
      </c>
      <c r="G19" s="279">
        <f>SUM(H111:H121)</f>
        <v>1886.2658253503794</v>
      </c>
      <c r="H19" s="520">
        <v>1300</v>
      </c>
      <c r="I19" s="49"/>
      <c r="J19" s="49"/>
      <c r="K19" s="49"/>
      <c r="L19" s="49"/>
      <c r="M19" s="49"/>
      <c r="N19" s="49"/>
      <c r="O19" s="49"/>
      <c r="P19" s="49"/>
      <c r="Q19" s="49"/>
      <c r="R19" s="49"/>
      <c r="S19" s="49"/>
      <c r="T19" s="49"/>
      <c r="U19" s="49"/>
      <c r="V19" s="49"/>
      <c r="W19" s="49"/>
      <c r="X19" s="49"/>
      <c r="Y19" s="49"/>
      <c r="Z19" s="49"/>
      <c r="AA19" s="49"/>
      <c r="AB19" s="49"/>
      <c r="AC19" s="49"/>
      <c r="AD19" s="49"/>
      <c r="AE19" s="49"/>
      <c r="AF19" s="49"/>
    </row>
    <row r="20" spans="1:39" ht="16" x14ac:dyDescent="0.2">
      <c r="A20" s="11"/>
      <c r="B20" s="49"/>
      <c r="C20" s="49"/>
      <c r="D20" s="514"/>
      <c r="E20" s="513"/>
      <c r="F20" s="5"/>
      <c r="G20" s="279"/>
      <c r="H20" s="520"/>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row>
    <row r="21" spans="1:39" ht="16" x14ac:dyDescent="0.2">
      <c r="A21" s="11"/>
      <c r="B21" s="49"/>
      <c r="C21" s="49"/>
      <c r="D21" s="514" t="s">
        <v>717</v>
      </c>
      <c r="E21" s="513">
        <v>2157</v>
      </c>
      <c r="F21" s="263">
        <f>E21+E34</f>
        <v>3082</v>
      </c>
      <c r="G21" s="279">
        <f>SUM(H128:I138)</f>
        <v>1404.9919268108583</v>
      </c>
      <c r="H21" s="520">
        <v>0</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row>
    <row r="22" spans="1:39" ht="16" x14ac:dyDescent="0.2">
      <c r="A22" s="11"/>
      <c r="B22" s="49"/>
      <c r="C22" s="49"/>
      <c r="D22" s="514"/>
      <c r="E22" s="513"/>
      <c r="F22" s="5"/>
      <c r="G22" s="279"/>
      <c r="H22" s="520"/>
      <c r="I22" s="49"/>
      <c r="J22" s="49"/>
      <c r="K22" s="158"/>
      <c r="L22" s="158"/>
      <c r="M22" s="158"/>
      <c r="N22" s="158"/>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row>
    <row r="23" spans="1:39" ht="16" x14ac:dyDescent="0.2">
      <c r="A23" s="11"/>
      <c r="B23" s="49"/>
      <c r="C23" s="49"/>
      <c r="D23" s="514" t="s">
        <v>791</v>
      </c>
      <c r="E23" s="513">
        <v>360</v>
      </c>
      <c r="F23" s="5">
        <v>0</v>
      </c>
      <c r="G23" s="279">
        <v>0</v>
      </c>
      <c r="H23" s="520">
        <v>0</v>
      </c>
      <c r="I23" s="49"/>
      <c r="J23" s="49"/>
      <c r="K23" s="256"/>
      <c r="L23" s="256"/>
      <c r="M23" s="256"/>
      <c r="N23" s="256"/>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row>
    <row r="24" spans="1:39" ht="16" x14ac:dyDescent="0.2">
      <c r="A24" s="11"/>
      <c r="B24" s="49"/>
      <c r="C24" s="49"/>
      <c r="D24" s="514"/>
      <c r="E24" s="513"/>
      <c r="F24" s="5"/>
      <c r="G24" s="279"/>
      <c r="H24" s="520"/>
      <c r="I24" s="49"/>
      <c r="J24" s="49"/>
      <c r="K24" s="256"/>
      <c r="L24" s="256"/>
      <c r="M24" s="256"/>
      <c r="N24" s="256"/>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row>
    <row r="25" spans="1:39" ht="16" x14ac:dyDescent="0.2">
      <c r="A25" s="11"/>
      <c r="B25" s="49"/>
      <c r="C25" s="49"/>
      <c r="D25" s="514" t="s">
        <v>719</v>
      </c>
      <c r="E25" s="513">
        <v>75</v>
      </c>
      <c r="F25" s="263">
        <f>E25</f>
        <v>75</v>
      </c>
      <c r="G25" s="279">
        <f>SUM(H148:I158)</f>
        <v>66.701285502020298</v>
      </c>
      <c r="H25" s="520">
        <v>0</v>
      </c>
      <c r="I25" s="49"/>
      <c r="J25" s="49"/>
      <c r="K25" s="256"/>
      <c r="L25" s="256"/>
      <c r="M25" s="256"/>
      <c r="N25" s="256"/>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row>
    <row r="26" spans="1:39" ht="16" x14ac:dyDescent="0.2">
      <c r="A26" s="11"/>
      <c r="B26" s="49"/>
      <c r="C26" s="49"/>
      <c r="D26" s="514"/>
      <c r="E26" s="513"/>
      <c r="F26" s="5"/>
      <c r="G26" s="279"/>
      <c r="H26" s="520"/>
      <c r="I26" s="49"/>
      <c r="J26" s="49"/>
      <c r="K26" s="256"/>
      <c r="L26" s="256"/>
      <c r="M26" s="256"/>
      <c r="N26" s="256"/>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row>
    <row r="27" spans="1:39" ht="16" x14ac:dyDescent="0.2">
      <c r="A27" s="11"/>
      <c r="B27" s="49"/>
      <c r="C27" s="49"/>
      <c r="D27" s="515" t="s">
        <v>720</v>
      </c>
      <c r="E27" s="513">
        <v>39</v>
      </c>
      <c r="F27" s="263">
        <f>E27</f>
        <v>39</v>
      </c>
      <c r="G27" s="279">
        <f>SUM(H168:I178)</f>
        <v>6.3852609273840049</v>
      </c>
      <c r="H27" s="520">
        <v>0</v>
      </c>
      <c r="I27" s="256"/>
      <c r="J27" s="256"/>
      <c r="K27" s="256"/>
      <c r="L27" s="256"/>
      <c r="M27" s="256"/>
      <c r="N27" s="256"/>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row>
    <row r="28" spans="1:39" ht="17" customHeight="1" x14ac:dyDescent="0.15">
      <c r="A28" s="11"/>
      <c r="B28" s="49"/>
      <c r="C28" s="49"/>
      <c r="G28" s="49"/>
      <c r="H28" s="49"/>
      <c r="I28" s="256"/>
      <c r="J28" s="543"/>
      <c r="K28" s="256"/>
      <c r="L28" s="256"/>
      <c r="M28" s="256"/>
      <c r="N28" s="256"/>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row>
    <row r="29" spans="1:39" ht="17" customHeight="1" x14ac:dyDescent="0.15">
      <c r="A29" s="11"/>
      <c r="B29" s="49"/>
      <c r="C29" s="49"/>
      <c r="D29" s="651" t="s">
        <v>731</v>
      </c>
      <c r="E29" s="523">
        <v>880</v>
      </c>
      <c r="F29" s="264">
        <v>880</v>
      </c>
      <c r="G29" s="49"/>
      <c r="H29" s="49"/>
      <c r="I29" s="256"/>
      <c r="J29" s="543"/>
      <c r="K29" s="256"/>
      <c r="L29" s="256"/>
      <c r="M29" s="256"/>
      <c r="N29" s="256"/>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row>
    <row r="30" spans="1:39" ht="17" customHeight="1" x14ac:dyDescent="0.15">
      <c r="A30" s="11"/>
      <c r="B30" s="49"/>
      <c r="C30" s="258" t="s">
        <v>397</v>
      </c>
      <c r="G30" s="49"/>
      <c r="H30" s="49"/>
      <c r="I30" s="256"/>
      <c r="J30" s="543"/>
      <c r="K30" s="256"/>
      <c r="L30" s="256"/>
      <c r="M30" s="256"/>
      <c r="N30" s="256"/>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row>
    <row r="31" spans="1:39" ht="17" customHeight="1" x14ac:dyDescent="0.15">
      <c r="A31" s="11"/>
      <c r="B31" s="49"/>
      <c r="C31" s="49"/>
      <c r="D31" s="49" t="s">
        <v>782</v>
      </c>
      <c r="E31" s="265"/>
      <c r="F31" s="49"/>
      <c r="G31" s="49"/>
      <c r="H31" s="49"/>
      <c r="I31" s="256"/>
      <c r="J31" s="543"/>
      <c r="K31" s="256"/>
      <c r="L31" s="256"/>
      <c r="M31" s="256"/>
      <c r="N31" s="256"/>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row>
    <row r="32" spans="1:39" ht="17" customHeight="1" x14ac:dyDescent="0.15">
      <c r="A32" s="11"/>
      <c r="B32" s="49"/>
      <c r="C32" s="49"/>
      <c r="D32" s="49"/>
      <c r="E32" s="49"/>
      <c r="F32" s="49"/>
      <c r="G32" s="49"/>
      <c r="H32" s="49"/>
      <c r="I32" s="256"/>
      <c r="J32" s="543"/>
      <c r="K32" s="256"/>
      <c r="L32" s="256"/>
      <c r="M32" s="256"/>
      <c r="N32" s="256"/>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row>
    <row r="33" spans="1:39" ht="17" customHeight="1" x14ac:dyDescent="0.15">
      <c r="A33" s="11"/>
      <c r="B33" s="49"/>
      <c r="C33" s="49"/>
      <c r="D33" s="49" t="s">
        <v>783</v>
      </c>
      <c r="E33" s="520">
        <v>2869</v>
      </c>
      <c r="F33" s="49"/>
      <c r="G33" s="49"/>
      <c r="H33" s="49"/>
      <c r="I33" s="256"/>
      <c r="J33" s="543"/>
      <c r="K33" s="256"/>
      <c r="L33" s="256"/>
      <c r="M33" s="256"/>
      <c r="N33" s="256"/>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row>
    <row r="34" spans="1:39" ht="17" customHeight="1" x14ac:dyDescent="0.15">
      <c r="A34" s="11"/>
      <c r="B34" s="49"/>
      <c r="C34" s="49"/>
      <c r="D34" s="264" t="s">
        <v>784</v>
      </c>
      <c r="E34" s="523">
        <v>925</v>
      </c>
      <c r="F34" s="49">
        <f>E34/E33</f>
        <v>0.32241199024050193</v>
      </c>
      <c r="G34" s="49"/>
      <c r="H34" s="49"/>
      <c r="I34" s="256"/>
      <c r="J34" s="256"/>
      <c r="K34" s="256"/>
      <c r="L34" s="256"/>
      <c r="M34" s="256"/>
      <c r="N34" s="256"/>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row>
    <row r="35" spans="1:39" ht="17" customHeight="1" x14ac:dyDescent="0.15">
      <c r="A35" s="11"/>
      <c r="B35" s="49"/>
      <c r="C35" s="49"/>
      <c r="D35" s="264" t="s">
        <v>785</v>
      </c>
      <c r="E35" s="523">
        <v>699</v>
      </c>
      <c r="F35" s="49"/>
      <c r="G35" s="49"/>
      <c r="H35" s="49"/>
      <c r="J35" s="49"/>
      <c r="K35" s="256"/>
      <c r="L35" s="256"/>
      <c r="M35" s="256"/>
      <c r="N35" s="256"/>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row>
    <row r="36" spans="1:39" ht="17" customHeight="1" x14ac:dyDescent="0.15">
      <c r="A36" s="11"/>
      <c r="B36" s="49"/>
      <c r="C36" s="49"/>
      <c r="D36" s="158"/>
      <c r="E36" s="512"/>
      <c r="F36" s="49"/>
      <c r="G36" s="49"/>
      <c r="H36" s="49"/>
      <c r="J36" s="49"/>
      <c r="K36" s="256"/>
      <c r="L36" s="256"/>
      <c r="M36" s="256"/>
      <c r="N36" s="256"/>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row>
    <row r="37" spans="1:39" ht="17" customHeight="1" x14ac:dyDescent="0.15">
      <c r="A37" s="11"/>
      <c r="B37" s="49"/>
      <c r="C37" s="49"/>
      <c r="D37" s="158"/>
      <c r="E37" s="512"/>
      <c r="F37" s="49"/>
      <c r="G37" s="49"/>
      <c r="H37" s="49"/>
      <c r="J37" s="49"/>
      <c r="K37" s="256"/>
      <c r="L37" s="256"/>
      <c r="M37" s="256"/>
      <c r="N37" s="256"/>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row>
    <row r="38" spans="1:39" ht="17" customHeight="1" x14ac:dyDescent="0.15">
      <c r="A38" s="11"/>
      <c r="B38" s="49"/>
      <c r="C38" s="256" t="s">
        <v>751</v>
      </c>
      <c r="D38" s="256" t="s">
        <v>835</v>
      </c>
      <c r="E38" s="256"/>
      <c r="F38" s="256"/>
      <c r="G38" s="49"/>
      <c r="H38" s="49"/>
      <c r="J38" s="49"/>
      <c r="K38" s="256"/>
      <c r="L38" s="256"/>
      <c r="M38" s="256"/>
      <c r="N38" s="256"/>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row>
    <row r="39" spans="1:39" ht="17" customHeight="1" x14ac:dyDescent="0.15">
      <c r="A39" s="11"/>
      <c r="B39" s="49"/>
      <c r="C39" s="256"/>
      <c r="D39" s="256"/>
      <c r="E39" s="256"/>
      <c r="F39" s="256" t="s">
        <v>880</v>
      </c>
      <c r="G39" s="49">
        <v>1</v>
      </c>
      <c r="H39" s="49"/>
      <c r="J39" s="49"/>
      <c r="K39" s="256"/>
      <c r="L39" s="256"/>
      <c r="M39" s="256"/>
      <c r="N39" s="256"/>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row>
    <row r="40" spans="1:39" ht="17" customHeight="1" x14ac:dyDescent="0.15">
      <c r="A40" s="11"/>
      <c r="B40" s="49"/>
      <c r="C40" s="544" t="s">
        <v>836</v>
      </c>
      <c r="D40" s="542" t="s">
        <v>837</v>
      </c>
      <c r="E40" s="542" t="s">
        <v>708</v>
      </c>
      <c r="F40" s="542" t="s">
        <v>850</v>
      </c>
      <c r="G40" s="542" t="s">
        <v>881</v>
      </c>
      <c r="H40" s="256"/>
      <c r="I40" s="256"/>
      <c r="J40" s="256"/>
      <c r="K40" s="256"/>
      <c r="L40" s="256"/>
      <c r="M40" s="256"/>
      <c r="N40" s="256"/>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row>
    <row r="41" spans="1:39" ht="17" customHeight="1" x14ac:dyDescent="0.15">
      <c r="A41" s="11"/>
      <c r="B41" s="49"/>
      <c r="C41" s="542" t="s">
        <v>838</v>
      </c>
      <c r="D41" s="520">
        <v>1712194160</v>
      </c>
      <c r="E41" s="520">
        <v>9820540</v>
      </c>
      <c r="F41" s="542">
        <f t="shared" ref="F41:F51" si="0">E41/D41</f>
        <v>5.7356462423630737E-3</v>
      </c>
      <c r="G41" s="542">
        <f>F41*G39</f>
        <v>5.7356462423630737E-3</v>
      </c>
      <c r="H41" s="256"/>
      <c r="I41" s="256"/>
      <c r="J41" s="256"/>
      <c r="K41" s="256"/>
      <c r="L41" s="256"/>
      <c r="M41" s="256"/>
      <c r="N41" s="256"/>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row>
    <row r="42" spans="1:39" ht="17" customHeight="1" x14ac:dyDescent="0.15">
      <c r="A42" s="11"/>
      <c r="B42" s="49"/>
      <c r="C42" s="542" t="s">
        <v>839</v>
      </c>
      <c r="D42" s="520">
        <v>15706699290</v>
      </c>
      <c r="E42" s="520">
        <v>33148700</v>
      </c>
      <c r="F42" s="542">
        <f t="shared" si="0"/>
        <v>2.1104816096596955E-3</v>
      </c>
      <c r="G42" s="542">
        <f>F42*G39</f>
        <v>2.1104816096596955E-3</v>
      </c>
      <c r="H42" s="256"/>
      <c r="I42" s="256"/>
      <c r="J42" s="256"/>
      <c r="K42" s="256"/>
      <c r="L42" s="256"/>
      <c r="M42" s="256"/>
      <c r="N42" s="256"/>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row>
    <row r="43" spans="1:39" ht="17" customHeight="1" x14ac:dyDescent="0.15">
      <c r="A43" s="11"/>
      <c r="B43" s="49"/>
      <c r="C43" s="542" t="s">
        <v>840</v>
      </c>
      <c r="D43" s="520">
        <v>462266410</v>
      </c>
      <c r="E43" s="520">
        <v>356000</v>
      </c>
      <c r="F43" s="542">
        <f t="shared" si="0"/>
        <v>7.7011868545672618E-4</v>
      </c>
      <c r="G43" s="542">
        <f>F43*G39</f>
        <v>7.7011868545672618E-4</v>
      </c>
      <c r="H43" s="256"/>
      <c r="I43" s="256"/>
      <c r="J43" s="256"/>
      <c r="K43" s="256"/>
      <c r="L43" s="256"/>
      <c r="M43" s="256"/>
      <c r="N43" s="256"/>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row>
    <row r="44" spans="1:39" ht="17" customHeight="1" x14ac:dyDescent="0.15">
      <c r="A44" s="11"/>
      <c r="B44" s="49"/>
      <c r="C44" s="542" t="s">
        <v>841</v>
      </c>
      <c r="D44" s="520">
        <v>72508079</v>
      </c>
      <c r="E44" s="520">
        <v>1282110</v>
      </c>
      <c r="F44" s="542">
        <f t="shared" si="0"/>
        <v>1.7682305443507889E-2</v>
      </c>
      <c r="G44" s="542">
        <f>F44*G39</f>
        <v>1.7682305443507889E-2</v>
      </c>
      <c r="H44" s="256"/>
      <c r="I44" s="256"/>
      <c r="J44" s="256"/>
      <c r="K44" s="256"/>
      <c r="L44" s="256"/>
      <c r="M44" s="256"/>
      <c r="N44" s="256"/>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row>
    <row r="45" spans="1:39" ht="17" customHeight="1" x14ac:dyDescent="0.15">
      <c r="A45" s="11"/>
      <c r="B45" s="49"/>
      <c r="C45" s="542" t="s">
        <v>842</v>
      </c>
      <c r="D45" s="520">
        <v>142772630</v>
      </c>
      <c r="E45" s="520">
        <v>2548670</v>
      </c>
      <c r="F45" s="542">
        <f t="shared" si="0"/>
        <v>1.7851250621355088E-2</v>
      </c>
      <c r="G45" s="542">
        <f>F45*G39</f>
        <v>1.7851250621355088E-2</v>
      </c>
      <c r="H45" s="256"/>
      <c r="I45" s="256"/>
      <c r="J45" s="256"/>
      <c r="K45" s="256"/>
      <c r="L45" s="256"/>
      <c r="M45" s="256"/>
      <c r="N45" s="256"/>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row>
    <row r="46" spans="1:39" ht="17" customHeight="1" x14ac:dyDescent="0.15">
      <c r="A46" s="11"/>
      <c r="B46" s="49"/>
      <c r="C46" s="542" t="s">
        <v>843</v>
      </c>
      <c r="D46" s="520">
        <v>201331956</v>
      </c>
      <c r="E46" s="520">
        <v>14576900</v>
      </c>
      <c r="F46" s="542">
        <f t="shared" si="0"/>
        <v>7.2402316500615529E-2</v>
      </c>
      <c r="G46" s="542">
        <f>F46*G39</f>
        <v>7.2402316500615529E-2</v>
      </c>
      <c r="H46" s="256"/>
      <c r="I46" s="256"/>
      <c r="J46" s="256"/>
      <c r="K46" s="256"/>
      <c r="L46" s="256"/>
      <c r="M46" s="256"/>
      <c r="N46" s="256"/>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row>
    <row r="47" spans="1:39" ht="17" customHeight="1" x14ac:dyDescent="0.15">
      <c r="A47" s="11"/>
      <c r="B47" s="49"/>
      <c r="C47" s="542" t="s">
        <v>499</v>
      </c>
      <c r="D47" s="520">
        <f>1227572300+6197884932</f>
        <v>7425457232</v>
      </c>
      <c r="E47" s="520">
        <f>17490000+6927070</f>
        <v>24417070</v>
      </c>
      <c r="F47" s="542">
        <f t="shared" si="0"/>
        <v>3.2882917828648533E-3</v>
      </c>
      <c r="G47" s="542">
        <f>F47*G39</f>
        <v>3.2882917828648533E-3</v>
      </c>
      <c r="H47" s="256"/>
      <c r="I47" s="256"/>
      <c r="J47" s="256"/>
      <c r="K47" s="256"/>
      <c r="L47" s="256"/>
      <c r="M47" s="256"/>
      <c r="N47" s="256"/>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row>
    <row r="48" spans="1:39" ht="17" customHeight="1" x14ac:dyDescent="0.15">
      <c r="A48" s="11"/>
      <c r="B48" s="49"/>
      <c r="C48" s="542" t="s">
        <v>844</v>
      </c>
      <c r="D48" s="520">
        <v>1478488950</v>
      </c>
      <c r="E48" s="520">
        <v>19515600</v>
      </c>
      <c r="F48" s="542">
        <f t="shared" si="0"/>
        <v>1.319969283503945E-2</v>
      </c>
      <c r="G48" s="542">
        <f>F48*G39</f>
        <v>1.319969283503945E-2</v>
      </c>
      <c r="H48" s="256"/>
      <c r="I48" s="256"/>
      <c r="J48" s="256"/>
      <c r="K48" s="256"/>
      <c r="L48" s="256"/>
      <c r="M48" s="256"/>
      <c r="N48" s="256"/>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row>
    <row r="49" spans="1:39" ht="17" customHeight="1" x14ac:dyDescent="0.15">
      <c r="A49" s="11"/>
      <c r="B49" s="49"/>
      <c r="C49" s="542" t="s">
        <v>845</v>
      </c>
      <c r="D49" s="520">
        <v>204126860</v>
      </c>
      <c r="E49" s="520">
        <v>3852340</v>
      </c>
      <c r="F49" s="542">
        <f t="shared" si="0"/>
        <v>1.8872283637733907E-2</v>
      </c>
      <c r="G49" s="542">
        <f>F49*G39</f>
        <v>1.8872283637733907E-2</v>
      </c>
      <c r="H49" s="256"/>
      <c r="I49" s="256"/>
      <c r="J49" s="256"/>
      <c r="K49" s="256"/>
      <c r="L49" s="256"/>
      <c r="M49" s="256"/>
      <c r="N49" s="256"/>
      <c r="O49" s="49"/>
      <c r="P49" s="49"/>
      <c r="Q49" s="49"/>
      <c r="R49" s="49"/>
      <c r="S49" s="49"/>
      <c r="T49" s="49"/>
      <c r="U49" s="49"/>
      <c r="V49" s="49"/>
      <c r="W49" s="49"/>
      <c r="X49" s="49"/>
      <c r="Y49" s="49"/>
      <c r="Z49" s="49"/>
      <c r="AA49" s="49"/>
      <c r="AB49" s="49"/>
      <c r="AC49" s="49"/>
      <c r="AD49" s="49"/>
      <c r="AE49" s="49"/>
      <c r="AF49" s="49"/>
      <c r="AG49" s="49"/>
      <c r="AH49" s="49"/>
      <c r="AI49" s="49"/>
      <c r="AJ49" s="49"/>
      <c r="AK49" s="49"/>
      <c r="AL49" s="49"/>
    </row>
    <row r="50" spans="1:39" ht="17" customHeight="1" x14ac:dyDescent="0.15">
      <c r="A50" s="11"/>
      <c r="B50" s="49"/>
      <c r="C50" s="542" t="s">
        <v>846</v>
      </c>
      <c r="D50" s="520">
        <v>161281910</v>
      </c>
      <c r="E50" s="520">
        <v>1489910</v>
      </c>
      <c r="F50" s="542">
        <f t="shared" si="0"/>
        <v>9.2379238316312104E-3</v>
      </c>
      <c r="G50" s="542">
        <f>F50*G39</f>
        <v>9.2379238316312104E-3</v>
      </c>
      <c r="H50" s="256"/>
      <c r="I50" s="256"/>
      <c r="J50" s="256"/>
      <c r="K50" s="256"/>
      <c r="L50" s="256"/>
      <c r="M50" s="256"/>
      <c r="N50" s="256"/>
      <c r="O50" s="49"/>
      <c r="P50" s="49"/>
      <c r="Q50" s="49"/>
      <c r="R50" s="49"/>
      <c r="S50" s="49"/>
      <c r="T50" s="49"/>
      <c r="U50" s="49"/>
      <c r="V50" s="49"/>
      <c r="W50" s="49"/>
      <c r="X50" s="49"/>
      <c r="Y50" s="49"/>
      <c r="Z50" s="49"/>
      <c r="AA50" s="49"/>
      <c r="AB50" s="49"/>
      <c r="AC50" s="49"/>
      <c r="AD50" s="49"/>
      <c r="AE50" s="49"/>
      <c r="AF50" s="49"/>
      <c r="AG50" s="49"/>
      <c r="AH50" s="49"/>
      <c r="AI50" s="49"/>
      <c r="AJ50" s="49"/>
      <c r="AK50" s="49"/>
      <c r="AL50" s="49"/>
    </row>
    <row r="51" spans="1:39" ht="17" customHeight="1" x14ac:dyDescent="0.15">
      <c r="A51" s="11"/>
      <c r="B51" s="49"/>
      <c r="C51" s="542" t="s">
        <v>847</v>
      </c>
      <c r="D51" s="520">
        <v>3680157300</v>
      </c>
      <c r="E51" s="520">
        <v>228205000</v>
      </c>
      <c r="F51" s="542">
        <f t="shared" si="0"/>
        <v>6.200957768843196E-2</v>
      </c>
      <c r="G51" s="542">
        <f>F51*G39</f>
        <v>6.200957768843196E-2</v>
      </c>
      <c r="H51" s="256"/>
      <c r="I51" s="256"/>
      <c r="J51" s="256"/>
      <c r="K51" s="256"/>
      <c r="L51" s="256"/>
      <c r="M51" s="256"/>
      <c r="N51" s="256"/>
      <c r="O51" s="49"/>
      <c r="P51" s="49"/>
      <c r="Q51" s="49"/>
      <c r="R51" s="49"/>
      <c r="S51" s="49"/>
      <c r="T51" s="49"/>
      <c r="U51" s="49"/>
      <c r="V51" s="49"/>
      <c r="W51" s="49"/>
      <c r="X51" s="49"/>
      <c r="Y51" s="49"/>
      <c r="Z51" s="49"/>
      <c r="AA51" s="49"/>
      <c r="AB51" s="49"/>
      <c r="AC51" s="49"/>
      <c r="AD51" s="49"/>
      <c r="AE51" s="49"/>
      <c r="AF51" s="49"/>
      <c r="AG51" s="49"/>
      <c r="AH51" s="49"/>
      <c r="AI51" s="49"/>
      <c r="AJ51" s="49"/>
      <c r="AK51" s="49"/>
      <c r="AL51" s="49"/>
    </row>
    <row r="52" spans="1:39" x14ac:dyDescent="0.15">
      <c r="A52" s="11"/>
      <c r="B52" s="49"/>
      <c r="C52" s="49"/>
      <c r="D52" s="49"/>
      <c r="E52" s="49"/>
      <c r="F52" s="49"/>
      <c r="G52" s="256"/>
      <c r="H52" s="256"/>
      <c r="I52" s="256"/>
      <c r="J52" s="256"/>
      <c r="K52" s="256"/>
      <c r="L52" s="256"/>
      <c r="M52" s="256"/>
      <c r="N52" s="256"/>
      <c r="O52" s="49"/>
      <c r="P52" s="49"/>
      <c r="Q52" s="49"/>
      <c r="R52" s="49"/>
      <c r="S52" s="49"/>
      <c r="T52" s="49"/>
      <c r="U52" s="49"/>
      <c r="V52" s="49"/>
      <c r="W52" s="49"/>
      <c r="X52" s="49"/>
      <c r="Y52" s="49"/>
      <c r="Z52" s="49"/>
      <c r="AA52" s="49"/>
      <c r="AB52" s="49"/>
      <c r="AC52" s="49"/>
      <c r="AD52" s="49"/>
      <c r="AE52" s="49"/>
      <c r="AF52" s="49"/>
      <c r="AG52" s="49"/>
      <c r="AH52" s="49"/>
      <c r="AI52" s="49"/>
      <c r="AJ52" s="49"/>
      <c r="AK52" s="49"/>
      <c r="AL52" s="49"/>
    </row>
    <row r="53" spans="1:39" x14ac:dyDescent="0.15">
      <c r="A53" s="11"/>
      <c r="B53" s="49"/>
      <c r="C53" s="49"/>
      <c r="D53" s="158"/>
      <c r="E53" s="265"/>
      <c r="F53" s="265"/>
      <c r="G53" s="265"/>
      <c r="H53" s="265"/>
      <c r="I53" s="265"/>
      <c r="J53" s="265"/>
      <c r="K53" s="49"/>
      <c r="L53" s="49"/>
      <c r="M53" s="49"/>
      <c r="N53" s="256"/>
      <c r="O53" s="512"/>
      <c r="P53" s="256"/>
      <c r="Q53" s="49"/>
      <c r="R53" s="49"/>
      <c r="S53" s="49"/>
      <c r="T53" s="49"/>
      <c r="U53" s="49"/>
      <c r="V53" s="49"/>
      <c r="W53" s="49"/>
      <c r="X53" s="49"/>
      <c r="Y53" s="49"/>
      <c r="Z53" s="49"/>
      <c r="AA53" s="49"/>
      <c r="AB53" s="49"/>
      <c r="AC53" s="49"/>
      <c r="AD53" s="49"/>
      <c r="AE53" s="49"/>
      <c r="AF53" s="49"/>
      <c r="AG53" s="49"/>
      <c r="AH53" s="49"/>
      <c r="AI53" s="49"/>
      <c r="AJ53" s="49"/>
      <c r="AK53" s="49"/>
      <c r="AL53" s="49"/>
      <c r="AM53" s="49"/>
    </row>
    <row r="54" spans="1:39" x14ac:dyDescent="0.15">
      <c r="A54" s="11"/>
      <c r="B54" s="49"/>
      <c r="C54" s="49"/>
      <c r="D54" s="49"/>
      <c r="E54" s="265"/>
      <c r="F54" s="265"/>
      <c r="G54" s="265"/>
      <c r="H54" s="265"/>
      <c r="I54" s="265"/>
      <c r="J54" s="265"/>
      <c r="K54" s="49"/>
      <c r="L54" s="49"/>
      <c r="M54" s="49"/>
      <c r="N54" s="256"/>
      <c r="O54" s="512"/>
      <c r="P54" s="256"/>
      <c r="Q54" s="49"/>
      <c r="R54" s="49"/>
      <c r="S54" s="49"/>
      <c r="T54" s="49"/>
      <c r="U54" s="49"/>
      <c r="V54" s="49"/>
      <c r="W54" s="49"/>
      <c r="X54" s="49"/>
      <c r="Y54" s="49"/>
      <c r="Z54" s="49"/>
      <c r="AA54" s="49"/>
      <c r="AB54" s="49"/>
      <c r="AC54" s="49"/>
      <c r="AD54" s="49"/>
      <c r="AE54" s="49"/>
      <c r="AF54" s="49"/>
      <c r="AG54" s="49"/>
      <c r="AH54" s="49"/>
      <c r="AI54" s="49"/>
      <c r="AJ54" s="49"/>
      <c r="AK54" s="49"/>
      <c r="AL54" s="49"/>
      <c r="AM54" s="49"/>
    </row>
    <row r="55" spans="1:39" ht="26" x14ac:dyDescent="0.15">
      <c r="A55" s="11"/>
      <c r="B55" s="49"/>
      <c r="C55" s="258" t="s">
        <v>362</v>
      </c>
      <c r="D55" s="258"/>
      <c r="E55" s="274" t="s">
        <v>787</v>
      </c>
      <c r="F55" s="274" t="s">
        <v>789</v>
      </c>
      <c r="G55" s="274" t="s">
        <v>786</v>
      </c>
      <c r="H55" s="274" t="s">
        <v>788</v>
      </c>
      <c r="I55" s="274" t="s">
        <v>790</v>
      </c>
      <c r="J55" s="650" t="s">
        <v>978</v>
      </c>
      <c r="K55" s="650" t="s">
        <v>979</v>
      </c>
      <c r="L55" s="274" t="s">
        <v>206</v>
      </c>
      <c r="M55" s="273" t="s">
        <v>959</v>
      </c>
      <c r="N55" s="49"/>
      <c r="O55" s="512"/>
      <c r="P55" s="256"/>
      <c r="Q55" s="49"/>
      <c r="R55" s="49"/>
      <c r="S55" s="49"/>
      <c r="T55" s="49"/>
      <c r="U55" s="49"/>
      <c r="V55" s="49"/>
      <c r="W55" s="49"/>
      <c r="X55" s="49"/>
      <c r="Y55" s="49"/>
      <c r="Z55" s="49"/>
      <c r="AA55" s="49"/>
      <c r="AB55" s="49"/>
      <c r="AC55" s="49"/>
      <c r="AD55" s="49"/>
      <c r="AE55" s="49"/>
      <c r="AF55" s="49"/>
      <c r="AG55" s="49"/>
      <c r="AH55" s="49"/>
      <c r="AI55" s="49"/>
      <c r="AJ55" s="49"/>
      <c r="AK55" s="49"/>
      <c r="AL55" s="49"/>
      <c r="AM55" s="49"/>
    </row>
    <row r="56" spans="1:39" x14ac:dyDescent="0.15">
      <c r="A56" s="11"/>
      <c r="B56" s="49"/>
      <c r="C56" s="49"/>
      <c r="D56" s="258"/>
      <c r="E56" s="274"/>
      <c r="F56" s="521"/>
      <c r="G56" s="274" t="s">
        <v>708</v>
      </c>
      <c r="H56" s="274"/>
      <c r="I56" s="274"/>
      <c r="J56" s="650"/>
      <c r="K56" s="650"/>
      <c r="L56" s="609"/>
      <c r="M56" s="521"/>
      <c r="N56" s="49"/>
      <c r="O56" s="256"/>
      <c r="P56" s="256"/>
      <c r="Q56" s="49"/>
      <c r="R56" s="49"/>
      <c r="S56" s="49"/>
      <c r="T56" s="49"/>
      <c r="U56" s="49"/>
      <c r="V56" s="49"/>
      <c r="W56" s="49"/>
      <c r="X56" s="49"/>
      <c r="Y56" s="49"/>
      <c r="Z56" s="49"/>
      <c r="AA56" s="49"/>
      <c r="AB56" s="49"/>
      <c r="AC56" s="49"/>
      <c r="AD56" s="49"/>
      <c r="AE56" s="49"/>
      <c r="AF56" s="49"/>
      <c r="AG56" s="49"/>
      <c r="AH56" s="49"/>
      <c r="AI56" s="49"/>
      <c r="AJ56" s="49"/>
      <c r="AK56" s="49"/>
      <c r="AL56" s="49"/>
      <c r="AM56" s="49"/>
    </row>
    <row r="57" spans="1:39" x14ac:dyDescent="0.15">
      <c r="A57" s="11"/>
      <c r="B57" s="49"/>
      <c r="C57" s="49"/>
      <c r="D57" s="258"/>
      <c r="E57" s="274"/>
      <c r="F57" s="521"/>
      <c r="G57" s="274"/>
      <c r="H57" s="274"/>
      <c r="I57" s="274"/>
      <c r="J57" s="650"/>
      <c r="K57" s="650"/>
      <c r="L57" s="609"/>
      <c r="M57" s="521"/>
      <c r="N57" s="49"/>
      <c r="O57" s="256"/>
      <c r="P57" s="256"/>
      <c r="Q57" s="49"/>
      <c r="R57" s="49"/>
      <c r="S57" s="49"/>
      <c r="T57" s="49"/>
      <c r="U57" s="49"/>
      <c r="V57" s="49"/>
      <c r="W57" s="49"/>
      <c r="X57" s="49"/>
      <c r="Y57" s="49"/>
      <c r="Z57" s="49"/>
      <c r="AA57" s="49"/>
      <c r="AB57" s="49"/>
      <c r="AC57" s="49"/>
      <c r="AD57" s="49"/>
      <c r="AE57" s="49"/>
      <c r="AF57" s="49"/>
      <c r="AG57" s="49"/>
      <c r="AH57" s="49"/>
      <c r="AI57" s="49"/>
      <c r="AJ57" s="49"/>
      <c r="AK57" s="49"/>
      <c r="AL57" s="49"/>
      <c r="AM57" s="49"/>
    </row>
    <row r="58" spans="1:39" x14ac:dyDescent="0.15">
      <c r="A58" s="11"/>
      <c r="B58" s="49"/>
      <c r="C58" s="49"/>
      <c r="D58" s="542" t="s">
        <v>838</v>
      </c>
      <c r="E58" s="523">
        <v>1.2</v>
      </c>
      <c r="F58" s="520"/>
      <c r="G58" s="264">
        <f>G41</f>
        <v>5.7356462423630737E-3</v>
      </c>
      <c r="H58" s="15">
        <f>E58*G58*1000</f>
        <v>6.8827754908356882</v>
      </c>
      <c r="I58" s="15">
        <f>F58*G58*1000</f>
        <v>0</v>
      </c>
      <c r="J58" s="15">
        <f>H58/SUM(H58:H68)*F13</f>
        <v>20.820077006349937</v>
      </c>
      <c r="K58" s="15">
        <f t="shared" ref="K58:K68" si="1">I58/totalnonenergetisch*nonenergetisch</f>
        <v>0</v>
      </c>
      <c r="L58" s="263">
        <v>0.8</v>
      </c>
      <c r="M58" s="264">
        <f>J58*L58</f>
        <v>16.656061605079952</v>
      </c>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row>
    <row r="59" spans="1:39" x14ac:dyDescent="0.15">
      <c r="A59" s="11"/>
      <c r="B59" s="49"/>
      <c r="C59" s="49"/>
      <c r="D59" s="542" t="s">
        <v>839</v>
      </c>
      <c r="E59" s="523"/>
      <c r="F59" s="520">
        <v>3.2</v>
      </c>
      <c r="G59" s="264">
        <f t="shared" ref="G59:G68" si="2">G42</f>
        <v>2.1104816096596955E-3</v>
      </c>
      <c r="H59" s="15">
        <f t="shared" ref="H59:H68" si="3">E59*G59*1000</f>
        <v>0</v>
      </c>
      <c r="I59" s="15">
        <f t="shared" ref="I59:I68" si="4">F59*G59*1000</f>
        <v>6.7535411509110261</v>
      </c>
      <c r="J59" s="15">
        <f>H59/SUM(H58:H68)*F13</f>
        <v>0</v>
      </c>
      <c r="K59" s="15">
        <f t="shared" si="1"/>
        <v>24.163898243143567</v>
      </c>
      <c r="L59" s="263">
        <v>0.8</v>
      </c>
      <c r="M59" s="264">
        <f t="shared" ref="M59:M68" si="5">J59*L59</f>
        <v>0</v>
      </c>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row>
    <row r="60" spans="1:39" x14ac:dyDescent="0.15">
      <c r="A60" s="11"/>
      <c r="B60" s="49"/>
      <c r="C60" s="49"/>
      <c r="D60" s="542" t="s">
        <v>840</v>
      </c>
      <c r="E60" s="523"/>
      <c r="F60" s="520"/>
      <c r="G60" s="264">
        <f t="shared" si="2"/>
        <v>7.7011868545672618E-4</v>
      </c>
      <c r="H60" s="15">
        <f t="shared" si="3"/>
        <v>0</v>
      </c>
      <c r="I60" s="15">
        <f t="shared" si="4"/>
        <v>0</v>
      </c>
      <c r="J60" s="15">
        <f>H60/SUM(H58:H68)*F13</f>
        <v>0</v>
      </c>
      <c r="K60" s="15">
        <f t="shared" si="1"/>
        <v>0</v>
      </c>
      <c r="L60" s="263">
        <v>0.8</v>
      </c>
      <c r="M60" s="264">
        <f t="shared" si="5"/>
        <v>0</v>
      </c>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row>
    <row r="61" spans="1:39" x14ac:dyDescent="0.15">
      <c r="A61" s="11"/>
      <c r="B61" s="49"/>
      <c r="C61" s="49"/>
      <c r="D61" s="542" t="s">
        <v>841</v>
      </c>
      <c r="E61" s="523"/>
      <c r="F61" s="520"/>
      <c r="G61" s="264">
        <f t="shared" si="2"/>
        <v>1.7682305443507889E-2</v>
      </c>
      <c r="H61" s="15">
        <f t="shared" si="3"/>
        <v>0</v>
      </c>
      <c r="I61" s="15">
        <f t="shared" si="4"/>
        <v>0</v>
      </c>
      <c r="J61" s="15">
        <f>H61/SUM(H58:H68)*F13</f>
        <v>0</v>
      </c>
      <c r="K61" s="15">
        <f t="shared" si="1"/>
        <v>0</v>
      </c>
      <c r="L61" s="263">
        <v>0.8</v>
      </c>
      <c r="M61" s="264">
        <f t="shared" si="5"/>
        <v>0</v>
      </c>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row>
    <row r="62" spans="1:39" x14ac:dyDescent="0.15">
      <c r="A62" s="11"/>
      <c r="B62" s="49"/>
      <c r="C62" s="49"/>
      <c r="D62" s="542" t="s">
        <v>842</v>
      </c>
      <c r="E62" s="520"/>
      <c r="F62" s="520"/>
      <c r="G62" s="264">
        <f t="shared" si="2"/>
        <v>1.7851250621355088E-2</v>
      </c>
      <c r="H62" s="15">
        <f t="shared" si="3"/>
        <v>0</v>
      </c>
      <c r="I62" s="15">
        <f t="shared" si="4"/>
        <v>0</v>
      </c>
      <c r="J62" s="15">
        <f>H62/SUM(H58:H68)*F13</f>
        <v>0</v>
      </c>
      <c r="K62" s="15">
        <f t="shared" si="1"/>
        <v>0</v>
      </c>
      <c r="L62" s="263">
        <v>0.8</v>
      </c>
      <c r="M62" s="264">
        <f t="shared" si="5"/>
        <v>0</v>
      </c>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row>
    <row r="63" spans="1:39" x14ac:dyDescent="0.15">
      <c r="A63" s="11"/>
      <c r="B63" s="49"/>
      <c r="C63" s="49"/>
      <c r="D63" s="542" t="s">
        <v>843</v>
      </c>
      <c r="E63" s="523"/>
      <c r="F63" s="520"/>
      <c r="G63" s="264">
        <f t="shared" si="2"/>
        <v>7.2402316500615529E-2</v>
      </c>
      <c r="H63" s="15">
        <f t="shared" si="3"/>
        <v>0</v>
      </c>
      <c r="I63" s="15">
        <f t="shared" si="4"/>
        <v>0</v>
      </c>
      <c r="J63" s="15">
        <f>H63/SUM(H58:H68)*F13</f>
        <v>0</v>
      </c>
      <c r="K63" s="15">
        <f t="shared" si="1"/>
        <v>0</v>
      </c>
      <c r="L63" s="263">
        <v>0.8</v>
      </c>
      <c r="M63" s="264">
        <f t="shared" si="5"/>
        <v>0</v>
      </c>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row>
    <row r="64" spans="1:39" x14ac:dyDescent="0.15">
      <c r="A64" s="256"/>
      <c r="B64" s="256"/>
      <c r="C64" s="545"/>
      <c r="D64" s="542" t="s">
        <v>499</v>
      </c>
      <c r="E64" s="548">
        <v>16.600000000000001</v>
      </c>
      <c r="F64" s="548">
        <v>0.1</v>
      </c>
      <c r="G64" s="264">
        <f t="shared" si="2"/>
        <v>3.2882917828648533E-3</v>
      </c>
      <c r="H64" s="15">
        <f t="shared" si="3"/>
        <v>54.585643595556576</v>
      </c>
      <c r="I64" s="15">
        <f t="shared" si="4"/>
        <v>0.32882917828648534</v>
      </c>
      <c r="J64" s="15">
        <f>H64/SUM(H58:H68)*F13</f>
        <v>165.11904312640485</v>
      </c>
      <c r="K64" s="15">
        <f t="shared" si="1"/>
        <v>1.1765375565112666</v>
      </c>
      <c r="L64" s="263">
        <v>0.8</v>
      </c>
      <c r="M64" s="264">
        <f t="shared" si="5"/>
        <v>132.09523450112388</v>
      </c>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row>
    <row r="65" spans="1:16384" x14ac:dyDescent="0.15">
      <c r="A65" s="256"/>
      <c r="B65" s="256"/>
      <c r="C65" s="256"/>
      <c r="D65" s="542" t="s">
        <v>844</v>
      </c>
      <c r="E65" s="547"/>
      <c r="F65" s="520"/>
      <c r="G65" s="264">
        <f t="shared" si="2"/>
        <v>1.319969283503945E-2</v>
      </c>
      <c r="H65" s="15">
        <f t="shared" si="3"/>
        <v>0</v>
      </c>
      <c r="I65" s="15">
        <f t="shared" si="4"/>
        <v>0</v>
      </c>
      <c r="J65" s="15">
        <f>H65/SUM(H58:H68)*F13</f>
        <v>0</v>
      </c>
      <c r="K65" s="15">
        <f t="shared" si="1"/>
        <v>0</v>
      </c>
      <c r="L65" s="263">
        <v>0.8</v>
      </c>
      <c r="M65" s="264">
        <f t="shared" si="5"/>
        <v>0</v>
      </c>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row>
    <row r="66" spans="1:16384" x14ac:dyDescent="0.15">
      <c r="A66" s="256"/>
      <c r="B66" s="256"/>
      <c r="C66" s="256"/>
      <c r="D66" s="542" t="s">
        <v>845</v>
      </c>
      <c r="E66" s="520"/>
      <c r="F66" s="520"/>
      <c r="G66" s="264">
        <f t="shared" si="2"/>
        <v>1.8872283637733907E-2</v>
      </c>
      <c r="H66" s="15">
        <f t="shared" si="3"/>
        <v>0</v>
      </c>
      <c r="I66" s="15">
        <f t="shared" si="4"/>
        <v>0</v>
      </c>
      <c r="J66" s="15">
        <f>H66/SUM(H58:H68)*F13</f>
        <v>0</v>
      </c>
      <c r="K66" s="15">
        <f t="shared" si="1"/>
        <v>0</v>
      </c>
      <c r="L66" s="263">
        <v>0.8</v>
      </c>
      <c r="M66" s="264">
        <f t="shared" si="5"/>
        <v>0</v>
      </c>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row>
    <row r="67" spans="1:16384" x14ac:dyDescent="0.15">
      <c r="A67" s="256"/>
      <c r="B67" s="256"/>
      <c r="C67" s="256"/>
      <c r="D67" s="542" t="s">
        <v>846</v>
      </c>
      <c r="E67" s="523"/>
      <c r="F67" s="520"/>
      <c r="G67" s="264">
        <f t="shared" si="2"/>
        <v>9.2379238316312104E-3</v>
      </c>
      <c r="H67" s="15">
        <f t="shared" si="3"/>
        <v>0</v>
      </c>
      <c r="I67" s="15">
        <f t="shared" si="4"/>
        <v>0</v>
      </c>
      <c r="J67" s="15">
        <f>H67/SUM(H58:H68)*F13</f>
        <v>0</v>
      </c>
      <c r="K67" s="15">
        <f t="shared" si="1"/>
        <v>0</v>
      </c>
      <c r="L67" s="263">
        <v>0.8</v>
      </c>
      <c r="M67" s="264">
        <f t="shared" si="5"/>
        <v>0</v>
      </c>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row>
    <row r="68" spans="1:16384" x14ac:dyDescent="0.15">
      <c r="A68" s="256"/>
      <c r="B68" s="256"/>
      <c r="C68" s="256"/>
      <c r="D68" s="542" t="s">
        <v>847</v>
      </c>
      <c r="E68" s="523">
        <v>0.8</v>
      </c>
      <c r="F68" s="520">
        <v>0.3</v>
      </c>
      <c r="G68" s="264">
        <f t="shared" si="2"/>
        <v>6.200957768843196E-2</v>
      </c>
      <c r="H68" s="15">
        <f t="shared" si="3"/>
        <v>49.607662150745576</v>
      </c>
      <c r="I68" s="15">
        <f t="shared" si="4"/>
        <v>18.602873306529588</v>
      </c>
      <c r="J68" s="15">
        <f>H68/SUM(H58:H68)*F13</f>
        <v>150.06087986724523</v>
      </c>
      <c r="K68" s="15">
        <f t="shared" si="1"/>
        <v>66.560331471206695</v>
      </c>
      <c r="L68" s="263">
        <v>0.8</v>
      </c>
      <c r="M68" s="264">
        <f t="shared" si="5"/>
        <v>120.04870389379619</v>
      </c>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row>
    <row r="69" spans="1:16384" x14ac:dyDescent="0.15">
      <c r="A69" s="256"/>
      <c r="B69" s="256"/>
      <c r="C69" s="256"/>
      <c r="D69" s="256"/>
      <c r="E69" s="512"/>
      <c r="F69" s="256"/>
      <c r="G69" s="256"/>
      <c r="H69" s="256"/>
      <c r="I69" s="256"/>
      <c r="L69" s="265"/>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row>
    <row r="70" spans="1:16384" x14ac:dyDescent="0.15">
      <c r="A70" s="256"/>
      <c r="B70" s="256"/>
      <c r="C70" s="256"/>
      <c r="D70" s="256"/>
      <c r="E70" s="512"/>
      <c r="F70" s="256"/>
      <c r="G70" s="256"/>
      <c r="H70" s="256"/>
      <c r="I70" s="256"/>
      <c r="L70" s="265"/>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row>
    <row r="71" spans="1:16384" x14ac:dyDescent="0.15">
      <c r="A71" s="256"/>
      <c r="B71" s="256"/>
      <c r="C71" s="256"/>
      <c r="D71" s="256"/>
      <c r="E71" s="512"/>
      <c r="F71" s="256"/>
      <c r="G71" s="256"/>
      <c r="H71" s="256"/>
      <c r="I71" s="256"/>
      <c r="L71" s="265"/>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row>
    <row r="72" spans="1:16384" x14ac:dyDescent="0.15">
      <c r="A72" s="49"/>
      <c r="B72" s="49"/>
      <c r="C72" s="49"/>
      <c r="D72" s="265"/>
      <c r="E72" s="265"/>
      <c r="F72" s="265"/>
      <c r="G72" s="265"/>
      <c r="H72" s="265"/>
      <c r="I72" s="49"/>
      <c r="L72" s="49"/>
      <c r="M72" s="49"/>
      <c r="N72" s="265"/>
      <c r="O72" s="265"/>
      <c r="P72" s="265"/>
      <c r="Q72" s="49"/>
      <c r="R72" s="49"/>
      <c r="S72" s="49"/>
      <c r="T72" s="265"/>
      <c r="U72" s="265"/>
      <c r="V72" s="265"/>
      <c r="W72" s="265"/>
      <c r="X72" s="265"/>
      <c r="Y72" s="49"/>
      <c r="Z72" s="49"/>
      <c r="AA72" s="49"/>
      <c r="AB72" s="265"/>
      <c r="AC72" s="265"/>
      <c r="AD72" s="265"/>
      <c r="AE72" s="265"/>
      <c r="AF72" s="265"/>
      <c r="AG72" s="49"/>
      <c r="AH72" s="49"/>
      <c r="AI72" s="49"/>
      <c r="AJ72" s="265"/>
      <c r="AK72" s="265"/>
      <c r="AL72" s="265"/>
      <c r="AM72" s="265"/>
      <c r="AN72" s="265"/>
      <c r="AO72" s="49"/>
      <c r="AP72" s="49"/>
      <c r="AQ72" s="49"/>
      <c r="AR72" s="265"/>
      <c r="AS72" s="265"/>
      <c r="AT72" s="265"/>
      <c r="AU72" s="265"/>
      <c r="AV72" s="265"/>
      <c r="AW72" s="49"/>
      <c r="AX72" s="49"/>
      <c r="AY72" s="49"/>
      <c r="AZ72" s="265"/>
      <c r="BA72" s="265"/>
      <c r="BB72" s="265"/>
      <c r="BC72" s="265"/>
      <c r="BD72" s="265"/>
      <c r="BE72" s="49"/>
      <c r="BF72" s="49"/>
      <c r="BG72" s="49"/>
      <c r="BH72" s="265"/>
      <c r="BI72" s="265"/>
      <c r="BJ72" s="265"/>
      <c r="BK72" s="265"/>
      <c r="BL72" s="265"/>
      <c r="BM72" s="49"/>
      <c r="BN72" s="49"/>
      <c r="BO72" s="49"/>
      <c r="BP72" s="265"/>
      <c r="BQ72" s="265"/>
      <c r="BR72" s="265"/>
      <c r="BS72" s="265"/>
      <c r="BT72" s="265"/>
      <c r="BU72" s="49"/>
      <c r="BV72" s="49"/>
      <c r="BW72" s="49"/>
      <c r="BX72" s="265"/>
      <c r="BY72" s="265"/>
      <c r="BZ72" s="265"/>
      <c r="CA72" s="265"/>
      <c r="CB72" s="265"/>
      <c r="CC72" s="49"/>
      <c r="CD72" s="49"/>
      <c r="CE72" s="49"/>
      <c r="CF72" s="265"/>
      <c r="CG72" s="265"/>
      <c r="CH72" s="265"/>
      <c r="CI72" s="265"/>
      <c r="CJ72" s="265"/>
      <c r="CK72" s="49"/>
      <c r="CL72" s="49"/>
      <c r="CM72" s="49"/>
      <c r="CN72" s="265"/>
      <c r="CO72" s="265"/>
      <c r="CP72" s="265"/>
      <c r="CQ72" s="265"/>
      <c r="CR72" s="265"/>
      <c r="CS72" s="49"/>
      <c r="CT72" s="49"/>
      <c r="CU72" s="49"/>
      <c r="CV72" s="265"/>
      <c r="CW72" s="265"/>
      <c r="CX72" s="265"/>
      <c r="CY72" s="265"/>
      <c r="CZ72" s="265"/>
      <c r="DA72" s="49"/>
      <c r="DB72" s="49"/>
      <c r="DC72" s="49"/>
      <c r="DD72" s="265"/>
      <c r="DE72" s="265"/>
      <c r="DF72" s="265"/>
      <c r="DG72" s="265"/>
      <c r="DH72" s="265"/>
      <c r="DI72" s="49"/>
      <c r="DJ72" s="49"/>
      <c r="DK72" s="49"/>
      <c r="DL72" s="265"/>
      <c r="DM72" s="265"/>
      <c r="DN72" s="265"/>
      <c r="DO72" s="265"/>
      <c r="DP72" s="265"/>
      <c r="DQ72" s="49"/>
      <c r="DR72" s="49"/>
      <c r="DS72" s="49"/>
      <c r="DT72" s="265"/>
      <c r="DU72" s="265"/>
      <c r="DV72" s="265"/>
      <c r="DW72" s="265"/>
      <c r="DX72" s="265"/>
      <c r="DY72" s="49"/>
      <c r="DZ72" s="49"/>
      <c r="EA72" s="49"/>
      <c r="EB72" s="265"/>
      <c r="EC72" s="265"/>
      <c r="ED72" s="265"/>
      <c r="EE72" s="265"/>
      <c r="EF72" s="265"/>
      <c r="EG72" s="49"/>
      <c r="EH72" s="49"/>
      <c r="EI72" s="49"/>
      <c r="EJ72" s="265"/>
      <c r="EK72" s="265"/>
      <c r="EL72" s="265"/>
      <c r="EM72" s="265"/>
      <c r="EN72" s="265"/>
      <c r="EO72" s="49"/>
      <c r="EP72" s="49"/>
      <c r="EQ72" s="49"/>
      <c r="ER72" s="265"/>
      <c r="ES72" s="265"/>
      <c r="ET72" s="265"/>
      <c r="EU72" s="265"/>
      <c r="EV72" s="265"/>
      <c r="EW72" s="49"/>
      <c r="EX72" s="49"/>
      <c r="EY72" s="49"/>
      <c r="EZ72" s="265"/>
      <c r="FA72" s="265"/>
      <c r="FB72" s="265"/>
      <c r="FC72" s="265"/>
      <c r="FD72" s="265"/>
      <c r="FE72" s="49"/>
      <c r="FF72" s="49"/>
      <c r="FG72" s="49"/>
      <c r="FH72" s="265"/>
      <c r="FI72" s="265"/>
      <c r="FJ72" s="265"/>
      <c r="FK72" s="265"/>
      <c r="FL72" s="265"/>
      <c r="FM72" s="49"/>
      <c r="FN72" s="49"/>
      <c r="FO72" s="49"/>
      <c r="FP72" s="265"/>
      <c r="FQ72" s="265"/>
      <c r="FR72" s="265"/>
      <c r="FS72" s="265"/>
      <c r="FT72" s="265"/>
      <c r="FU72" s="49"/>
      <c r="FV72" s="49"/>
      <c r="FW72" s="49"/>
      <c r="FX72" s="265"/>
      <c r="FY72" s="265"/>
      <c r="FZ72" s="265"/>
      <c r="GA72" s="265"/>
      <c r="GB72" s="265"/>
      <c r="GC72" s="49"/>
      <c r="GD72" s="49"/>
      <c r="GE72" s="49"/>
      <c r="GF72" s="265"/>
      <c r="GG72" s="265"/>
      <c r="GH72" s="265"/>
      <c r="GI72" s="265"/>
      <c r="GJ72" s="265"/>
      <c r="GK72" s="49"/>
      <c r="GL72" s="49"/>
      <c r="GM72" s="49"/>
      <c r="GN72" s="265"/>
      <c r="GO72" s="265"/>
      <c r="GP72" s="265"/>
      <c r="GQ72" s="265"/>
      <c r="GR72" s="265"/>
      <c r="GS72" s="49"/>
      <c r="GT72" s="49"/>
      <c r="GU72" s="49"/>
      <c r="GV72" s="265"/>
      <c r="GW72" s="265"/>
      <c r="GX72" s="265"/>
      <c r="GY72" s="265"/>
      <c r="GZ72" s="265"/>
      <c r="HA72" s="49"/>
      <c r="HB72" s="49"/>
      <c r="HC72" s="49"/>
      <c r="HD72" s="265"/>
      <c r="HE72" s="265"/>
      <c r="HF72" s="265"/>
      <c r="HG72" s="265"/>
      <c r="HH72" s="265"/>
      <c r="HI72" s="49"/>
      <c r="HJ72" s="49"/>
      <c r="HK72" s="49"/>
      <c r="HL72" s="265"/>
      <c r="HM72" s="265"/>
      <c r="HN72" s="265"/>
      <c r="HO72" s="265"/>
      <c r="HP72" s="265"/>
      <c r="HQ72" s="49"/>
      <c r="HR72" s="49"/>
      <c r="HS72" s="49"/>
      <c r="HT72" s="265"/>
      <c r="HU72" s="265"/>
      <c r="HV72" s="265"/>
      <c r="HW72" s="265"/>
      <c r="HX72" s="265"/>
      <c r="HY72" s="49"/>
      <c r="HZ72" s="49"/>
      <c r="IA72" s="49"/>
      <c r="IB72" s="265"/>
      <c r="IC72" s="265"/>
      <c r="ID72" s="265"/>
      <c r="IE72" s="265"/>
      <c r="IF72" s="265"/>
      <c r="IG72" s="49"/>
      <c r="IH72" s="49"/>
      <c r="II72" s="49"/>
      <c r="IJ72" s="265"/>
      <c r="IK72" s="265"/>
      <c r="IL72" s="265"/>
      <c r="IM72" s="265"/>
      <c r="IN72" s="265"/>
      <c r="IO72" s="49"/>
      <c r="IP72" s="49"/>
      <c r="IQ72" s="49"/>
      <c r="IR72" s="265"/>
      <c r="IS72" s="265"/>
      <c r="IT72" s="265"/>
      <c r="IU72" s="265"/>
      <c r="IV72" s="265"/>
      <c r="IW72" s="49"/>
      <c r="IX72" s="49"/>
      <c r="IY72" s="49"/>
      <c r="IZ72" s="265"/>
      <c r="JA72" s="265"/>
      <c r="JB72" s="265"/>
      <c r="JC72" s="265"/>
      <c r="JD72" s="265"/>
      <c r="JE72" s="49"/>
      <c r="JF72" s="49"/>
      <c r="JG72" s="49"/>
      <c r="JH72" s="265"/>
      <c r="JI72" s="265"/>
      <c r="JJ72" s="265"/>
      <c r="JK72" s="265"/>
      <c r="JL72" s="265"/>
      <c r="JM72" s="49"/>
      <c r="JN72" s="49"/>
      <c r="JO72" s="49"/>
      <c r="JP72" s="265"/>
      <c r="JQ72" s="265"/>
      <c r="JR72" s="265"/>
      <c r="JS72" s="265"/>
      <c r="JT72" s="265"/>
      <c r="JU72" s="49"/>
      <c r="JV72" s="49"/>
      <c r="JW72" s="49"/>
      <c r="JX72" s="265"/>
      <c r="JY72" s="265"/>
      <c r="JZ72" s="265"/>
      <c r="KA72" s="265"/>
      <c r="KB72" s="265"/>
      <c r="KC72" s="49"/>
      <c r="KD72" s="49"/>
      <c r="KE72" s="49"/>
      <c r="KF72" s="265"/>
      <c r="KG72" s="265"/>
      <c r="KH72" s="265"/>
      <c r="KI72" s="265"/>
      <c r="KJ72" s="265"/>
      <c r="KK72" s="49"/>
      <c r="KL72" s="49"/>
      <c r="KM72" s="49"/>
      <c r="KN72" s="265"/>
      <c r="KO72" s="265"/>
      <c r="KP72" s="265"/>
      <c r="KQ72" s="265"/>
      <c r="KR72" s="265"/>
      <c r="KS72" s="49"/>
      <c r="KT72" s="49"/>
      <c r="KU72" s="49"/>
      <c r="KV72" s="265"/>
      <c r="KW72" s="265"/>
      <c r="KX72" s="265"/>
      <c r="KY72" s="265"/>
      <c r="KZ72" s="265"/>
      <c r="LA72" s="49"/>
      <c r="LB72" s="49"/>
      <c r="LC72" s="49"/>
      <c r="LD72" s="265"/>
      <c r="LE72" s="265"/>
      <c r="LF72" s="265"/>
      <c r="LG72" s="265"/>
      <c r="LH72" s="265"/>
      <c r="LI72" s="49"/>
      <c r="LJ72" s="49"/>
      <c r="LK72" s="49"/>
      <c r="LL72" s="265"/>
      <c r="LM72" s="265"/>
      <c r="LN72" s="265"/>
      <c r="LO72" s="265"/>
      <c r="LP72" s="265"/>
      <c r="LQ72" s="49"/>
      <c r="LR72" s="49"/>
      <c r="LS72" s="49"/>
      <c r="LT72" s="265"/>
      <c r="LU72" s="265"/>
      <c r="LV72" s="265"/>
      <c r="LW72" s="265"/>
      <c r="LX72" s="265"/>
      <c r="LY72" s="49"/>
      <c r="LZ72" s="49"/>
      <c r="MA72" s="49"/>
      <c r="MB72" s="265"/>
      <c r="MC72" s="265"/>
      <c r="MD72" s="265"/>
      <c r="ME72" s="265"/>
      <c r="MF72" s="265"/>
      <c r="MG72" s="49"/>
      <c r="MH72" s="49"/>
      <c r="MI72" s="49"/>
      <c r="MJ72" s="265"/>
      <c r="MK72" s="265"/>
      <c r="ML72" s="265"/>
      <c r="MM72" s="265"/>
      <c r="MN72" s="265"/>
      <c r="MO72" s="49"/>
      <c r="MP72" s="49"/>
      <c r="MQ72" s="49"/>
      <c r="MR72" s="265"/>
      <c r="MS72" s="265"/>
      <c r="MT72" s="265"/>
      <c r="MU72" s="265"/>
      <c r="MV72" s="265"/>
      <c r="MW72" s="49"/>
      <c r="MX72" s="49"/>
      <c r="MY72" s="49"/>
      <c r="MZ72" s="265"/>
      <c r="NA72" s="265"/>
      <c r="NB72" s="265"/>
      <c r="NC72" s="265"/>
      <c r="ND72" s="265"/>
      <c r="NE72" s="49"/>
      <c r="NF72" s="49"/>
      <c r="NG72" s="49"/>
      <c r="NH72" s="265"/>
      <c r="NI72" s="265"/>
      <c r="NJ72" s="265"/>
      <c r="NK72" s="265"/>
      <c r="NL72" s="265"/>
      <c r="NM72" s="49"/>
      <c r="NN72" s="49"/>
      <c r="NO72" s="49"/>
      <c r="NP72" s="265"/>
      <c r="NQ72" s="265"/>
      <c r="NR72" s="265"/>
      <c r="NS72" s="265"/>
      <c r="NT72" s="265"/>
      <c r="NU72" s="49"/>
      <c r="NV72" s="49"/>
      <c r="NW72" s="49"/>
      <c r="NX72" s="265"/>
      <c r="NY72" s="265"/>
      <c r="NZ72" s="265"/>
      <c r="OA72" s="265"/>
      <c r="OB72" s="265"/>
      <c r="OC72" s="49"/>
      <c r="OD72" s="49"/>
      <c r="OE72" s="49"/>
      <c r="OF72" s="265"/>
      <c r="OG72" s="265"/>
      <c r="OH72" s="265"/>
      <c r="OI72" s="265"/>
      <c r="OJ72" s="265"/>
      <c r="OK72" s="49"/>
      <c r="OL72" s="49"/>
      <c r="OM72" s="49"/>
      <c r="ON72" s="265"/>
      <c r="OO72" s="265"/>
      <c r="OP72" s="265"/>
      <c r="OQ72" s="265"/>
      <c r="OR72" s="265"/>
      <c r="OS72" s="49"/>
      <c r="OT72" s="49"/>
      <c r="OU72" s="49"/>
      <c r="OV72" s="265"/>
      <c r="OW72" s="265"/>
      <c r="OX72" s="265"/>
      <c r="OY72" s="265"/>
      <c r="OZ72" s="265"/>
      <c r="PA72" s="49"/>
      <c r="PB72" s="49"/>
      <c r="PC72" s="49"/>
      <c r="PD72" s="265"/>
      <c r="PE72" s="265"/>
      <c r="PF72" s="265"/>
      <c r="PG72" s="265"/>
      <c r="PH72" s="265"/>
      <c r="PI72" s="49"/>
      <c r="PJ72" s="49"/>
      <c r="PK72" s="49"/>
      <c r="PL72" s="265"/>
      <c r="PM72" s="265"/>
      <c r="PN72" s="265"/>
      <c r="PO72" s="265"/>
      <c r="PP72" s="265"/>
      <c r="PQ72" s="49"/>
      <c r="PR72" s="49"/>
      <c r="PS72" s="49"/>
      <c r="PT72" s="265"/>
      <c r="PU72" s="265"/>
      <c r="PV72" s="265"/>
      <c r="PW72" s="265"/>
      <c r="PX72" s="265"/>
      <c r="PY72" s="49"/>
      <c r="PZ72" s="49"/>
      <c r="QA72" s="49"/>
      <c r="QB72" s="265"/>
      <c r="QC72" s="265"/>
      <c r="QD72" s="265"/>
      <c r="QE72" s="265"/>
      <c r="QF72" s="265"/>
      <c r="QG72" s="49"/>
      <c r="QH72" s="49"/>
      <c r="QI72" s="49"/>
      <c r="QJ72" s="265"/>
      <c r="QK72" s="265"/>
      <c r="QL72" s="265"/>
      <c r="QM72" s="265"/>
      <c r="QN72" s="265"/>
      <c r="QO72" s="49"/>
      <c r="QP72" s="49"/>
      <c r="QQ72" s="49"/>
      <c r="QR72" s="265"/>
      <c r="QS72" s="265"/>
      <c r="QT72" s="265"/>
      <c r="QU72" s="265"/>
      <c r="QV72" s="265"/>
      <c r="QW72" s="49"/>
      <c r="QX72" s="49"/>
      <c r="QY72" s="49"/>
      <c r="QZ72" s="265"/>
      <c r="RA72" s="265"/>
      <c r="RB72" s="265"/>
      <c r="RC72" s="265"/>
      <c r="RD72" s="265"/>
      <c r="RE72" s="49"/>
      <c r="RF72" s="49"/>
      <c r="RG72" s="49"/>
      <c r="RH72" s="265"/>
      <c r="RI72" s="265"/>
      <c r="RJ72" s="265"/>
      <c r="RK72" s="265"/>
      <c r="RL72" s="265"/>
      <c r="RM72" s="49"/>
      <c r="RN72" s="49"/>
      <c r="RO72" s="49"/>
      <c r="RP72" s="265"/>
      <c r="RQ72" s="265"/>
      <c r="RR72" s="265"/>
      <c r="RS72" s="265"/>
      <c r="RT72" s="265"/>
      <c r="RU72" s="49"/>
      <c r="RV72" s="49"/>
      <c r="RW72" s="49"/>
      <c r="RX72" s="265"/>
      <c r="RY72" s="265"/>
      <c r="RZ72" s="265"/>
      <c r="SA72" s="265"/>
      <c r="SB72" s="265"/>
      <c r="SC72" s="49"/>
      <c r="SD72" s="49"/>
      <c r="SE72" s="49"/>
      <c r="SF72" s="265"/>
      <c r="SG72" s="265"/>
      <c r="SH72" s="265"/>
      <c r="SI72" s="265"/>
      <c r="SJ72" s="265"/>
      <c r="SK72" s="49"/>
      <c r="SL72" s="49"/>
      <c r="SM72" s="49"/>
      <c r="SN72" s="265"/>
      <c r="SO72" s="265"/>
      <c r="SP72" s="265"/>
      <c r="SQ72" s="265"/>
      <c r="SR72" s="265"/>
      <c r="SS72" s="49"/>
      <c r="ST72" s="49"/>
      <c r="SU72" s="49"/>
      <c r="SV72" s="265"/>
      <c r="SW72" s="265"/>
      <c r="SX72" s="265"/>
      <c r="SY72" s="265"/>
      <c r="SZ72" s="265"/>
      <c r="TA72" s="49"/>
      <c r="TB72" s="49"/>
      <c r="TC72" s="49"/>
      <c r="TD72" s="265"/>
      <c r="TE72" s="265"/>
      <c r="TF72" s="265"/>
      <c r="TG72" s="265"/>
      <c r="TH72" s="265"/>
      <c r="TI72" s="49"/>
      <c r="TJ72" s="49"/>
      <c r="TK72" s="49"/>
      <c r="TL72" s="265"/>
      <c r="TM72" s="265"/>
      <c r="TN72" s="265"/>
      <c r="TO72" s="265"/>
      <c r="TP72" s="265"/>
      <c r="TQ72" s="49"/>
      <c r="TR72" s="49"/>
      <c r="TS72" s="49"/>
      <c r="TT72" s="265"/>
      <c r="TU72" s="265"/>
      <c r="TV72" s="265"/>
      <c r="TW72" s="265"/>
      <c r="TX72" s="265"/>
      <c r="TY72" s="49"/>
      <c r="TZ72" s="49"/>
      <c r="UA72" s="49"/>
      <c r="UB72" s="265"/>
      <c r="UC72" s="265"/>
      <c r="UD72" s="265"/>
      <c r="UE72" s="265"/>
      <c r="UF72" s="265"/>
      <c r="UG72" s="49"/>
      <c r="UH72" s="49"/>
      <c r="UI72" s="49"/>
      <c r="UJ72" s="265"/>
      <c r="UK72" s="265"/>
      <c r="UL72" s="265"/>
      <c r="UM72" s="265"/>
      <c r="UN72" s="265"/>
      <c r="UO72" s="49"/>
      <c r="UP72" s="49"/>
      <c r="UQ72" s="49"/>
      <c r="UR72" s="265"/>
      <c r="US72" s="265"/>
      <c r="UT72" s="265"/>
      <c r="UU72" s="265"/>
      <c r="UV72" s="265"/>
      <c r="UW72" s="49"/>
      <c r="UX72" s="49"/>
      <c r="UY72" s="49"/>
      <c r="UZ72" s="265"/>
      <c r="VA72" s="265"/>
      <c r="VB72" s="265"/>
      <c r="VC72" s="265"/>
      <c r="VD72" s="265"/>
      <c r="VE72" s="49"/>
      <c r="VF72" s="49"/>
      <c r="VG72" s="49"/>
      <c r="VH72" s="265"/>
      <c r="VI72" s="265"/>
      <c r="VJ72" s="265"/>
      <c r="VK72" s="265"/>
      <c r="VL72" s="265"/>
      <c r="VM72" s="49"/>
      <c r="VN72" s="49"/>
      <c r="VO72" s="49"/>
      <c r="VP72" s="265"/>
      <c r="VQ72" s="265"/>
      <c r="VR72" s="265"/>
      <c r="VS72" s="265"/>
      <c r="VT72" s="265"/>
      <c r="VU72" s="49"/>
      <c r="VV72" s="49"/>
      <c r="VW72" s="49"/>
      <c r="VX72" s="265"/>
      <c r="VY72" s="265"/>
      <c r="VZ72" s="265"/>
      <c r="WA72" s="265"/>
      <c r="WB72" s="265"/>
      <c r="WC72" s="49"/>
      <c r="WD72" s="49"/>
      <c r="WE72" s="49"/>
      <c r="WF72" s="265"/>
      <c r="WG72" s="265"/>
      <c r="WH72" s="265"/>
      <c r="WI72" s="265"/>
      <c r="WJ72" s="265"/>
      <c r="WK72" s="49"/>
      <c r="WL72" s="49"/>
      <c r="WM72" s="49"/>
      <c r="WN72" s="265"/>
      <c r="WO72" s="265"/>
      <c r="WP72" s="265"/>
      <c r="WQ72" s="265"/>
      <c r="WR72" s="265"/>
      <c r="WS72" s="49"/>
      <c r="WT72" s="49"/>
      <c r="WU72" s="49"/>
      <c r="WV72" s="265"/>
      <c r="WW72" s="265"/>
      <c r="WX72" s="265"/>
      <c r="WY72" s="265"/>
      <c r="WZ72" s="265"/>
      <c r="XA72" s="49"/>
      <c r="XB72" s="49"/>
      <c r="XC72" s="49"/>
      <c r="XD72" s="265"/>
      <c r="XE72" s="265"/>
      <c r="XF72" s="265"/>
      <c r="XG72" s="265"/>
      <c r="XH72" s="265"/>
      <c r="XI72" s="49"/>
      <c r="XJ72" s="49"/>
      <c r="XK72" s="49"/>
      <c r="XL72" s="265"/>
      <c r="XM72" s="265"/>
      <c r="XN72" s="265"/>
      <c r="XO72" s="265"/>
      <c r="XP72" s="265"/>
      <c r="XQ72" s="49"/>
      <c r="XR72" s="49"/>
      <c r="XS72" s="49"/>
      <c r="XT72" s="265"/>
      <c r="XU72" s="265"/>
      <c r="XV72" s="265"/>
      <c r="XW72" s="265"/>
      <c r="XX72" s="265"/>
      <c r="XY72" s="49"/>
      <c r="XZ72" s="49"/>
      <c r="YA72" s="49"/>
      <c r="YB72" s="265"/>
      <c r="YC72" s="265"/>
      <c r="YD72" s="265"/>
      <c r="YE72" s="265"/>
      <c r="YF72" s="265"/>
      <c r="YG72" s="49"/>
      <c r="YH72" s="49"/>
      <c r="YI72" s="49"/>
      <c r="YJ72" s="265"/>
      <c r="YK72" s="265"/>
      <c r="YL72" s="265"/>
      <c r="YM72" s="265"/>
      <c r="YN72" s="265"/>
      <c r="YO72" s="49"/>
      <c r="YP72" s="49"/>
      <c r="YQ72" s="49"/>
      <c r="YR72" s="265"/>
      <c r="YS72" s="265"/>
      <c r="YT72" s="265"/>
      <c r="YU72" s="265"/>
      <c r="YV72" s="265"/>
      <c r="YW72" s="49"/>
      <c r="YX72" s="49"/>
      <c r="YY72" s="49"/>
      <c r="YZ72" s="265"/>
      <c r="ZA72" s="265"/>
      <c r="ZB72" s="265"/>
      <c r="ZC72" s="265"/>
      <c r="ZD72" s="265"/>
      <c r="ZE72" s="49"/>
      <c r="ZF72" s="49"/>
      <c r="ZG72" s="49"/>
      <c r="ZH72" s="265"/>
      <c r="ZI72" s="265"/>
      <c r="ZJ72" s="265"/>
      <c r="ZK72" s="265"/>
      <c r="ZL72" s="265"/>
      <c r="ZM72" s="49"/>
      <c r="ZN72" s="49"/>
      <c r="ZO72" s="49"/>
      <c r="ZP72" s="265"/>
      <c r="ZQ72" s="265"/>
      <c r="ZR72" s="265"/>
      <c r="ZS72" s="265"/>
      <c r="ZT72" s="265"/>
      <c r="ZU72" s="49"/>
      <c r="ZV72" s="49"/>
      <c r="ZW72" s="49"/>
      <c r="ZX72" s="265"/>
      <c r="ZY72" s="265"/>
      <c r="ZZ72" s="265"/>
      <c r="AAA72" s="265"/>
      <c r="AAB72" s="265"/>
      <c r="AAC72" s="49"/>
      <c r="AAD72" s="49"/>
      <c r="AAE72" s="49"/>
      <c r="AAF72" s="265"/>
      <c r="AAG72" s="265"/>
      <c r="AAH72" s="265"/>
      <c r="AAI72" s="265"/>
      <c r="AAJ72" s="265"/>
      <c r="AAK72" s="49"/>
      <c r="AAL72" s="49"/>
      <c r="AAM72" s="49"/>
      <c r="AAN72" s="265"/>
      <c r="AAO72" s="265"/>
      <c r="AAP72" s="265"/>
      <c r="AAQ72" s="265"/>
      <c r="AAR72" s="265"/>
      <c r="AAS72" s="49"/>
      <c r="AAT72" s="49"/>
      <c r="AAU72" s="49"/>
      <c r="AAV72" s="265"/>
      <c r="AAW72" s="265"/>
      <c r="AAX72" s="265"/>
      <c r="AAY72" s="265"/>
      <c r="AAZ72" s="265"/>
      <c r="ABA72" s="49"/>
      <c r="ABB72" s="49"/>
      <c r="ABC72" s="49"/>
      <c r="ABD72" s="265"/>
      <c r="ABE72" s="265"/>
      <c r="ABF72" s="265"/>
      <c r="ABG72" s="265"/>
      <c r="ABH72" s="265"/>
      <c r="ABI72" s="49"/>
      <c r="ABJ72" s="49"/>
      <c r="ABK72" s="49"/>
      <c r="ABL72" s="265"/>
      <c r="ABM72" s="265"/>
      <c r="ABN72" s="265"/>
      <c r="ABO72" s="265"/>
      <c r="ABP72" s="265"/>
      <c r="ABQ72" s="49"/>
      <c r="ABR72" s="49"/>
      <c r="ABS72" s="49"/>
      <c r="ABT72" s="265"/>
      <c r="ABU72" s="265"/>
      <c r="ABV72" s="265"/>
      <c r="ABW72" s="265"/>
      <c r="ABX72" s="265"/>
      <c r="ABY72" s="49"/>
      <c r="ABZ72" s="49"/>
      <c r="ACA72" s="49"/>
      <c r="ACB72" s="265"/>
      <c r="ACC72" s="265"/>
      <c r="ACD72" s="265"/>
      <c r="ACE72" s="265"/>
      <c r="ACF72" s="265"/>
      <c r="ACG72" s="49"/>
      <c r="ACH72" s="49"/>
      <c r="ACI72" s="49"/>
      <c r="ACJ72" s="265"/>
      <c r="ACK72" s="265"/>
      <c r="ACL72" s="265"/>
      <c r="ACM72" s="265"/>
      <c r="ACN72" s="265"/>
      <c r="ACO72" s="49"/>
      <c r="ACP72" s="49"/>
      <c r="ACQ72" s="49"/>
      <c r="ACR72" s="265"/>
      <c r="ACS72" s="265"/>
      <c r="ACT72" s="265"/>
      <c r="ACU72" s="265"/>
      <c r="ACV72" s="265"/>
      <c r="ACW72" s="49"/>
      <c r="ACX72" s="49"/>
      <c r="ACY72" s="49"/>
      <c r="ACZ72" s="265"/>
      <c r="ADA72" s="265"/>
      <c r="ADB72" s="265"/>
      <c r="ADC72" s="265"/>
      <c r="ADD72" s="265"/>
      <c r="ADE72" s="49"/>
      <c r="ADF72" s="49"/>
      <c r="ADG72" s="49"/>
      <c r="ADH72" s="265"/>
      <c r="ADI72" s="265"/>
      <c r="ADJ72" s="265"/>
      <c r="ADK72" s="265"/>
      <c r="ADL72" s="265"/>
      <c r="ADM72" s="49"/>
      <c r="ADN72" s="49"/>
      <c r="ADO72" s="49"/>
      <c r="ADP72" s="265"/>
      <c r="ADQ72" s="265"/>
      <c r="ADR72" s="265"/>
      <c r="ADS72" s="265"/>
      <c r="ADT72" s="265"/>
      <c r="ADU72" s="49"/>
      <c r="ADV72" s="49"/>
      <c r="ADW72" s="49"/>
      <c r="ADX72" s="265"/>
      <c r="ADY72" s="265"/>
      <c r="ADZ72" s="265"/>
      <c r="AEA72" s="265"/>
      <c r="AEB72" s="265"/>
      <c r="AEC72" s="49"/>
      <c r="AED72" s="49"/>
      <c r="AEE72" s="49"/>
      <c r="AEF72" s="265"/>
      <c r="AEG72" s="265"/>
      <c r="AEH72" s="265"/>
      <c r="AEI72" s="265"/>
      <c r="AEJ72" s="265"/>
      <c r="AEK72" s="49"/>
      <c r="AEL72" s="49"/>
      <c r="AEM72" s="49"/>
      <c r="AEN72" s="265"/>
      <c r="AEO72" s="265"/>
      <c r="AEP72" s="265"/>
      <c r="AEQ72" s="265"/>
      <c r="AER72" s="265"/>
      <c r="AES72" s="49"/>
      <c r="AET72" s="49"/>
      <c r="AEU72" s="49"/>
      <c r="AEV72" s="265"/>
      <c r="AEW72" s="265"/>
      <c r="AEX72" s="265"/>
      <c r="AEY72" s="265"/>
      <c r="AEZ72" s="265"/>
      <c r="AFA72" s="49"/>
      <c r="AFB72" s="49"/>
      <c r="AFC72" s="49"/>
      <c r="AFD72" s="265"/>
      <c r="AFE72" s="265"/>
      <c r="AFF72" s="265"/>
      <c r="AFG72" s="265"/>
      <c r="AFH72" s="265"/>
      <c r="AFI72" s="49"/>
      <c r="AFJ72" s="49"/>
      <c r="AFK72" s="49"/>
      <c r="AFL72" s="265"/>
      <c r="AFM72" s="265"/>
      <c r="AFN72" s="265"/>
      <c r="AFO72" s="265"/>
      <c r="AFP72" s="265"/>
      <c r="AFQ72" s="49"/>
      <c r="AFR72" s="49"/>
      <c r="AFS72" s="49"/>
      <c r="AFT72" s="265"/>
      <c r="AFU72" s="265"/>
      <c r="AFV72" s="265"/>
      <c r="AFW72" s="265"/>
      <c r="AFX72" s="265"/>
      <c r="AFY72" s="49"/>
      <c r="AFZ72" s="49"/>
      <c r="AGA72" s="49"/>
      <c r="AGB72" s="265"/>
      <c r="AGC72" s="265"/>
      <c r="AGD72" s="265"/>
      <c r="AGE72" s="265"/>
      <c r="AGF72" s="265"/>
      <c r="AGG72" s="49"/>
      <c r="AGH72" s="49"/>
      <c r="AGI72" s="49"/>
      <c r="AGJ72" s="265"/>
      <c r="AGK72" s="265"/>
      <c r="AGL72" s="265"/>
      <c r="AGM72" s="265"/>
      <c r="AGN72" s="265"/>
      <c r="AGO72" s="49"/>
      <c r="AGP72" s="49"/>
      <c r="AGQ72" s="49"/>
      <c r="AGR72" s="265"/>
      <c r="AGS72" s="265"/>
      <c r="AGT72" s="265"/>
      <c r="AGU72" s="265"/>
      <c r="AGV72" s="265"/>
      <c r="AGW72" s="49"/>
      <c r="AGX72" s="49"/>
      <c r="AGY72" s="49"/>
      <c r="AGZ72" s="265"/>
      <c r="AHA72" s="265"/>
      <c r="AHB72" s="265"/>
      <c r="AHC72" s="265"/>
      <c r="AHD72" s="265"/>
      <c r="AHE72" s="49"/>
      <c r="AHF72" s="49"/>
      <c r="AHG72" s="49"/>
      <c r="AHH72" s="265"/>
      <c r="AHI72" s="265"/>
      <c r="AHJ72" s="265"/>
      <c r="AHK72" s="265"/>
      <c r="AHL72" s="265"/>
      <c r="AHM72" s="49"/>
      <c r="AHN72" s="49"/>
      <c r="AHO72" s="49"/>
      <c r="AHP72" s="265"/>
      <c r="AHQ72" s="265"/>
      <c r="AHR72" s="265"/>
      <c r="AHS72" s="265"/>
      <c r="AHT72" s="265"/>
      <c r="AHU72" s="49"/>
      <c r="AHV72" s="49"/>
      <c r="AHW72" s="49"/>
      <c r="AHX72" s="265"/>
      <c r="AHY72" s="265"/>
      <c r="AHZ72" s="265"/>
      <c r="AIA72" s="265"/>
      <c r="AIB72" s="265"/>
      <c r="AIC72" s="49"/>
      <c r="AID72" s="49"/>
      <c r="AIE72" s="49"/>
      <c r="AIF72" s="265"/>
      <c r="AIG72" s="265"/>
      <c r="AIH72" s="265"/>
      <c r="AII72" s="265"/>
      <c r="AIJ72" s="265"/>
      <c r="AIK72" s="49"/>
      <c r="AIL72" s="49"/>
      <c r="AIM72" s="49"/>
      <c r="AIN72" s="265"/>
      <c r="AIO72" s="265"/>
      <c r="AIP72" s="265"/>
      <c r="AIQ72" s="265"/>
      <c r="AIR72" s="265"/>
      <c r="AIS72" s="49"/>
      <c r="AIT72" s="49"/>
      <c r="AIU72" s="49"/>
      <c r="AIV72" s="265"/>
      <c r="AIW72" s="265"/>
      <c r="AIX72" s="265"/>
      <c r="AIY72" s="265"/>
      <c r="AIZ72" s="265"/>
      <c r="AJA72" s="49"/>
      <c r="AJB72" s="49"/>
      <c r="AJC72" s="49"/>
      <c r="AJD72" s="265"/>
      <c r="AJE72" s="265"/>
      <c r="AJF72" s="265"/>
      <c r="AJG72" s="265"/>
      <c r="AJH72" s="265"/>
      <c r="AJI72" s="49"/>
      <c r="AJJ72" s="49"/>
      <c r="AJK72" s="49"/>
      <c r="AJL72" s="265"/>
      <c r="AJM72" s="265"/>
      <c r="AJN72" s="265"/>
      <c r="AJO72" s="265"/>
      <c r="AJP72" s="265"/>
      <c r="AJQ72" s="49"/>
      <c r="AJR72" s="49"/>
      <c r="AJS72" s="49"/>
      <c r="AJT72" s="265"/>
      <c r="AJU72" s="265"/>
      <c r="AJV72" s="265"/>
      <c r="AJW72" s="265"/>
      <c r="AJX72" s="265"/>
      <c r="AJY72" s="49"/>
      <c r="AJZ72" s="49"/>
      <c r="AKA72" s="49"/>
      <c r="AKB72" s="265"/>
      <c r="AKC72" s="265"/>
      <c r="AKD72" s="265"/>
      <c r="AKE72" s="265"/>
      <c r="AKF72" s="265"/>
      <c r="AKG72" s="49"/>
      <c r="AKH72" s="49"/>
      <c r="AKI72" s="49"/>
      <c r="AKJ72" s="265"/>
      <c r="AKK72" s="265"/>
      <c r="AKL72" s="265"/>
      <c r="AKM72" s="265"/>
      <c r="AKN72" s="265"/>
      <c r="AKO72" s="49"/>
      <c r="AKP72" s="49"/>
      <c r="AKQ72" s="49"/>
      <c r="AKR72" s="265"/>
      <c r="AKS72" s="265"/>
      <c r="AKT72" s="265"/>
      <c r="AKU72" s="265"/>
      <c r="AKV72" s="265"/>
      <c r="AKW72" s="49"/>
      <c r="AKX72" s="49"/>
      <c r="AKY72" s="49"/>
      <c r="AKZ72" s="265"/>
      <c r="ALA72" s="265"/>
      <c r="ALB72" s="265"/>
      <c r="ALC72" s="265"/>
      <c r="ALD72" s="265"/>
      <c r="ALE72" s="49"/>
      <c r="ALF72" s="49"/>
      <c r="ALG72" s="49"/>
      <c r="ALH72" s="265"/>
      <c r="ALI72" s="265"/>
      <c r="ALJ72" s="265"/>
      <c r="ALK72" s="265"/>
      <c r="ALL72" s="265"/>
      <c r="ALM72" s="49"/>
      <c r="ALN72" s="49"/>
      <c r="ALO72" s="49"/>
      <c r="ALP72" s="265"/>
      <c r="ALQ72" s="265"/>
      <c r="ALR72" s="265"/>
      <c r="ALS72" s="265"/>
      <c r="ALT72" s="265"/>
      <c r="ALU72" s="49"/>
      <c r="ALV72" s="49"/>
      <c r="ALW72" s="49"/>
      <c r="ALX72" s="265"/>
      <c r="ALY72" s="265"/>
      <c r="ALZ72" s="265"/>
      <c r="AMA72" s="265"/>
      <c r="AMB72" s="265"/>
      <c r="AMC72" s="49"/>
      <c r="AMD72" s="49"/>
      <c r="AME72" s="49"/>
      <c r="AMF72" s="265"/>
      <c r="AMG72" s="265"/>
      <c r="AMH72" s="265"/>
      <c r="AMI72" s="265"/>
      <c r="AMJ72" s="265"/>
      <c r="AMK72" s="49"/>
      <c r="AML72" s="49"/>
      <c r="AMM72" s="49"/>
      <c r="AMN72" s="265"/>
      <c r="AMO72" s="265"/>
      <c r="AMP72" s="265"/>
      <c r="AMQ72" s="265"/>
      <c r="AMR72" s="265"/>
      <c r="AMS72" s="49"/>
      <c r="AMT72" s="49"/>
      <c r="AMU72" s="49"/>
      <c r="AMV72" s="265"/>
      <c r="AMW72" s="265"/>
      <c r="AMX72" s="265"/>
      <c r="AMY72" s="265"/>
      <c r="AMZ72" s="265"/>
      <c r="ANA72" s="49"/>
      <c r="ANB72" s="49"/>
      <c r="ANC72" s="49"/>
      <c r="AND72" s="265"/>
      <c r="ANE72" s="265"/>
      <c r="ANF72" s="265"/>
      <c r="ANG72" s="265"/>
      <c r="ANH72" s="265"/>
      <c r="ANI72" s="49"/>
      <c r="ANJ72" s="49"/>
      <c r="ANK72" s="49"/>
      <c r="ANL72" s="265"/>
      <c r="ANM72" s="265"/>
      <c r="ANN72" s="265"/>
      <c r="ANO72" s="265"/>
      <c r="ANP72" s="265"/>
      <c r="ANQ72" s="49"/>
      <c r="ANR72" s="49"/>
      <c r="ANS72" s="49"/>
      <c r="ANT72" s="265"/>
      <c r="ANU72" s="265"/>
      <c r="ANV72" s="265"/>
      <c r="ANW72" s="265"/>
      <c r="ANX72" s="265"/>
      <c r="ANY72" s="49"/>
      <c r="ANZ72" s="49"/>
      <c r="AOA72" s="49"/>
      <c r="AOB72" s="265"/>
      <c r="AOC72" s="265"/>
      <c r="AOD72" s="265"/>
      <c r="AOE72" s="265"/>
      <c r="AOF72" s="265"/>
      <c r="AOG72" s="49"/>
      <c r="AOH72" s="49"/>
      <c r="AOI72" s="49"/>
      <c r="AOJ72" s="265"/>
      <c r="AOK72" s="265"/>
      <c r="AOL72" s="265"/>
      <c r="AOM72" s="265"/>
      <c r="AON72" s="265"/>
      <c r="AOO72" s="49"/>
      <c r="AOP72" s="49"/>
      <c r="AOQ72" s="49"/>
      <c r="AOR72" s="265"/>
      <c r="AOS72" s="265"/>
      <c r="AOT72" s="265"/>
      <c r="AOU72" s="265"/>
      <c r="AOV72" s="265"/>
      <c r="AOW72" s="49"/>
      <c r="AOX72" s="49"/>
      <c r="AOY72" s="49"/>
      <c r="AOZ72" s="265"/>
      <c r="APA72" s="265"/>
      <c r="APB72" s="265"/>
      <c r="APC72" s="265"/>
      <c r="APD72" s="265"/>
      <c r="APE72" s="49"/>
      <c r="APF72" s="49"/>
      <c r="APG72" s="49"/>
      <c r="APH72" s="265"/>
      <c r="API72" s="265"/>
      <c r="APJ72" s="265"/>
      <c r="APK72" s="265"/>
      <c r="APL72" s="265"/>
      <c r="APM72" s="49"/>
      <c r="APN72" s="49"/>
      <c r="APO72" s="49"/>
      <c r="APP72" s="265"/>
      <c r="APQ72" s="265"/>
      <c r="APR72" s="265"/>
      <c r="APS72" s="265"/>
      <c r="APT72" s="265"/>
      <c r="APU72" s="49"/>
      <c r="APV72" s="49"/>
      <c r="APW72" s="49"/>
      <c r="APX72" s="265"/>
      <c r="APY72" s="265"/>
      <c r="APZ72" s="265"/>
      <c r="AQA72" s="265"/>
      <c r="AQB72" s="265"/>
      <c r="AQC72" s="49"/>
      <c r="AQD72" s="49"/>
      <c r="AQE72" s="49"/>
      <c r="AQF72" s="265"/>
      <c r="AQG72" s="265"/>
      <c r="AQH72" s="265"/>
      <c r="AQI72" s="265"/>
      <c r="AQJ72" s="265"/>
      <c r="AQK72" s="49"/>
      <c r="AQL72" s="49"/>
      <c r="AQM72" s="49"/>
      <c r="AQN72" s="265"/>
      <c r="AQO72" s="265"/>
      <c r="AQP72" s="265"/>
      <c r="AQQ72" s="265"/>
      <c r="AQR72" s="265"/>
      <c r="AQS72" s="49"/>
      <c r="AQT72" s="49"/>
      <c r="AQU72" s="49"/>
      <c r="AQV72" s="265"/>
      <c r="AQW72" s="265"/>
      <c r="AQX72" s="265"/>
      <c r="AQY72" s="265"/>
      <c r="AQZ72" s="265"/>
      <c r="ARA72" s="49"/>
      <c r="ARB72" s="49"/>
      <c r="ARC72" s="49"/>
      <c r="ARD72" s="265"/>
      <c r="ARE72" s="265"/>
      <c r="ARF72" s="265"/>
      <c r="ARG72" s="265"/>
      <c r="ARH72" s="265"/>
      <c r="ARI72" s="49"/>
      <c r="ARJ72" s="49"/>
      <c r="ARK72" s="49"/>
      <c r="ARL72" s="265"/>
      <c r="ARM72" s="265"/>
      <c r="ARN72" s="265"/>
      <c r="ARO72" s="265"/>
      <c r="ARP72" s="265"/>
      <c r="ARQ72" s="49"/>
      <c r="ARR72" s="49"/>
      <c r="ARS72" s="49"/>
      <c r="ART72" s="265"/>
      <c r="ARU72" s="265"/>
      <c r="ARV72" s="265"/>
      <c r="ARW72" s="265"/>
      <c r="ARX72" s="265"/>
      <c r="ARY72" s="49"/>
      <c r="ARZ72" s="49"/>
      <c r="ASA72" s="49"/>
      <c r="ASB72" s="265"/>
      <c r="ASC72" s="265"/>
      <c r="ASD72" s="265"/>
      <c r="ASE72" s="265"/>
      <c r="ASF72" s="265"/>
      <c r="ASG72" s="49"/>
      <c r="ASH72" s="49"/>
      <c r="ASI72" s="49"/>
      <c r="ASJ72" s="265"/>
      <c r="ASK72" s="265"/>
      <c r="ASL72" s="265"/>
      <c r="ASM72" s="265"/>
      <c r="ASN72" s="265"/>
      <c r="ASO72" s="49"/>
      <c r="ASP72" s="49"/>
      <c r="ASQ72" s="49"/>
      <c r="ASR72" s="265"/>
      <c r="ASS72" s="265"/>
      <c r="AST72" s="265"/>
      <c r="ASU72" s="265"/>
      <c r="ASV72" s="265"/>
      <c r="ASW72" s="49"/>
      <c r="ASX72" s="49"/>
      <c r="ASY72" s="49"/>
      <c r="ASZ72" s="265"/>
      <c r="ATA72" s="265"/>
      <c r="ATB72" s="265"/>
      <c r="ATC72" s="265"/>
      <c r="ATD72" s="265"/>
      <c r="ATE72" s="49"/>
      <c r="ATF72" s="49"/>
      <c r="ATG72" s="49"/>
      <c r="ATH72" s="265"/>
      <c r="ATI72" s="265"/>
      <c r="ATJ72" s="265"/>
      <c r="ATK72" s="265"/>
      <c r="ATL72" s="265"/>
      <c r="ATM72" s="49"/>
      <c r="ATN72" s="49"/>
      <c r="ATO72" s="49"/>
      <c r="ATP72" s="265"/>
      <c r="ATQ72" s="265"/>
      <c r="ATR72" s="265"/>
      <c r="ATS72" s="265"/>
      <c r="ATT72" s="265"/>
      <c r="ATU72" s="49"/>
      <c r="ATV72" s="49"/>
      <c r="ATW72" s="49"/>
      <c r="ATX72" s="265"/>
      <c r="ATY72" s="265"/>
      <c r="ATZ72" s="265"/>
      <c r="AUA72" s="265"/>
      <c r="AUB72" s="265"/>
      <c r="AUC72" s="49"/>
      <c r="AUD72" s="49"/>
      <c r="AUE72" s="49"/>
      <c r="AUF72" s="265"/>
      <c r="AUG72" s="265"/>
      <c r="AUH72" s="265"/>
      <c r="AUI72" s="265"/>
      <c r="AUJ72" s="265"/>
      <c r="AUK72" s="49"/>
      <c r="AUL72" s="49"/>
      <c r="AUM72" s="49"/>
      <c r="AUN72" s="265"/>
      <c r="AUO72" s="265"/>
      <c r="AUP72" s="265"/>
      <c r="AUQ72" s="265"/>
      <c r="AUR72" s="265"/>
      <c r="AUS72" s="49"/>
      <c r="AUT72" s="49"/>
      <c r="AUU72" s="49"/>
      <c r="AUV72" s="265"/>
      <c r="AUW72" s="265"/>
      <c r="AUX72" s="265"/>
      <c r="AUY72" s="265"/>
      <c r="AUZ72" s="265"/>
      <c r="AVA72" s="49"/>
      <c r="AVB72" s="49"/>
      <c r="AVC72" s="49"/>
      <c r="AVD72" s="265"/>
      <c r="AVE72" s="265"/>
      <c r="AVF72" s="265"/>
      <c r="AVG72" s="265"/>
      <c r="AVH72" s="265"/>
      <c r="AVI72" s="49"/>
      <c r="AVJ72" s="49"/>
      <c r="AVK72" s="49"/>
      <c r="AVL72" s="265"/>
      <c r="AVM72" s="265"/>
      <c r="AVN72" s="265"/>
      <c r="AVO72" s="265"/>
      <c r="AVP72" s="265"/>
      <c r="AVQ72" s="49"/>
      <c r="AVR72" s="49"/>
      <c r="AVS72" s="49"/>
      <c r="AVT72" s="265"/>
      <c r="AVU72" s="265"/>
      <c r="AVV72" s="265"/>
      <c r="AVW72" s="265"/>
      <c r="AVX72" s="265"/>
      <c r="AVY72" s="49"/>
      <c r="AVZ72" s="49"/>
      <c r="AWA72" s="49"/>
      <c r="AWB72" s="265"/>
      <c r="AWC72" s="265"/>
      <c r="AWD72" s="265"/>
      <c r="AWE72" s="265"/>
      <c r="AWF72" s="265"/>
      <c r="AWG72" s="49"/>
      <c r="AWH72" s="49"/>
      <c r="AWI72" s="49"/>
      <c r="AWJ72" s="265"/>
      <c r="AWK72" s="265"/>
      <c r="AWL72" s="265"/>
      <c r="AWM72" s="265"/>
      <c r="AWN72" s="265"/>
      <c r="AWO72" s="49"/>
      <c r="AWP72" s="49"/>
      <c r="AWQ72" s="49"/>
      <c r="AWR72" s="265"/>
      <c r="AWS72" s="265"/>
      <c r="AWT72" s="265"/>
      <c r="AWU72" s="265"/>
      <c r="AWV72" s="265"/>
      <c r="AWW72" s="49"/>
      <c r="AWX72" s="49"/>
      <c r="AWY72" s="49"/>
      <c r="AWZ72" s="265"/>
      <c r="AXA72" s="265"/>
      <c r="AXB72" s="265"/>
      <c r="AXC72" s="265"/>
      <c r="AXD72" s="265"/>
      <c r="AXE72" s="49"/>
      <c r="AXF72" s="49"/>
      <c r="AXG72" s="49"/>
      <c r="AXH72" s="265"/>
      <c r="AXI72" s="265"/>
      <c r="AXJ72" s="265"/>
      <c r="AXK72" s="265"/>
      <c r="AXL72" s="265"/>
      <c r="AXM72" s="49"/>
      <c r="AXN72" s="49"/>
      <c r="AXO72" s="49"/>
      <c r="AXP72" s="265"/>
      <c r="AXQ72" s="265"/>
      <c r="AXR72" s="265"/>
      <c r="AXS72" s="265"/>
      <c r="AXT72" s="265"/>
      <c r="AXU72" s="49"/>
      <c r="AXV72" s="49"/>
      <c r="AXW72" s="49"/>
      <c r="AXX72" s="265"/>
      <c r="AXY72" s="265"/>
      <c r="AXZ72" s="265"/>
      <c r="AYA72" s="265"/>
      <c r="AYB72" s="265"/>
      <c r="AYC72" s="49"/>
      <c r="AYD72" s="49"/>
      <c r="AYE72" s="49"/>
      <c r="AYF72" s="265"/>
      <c r="AYG72" s="265"/>
      <c r="AYH72" s="265"/>
      <c r="AYI72" s="265"/>
      <c r="AYJ72" s="265"/>
      <c r="AYK72" s="49"/>
      <c r="AYL72" s="49"/>
      <c r="AYM72" s="49"/>
      <c r="AYN72" s="265"/>
      <c r="AYO72" s="265"/>
      <c r="AYP72" s="265"/>
      <c r="AYQ72" s="265"/>
      <c r="AYR72" s="265"/>
      <c r="AYS72" s="49"/>
      <c r="AYT72" s="49"/>
      <c r="AYU72" s="49"/>
      <c r="AYV72" s="265"/>
      <c r="AYW72" s="265"/>
      <c r="AYX72" s="265"/>
      <c r="AYY72" s="265"/>
      <c r="AYZ72" s="265"/>
      <c r="AZA72" s="49"/>
      <c r="AZB72" s="49"/>
      <c r="AZC72" s="49"/>
      <c r="AZD72" s="265"/>
      <c r="AZE72" s="265"/>
      <c r="AZF72" s="265"/>
      <c r="AZG72" s="265"/>
      <c r="AZH72" s="265"/>
      <c r="AZI72" s="49"/>
      <c r="AZJ72" s="49"/>
      <c r="AZK72" s="49"/>
      <c r="AZL72" s="265"/>
      <c r="AZM72" s="265"/>
      <c r="AZN72" s="265"/>
      <c r="AZO72" s="265"/>
      <c r="AZP72" s="265"/>
      <c r="AZQ72" s="49"/>
      <c r="AZR72" s="49"/>
      <c r="AZS72" s="49"/>
      <c r="AZT72" s="265"/>
      <c r="AZU72" s="265"/>
      <c r="AZV72" s="265"/>
      <c r="AZW72" s="265"/>
      <c r="AZX72" s="265"/>
      <c r="AZY72" s="49"/>
      <c r="AZZ72" s="49"/>
      <c r="BAA72" s="49"/>
      <c r="BAB72" s="265"/>
      <c r="BAC72" s="265"/>
      <c r="BAD72" s="265"/>
      <c r="BAE72" s="265"/>
      <c r="BAF72" s="265"/>
      <c r="BAG72" s="49"/>
      <c r="BAH72" s="49"/>
      <c r="BAI72" s="49"/>
      <c r="BAJ72" s="265"/>
      <c r="BAK72" s="265"/>
      <c r="BAL72" s="265"/>
      <c r="BAM72" s="265"/>
      <c r="BAN72" s="265"/>
      <c r="BAO72" s="49"/>
      <c r="BAP72" s="49"/>
      <c r="BAQ72" s="49"/>
      <c r="BAR72" s="265"/>
      <c r="BAS72" s="265"/>
      <c r="BAT72" s="265"/>
      <c r="BAU72" s="265"/>
      <c r="BAV72" s="265"/>
      <c r="BAW72" s="49"/>
      <c r="BAX72" s="49"/>
      <c r="BAY72" s="49"/>
      <c r="BAZ72" s="265"/>
      <c r="BBA72" s="265"/>
      <c r="BBB72" s="265"/>
      <c r="BBC72" s="265"/>
      <c r="BBD72" s="265"/>
      <c r="BBE72" s="49"/>
      <c r="BBF72" s="49"/>
      <c r="BBG72" s="49"/>
      <c r="BBH72" s="265"/>
      <c r="BBI72" s="265"/>
      <c r="BBJ72" s="265"/>
      <c r="BBK72" s="265"/>
      <c r="BBL72" s="265"/>
      <c r="BBM72" s="49"/>
      <c r="BBN72" s="49"/>
      <c r="BBO72" s="49"/>
      <c r="BBP72" s="265"/>
      <c r="BBQ72" s="265"/>
      <c r="BBR72" s="265"/>
      <c r="BBS72" s="265"/>
      <c r="BBT72" s="265"/>
      <c r="BBU72" s="49"/>
      <c r="BBV72" s="49"/>
      <c r="BBW72" s="49"/>
      <c r="BBX72" s="265"/>
      <c r="BBY72" s="265"/>
      <c r="BBZ72" s="265"/>
      <c r="BCA72" s="265"/>
      <c r="BCB72" s="265"/>
      <c r="BCC72" s="49"/>
      <c r="BCD72" s="49"/>
      <c r="BCE72" s="49"/>
      <c r="BCF72" s="265"/>
      <c r="BCG72" s="265"/>
      <c r="BCH72" s="265"/>
      <c r="BCI72" s="265"/>
      <c r="BCJ72" s="265"/>
      <c r="BCK72" s="49"/>
      <c r="BCL72" s="49"/>
      <c r="BCM72" s="49"/>
      <c r="BCN72" s="265"/>
      <c r="BCO72" s="265"/>
      <c r="BCP72" s="265"/>
      <c r="BCQ72" s="265"/>
      <c r="BCR72" s="265"/>
      <c r="BCS72" s="49"/>
      <c r="BCT72" s="49"/>
      <c r="BCU72" s="49"/>
      <c r="BCV72" s="265"/>
      <c r="BCW72" s="265"/>
      <c r="BCX72" s="265"/>
      <c r="BCY72" s="265"/>
      <c r="BCZ72" s="265"/>
      <c r="BDA72" s="49"/>
      <c r="BDB72" s="49"/>
      <c r="BDC72" s="49"/>
      <c r="BDD72" s="265"/>
      <c r="BDE72" s="265"/>
      <c r="BDF72" s="265"/>
      <c r="BDG72" s="265"/>
      <c r="BDH72" s="265"/>
      <c r="BDI72" s="49"/>
      <c r="BDJ72" s="49"/>
      <c r="BDK72" s="49"/>
      <c r="BDL72" s="265"/>
      <c r="BDM72" s="265"/>
      <c r="BDN72" s="265"/>
      <c r="BDO72" s="265"/>
      <c r="BDP72" s="265"/>
      <c r="BDQ72" s="49"/>
      <c r="BDR72" s="49"/>
      <c r="BDS72" s="49"/>
      <c r="BDT72" s="265"/>
      <c r="BDU72" s="265"/>
      <c r="BDV72" s="265"/>
      <c r="BDW72" s="265"/>
      <c r="BDX72" s="265"/>
      <c r="BDY72" s="49"/>
      <c r="BDZ72" s="49"/>
      <c r="BEA72" s="49"/>
      <c r="BEB72" s="265"/>
      <c r="BEC72" s="265"/>
      <c r="BED72" s="265"/>
      <c r="BEE72" s="265"/>
      <c r="BEF72" s="265"/>
      <c r="BEG72" s="49"/>
      <c r="BEH72" s="49"/>
      <c r="BEI72" s="49"/>
      <c r="BEJ72" s="265"/>
      <c r="BEK72" s="265"/>
      <c r="BEL72" s="265"/>
      <c r="BEM72" s="265"/>
      <c r="BEN72" s="265"/>
      <c r="BEO72" s="49"/>
      <c r="BEP72" s="49"/>
      <c r="BEQ72" s="49"/>
      <c r="BER72" s="265"/>
      <c r="BES72" s="265"/>
      <c r="BET72" s="265"/>
      <c r="BEU72" s="265"/>
      <c r="BEV72" s="265"/>
      <c r="BEW72" s="49"/>
      <c r="BEX72" s="49"/>
      <c r="BEY72" s="49"/>
      <c r="BEZ72" s="265"/>
      <c r="BFA72" s="265"/>
      <c r="BFB72" s="265"/>
      <c r="BFC72" s="265"/>
      <c r="BFD72" s="265"/>
      <c r="BFE72" s="49"/>
      <c r="BFF72" s="49"/>
      <c r="BFG72" s="49"/>
      <c r="BFH72" s="265"/>
      <c r="BFI72" s="265"/>
      <c r="BFJ72" s="265"/>
      <c r="BFK72" s="265"/>
      <c r="BFL72" s="265"/>
      <c r="BFM72" s="49"/>
      <c r="BFN72" s="49"/>
      <c r="BFO72" s="49"/>
      <c r="BFP72" s="265"/>
      <c r="BFQ72" s="265"/>
      <c r="BFR72" s="265"/>
      <c r="BFS72" s="265"/>
      <c r="BFT72" s="265"/>
      <c r="BFU72" s="49"/>
      <c r="BFV72" s="49"/>
      <c r="BFW72" s="49"/>
      <c r="BFX72" s="265"/>
      <c r="BFY72" s="265"/>
      <c r="BFZ72" s="265"/>
      <c r="BGA72" s="265"/>
      <c r="BGB72" s="265"/>
      <c r="BGC72" s="49"/>
      <c r="BGD72" s="49"/>
      <c r="BGE72" s="49"/>
      <c r="BGF72" s="265"/>
      <c r="BGG72" s="265"/>
      <c r="BGH72" s="265"/>
      <c r="BGI72" s="265"/>
      <c r="BGJ72" s="265"/>
      <c r="BGK72" s="49"/>
      <c r="BGL72" s="49"/>
      <c r="BGM72" s="49"/>
      <c r="BGN72" s="265"/>
      <c r="BGO72" s="265"/>
      <c r="BGP72" s="265"/>
      <c r="BGQ72" s="265"/>
      <c r="BGR72" s="265"/>
      <c r="BGS72" s="49"/>
      <c r="BGT72" s="49"/>
      <c r="BGU72" s="49"/>
      <c r="BGV72" s="265"/>
      <c r="BGW72" s="265"/>
      <c r="BGX72" s="265"/>
      <c r="BGY72" s="265"/>
      <c r="BGZ72" s="265"/>
      <c r="BHA72" s="49"/>
      <c r="BHB72" s="49"/>
      <c r="BHC72" s="49"/>
      <c r="BHD72" s="265"/>
      <c r="BHE72" s="265"/>
      <c r="BHF72" s="265"/>
      <c r="BHG72" s="265"/>
      <c r="BHH72" s="265"/>
      <c r="BHI72" s="49"/>
      <c r="BHJ72" s="49"/>
      <c r="BHK72" s="49"/>
      <c r="BHL72" s="265"/>
      <c r="BHM72" s="265"/>
      <c r="BHN72" s="265"/>
      <c r="BHO72" s="265"/>
      <c r="BHP72" s="265"/>
      <c r="BHQ72" s="49"/>
      <c r="BHR72" s="49"/>
      <c r="BHS72" s="49"/>
      <c r="BHT72" s="265"/>
      <c r="BHU72" s="265"/>
      <c r="BHV72" s="265"/>
      <c r="BHW72" s="265"/>
      <c r="BHX72" s="265"/>
      <c r="BHY72" s="49"/>
      <c r="BHZ72" s="49"/>
      <c r="BIA72" s="49"/>
      <c r="BIB72" s="265"/>
      <c r="BIC72" s="265"/>
      <c r="BID72" s="265"/>
      <c r="BIE72" s="265"/>
      <c r="BIF72" s="265"/>
      <c r="BIG72" s="49"/>
      <c r="BIH72" s="49"/>
      <c r="BII72" s="49"/>
      <c r="BIJ72" s="265"/>
      <c r="BIK72" s="265"/>
      <c r="BIL72" s="265"/>
      <c r="BIM72" s="265"/>
      <c r="BIN72" s="265"/>
      <c r="BIO72" s="49"/>
      <c r="BIP72" s="49"/>
      <c r="BIQ72" s="49"/>
      <c r="BIR72" s="265"/>
      <c r="BIS72" s="265"/>
      <c r="BIT72" s="265"/>
      <c r="BIU72" s="265"/>
      <c r="BIV72" s="265"/>
      <c r="BIW72" s="49"/>
      <c r="BIX72" s="49"/>
      <c r="BIY72" s="49"/>
      <c r="BIZ72" s="265"/>
      <c r="BJA72" s="265"/>
      <c r="BJB72" s="265"/>
      <c r="BJC72" s="265"/>
      <c r="BJD72" s="265"/>
      <c r="BJE72" s="49"/>
      <c r="BJF72" s="49"/>
      <c r="BJG72" s="49"/>
      <c r="BJH72" s="265"/>
      <c r="BJI72" s="265"/>
      <c r="BJJ72" s="265"/>
      <c r="BJK72" s="265"/>
      <c r="BJL72" s="265"/>
      <c r="BJM72" s="49"/>
      <c r="BJN72" s="49"/>
      <c r="BJO72" s="49"/>
      <c r="BJP72" s="265"/>
      <c r="BJQ72" s="265"/>
      <c r="BJR72" s="265"/>
      <c r="BJS72" s="265"/>
      <c r="BJT72" s="265"/>
      <c r="BJU72" s="49"/>
      <c r="BJV72" s="49"/>
      <c r="BJW72" s="49"/>
      <c r="BJX72" s="265"/>
      <c r="BJY72" s="265"/>
      <c r="BJZ72" s="265"/>
      <c r="BKA72" s="265"/>
      <c r="BKB72" s="265"/>
      <c r="BKC72" s="49"/>
      <c r="BKD72" s="49"/>
      <c r="BKE72" s="49"/>
      <c r="BKF72" s="265"/>
      <c r="BKG72" s="265"/>
      <c r="BKH72" s="265"/>
      <c r="BKI72" s="265"/>
      <c r="BKJ72" s="265"/>
      <c r="BKK72" s="49"/>
      <c r="BKL72" s="49"/>
      <c r="BKM72" s="49"/>
      <c r="BKN72" s="265"/>
      <c r="BKO72" s="265"/>
      <c r="BKP72" s="265"/>
      <c r="BKQ72" s="265"/>
      <c r="BKR72" s="265"/>
      <c r="BKS72" s="49"/>
      <c r="BKT72" s="49"/>
      <c r="BKU72" s="49"/>
      <c r="BKV72" s="265"/>
      <c r="BKW72" s="265"/>
      <c r="BKX72" s="265"/>
      <c r="BKY72" s="265"/>
      <c r="BKZ72" s="265"/>
      <c r="BLA72" s="49"/>
      <c r="BLB72" s="49"/>
      <c r="BLC72" s="49"/>
      <c r="BLD72" s="265"/>
      <c r="BLE72" s="265"/>
      <c r="BLF72" s="265"/>
      <c r="BLG72" s="265"/>
      <c r="BLH72" s="265"/>
      <c r="BLI72" s="49"/>
      <c r="BLJ72" s="49"/>
      <c r="BLK72" s="49"/>
      <c r="BLL72" s="265"/>
      <c r="BLM72" s="265"/>
      <c r="BLN72" s="265"/>
      <c r="BLO72" s="265"/>
      <c r="BLP72" s="265"/>
      <c r="BLQ72" s="49"/>
      <c r="BLR72" s="49"/>
      <c r="BLS72" s="49"/>
      <c r="BLT72" s="265"/>
      <c r="BLU72" s="265"/>
      <c r="BLV72" s="265"/>
      <c r="BLW72" s="265"/>
      <c r="BLX72" s="265"/>
      <c r="BLY72" s="49"/>
      <c r="BLZ72" s="49"/>
      <c r="BMA72" s="49"/>
      <c r="BMB72" s="265"/>
      <c r="BMC72" s="265"/>
      <c r="BMD72" s="265"/>
      <c r="BME72" s="265"/>
      <c r="BMF72" s="265"/>
      <c r="BMG72" s="49"/>
      <c r="BMH72" s="49"/>
      <c r="BMI72" s="49"/>
      <c r="BMJ72" s="265"/>
      <c r="BMK72" s="265"/>
      <c r="BML72" s="265"/>
      <c r="BMM72" s="265"/>
      <c r="BMN72" s="265"/>
      <c r="BMO72" s="49"/>
      <c r="BMP72" s="49"/>
      <c r="BMQ72" s="49"/>
      <c r="BMR72" s="265"/>
      <c r="BMS72" s="265"/>
      <c r="BMT72" s="265"/>
      <c r="BMU72" s="265"/>
      <c r="BMV72" s="265"/>
      <c r="BMW72" s="49"/>
      <c r="BMX72" s="49"/>
      <c r="BMY72" s="49"/>
      <c r="BMZ72" s="265"/>
      <c r="BNA72" s="265"/>
      <c r="BNB72" s="265"/>
      <c r="BNC72" s="265"/>
      <c r="BND72" s="265"/>
      <c r="BNE72" s="49"/>
      <c r="BNF72" s="49"/>
      <c r="BNG72" s="49"/>
      <c r="BNH72" s="265"/>
      <c r="BNI72" s="265"/>
      <c r="BNJ72" s="265"/>
      <c r="BNK72" s="265"/>
      <c r="BNL72" s="265"/>
      <c r="BNM72" s="49"/>
      <c r="BNN72" s="49"/>
      <c r="BNO72" s="49"/>
      <c r="BNP72" s="265"/>
      <c r="BNQ72" s="265"/>
      <c r="BNR72" s="265"/>
      <c r="BNS72" s="265"/>
      <c r="BNT72" s="265"/>
      <c r="BNU72" s="49"/>
      <c r="BNV72" s="49"/>
      <c r="BNW72" s="49"/>
      <c r="BNX72" s="265"/>
      <c r="BNY72" s="265"/>
      <c r="BNZ72" s="265"/>
      <c r="BOA72" s="265"/>
      <c r="BOB72" s="265"/>
      <c r="BOC72" s="49"/>
      <c r="BOD72" s="49"/>
      <c r="BOE72" s="49"/>
      <c r="BOF72" s="265"/>
      <c r="BOG72" s="265"/>
      <c r="BOH72" s="265"/>
      <c r="BOI72" s="265"/>
      <c r="BOJ72" s="265"/>
      <c r="BOK72" s="49"/>
      <c r="BOL72" s="49"/>
      <c r="BOM72" s="49"/>
      <c r="BON72" s="265"/>
      <c r="BOO72" s="265"/>
      <c r="BOP72" s="265"/>
      <c r="BOQ72" s="265"/>
      <c r="BOR72" s="265"/>
      <c r="BOS72" s="49"/>
      <c r="BOT72" s="49"/>
      <c r="BOU72" s="49"/>
      <c r="BOV72" s="265"/>
      <c r="BOW72" s="265"/>
      <c r="BOX72" s="265"/>
      <c r="BOY72" s="265"/>
      <c r="BOZ72" s="265"/>
      <c r="BPA72" s="49"/>
      <c r="BPB72" s="49"/>
      <c r="BPC72" s="49"/>
      <c r="BPD72" s="265"/>
      <c r="BPE72" s="265"/>
      <c r="BPF72" s="265"/>
      <c r="BPG72" s="265"/>
      <c r="BPH72" s="265"/>
      <c r="BPI72" s="49"/>
      <c r="BPJ72" s="49"/>
      <c r="BPK72" s="49"/>
      <c r="BPL72" s="265"/>
      <c r="BPM72" s="265"/>
      <c r="BPN72" s="265"/>
      <c r="BPO72" s="265"/>
      <c r="BPP72" s="265"/>
      <c r="BPQ72" s="49"/>
      <c r="BPR72" s="49"/>
      <c r="BPS72" s="49"/>
      <c r="BPT72" s="265"/>
      <c r="BPU72" s="265"/>
      <c r="BPV72" s="265"/>
      <c r="BPW72" s="265"/>
      <c r="BPX72" s="265"/>
      <c r="BPY72" s="49"/>
      <c r="BPZ72" s="49"/>
      <c r="BQA72" s="49"/>
      <c r="BQB72" s="265"/>
      <c r="BQC72" s="265"/>
      <c r="BQD72" s="265"/>
      <c r="BQE72" s="265"/>
      <c r="BQF72" s="265"/>
      <c r="BQG72" s="49"/>
      <c r="BQH72" s="49"/>
      <c r="BQI72" s="49"/>
      <c r="BQJ72" s="265"/>
      <c r="BQK72" s="265"/>
      <c r="BQL72" s="265"/>
      <c r="BQM72" s="265"/>
      <c r="BQN72" s="265"/>
      <c r="BQO72" s="49"/>
      <c r="BQP72" s="49"/>
      <c r="BQQ72" s="49"/>
      <c r="BQR72" s="265"/>
      <c r="BQS72" s="265"/>
      <c r="BQT72" s="265"/>
      <c r="BQU72" s="265"/>
      <c r="BQV72" s="265"/>
      <c r="BQW72" s="49"/>
      <c r="BQX72" s="49"/>
      <c r="BQY72" s="49"/>
      <c r="BQZ72" s="265"/>
      <c r="BRA72" s="265"/>
      <c r="BRB72" s="265"/>
      <c r="BRC72" s="265"/>
      <c r="BRD72" s="265"/>
      <c r="BRE72" s="49"/>
      <c r="BRF72" s="49"/>
      <c r="BRG72" s="49"/>
      <c r="BRH72" s="265"/>
      <c r="BRI72" s="265"/>
      <c r="BRJ72" s="265"/>
      <c r="BRK72" s="265"/>
      <c r="BRL72" s="265"/>
      <c r="BRM72" s="49"/>
      <c r="BRN72" s="49"/>
      <c r="BRO72" s="49"/>
      <c r="BRP72" s="265"/>
      <c r="BRQ72" s="265"/>
      <c r="BRR72" s="265"/>
      <c r="BRS72" s="265"/>
      <c r="BRT72" s="265"/>
      <c r="BRU72" s="49"/>
      <c r="BRV72" s="49"/>
      <c r="BRW72" s="49"/>
      <c r="BRX72" s="265"/>
      <c r="BRY72" s="265"/>
      <c r="BRZ72" s="265"/>
      <c r="BSA72" s="265"/>
      <c r="BSB72" s="265"/>
      <c r="BSC72" s="49"/>
      <c r="BSD72" s="49"/>
      <c r="BSE72" s="49"/>
      <c r="BSF72" s="265"/>
      <c r="BSG72" s="265"/>
      <c r="BSH72" s="265"/>
      <c r="BSI72" s="265"/>
      <c r="BSJ72" s="265"/>
      <c r="BSK72" s="49"/>
      <c r="BSL72" s="49"/>
      <c r="BSM72" s="49"/>
      <c r="BSN72" s="265"/>
      <c r="BSO72" s="265"/>
      <c r="BSP72" s="265"/>
      <c r="BSQ72" s="265"/>
      <c r="BSR72" s="265"/>
      <c r="BSS72" s="49"/>
      <c r="BST72" s="49"/>
      <c r="BSU72" s="49"/>
      <c r="BSV72" s="265"/>
      <c r="BSW72" s="265"/>
      <c r="BSX72" s="265"/>
      <c r="BSY72" s="265"/>
      <c r="BSZ72" s="265"/>
      <c r="BTA72" s="49"/>
      <c r="BTB72" s="49"/>
      <c r="BTC72" s="49"/>
      <c r="BTD72" s="265"/>
      <c r="BTE72" s="265"/>
      <c r="BTF72" s="265"/>
      <c r="BTG72" s="265"/>
      <c r="BTH72" s="265"/>
      <c r="BTI72" s="49"/>
      <c r="BTJ72" s="49"/>
      <c r="BTK72" s="49"/>
      <c r="BTL72" s="265"/>
      <c r="BTM72" s="265"/>
      <c r="BTN72" s="265"/>
      <c r="BTO72" s="265"/>
      <c r="BTP72" s="265"/>
      <c r="BTQ72" s="49"/>
      <c r="BTR72" s="49"/>
      <c r="BTS72" s="49"/>
      <c r="BTT72" s="265"/>
      <c r="BTU72" s="265"/>
      <c r="BTV72" s="265"/>
      <c r="BTW72" s="265"/>
      <c r="BTX72" s="265"/>
      <c r="BTY72" s="49"/>
      <c r="BTZ72" s="49"/>
      <c r="BUA72" s="49"/>
      <c r="BUB72" s="265"/>
      <c r="BUC72" s="265"/>
      <c r="BUD72" s="265"/>
      <c r="BUE72" s="265"/>
      <c r="BUF72" s="265"/>
      <c r="BUG72" s="49"/>
      <c r="BUH72" s="49"/>
      <c r="BUI72" s="49"/>
      <c r="BUJ72" s="265"/>
      <c r="BUK72" s="265"/>
      <c r="BUL72" s="265"/>
      <c r="BUM72" s="265"/>
      <c r="BUN72" s="265"/>
      <c r="BUO72" s="49"/>
      <c r="BUP72" s="49"/>
      <c r="BUQ72" s="49"/>
      <c r="BUR72" s="265"/>
      <c r="BUS72" s="265"/>
      <c r="BUT72" s="265"/>
      <c r="BUU72" s="265"/>
      <c r="BUV72" s="265"/>
      <c r="BUW72" s="49"/>
      <c r="BUX72" s="49"/>
      <c r="BUY72" s="49"/>
      <c r="BUZ72" s="265"/>
      <c r="BVA72" s="265"/>
      <c r="BVB72" s="265"/>
      <c r="BVC72" s="265"/>
      <c r="BVD72" s="265"/>
      <c r="BVE72" s="49"/>
      <c r="BVF72" s="49"/>
      <c r="BVG72" s="49"/>
      <c r="BVH72" s="265"/>
      <c r="BVI72" s="265"/>
      <c r="BVJ72" s="265"/>
      <c r="BVK72" s="265"/>
      <c r="BVL72" s="265"/>
      <c r="BVM72" s="49"/>
      <c r="BVN72" s="49"/>
      <c r="BVO72" s="49"/>
      <c r="BVP72" s="265"/>
      <c r="BVQ72" s="265"/>
      <c r="BVR72" s="265"/>
      <c r="BVS72" s="265"/>
      <c r="BVT72" s="265"/>
      <c r="BVU72" s="49"/>
      <c r="BVV72" s="49"/>
      <c r="BVW72" s="49"/>
      <c r="BVX72" s="265"/>
      <c r="BVY72" s="265"/>
      <c r="BVZ72" s="265"/>
      <c r="BWA72" s="265"/>
      <c r="BWB72" s="265"/>
      <c r="BWC72" s="49"/>
      <c r="BWD72" s="49"/>
      <c r="BWE72" s="49"/>
      <c r="BWF72" s="265"/>
      <c r="BWG72" s="265"/>
      <c r="BWH72" s="265"/>
      <c r="BWI72" s="265"/>
      <c r="BWJ72" s="265"/>
      <c r="BWK72" s="49"/>
      <c r="BWL72" s="49"/>
      <c r="BWM72" s="49"/>
      <c r="BWN72" s="265"/>
      <c r="BWO72" s="265"/>
      <c r="BWP72" s="265"/>
      <c r="BWQ72" s="265"/>
      <c r="BWR72" s="265"/>
      <c r="BWS72" s="49"/>
      <c r="BWT72" s="49"/>
      <c r="BWU72" s="49"/>
      <c r="BWV72" s="265"/>
      <c r="BWW72" s="265"/>
      <c r="BWX72" s="265"/>
      <c r="BWY72" s="265"/>
      <c r="BWZ72" s="265"/>
      <c r="BXA72" s="49"/>
      <c r="BXB72" s="49"/>
      <c r="BXC72" s="49"/>
      <c r="BXD72" s="265"/>
      <c r="BXE72" s="265"/>
      <c r="BXF72" s="265"/>
      <c r="BXG72" s="265"/>
      <c r="BXH72" s="265"/>
      <c r="BXI72" s="49"/>
      <c r="BXJ72" s="49"/>
      <c r="BXK72" s="49"/>
      <c r="BXL72" s="265"/>
      <c r="BXM72" s="265"/>
      <c r="BXN72" s="265"/>
      <c r="BXO72" s="265"/>
      <c r="BXP72" s="265"/>
      <c r="BXQ72" s="49"/>
      <c r="BXR72" s="49"/>
      <c r="BXS72" s="49"/>
      <c r="BXT72" s="265"/>
      <c r="BXU72" s="265"/>
      <c r="BXV72" s="265"/>
      <c r="BXW72" s="265"/>
      <c r="BXX72" s="265"/>
      <c r="BXY72" s="49"/>
      <c r="BXZ72" s="49"/>
      <c r="BYA72" s="49"/>
      <c r="BYB72" s="265"/>
      <c r="BYC72" s="265"/>
      <c r="BYD72" s="265"/>
      <c r="BYE72" s="265"/>
      <c r="BYF72" s="265"/>
      <c r="BYG72" s="49"/>
      <c r="BYH72" s="49"/>
      <c r="BYI72" s="49"/>
      <c r="BYJ72" s="265"/>
      <c r="BYK72" s="265"/>
      <c r="BYL72" s="265"/>
      <c r="BYM72" s="265"/>
      <c r="BYN72" s="265"/>
      <c r="BYO72" s="49"/>
      <c r="BYP72" s="49"/>
      <c r="BYQ72" s="49"/>
      <c r="BYR72" s="265"/>
      <c r="BYS72" s="265"/>
      <c r="BYT72" s="265"/>
      <c r="BYU72" s="265"/>
      <c r="BYV72" s="265"/>
      <c r="BYW72" s="49"/>
      <c r="BYX72" s="49"/>
      <c r="BYY72" s="49"/>
      <c r="BYZ72" s="265"/>
      <c r="BZA72" s="265"/>
      <c r="BZB72" s="265"/>
      <c r="BZC72" s="265"/>
      <c r="BZD72" s="265"/>
      <c r="BZE72" s="49"/>
      <c r="BZF72" s="49"/>
      <c r="BZG72" s="49"/>
      <c r="BZH72" s="265"/>
      <c r="BZI72" s="265"/>
      <c r="BZJ72" s="265"/>
      <c r="BZK72" s="265"/>
      <c r="BZL72" s="265"/>
      <c r="BZM72" s="49"/>
      <c r="BZN72" s="49"/>
      <c r="BZO72" s="49"/>
      <c r="BZP72" s="265"/>
      <c r="BZQ72" s="265"/>
      <c r="BZR72" s="265"/>
      <c r="BZS72" s="265"/>
      <c r="BZT72" s="265"/>
      <c r="BZU72" s="49"/>
      <c r="BZV72" s="49"/>
      <c r="BZW72" s="49"/>
      <c r="BZX72" s="265"/>
      <c r="BZY72" s="265"/>
      <c r="BZZ72" s="265"/>
      <c r="CAA72" s="265"/>
      <c r="CAB72" s="265"/>
      <c r="CAC72" s="49"/>
      <c r="CAD72" s="49"/>
      <c r="CAE72" s="49"/>
      <c r="CAF72" s="265"/>
      <c r="CAG72" s="265"/>
      <c r="CAH72" s="265"/>
      <c r="CAI72" s="265"/>
      <c r="CAJ72" s="265"/>
      <c r="CAK72" s="49"/>
      <c r="CAL72" s="49"/>
      <c r="CAM72" s="49"/>
      <c r="CAN72" s="265"/>
      <c r="CAO72" s="265"/>
      <c r="CAP72" s="265"/>
      <c r="CAQ72" s="265"/>
      <c r="CAR72" s="265"/>
      <c r="CAS72" s="49"/>
      <c r="CAT72" s="49"/>
      <c r="CAU72" s="49"/>
      <c r="CAV72" s="265"/>
      <c r="CAW72" s="265"/>
      <c r="CAX72" s="265"/>
      <c r="CAY72" s="265"/>
      <c r="CAZ72" s="265"/>
      <c r="CBA72" s="49"/>
      <c r="CBB72" s="49"/>
      <c r="CBC72" s="49"/>
      <c r="CBD72" s="265"/>
      <c r="CBE72" s="265"/>
      <c r="CBF72" s="265"/>
      <c r="CBG72" s="265"/>
      <c r="CBH72" s="265"/>
      <c r="CBI72" s="49"/>
      <c r="CBJ72" s="49"/>
      <c r="CBK72" s="49"/>
      <c r="CBL72" s="265"/>
      <c r="CBM72" s="265"/>
      <c r="CBN72" s="265"/>
      <c r="CBO72" s="265"/>
      <c r="CBP72" s="265"/>
      <c r="CBQ72" s="49"/>
      <c r="CBR72" s="49"/>
      <c r="CBS72" s="49"/>
      <c r="CBT72" s="265"/>
      <c r="CBU72" s="265"/>
      <c r="CBV72" s="265"/>
      <c r="CBW72" s="265"/>
      <c r="CBX72" s="265"/>
      <c r="CBY72" s="49"/>
      <c r="CBZ72" s="49"/>
      <c r="CCA72" s="49"/>
      <c r="CCB72" s="265"/>
      <c r="CCC72" s="265"/>
      <c r="CCD72" s="265"/>
      <c r="CCE72" s="265"/>
      <c r="CCF72" s="265"/>
      <c r="CCG72" s="49"/>
      <c r="CCH72" s="49"/>
      <c r="CCI72" s="49"/>
      <c r="CCJ72" s="265"/>
      <c r="CCK72" s="265"/>
      <c r="CCL72" s="265"/>
      <c r="CCM72" s="265"/>
      <c r="CCN72" s="265"/>
      <c r="CCO72" s="49"/>
      <c r="CCP72" s="49"/>
      <c r="CCQ72" s="49"/>
      <c r="CCR72" s="265"/>
      <c r="CCS72" s="265"/>
      <c r="CCT72" s="265"/>
      <c r="CCU72" s="265"/>
      <c r="CCV72" s="265"/>
      <c r="CCW72" s="49"/>
      <c r="CCX72" s="49"/>
      <c r="CCY72" s="49"/>
      <c r="CCZ72" s="265"/>
      <c r="CDA72" s="265"/>
      <c r="CDB72" s="265"/>
      <c r="CDC72" s="265"/>
      <c r="CDD72" s="265"/>
      <c r="CDE72" s="49"/>
      <c r="CDF72" s="49"/>
      <c r="CDG72" s="49"/>
      <c r="CDH72" s="265"/>
      <c r="CDI72" s="265"/>
      <c r="CDJ72" s="265"/>
      <c r="CDK72" s="265"/>
      <c r="CDL72" s="265"/>
      <c r="CDM72" s="49"/>
      <c r="CDN72" s="49"/>
      <c r="CDO72" s="49"/>
      <c r="CDP72" s="265"/>
      <c r="CDQ72" s="265"/>
      <c r="CDR72" s="265"/>
      <c r="CDS72" s="265"/>
      <c r="CDT72" s="265"/>
      <c r="CDU72" s="49"/>
      <c r="CDV72" s="49"/>
      <c r="CDW72" s="49"/>
      <c r="CDX72" s="265"/>
      <c r="CDY72" s="265"/>
      <c r="CDZ72" s="265"/>
      <c r="CEA72" s="265"/>
      <c r="CEB72" s="265"/>
      <c r="CEC72" s="49"/>
      <c r="CED72" s="49"/>
      <c r="CEE72" s="49"/>
      <c r="CEF72" s="265"/>
      <c r="CEG72" s="265"/>
      <c r="CEH72" s="265"/>
      <c r="CEI72" s="265"/>
      <c r="CEJ72" s="265"/>
      <c r="CEK72" s="49"/>
      <c r="CEL72" s="49"/>
      <c r="CEM72" s="49"/>
      <c r="CEN72" s="265"/>
      <c r="CEO72" s="265"/>
      <c r="CEP72" s="265"/>
      <c r="CEQ72" s="265"/>
      <c r="CER72" s="265"/>
      <c r="CES72" s="49"/>
      <c r="CET72" s="49"/>
      <c r="CEU72" s="49"/>
      <c r="CEV72" s="265"/>
      <c r="CEW72" s="265"/>
      <c r="CEX72" s="265"/>
      <c r="CEY72" s="265"/>
      <c r="CEZ72" s="265"/>
      <c r="CFA72" s="49"/>
      <c r="CFB72" s="49"/>
      <c r="CFC72" s="49"/>
      <c r="CFD72" s="265"/>
      <c r="CFE72" s="265"/>
      <c r="CFF72" s="265"/>
      <c r="CFG72" s="265"/>
      <c r="CFH72" s="265"/>
      <c r="CFI72" s="49"/>
      <c r="CFJ72" s="49"/>
      <c r="CFK72" s="49"/>
      <c r="CFL72" s="265"/>
      <c r="CFM72" s="265"/>
      <c r="CFN72" s="265"/>
      <c r="CFO72" s="265"/>
      <c r="CFP72" s="265"/>
      <c r="CFQ72" s="49"/>
      <c r="CFR72" s="49"/>
      <c r="CFS72" s="49"/>
      <c r="CFT72" s="265"/>
      <c r="CFU72" s="265"/>
      <c r="CFV72" s="265"/>
      <c r="CFW72" s="265"/>
      <c r="CFX72" s="265"/>
      <c r="CFY72" s="49"/>
      <c r="CFZ72" s="49"/>
      <c r="CGA72" s="49"/>
      <c r="CGB72" s="265"/>
      <c r="CGC72" s="265"/>
      <c r="CGD72" s="265"/>
      <c r="CGE72" s="265"/>
      <c r="CGF72" s="265"/>
      <c r="CGG72" s="49"/>
      <c r="CGH72" s="49"/>
      <c r="CGI72" s="49"/>
      <c r="CGJ72" s="265"/>
      <c r="CGK72" s="265"/>
      <c r="CGL72" s="265"/>
      <c r="CGM72" s="265"/>
      <c r="CGN72" s="265"/>
      <c r="CGO72" s="49"/>
      <c r="CGP72" s="49"/>
      <c r="CGQ72" s="49"/>
      <c r="CGR72" s="265"/>
      <c r="CGS72" s="265"/>
      <c r="CGT72" s="265"/>
      <c r="CGU72" s="265"/>
      <c r="CGV72" s="265"/>
      <c r="CGW72" s="49"/>
      <c r="CGX72" s="49"/>
      <c r="CGY72" s="49"/>
      <c r="CGZ72" s="265"/>
      <c r="CHA72" s="265"/>
      <c r="CHB72" s="265"/>
      <c r="CHC72" s="265"/>
      <c r="CHD72" s="265"/>
      <c r="CHE72" s="49"/>
      <c r="CHF72" s="49"/>
      <c r="CHG72" s="49"/>
      <c r="CHH72" s="265"/>
      <c r="CHI72" s="265"/>
      <c r="CHJ72" s="265"/>
      <c r="CHK72" s="265"/>
      <c r="CHL72" s="265"/>
      <c r="CHM72" s="49"/>
      <c r="CHN72" s="49"/>
      <c r="CHO72" s="49"/>
      <c r="CHP72" s="265"/>
      <c r="CHQ72" s="265"/>
      <c r="CHR72" s="265"/>
      <c r="CHS72" s="265"/>
      <c r="CHT72" s="265"/>
      <c r="CHU72" s="49"/>
      <c r="CHV72" s="49"/>
      <c r="CHW72" s="49"/>
      <c r="CHX72" s="265"/>
      <c r="CHY72" s="265"/>
      <c r="CHZ72" s="265"/>
      <c r="CIA72" s="265"/>
      <c r="CIB72" s="265"/>
      <c r="CIC72" s="49"/>
      <c r="CID72" s="49"/>
      <c r="CIE72" s="49"/>
      <c r="CIF72" s="265"/>
      <c r="CIG72" s="265"/>
      <c r="CIH72" s="265"/>
      <c r="CII72" s="265"/>
      <c r="CIJ72" s="265"/>
      <c r="CIK72" s="49"/>
      <c r="CIL72" s="49"/>
      <c r="CIM72" s="49"/>
      <c r="CIN72" s="265"/>
      <c r="CIO72" s="265"/>
      <c r="CIP72" s="265"/>
      <c r="CIQ72" s="265"/>
      <c r="CIR72" s="265"/>
      <c r="CIS72" s="49"/>
      <c r="CIT72" s="49"/>
      <c r="CIU72" s="49"/>
      <c r="CIV72" s="265"/>
      <c r="CIW72" s="265"/>
      <c r="CIX72" s="265"/>
      <c r="CIY72" s="265"/>
      <c r="CIZ72" s="265"/>
      <c r="CJA72" s="49"/>
      <c r="CJB72" s="49"/>
      <c r="CJC72" s="49"/>
      <c r="CJD72" s="265"/>
      <c r="CJE72" s="265"/>
      <c r="CJF72" s="265"/>
      <c r="CJG72" s="265"/>
      <c r="CJH72" s="265"/>
      <c r="CJI72" s="49"/>
      <c r="CJJ72" s="49"/>
      <c r="CJK72" s="49"/>
      <c r="CJL72" s="265"/>
      <c r="CJM72" s="265"/>
      <c r="CJN72" s="265"/>
      <c r="CJO72" s="265"/>
      <c r="CJP72" s="265"/>
      <c r="CJQ72" s="49"/>
      <c r="CJR72" s="49"/>
      <c r="CJS72" s="49"/>
      <c r="CJT72" s="265"/>
      <c r="CJU72" s="265"/>
      <c r="CJV72" s="265"/>
      <c r="CJW72" s="265"/>
      <c r="CJX72" s="265"/>
      <c r="CJY72" s="49"/>
      <c r="CJZ72" s="49"/>
      <c r="CKA72" s="49"/>
      <c r="CKB72" s="265"/>
      <c r="CKC72" s="265"/>
      <c r="CKD72" s="265"/>
      <c r="CKE72" s="265"/>
      <c r="CKF72" s="265"/>
      <c r="CKG72" s="49"/>
      <c r="CKH72" s="49"/>
      <c r="CKI72" s="49"/>
      <c r="CKJ72" s="265"/>
      <c r="CKK72" s="265"/>
      <c r="CKL72" s="265"/>
      <c r="CKM72" s="265"/>
      <c r="CKN72" s="265"/>
      <c r="CKO72" s="49"/>
      <c r="CKP72" s="49"/>
      <c r="CKQ72" s="49"/>
      <c r="CKR72" s="265"/>
      <c r="CKS72" s="265"/>
      <c r="CKT72" s="265"/>
      <c r="CKU72" s="265"/>
      <c r="CKV72" s="265"/>
      <c r="CKW72" s="49"/>
      <c r="CKX72" s="49"/>
      <c r="CKY72" s="49"/>
      <c r="CKZ72" s="265"/>
      <c r="CLA72" s="265"/>
      <c r="CLB72" s="265"/>
      <c r="CLC72" s="265"/>
      <c r="CLD72" s="265"/>
      <c r="CLE72" s="49"/>
      <c r="CLF72" s="49"/>
      <c r="CLG72" s="49"/>
      <c r="CLH72" s="265"/>
      <c r="CLI72" s="265"/>
      <c r="CLJ72" s="265"/>
      <c r="CLK72" s="265"/>
      <c r="CLL72" s="265"/>
      <c r="CLM72" s="49"/>
      <c r="CLN72" s="49"/>
      <c r="CLO72" s="49"/>
      <c r="CLP72" s="265"/>
      <c r="CLQ72" s="265"/>
      <c r="CLR72" s="265"/>
      <c r="CLS72" s="265"/>
      <c r="CLT72" s="265"/>
      <c r="CLU72" s="49"/>
      <c r="CLV72" s="49"/>
      <c r="CLW72" s="49"/>
      <c r="CLX72" s="265"/>
      <c r="CLY72" s="265"/>
      <c r="CLZ72" s="265"/>
      <c r="CMA72" s="265"/>
      <c r="CMB72" s="265"/>
      <c r="CMC72" s="49"/>
      <c r="CMD72" s="49"/>
      <c r="CME72" s="49"/>
      <c r="CMF72" s="265"/>
      <c r="CMG72" s="265"/>
      <c r="CMH72" s="265"/>
      <c r="CMI72" s="265"/>
      <c r="CMJ72" s="265"/>
      <c r="CMK72" s="49"/>
      <c r="CML72" s="49"/>
      <c r="CMM72" s="49"/>
      <c r="CMN72" s="265"/>
      <c r="CMO72" s="265"/>
      <c r="CMP72" s="265"/>
      <c r="CMQ72" s="265"/>
      <c r="CMR72" s="265"/>
      <c r="CMS72" s="49"/>
      <c r="CMT72" s="49"/>
      <c r="CMU72" s="49"/>
      <c r="CMV72" s="265"/>
      <c r="CMW72" s="265"/>
      <c r="CMX72" s="265"/>
      <c r="CMY72" s="265"/>
      <c r="CMZ72" s="265"/>
      <c r="CNA72" s="49"/>
      <c r="CNB72" s="49"/>
      <c r="CNC72" s="49"/>
      <c r="CND72" s="265"/>
      <c r="CNE72" s="265"/>
      <c r="CNF72" s="265"/>
      <c r="CNG72" s="265"/>
      <c r="CNH72" s="265"/>
      <c r="CNI72" s="49"/>
      <c r="CNJ72" s="49"/>
      <c r="CNK72" s="49"/>
      <c r="CNL72" s="265"/>
      <c r="CNM72" s="265"/>
      <c r="CNN72" s="265"/>
      <c r="CNO72" s="265"/>
      <c r="CNP72" s="265"/>
      <c r="CNQ72" s="49"/>
      <c r="CNR72" s="49"/>
      <c r="CNS72" s="49"/>
      <c r="CNT72" s="265"/>
      <c r="CNU72" s="265"/>
      <c r="CNV72" s="265"/>
      <c r="CNW72" s="265"/>
      <c r="CNX72" s="265"/>
      <c r="CNY72" s="49"/>
      <c r="CNZ72" s="49"/>
      <c r="COA72" s="49"/>
      <c r="COB72" s="265"/>
      <c r="COC72" s="265"/>
      <c r="COD72" s="265"/>
      <c r="COE72" s="265"/>
      <c r="COF72" s="265"/>
      <c r="COG72" s="49"/>
      <c r="COH72" s="49"/>
      <c r="COI72" s="49"/>
      <c r="COJ72" s="265"/>
      <c r="COK72" s="265"/>
      <c r="COL72" s="265"/>
      <c r="COM72" s="265"/>
      <c r="CON72" s="265"/>
      <c r="COO72" s="49"/>
      <c r="COP72" s="49"/>
      <c r="COQ72" s="49"/>
      <c r="COR72" s="265"/>
      <c r="COS72" s="265"/>
      <c r="COT72" s="265"/>
      <c r="COU72" s="265"/>
      <c r="COV72" s="265"/>
      <c r="COW72" s="49"/>
      <c r="COX72" s="49"/>
      <c r="COY72" s="49"/>
      <c r="COZ72" s="265"/>
      <c r="CPA72" s="265"/>
      <c r="CPB72" s="265"/>
      <c r="CPC72" s="265"/>
      <c r="CPD72" s="265"/>
      <c r="CPE72" s="49"/>
      <c r="CPF72" s="49"/>
      <c r="CPG72" s="49"/>
      <c r="CPH72" s="265"/>
      <c r="CPI72" s="265"/>
      <c r="CPJ72" s="265"/>
      <c r="CPK72" s="265"/>
      <c r="CPL72" s="265"/>
      <c r="CPM72" s="49"/>
      <c r="CPN72" s="49"/>
      <c r="CPO72" s="49"/>
      <c r="CPP72" s="265"/>
      <c r="CPQ72" s="265"/>
      <c r="CPR72" s="265"/>
      <c r="CPS72" s="265"/>
      <c r="CPT72" s="265"/>
      <c r="CPU72" s="49"/>
      <c r="CPV72" s="49"/>
      <c r="CPW72" s="49"/>
      <c r="CPX72" s="265"/>
      <c r="CPY72" s="265"/>
      <c r="CPZ72" s="265"/>
      <c r="CQA72" s="265"/>
      <c r="CQB72" s="265"/>
      <c r="CQC72" s="49"/>
      <c r="CQD72" s="49"/>
      <c r="CQE72" s="49"/>
      <c r="CQF72" s="265"/>
      <c r="CQG72" s="265"/>
      <c r="CQH72" s="265"/>
      <c r="CQI72" s="265"/>
      <c r="CQJ72" s="265"/>
      <c r="CQK72" s="49"/>
      <c r="CQL72" s="49"/>
      <c r="CQM72" s="49"/>
      <c r="CQN72" s="265"/>
      <c r="CQO72" s="265"/>
      <c r="CQP72" s="265"/>
      <c r="CQQ72" s="265"/>
      <c r="CQR72" s="265"/>
      <c r="CQS72" s="49"/>
      <c r="CQT72" s="49"/>
      <c r="CQU72" s="49"/>
      <c r="CQV72" s="265"/>
      <c r="CQW72" s="265"/>
      <c r="CQX72" s="265"/>
      <c r="CQY72" s="265"/>
      <c r="CQZ72" s="265"/>
      <c r="CRA72" s="49"/>
      <c r="CRB72" s="49"/>
      <c r="CRC72" s="49"/>
      <c r="CRD72" s="265"/>
      <c r="CRE72" s="265"/>
      <c r="CRF72" s="265"/>
      <c r="CRG72" s="265"/>
      <c r="CRH72" s="265"/>
      <c r="CRI72" s="49"/>
      <c r="CRJ72" s="49"/>
      <c r="CRK72" s="49"/>
      <c r="CRL72" s="265"/>
      <c r="CRM72" s="265"/>
      <c r="CRN72" s="265"/>
      <c r="CRO72" s="265"/>
      <c r="CRP72" s="265"/>
      <c r="CRQ72" s="49"/>
      <c r="CRR72" s="49"/>
      <c r="CRS72" s="49"/>
      <c r="CRT72" s="265"/>
      <c r="CRU72" s="265"/>
      <c r="CRV72" s="265"/>
      <c r="CRW72" s="265"/>
      <c r="CRX72" s="265"/>
      <c r="CRY72" s="49"/>
      <c r="CRZ72" s="49"/>
      <c r="CSA72" s="49"/>
      <c r="CSB72" s="265"/>
      <c r="CSC72" s="265"/>
      <c r="CSD72" s="265"/>
      <c r="CSE72" s="265"/>
      <c r="CSF72" s="265"/>
      <c r="CSG72" s="49"/>
      <c r="CSH72" s="49"/>
      <c r="CSI72" s="49"/>
      <c r="CSJ72" s="265"/>
      <c r="CSK72" s="265"/>
      <c r="CSL72" s="265"/>
      <c r="CSM72" s="265"/>
      <c r="CSN72" s="265"/>
      <c r="CSO72" s="49"/>
      <c r="CSP72" s="49"/>
      <c r="CSQ72" s="49"/>
      <c r="CSR72" s="265"/>
      <c r="CSS72" s="265"/>
      <c r="CST72" s="265"/>
      <c r="CSU72" s="265"/>
      <c r="CSV72" s="265"/>
      <c r="CSW72" s="49"/>
      <c r="CSX72" s="49"/>
      <c r="CSY72" s="49"/>
      <c r="CSZ72" s="265"/>
      <c r="CTA72" s="265"/>
      <c r="CTB72" s="265"/>
      <c r="CTC72" s="265"/>
      <c r="CTD72" s="265"/>
      <c r="CTE72" s="49"/>
      <c r="CTF72" s="49"/>
      <c r="CTG72" s="49"/>
      <c r="CTH72" s="265"/>
      <c r="CTI72" s="265"/>
      <c r="CTJ72" s="265"/>
      <c r="CTK72" s="265"/>
      <c r="CTL72" s="265"/>
      <c r="CTM72" s="49"/>
      <c r="CTN72" s="49"/>
      <c r="CTO72" s="49"/>
      <c r="CTP72" s="265"/>
      <c r="CTQ72" s="265"/>
      <c r="CTR72" s="265"/>
      <c r="CTS72" s="265"/>
      <c r="CTT72" s="265"/>
      <c r="CTU72" s="49"/>
      <c r="CTV72" s="49"/>
      <c r="CTW72" s="49"/>
      <c r="CTX72" s="265"/>
      <c r="CTY72" s="265"/>
      <c r="CTZ72" s="265"/>
      <c r="CUA72" s="265"/>
      <c r="CUB72" s="265"/>
      <c r="CUC72" s="49"/>
      <c r="CUD72" s="49"/>
      <c r="CUE72" s="49"/>
      <c r="CUF72" s="265"/>
      <c r="CUG72" s="265"/>
      <c r="CUH72" s="265"/>
      <c r="CUI72" s="265"/>
      <c r="CUJ72" s="265"/>
      <c r="CUK72" s="49"/>
      <c r="CUL72" s="49"/>
      <c r="CUM72" s="49"/>
      <c r="CUN72" s="265"/>
      <c r="CUO72" s="265"/>
      <c r="CUP72" s="265"/>
      <c r="CUQ72" s="265"/>
      <c r="CUR72" s="265"/>
      <c r="CUS72" s="49"/>
      <c r="CUT72" s="49"/>
      <c r="CUU72" s="49"/>
      <c r="CUV72" s="265"/>
      <c r="CUW72" s="265"/>
      <c r="CUX72" s="265"/>
      <c r="CUY72" s="265"/>
      <c r="CUZ72" s="265"/>
      <c r="CVA72" s="49"/>
      <c r="CVB72" s="49"/>
      <c r="CVC72" s="49"/>
      <c r="CVD72" s="265"/>
      <c r="CVE72" s="265"/>
      <c r="CVF72" s="265"/>
      <c r="CVG72" s="265"/>
      <c r="CVH72" s="265"/>
      <c r="CVI72" s="49"/>
      <c r="CVJ72" s="49"/>
      <c r="CVK72" s="49"/>
      <c r="CVL72" s="265"/>
      <c r="CVM72" s="265"/>
      <c r="CVN72" s="265"/>
      <c r="CVO72" s="265"/>
      <c r="CVP72" s="265"/>
      <c r="CVQ72" s="49"/>
      <c r="CVR72" s="49"/>
      <c r="CVS72" s="49"/>
      <c r="CVT72" s="265"/>
      <c r="CVU72" s="265"/>
      <c r="CVV72" s="265"/>
      <c r="CVW72" s="265"/>
      <c r="CVX72" s="265"/>
      <c r="CVY72" s="49"/>
      <c r="CVZ72" s="49"/>
      <c r="CWA72" s="49"/>
      <c r="CWB72" s="265"/>
      <c r="CWC72" s="265"/>
      <c r="CWD72" s="265"/>
      <c r="CWE72" s="265"/>
      <c r="CWF72" s="265"/>
      <c r="CWG72" s="49"/>
      <c r="CWH72" s="49"/>
      <c r="CWI72" s="49"/>
      <c r="CWJ72" s="265"/>
      <c r="CWK72" s="265"/>
      <c r="CWL72" s="265"/>
      <c r="CWM72" s="265"/>
      <c r="CWN72" s="265"/>
      <c r="CWO72" s="49"/>
      <c r="CWP72" s="49"/>
      <c r="CWQ72" s="49"/>
      <c r="CWR72" s="265"/>
      <c r="CWS72" s="265"/>
      <c r="CWT72" s="265"/>
      <c r="CWU72" s="265"/>
      <c r="CWV72" s="265"/>
      <c r="CWW72" s="49"/>
      <c r="CWX72" s="49"/>
      <c r="CWY72" s="49"/>
      <c r="CWZ72" s="265"/>
      <c r="CXA72" s="265"/>
      <c r="CXB72" s="265"/>
      <c r="CXC72" s="265"/>
      <c r="CXD72" s="265"/>
      <c r="CXE72" s="49"/>
      <c r="CXF72" s="49"/>
      <c r="CXG72" s="49"/>
      <c r="CXH72" s="265"/>
      <c r="CXI72" s="265"/>
      <c r="CXJ72" s="265"/>
      <c r="CXK72" s="265"/>
      <c r="CXL72" s="265"/>
      <c r="CXM72" s="49"/>
      <c r="CXN72" s="49"/>
      <c r="CXO72" s="49"/>
      <c r="CXP72" s="265"/>
      <c r="CXQ72" s="265"/>
      <c r="CXR72" s="265"/>
      <c r="CXS72" s="265"/>
      <c r="CXT72" s="265"/>
      <c r="CXU72" s="49"/>
      <c r="CXV72" s="49"/>
      <c r="CXW72" s="49"/>
      <c r="CXX72" s="265"/>
      <c r="CXY72" s="265"/>
      <c r="CXZ72" s="265"/>
      <c r="CYA72" s="265"/>
      <c r="CYB72" s="265"/>
      <c r="CYC72" s="49"/>
      <c r="CYD72" s="49"/>
      <c r="CYE72" s="49"/>
      <c r="CYF72" s="265"/>
      <c r="CYG72" s="265"/>
      <c r="CYH72" s="265"/>
      <c r="CYI72" s="265"/>
      <c r="CYJ72" s="265"/>
      <c r="CYK72" s="49"/>
      <c r="CYL72" s="49"/>
      <c r="CYM72" s="49"/>
      <c r="CYN72" s="265"/>
      <c r="CYO72" s="265"/>
      <c r="CYP72" s="265"/>
      <c r="CYQ72" s="265"/>
      <c r="CYR72" s="265"/>
      <c r="CYS72" s="49"/>
      <c r="CYT72" s="49"/>
      <c r="CYU72" s="49"/>
      <c r="CYV72" s="265"/>
      <c r="CYW72" s="265"/>
      <c r="CYX72" s="265"/>
      <c r="CYY72" s="265"/>
      <c r="CYZ72" s="265"/>
      <c r="CZA72" s="49"/>
      <c r="CZB72" s="49"/>
      <c r="CZC72" s="49"/>
      <c r="CZD72" s="265"/>
      <c r="CZE72" s="265"/>
      <c r="CZF72" s="265"/>
      <c r="CZG72" s="265"/>
      <c r="CZH72" s="265"/>
      <c r="CZI72" s="49"/>
      <c r="CZJ72" s="49"/>
      <c r="CZK72" s="49"/>
      <c r="CZL72" s="265"/>
      <c r="CZM72" s="265"/>
      <c r="CZN72" s="265"/>
      <c r="CZO72" s="265"/>
      <c r="CZP72" s="265"/>
      <c r="CZQ72" s="49"/>
      <c r="CZR72" s="49"/>
      <c r="CZS72" s="49"/>
      <c r="CZT72" s="265"/>
      <c r="CZU72" s="265"/>
      <c r="CZV72" s="265"/>
      <c r="CZW72" s="265"/>
      <c r="CZX72" s="265"/>
      <c r="CZY72" s="49"/>
      <c r="CZZ72" s="49"/>
      <c r="DAA72" s="49"/>
      <c r="DAB72" s="265"/>
      <c r="DAC72" s="265"/>
      <c r="DAD72" s="265"/>
      <c r="DAE72" s="265"/>
      <c r="DAF72" s="265"/>
      <c r="DAG72" s="49"/>
      <c r="DAH72" s="49"/>
      <c r="DAI72" s="49"/>
      <c r="DAJ72" s="265"/>
      <c r="DAK72" s="265"/>
      <c r="DAL72" s="265"/>
      <c r="DAM72" s="265"/>
      <c r="DAN72" s="265"/>
      <c r="DAO72" s="49"/>
      <c r="DAP72" s="49"/>
      <c r="DAQ72" s="49"/>
      <c r="DAR72" s="265"/>
      <c r="DAS72" s="265"/>
      <c r="DAT72" s="265"/>
      <c r="DAU72" s="265"/>
      <c r="DAV72" s="265"/>
      <c r="DAW72" s="49"/>
      <c r="DAX72" s="49"/>
      <c r="DAY72" s="49"/>
      <c r="DAZ72" s="265"/>
      <c r="DBA72" s="265"/>
      <c r="DBB72" s="265"/>
      <c r="DBC72" s="265"/>
      <c r="DBD72" s="265"/>
      <c r="DBE72" s="49"/>
      <c r="DBF72" s="49"/>
      <c r="DBG72" s="49"/>
      <c r="DBH72" s="265"/>
      <c r="DBI72" s="265"/>
      <c r="DBJ72" s="265"/>
      <c r="DBK72" s="265"/>
      <c r="DBL72" s="265"/>
      <c r="DBM72" s="49"/>
      <c r="DBN72" s="49"/>
      <c r="DBO72" s="49"/>
      <c r="DBP72" s="265"/>
      <c r="DBQ72" s="265"/>
      <c r="DBR72" s="265"/>
      <c r="DBS72" s="265"/>
      <c r="DBT72" s="265"/>
      <c r="DBU72" s="49"/>
      <c r="DBV72" s="49"/>
      <c r="DBW72" s="49"/>
      <c r="DBX72" s="265"/>
      <c r="DBY72" s="265"/>
      <c r="DBZ72" s="265"/>
      <c r="DCA72" s="265"/>
      <c r="DCB72" s="265"/>
      <c r="DCC72" s="49"/>
      <c r="DCD72" s="49"/>
      <c r="DCE72" s="49"/>
      <c r="DCF72" s="265"/>
      <c r="DCG72" s="265"/>
      <c r="DCH72" s="265"/>
      <c r="DCI72" s="265"/>
      <c r="DCJ72" s="265"/>
      <c r="DCK72" s="49"/>
      <c r="DCL72" s="49"/>
      <c r="DCM72" s="49"/>
      <c r="DCN72" s="265"/>
      <c r="DCO72" s="265"/>
      <c r="DCP72" s="265"/>
      <c r="DCQ72" s="265"/>
      <c r="DCR72" s="265"/>
      <c r="DCS72" s="49"/>
      <c r="DCT72" s="49"/>
      <c r="DCU72" s="49"/>
      <c r="DCV72" s="265"/>
      <c r="DCW72" s="265"/>
      <c r="DCX72" s="265"/>
      <c r="DCY72" s="265"/>
      <c r="DCZ72" s="265"/>
      <c r="DDA72" s="49"/>
      <c r="DDB72" s="49"/>
      <c r="DDC72" s="49"/>
      <c r="DDD72" s="265"/>
      <c r="DDE72" s="265"/>
      <c r="DDF72" s="265"/>
      <c r="DDG72" s="265"/>
      <c r="DDH72" s="265"/>
      <c r="DDI72" s="49"/>
      <c r="DDJ72" s="49"/>
      <c r="DDK72" s="49"/>
      <c r="DDL72" s="265"/>
      <c r="DDM72" s="265"/>
      <c r="DDN72" s="265"/>
      <c r="DDO72" s="265"/>
      <c r="DDP72" s="265"/>
      <c r="DDQ72" s="49"/>
      <c r="DDR72" s="49"/>
      <c r="DDS72" s="49"/>
      <c r="DDT72" s="265"/>
      <c r="DDU72" s="265"/>
      <c r="DDV72" s="265"/>
      <c r="DDW72" s="265"/>
      <c r="DDX72" s="265"/>
      <c r="DDY72" s="49"/>
      <c r="DDZ72" s="49"/>
      <c r="DEA72" s="49"/>
      <c r="DEB72" s="265"/>
      <c r="DEC72" s="265"/>
      <c r="DED72" s="265"/>
      <c r="DEE72" s="265"/>
      <c r="DEF72" s="265"/>
      <c r="DEG72" s="49"/>
      <c r="DEH72" s="49"/>
      <c r="DEI72" s="49"/>
      <c r="DEJ72" s="265"/>
      <c r="DEK72" s="265"/>
      <c r="DEL72" s="265"/>
      <c r="DEM72" s="265"/>
      <c r="DEN72" s="265"/>
      <c r="DEO72" s="49"/>
      <c r="DEP72" s="49"/>
      <c r="DEQ72" s="49"/>
      <c r="DER72" s="265"/>
      <c r="DES72" s="265"/>
      <c r="DET72" s="265"/>
      <c r="DEU72" s="265"/>
      <c r="DEV72" s="265"/>
      <c r="DEW72" s="49"/>
      <c r="DEX72" s="49"/>
      <c r="DEY72" s="49"/>
      <c r="DEZ72" s="265"/>
      <c r="DFA72" s="265"/>
      <c r="DFB72" s="265"/>
      <c r="DFC72" s="265"/>
      <c r="DFD72" s="265"/>
      <c r="DFE72" s="49"/>
      <c r="DFF72" s="49"/>
      <c r="DFG72" s="49"/>
      <c r="DFH72" s="265"/>
      <c r="DFI72" s="265"/>
      <c r="DFJ72" s="265"/>
      <c r="DFK72" s="265"/>
      <c r="DFL72" s="265"/>
      <c r="DFM72" s="49"/>
      <c r="DFN72" s="49"/>
      <c r="DFO72" s="49"/>
      <c r="DFP72" s="265"/>
      <c r="DFQ72" s="265"/>
      <c r="DFR72" s="265"/>
      <c r="DFS72" s="265"/>
      <c r="DFT72" s="265"/>
      <c r="DFU72" s="49"/>
      <c r="DFV72" s="49"/>
      <c r="DFW72" s="49"/>
      <c r="DFX72" s="265"/>
      <c r="DFY72" s="265"/>
      <c r="DFZ72" s="265"/>
      <c r="DGA72" s="265"/>
      <c r="DGB72" s="265"/>
      <c r="DGC72" s="49"/>
      <c r="DGD72" s="49"/>
      <c r="DGE72" s="49"/>
      <c r="DGF72" s="265"/>
      <c r="DGG72" s="265"/>
      <c r="DGH72" s="265"/>
      <c r="DGI72" s="265"/>
      <c r="DGJ72" s="265"/>
      <c r="DGK72" s="49"/>
      <c r="DGL72" s="49"/>
      <c r="DGM72" s="49"/>
      <c r="DGN72" s="265"/>
      <c r="DGO72" s="265"/>
      <c r="DGP72" s="265"/>
      <c r="DGQ72" s="265"/>
      <c r="DGR72" s="265"/>
      <c r="DGS72" s="49"/>
      <c r="DGT72" s="49"/>
      <c r="DGU72" s="49"/>
      <c r="DGV72" s="265"/>
      <c r="DGW72" s="265"/>
      <c r="DGX72" s="265"/>
      <c r="DGY72" s="265"/>
      <c r="DGZ72" s="265"/>
      <c r="DHA72" s="49"/>
      <c r="DHB72" s="49"/>
      <c r="DHC72" s="49"/>
      <c r="DHD72" s="265"/>
      <c r="DHE72" s="265"/>
      <c r="DHF72" s="265"/>
      <c r="DHG72" s="265"/>
      <c r="DHH72" s="265"/>
      <c r="DHI72" s="49"/>
      <c r="DHJ72" s="49"/>
      <c r="DHK72" s="49"/>
      <c r="DHL72" s="265"/>
      <c r="DHM72" s="265"/>
      <c r="DHN72" s="265"/>
      <c r="DHO72" s="265"/>
      <c r="DHP72" s="265"/>
      <c r="DHQ72" s="49"/>
      <c r="DHR72" s="49"/>
      <c r="DHS72" s="49"/>
      <c r="DHT72" s="265"/>
      <c r="DHU72" s="265"/>
      <c r="DHV72" s="265"/>
      <c r="DHW72" s="265"/>
      <c r="DHX72" s="265"/>
      <c r="DHY72" s="49"/>
      <c r="DHZ72" s="49"/>
      <c r="DIA72" s="49"/>
      <c r="DIB72" s="265"/>
      <c r="DIC72" s="265"/>
      <c r="DID72" s="265"/>
      <c r="DIE72" s="265"/>
      <c r="DIF72" s="265"/>
      <c r="DIG72" s="49"/>
      <c r="DIH72" s="49"/>
      <c r="DII72" s="49"/>
      <c r="DIJ72" s="265"/>
      <c r="DIK72" s="265"/>
      <c r="DIL72" s="265"/>
      <c r="DIM72" s="265"/>
      <c r="DIN72" s="265"/>
      <c r="DIO72" s="49"/>
      <c r="DIP72" s="49"/>
      <c r="DIQ72" s="49"/>
      <c r="DIR72" s="265"/>
      <c r="DIS72" s="265"/>
      <c r="DIT72" s="265"/>
      <c r="DIU72" s="265"/>
      <c r="DIV72" s="265"/>
      <c r="DIW72" s="49"/>
      <c r="DIX72" s="49"/>
      <c r="DIY72" s="49"/>
      <c r="DIZ72" s="265"/>
      <c r="DJA72" s="265"/>
      <c r="DJB72" s="265"/>
      <c r="DJC72" s="265"/>
      <c r="DJD72" s="265"/>
      <c r="DJE72" s="49"/>
      <c r="DJF72" s="49"/>
      <c r="DJG72" s="49"/>
      <c r="DJH72" s="265"/>
      <c r="DJI72" s="265"/>
      <c r="DJJ72" s="265"/>
      <c r="DJK72" s="265"/>
      <c r="DJL72" s="265"/>
      <c r="DJM72" s="49"/>
      <c r="DJN72" s="49"/>
      <c r="DJO72" s="49"/>
      <c r="DJP72" s="265"/>
      <c r="DJQ72" s="265"/>
      <c r="DJR72" s="265"/>
      <c r="DJS72" s="265"/>
      <c r="DJT72" s="265"/>
      <c r="DJU72" s="49"/>
      <c r="DJV72" s="49"/>
      <c r="DJW72" s="49"/>
      <c r="DJX72" s="265"/>
      <c r="DJY72" s="265"/>
      <c r="DJZ72" s="265"/>
      <c r="DKA72" s="265"/>
      <c r="DKB72" s="265"/>
      <c r="DKC72" s="49"/>
      <c r="DKD72" s="49"/>
      <c r="DKE72" s="49"/>
      <c r="DKF72" s="265"/>
      <c r="DKG72" s="265"/>
      <c r="DKH72" s="265"/>
      <c r="DKI72" s="265"/>
      <c r="DKJ72" s="265"/>
      <c r="DKK72" s="49"/>
      <c r="DKL72" s="49"/>
      <c r="DKM72" s="49"/>
      <c r="DKN72" s="265"/>
      <c r="DKO72" s="265"/>
      <c r="DKP72" s="265"/>
      <c r="DKQ72" s="265"/>
      <c r="DKR72" s="265"/>
      <c r="DKS72" s="49"/>
      <c r="DKT72" s="49"/>
      <c r="DKU72" s="49"/>
      <c r="DKV72" s="265"/>
      <c r="DKW72" s="265"/>
      <c r="DKX72" s="265"/>
      <c r="DKY72" s="265"/>
      <c r="DKZ72" s="265"/>
      <c r="DLA72" s="49"/>
      <c r="DLB72" s="49"/>
      <c r="DLC72" s="49"/>
      <c r="DLD72" s="265"/>
      <c r="DLE72" s="265"/>
      <c r="DLF72" s="265"/>
      <c r="DLG72" s="265"/>
      <c r="DLH72" s="265"/>
      <c r="DLI72" s="49"/>
      <c r="DLJ72" s="49"/>
      <c r="DLK72" s="49"/>
      <c r="DLL72" s="265"/>
      <c r="DLM72" s="265"/>
      <c r="DLN72" s="265"/>
      <c r="DLO72" s="265"/>
      <c r="DLP72" s="265"/>
      <c r="DLQ72" s="49"/>
      <c r="DLR72" s="49"/>
      <c r="DLS72" s="49"/>
      <c r="DLT72" s="265"/>
      <c r="DLU72" s="265"/>
      <c r="DLV72" s="265"/>
      <c r="DLW72" s="265"/>
      <c r="DLX72" s="265"/>
      <c r="DLY72" s="49"/>
      <c r="DLZ72" s="49"/>
      <c r="DMA72" s="49"/>
      <c r="DMB72" s="265"/>
      <c r="DMC72" s="265"/>
      <c r="DMD72" s="265"/>
      <c r="DME72" s="265"/>
      <c r="DMF72" s="265"/>
      <c r="DMG72" s="49"/>
      <c r="DMH72" s="49"/>
      <c r="DMI72" s="49"/>
      <c r="DMJ72" s="265"/>
      <c r="DMK72" s="265"/>
      <c r="DML72" s="265"/>
      <c r="DMM72" s="265"/>
      <c r="DMN72" s="265"/>
      <c r="DMO72" s="49"/>
      <c r="DMP72" s="49"/>
      <c r="DMQ72" s="49"/>
      <c r="DMR72" s="265"/>
      <c r="DMS72" s="265"/>
      <c r="DMT72" s="265"/>
      <c r="DMU72" s="265"/>
      <c r="DMV72" s="265"/>
      <c r="DMW72" s="49"/>
      <c r="DMX72" s="49"/>
      <c r="DMY72" s="49"/>
      <c r="DMZ72" s="265"/>
      <c r="DNA72" s="265"/>
      <c r="DNB72" s="265"/>
      <c r="DNC72" s="265"/>
      <c r="DND72" s="265"/>
      <c r="DNE72" s="49"/>
      <c r="DNF72" s="49"/>
      <c r="DNG72" s="49"/>
      <c r="DNH72" s="265"/>
      <c r="DNI72" s="265"/>
      <c r="DNJ72" s="265"/>
      <c r="DNK72" s="265"/>
      <c r="DNL72" s="265"/>
      <c r="DNM72" s="49"/>
      <c r="DNN72" s="49"/>
      <c r="DNO72" s="49"/>
      <c r="DNP72" s="265"/>
      <c r="DNQ72" s="265"/>
      <c r="DNR72" s="265"/>
      <c r="DNS72" s="265"/>
      <c r="DNT72" s="265"/>
      <c r="DNU72" s="49"/>
      <c r="DNV72" s="49"/>
      <c r="DNW72" s="49"/>
      <c r="DNX72" s="265"/>
      <c r="DNY72" s="265"/>
      <c r="DNZ72" s="265"/>
      <c r="DOA72" s="265"/>
      <c r="DOB72" s="265"/>
      <c r="DOC72" s="49"/>
      <c r="DOD72" s="49"/>
      <c r="DOE72" s="49"/>
      <c r="DOF72" s="265"/>
      <c r="DOG72" s="265"/>
      <c r="DOH72" s="265"/>
      <c r="DOI72" s="265"/>
      <c r="DOJ72" s="265"/>
      <c r="DOK72" s="49"/>
      <c r="DOL72" s="49"/>
      <c r="DOM72" s="49"/>
      <c r="DON72" s="265"/>
      <c r="DOO72" s="265"/>
      <c r="DOP72" s="265"/>
      <c r="DOQ72" s="265"/>
      <c r="DOR72" s="265"/>
      <c r="DOS72" s="49"/>
      <c r="DOT72" s="49"/>
      <c r="DOU72" s="49"/>
      <c r="DOV72" s="265"/>
      <c r="DOW72" s="265"/>
      <c r="DOX72" s="265"/>
      <c r="DOY72" s="265"/>
      <c r="DOZ72" s="265"/>
      <c r="DPA72" s="49"/>
      <c r="DPB72" s="49"/>
      <c r="DPC72" s="49"/>
      <c r="DPD72" s="265"/>
      <c r="DPE72" s="265"/>
      <c r="DPF72" s="265"/>
      <c r="DPG72" s="265"/>
      <c r="DPH72" s="265"/>
      <c r="DPI72" s="49"/>
      <c r="DPJ72" s="49"/>
      <c r="DPK72" s="49"/>
      <c r="DPL72" s="265"/>
      <c r="DPM72" s="265"/>
      <c r="DPN72" s="265"/>
      <c r="DPO72" s="265"/>
      <c r="DPP72" s="265"/>
      <c r="DPQ72" s="49"/>
      <c r="DPR72" s="49"/>
      <c r="DPS72" s="49"/>
      <c r="DPT72" s="265"/>
      <c r="DPU72" s="265"/>
      <c r="DPV72" s="265"/>
      <c r="DPW72" s="265"/>
      <c r="DPX72" s="265"/>
      <c r="DPY72" s="49"/>
      <c r="DPZ72" s="49"/>
      <c r="DQA72" s="49"/>
      <c r="DQB72" s="265"/>
      <c r="DQC72" s="265"/>
      <c r="DQD72" s="265"/>
      <c r="DQE72" s="265"/>
      <c r="DQF72" s="265"/>
      <c r="DQG72" s="49"/>
      <c r="DQH72" s="49"/>
      <c r="DQI72" s="49"/>
      <c r="DQJ72" s="265"/>
      <c r="DQK72" s="265"/>
      <c r="DQL72" s="265"/>
      <c r="DQM72" s="265"/>
      <c r="DQN72" s="265"/>
      <c r="DQO72" s="49"/>
      <c r="DQP72" s="49"/>
      <c r="DQQ72" s="49"/>
      <c r="DQR72" s="265"/>
      <c r="DQS72" s="265"/>
      <c r="DQT72" s="265"/>
      <c r="DQU72" s="265"/>
      <c r="DQV72" s="265"/>
      <c r="DQW72" s="49"/>
      <c r="DQX72" s="49"/>
      <c r="DQY72" s="49"/>
      <c r="DQZ72" s="265"/>
      <c r="DRA72" s="265"/>
      <c r="DRB72" s="265"/>
      <c r="DRC72" s="265"/>
      <c r="DRD72" s="265"/>
      <c r="DRE72" s="49"/>
      <c r="DRF72" s="49"/>
      <c r="DRG72" s="49"/>
      <c r="DRH72" s="265"/>
      <c r="DRI72" s="265"/>
      <c r="DRJ72" s="265"/>
      <c r="DRK72" s="265"/>
      <c r="DRL72" s="265"/>
      <c r="DRM72" s="49"/>
      <c r="DRN72" s="49"/>
      <c r="DRO72" s="49"/>
      <c r="DRP72" s="265"/>
      <c r="DRQ72" s="265"/>
      <c r="DRR72" s="265"/>
      <c r="DRS72" s="265"/>
      <c r="DRT72" s="265"/>
      <c r="DRU72" s="49"/>
      <c r="DRV72" s="49"/>
      <c r="DRW72" s="49"/>
      <c r="DRX72" s="265"/>
      <c r="DRY72" s="265"/>
      <c r="DRZ72" s="265"/>
      <c r="DSA72" s="265"/>
      <c r="DSB72" s="265"/>
      <c r="DSC72" s="49"/>
      <c r="DSD72" s="49"/>
      <c r="DSE72" s="49"/>
      <c r="DSF72" s="265"/>
      <c r="DSG72" s="265"/>
      <c r="DSH72" s="265"/>
      <c r="DSI72" s="265"/>
      <c r="DSJ72" s="265"/>
      <c r="DSK72" s="49"/>
      <c r="DSL72" s="49"/>
      <c r="DSM72" s="49"/>
      <c r="DSN72" s="265"/>
      <c r="DSO72" s="265"/>
      <c r="DSP72" s="265"/>
      <c r="DSQ72" s="265"/>
      <c r="DSR72" s="265"/>
      <c r="DSS72" s="49"/>
      <c r="DST72" s="49"/>
      <c r="DSU72" s="49"/>
      <c r="DSV72" s="265"/>
      <c r="DSW72" s="265"/>
      <c r="DSX72" s="265"/>
      <c r="DSY72" s="265"/>
      <c r="DSZ72" s="265"/>
      <c r="DTA72" s="49"/>
      <c r="DTB72" s="49"/>
      <c r="DTC72" s="49"/>
      <c r="DTD72" s="265"/>
      <c r="DTE72" s="265"/>
      <c r="DTF72" s="265"/>
      <c r="DTG72" s="265"/>
      <c r="DTH72" s="265"/>
      <c r="DTI72" s="49"/>
      <c r="DTJ72" s="49"/>
      <c r="DTK72" s="49"/>
      <c r="DTL72" s="265"/>
      <c r="DTM72" s="265"/>
      <c r="DTN72" s="265"/>
      <c r="DTO72" s="265"/>
      <c r="DTP72" s="265"/>
      <c r="DTQ72" s="49"/>
      <c r="DTR72" s="49"/>
      <c r="DTS72" s="49"/>
      <c r="DTT72" s="265"/>
      <c r="DTU72" s="265"/>
      <c r="DTV72" s="265"/>
      <c r="DTW72" s="265"/>
      <c r="DTX72" s="265"/>
      <c r="DTY72" s="49"/>
      <c r="DTZ72" s="49"/>
      <c r="DUA72" s="49"/>
      <c r="DUB72" s="265"/>
      <c r="DUC72" s="265"/>
      <c r="DUD72" s="265"/>
      <c r="DUE72" s="265"/>
      <c r="DUF72" s="265"/>
      <c r="DUG72" s="49"/>
      <c r="DUH72" s="49"/>
      <c r="DUI72" s="49"/>
      <c r="DUJ72" s="265"/>
      <c r="DUK72" s="265"/>
      <c r="DUL72" s="265"/>
      <c r="DUM72" s="265"/>
      <c r="DUN72" s="265"/>
      <c r="DUO72" s="49"/>
      <c r="DUP72" s="49"/>
      <c r="DUQ72" s="49"/>
      <c r="DUR72" s="265"/>
      <c r="DUS72" s="265"/>
      <c r="DUT72" s="265"/>
      <c r="DUU72" s="265"/>
      <c r="DUV72" s="265"/>
      <c r="DUW72" s="49"/>
      <c r="DUX72" s="49"/>
      <c r="DUY72" s="49"/>
      <c r="DUZ72" s="265"/>
      <c r="DVA72" s="265"/>
      <c r="DVB72" s="265"/>
      <c r="DVC72" s="265"/>
      <c r="DVD72" s="265"/>
      <c r="DVE72" s="49"/>
      <c r="DVF72" s="49"/>
      <c r="DVG72" s="49"/>
      <c r="DVH72" s="265"/>
      <c r="DVI72" s="265"/>
      <c r="DVJ72" s="265"/>
      <c r="DVK72" s="265"/>
      <c r="DVL72" s="265"/>
      <c r="DVM72" s="49"/>
      <c r="DVN72" s="49"/>
      <c r="DVO72" s="49"/>
      <c r="DVP72" s="265"/>
      <c r="DVQ72" s="265"/>
      <c r="DVR72" s="265"/>
      <c r="DVS72" s="265"/>
      <c r="DVT72" s="265"/>
      <c r="DVU72" s="49"/>
      <c r="DVV72" s="49"/>
      <c r="DVW72" s="49"/>
      <c r="DVX72" s="265"/>
      <c r="DVY72" s="265"/>
      <c r="DVZ72" s="265"/>
      <c r="DWA72" s="265"/>
      <c r="DWB72" s="265"/>
      <c r="DWC72" s="49"/>
      <c r="DWD72" s="49"/>
      <c r="DWE72" s="49"/>
      <c r="DWF72" s="265"/>
      <c r="DWG72" s="265"/>
      <c r="DWH72" s="265"/>
      <c r="DWI72" s="265"/>
      <c r="DWJ72" s="265"/>
      <c r="DWK72" s="49"/>
      <c r="DWL72" s="49"/>
      <c r="DWM72" s="49"/>
      <c r="DWN72" s="265"/>
      <c r="DWO72" s="265"/>
      <c r="DWP72" s="265"/>
      <c r="DWQ72" s="265"/>
      <c r="DWR72" s="265"/>
      <c r="DWS72" s="49"/>
      <c r="DWT72" s="49"/>
      <c r="DWU72" s="49"/>
      <c r="DWV72" s="265"/>
      <c r="DWW72" s="265"/>
      <c r="DWX72" s="265"/>
      <c r="DWY72" s="265"/>
      <c r="DWZ72" s="265"/>
      <c r="DXA72" s="49"/>
      <c r="DXB72" s="49"/>
      <c r="DXC72" s="49"/>
      <c r="DXD72" s="265"/>
      <c r="DXE72" s="265"/>
      <c r="DXF72" s="265"/>
      <c r="DXG72" s="265"/>
      <c r="DXH72" s="265"/>
      <c r="DXI72" s="49"/>
      <c r="DXJ72" s="49"/>
      <c r="DXK72" s="49"/>
      <c r="DXL72" s="265"/>
      <c r="DXM72" s="265"/>
      <c r="DXN72" s="265"/>
      <c r="DXO72" s="265"/>
      <c r="DXP72" s="265"/>
      <c r="DXQ72" s="49"/>
      <c r="DXR72" s="49"/>
      <c r="DXS72" s="49"/>
      <c r="DXT72" s="265"/>
      <c r="DXU72" s="265"/>
      <c r="DXV72" s="265"/>
      <c r="DXW72" s="265"/>
      <c r="DXX72" s="265"/>
      <c r="DXY72" s="49"/>
      <c r="DXZ72" s="49"/>
      <c r="DYA72" s="49"/>
      <c r="DYB72" s="265"/>
      <c r="DYC72" s="265"/>
      <c r="DYD72" s="265"/>
      <c r="DYE72" s="265"/>
      <c r="DYF72" s="265"/>
      <c r="DYG72" s="49"/>
      <c r="DYH72" s="49"/>
      <c r="DYI72" s="49"/>
      <c r="DYJ72" s="265"/>
      <c r="DYK72" s="265"/>
      <c r="DYL72" s="265"/>
      <c r="DYM72" s="265"/>
      <c r="DYN72" s="265"/>
      <c r="DYO72" s="49"/>
      <c r="DYP72" s="49"/>
      <c r="DYQ72" s="49"/>
      <c r="DYR72" s="265"/>
      <c r="DYS72" s="265"/>
      <c r="DYT72" s="265"/>
      <c r="DYU72" s="265"/>
      <c r="DYV72" s="265"/>
      <c r="DYW72" s="49"/>
      <c r="DYX72" s="49"/>
      <c r="DYY72" s="49"/>
      <c r="DYZ72" s="265"/>
      <c r="DZA72" s="265"/>
      <c r="DZB72" s="265"/>
      <c r="DZC72" s="265"/>
      <c r="DZD72" s="265"/>
      <c r="DZE72" s="49"/>
      <c r="DZF72" s="49"/>
      <c r="DZG72" s="49"/>
      <c r="DZH72" s="265"/>
      <c r="DZI72" s="265"/>
      <c r="DZJ72" s="265"/>
      <c r="DZK72" s="265"/>
      <c r="DZL72" s="265"/>
      <c r="DZM72" s="49"/>
      <c r="DZN72" s="49"/>
      <c r="DZO72" s="49"/>
      <c r="DZP72" s="265"/>
      <c r="DZQ72" s="265"/>
      <c r="DZR72" s="265"/>
      <c r="DZS72" s="265"/>
      <c r="DZT72" s="265"/>
      <c r="DZU72" s="49"/>
      <c r="DZV72" s="49"/>
      <c r="DZW72" s="49"/>
      <c r="DZX72" s="265"/>
      <c r="DZY72" s="265"/>
      <c r="DZZ72" s="265"/>
      <c r="EAA72" s="265"/>
      <c r="EAB72" s="265"/>
      <c r="EAC72" s="49"/>
      <c r="EAD72" s="49"/>
      <c r="EAE72" s="49"/>
      <c r="EAF72" s="265"/>
      <c r="EAG72" s="265"/>
      <c r="EAH72" s="265"/>
      <c r="EAI72" s="265"/>
      <c r="EAJ72" s="265"/>
      <c r="EAK72" s="49"/>
      <c r="EAL72" s="49"/>
      <c r="EAM72" s="49"/>
      <c r="EAN72" s="265"/>
      <c r="EAO72" s="265"/>
      <c r="EAP72" s="265"/>
      <c r="EAQ72" s="265"/>
      <c r="EAR72" s="265"/>
      <c r="EAS72" s="49"/>
      <c r="EAT72" s="49"/>
      <c r="EAU72" s="49"/>
      <c r="EAV72" s="265"/>
      <c r="EAW72" s="265"/>
      <c r="EAX72" s="265"/>
      <c r="EAY72" s="265"/>
      <c r="EAZ72" s="265"/>
      <c r="EBA72" s="49"/>
      <c r="EBB72" s="49"/>
      <c r="EBC72" s="49"/>
      <c r="EBD72" s="265"/>
      <c r="EBE72" s="265"/>
      <c r="EBF72" s="265"/>
      <c r="EBG72" s="265"/>
      <c r="EBH72" s="265"/>
      <c r="EBI72" s="49"/>
      <c r="EBJ72" s="49"/>
      <c r="EBK72" s="49"/>
      <c r="EBL72" s="265"/>
      <c r="EBM72" s="265"/>
      <c r="EBN72" s="265"/>
      <c r="EBO72" s="265"/>
      <c r="EBP72" s="265"/>
      <c r="EBQ72" s="49"/>
      <c r="EBR72" s="49"/>
      <c r="EBS72" s="49"/>
      <c r="EBT72" s="265"/>
      <c r="EBU72" s="265"/>
      <c r="EBV72" s="265"/>
      <c r="EBW72" s="265"/>
      <c r="EBX72" s="265"/>
      <c r="EBY72" s="49"/>
      <c r="EBZ72" s="49"/>
      <c r="ECA72" s="49"/>
      <c r="ECB72" s="265"/>
      <c r="ECC72" s="265"/>
      <c r="ECD72" s="265"/>
      <c r="ECE72" s="265"/>
      <c r="ECF72" s="265"/>
      <c r="ECG72" s="49"/>
      <c r="ECH72" s="49"/>
      <c r="ECI72" s="49"/>
      <c r="ECJ72" s="265"/>
      <c r="ECK72" s="265"/>
      <c r="ECL72" s="265"/>
      <c r="ECM72" s="265"/>
      <c r="ECN72" s="265"/>
      <c r="ECO72" s="49"/>
      <c r="ECP72" s="49"/>
      <c r="ECQ72" s="49"/>
      <c r="ECR72" s="265"/>
      <c r="ECS72" s="265"/>
      <c r="ECT72" s="265"/>
      <c r="ECU72" s="265"/>
      <c r="ECV72" s="265"/>
      <c r="ECW72" s="49"/>
      <c r="ECX72" s="49"/>
      <c r="ECY72" s="49"/>
      <c r="ECZ72" s="265"/>
      <c r="EDA72" s="265"/>
      <c r="EDB72" s="265"/>
      <c r="EDC72" s="265"/>
      <c r="EDD72" s="265"/>
      <c r="EDE72" s="49"/>
      <c r="EDF72" s="49"/>
      <c r="EDG72" s="49"/>
      <c r="EDH72" s="265"/>
      <c r="EDI72" s="265"/>
      <c r="EDJ72" s="265"/>
      <c r="EDK72" s="265"/>
      <c r="EDL72" s="265"/>
      <c r="EDM72" s="49"/>
      <c r="EDN72" s="49"/>
      <c r="EDO72" s="49"/>
      <c r="EDP72" s="265"/>
      <c r="EDQ72" s="265"/>
      <c r="EDR72" s="265"/>
      <c r="EDS72" s="265"/>
      <c r="EDT72" s="265"/>
      <c r="EDU72" s="49"/>
      <c r="EDV72" s="49"/>
      <c r="EDW72" s="49"/>
      <c r="EDX72" s="265"/>
      <c r="EDY72" s="265"/>
      <c r="EDZ72" s="265"/>
      <c r="EEA72" s="265"/>
      <c r="EEB72" s="265"/>
      <c r="EEC72" s="49"/>
      <c r="EED72" s="49"/>
      <c r="EEE72" s="49"/>
      <c r="EEF72" s="265"/>
      <c r="EEG72" s="265"/>
      <c r="EEH72" s="265"/>
      <c r="EEI72" s="265"/>
      <c r="EEJ72" s="265"/>
      <c r="EEK72" s="49"/>
      <c r="EEL72" s="49"/>
      <c r="EEM72" s="49"/>
      <c r="EEN72" s="265"/>
      <c r="EEO72" s="265"/>
      <c r="EEP72" s="265"/>
      <c r="EEQ72" s="265"/>
      <c r="EER72" s="265"/>
      <c r="EES72" s="49"/>
      <c r="EET72" s="49"/>
      <c r="EEU72" s="49"/>
      <c r="EEV72" s="265"/>
      <c r="EEW72" s="265"/>
      <c r="EEX72" s="265"/>
      <c r="EEY72" s="265"/>
      <c r="EEZ72" s="265"/>
      <c r="EFA72" s="49"/>
      <c r="EFB72" s="49"/>
      <c r="EFC72" s="49"/>
      <c r="EFD72" s="265"/>
      <c r="EFE72" s="265"/>
      <c r="EFF72" s="265"/>
      <c r="EFG72" s="265"/>
      <c r="EFH72" s="265"/>
      <c r="EFI72" s="49"/>
      <c r="EFJ72" s="49"/>
      <c r="EFK72" s="49"/>
      <c r="EFL72" s="265"/>
      <c r="EFM72" s="265"/>
      <c r="EFN72" s="265"/>
      <c r="EFO72" s="265"/>
      <c r="EFP72" s="265"/>
      <c r="EFQ72" s="49"/>
      <c r="EFR72" s="49"/>
      <c r="EFS72" s="49"/>
      <c r="EFT72" s="265"/>
      <c r="EFU72" s="265"/>
      <c r="EFV72" s="265"/>
      <c r="EFW72" s="265"/>
      <c r="EFX72" s="265"/>
      <c r="EFY72" s="49"/>
      <c r="EFZ72" s="49"/>
      <c r="EGA72" s="49"/>
      <c r="EGB72" s="265"/>
      <c r="EGC72" s="265"/>
      <c r="EGD72" s="265"/>
      <c r="EGE72" s="265"/>
      <c r="EGF72" s="265"/>
      <c r="EGG72" s="49"/>
      <c r="EGH72" s="49"/>
      <c r="EGI72" s="49"/>
      <c r="EGJ72" s="265"/>
      <c r="EGK72" s="265"/>
      <c r="EGL72" s="265"/>
      <c r="EGM72" s="265"/>
      <c r="EGN72" s="265"/>
      <c r="EGO72" s="49"/>
      <c r="EGP72" s="49"/>
      <c r="EGQ72" s="49"/>
      <c r="EGR72" s="265"/>
      <c r="EGS72" s="265"/>
      <c r="EGT72" s="265"/>
      <c r="EGU72" s="265"/>
      <c r="EGV72" s="265"/>
      <c r="EGW72" s="49"/>
      <c r="EGX72" s="49"/>
      <c r="EGY72" s="49"/>
      <c r="EGZ72" s="265"/>
      <c r="EHA72" s="265"/>
      <c r="EHB72" s="265"/>
      <c r="EHC72" s="265"/>
      <c r="EHD72" s="265"/>
      <c r="EHE72" s="49"/>
      <c r="EHF72" s="49"/>
      <c r="EHG72" s="49"/>
      <c r="EHH72" s="265"/>
      <c r="EHI72" s="265"/>
      <c r="EHJ72" s="265"/>
      <c r="EHK72" s="265"/>
      <c r="EHL72" s="265"/>
      <c r="EHM72" s="49"/>
      <c r="EHN72" s="49"/>
      <c r="EHO72" s="49"/>
      <c r="EHP72" s="265"/>
      <c r="EHQ72" s="265"/>
      <c r="EHR72" s="265"/>
      <c r="EHS72" s="265"/>
      <c r="EHT72" s="265"/>
      <c r="EHU72" s="49"/>
      <c r="EHV72" s="49"/>
      <c r="EHW72" s="49"/>
      <c r="EHX72" s="265"/>
      <c r="EHY72" s="265"/>
      <c r="EHZ72" s="265"/>
      <c r="EIA72" s="265"/>
      <c r="EIB72" s="265"/>
      <c r="EIC72" s="49"/>
      <c r="EID72" s="49"/>
      <c r="EIE72" s="49"/>
      <c r="EIF72" s="265"/>
      <c r="EIG72" s="265"/>
      <c r="EIH72" s="265"/>
      <c r="EII72" s="265"/>
      <c r="EIJ72" s="265"/>
      <c r="EIK72" s="49"/>
      <c r="EIL72" s="49"/>
      <c r="EIM72" s="49"/>
      <c r="EIN72" s="265"/>
      <c r="EIO72" s="265"/>
      <c r="EIP72" s="265"/>
      <c r="EIQ72" s="265"/>
      <c r="EIR72" s="265"/>
      <c r="EIS72" s="49"/>
      <c r="EIT72" s="49"/>
      <c r="EIU72" s="49"/>
      <c r="EIV72" s="265"/>
      <c r="EIW72" s="265"/>
      <c r="EIX72" s="265"/>
      <c r="EIY72" s="265"/>
      <c r="EIZ72" s="265"/>
      <c r="EJA72" s="49"/>
      <c r="EJB72" s="49"/>
      <c r="EJC72" s="49"/>
      <c r="EJD72" s="265"/>
      <c r="EJE72" s="265"/>
      <c r="EJF72" s="265"/>
      <c r="EJG72" s="265"/>
      <c r="EJH72" s="265"/>
      <c r="EJI72" s="49"/>
      <c r="EJJ72" s="49"/>
      <c r="EJK72" s="49"/>
      <c r="EJL72" s="265"/>
      <c r="EJM72" s="265"/>
      <c r="EJN72" s="265"/>
      <c r="EJO72" s="265"/>
      <c r="EJP72" s="265"/>
      <c r="EJQ72" s="49"/>
      <c r="EJR72" s="49"/>
      <c r="EJS72" s="49"/>
      <c r="EJT72" s="265"/>
      <c r="EJU72" s="265"/>
      <c r="EJV72" s="265"/>
      <c r="EJW72" s="265"/>
      <c r="EJX72" s="265"/>
      <c r="EJY72" s="49"/>
      <c r="EJZ72" s="49"/>
      <c r="EKA72" s="49"/>
      <c r="EKB72" s="265"/>
      <c r="EKC72" s="265"/>
      <c r="EKD72" s="265"/>
      <c r="EKE72" s="265"/>
      <c r="EKF72" s="265"/>
      <c r="EKG72" s="49"/>
      <c r="EKH72" s="49"/>
      <c r="EKI72" s="49"/>
      <c r="EKJ72" s="265"/>
      <c r="EKK72" s="265"/>
      <c r="EKL72" s="265"/>
      <c r="EKM72" s="265"/>
      <c r="EKN72" s="265"/>
      <c r="EKO72" s="49"/>
      <c r="EKP72" s="49"/>
      <c r="EKQ72" s="49"/>
      <c r="EKR72" s="265"/>
      <c r="EKS72" s="265"/>
      <c r="EKT72" s="265"/>
      <c r="EKU72" s="265"/>
      <c r="EKV72" s="265"/>
      <c r="EKW72" s="49"/>
      <c r="EKX72" s="49"/>
      <c r="EKY72" s="49"/>
      <c r="EKZ72" s="265"/>
      <c r="ELA72" s="265"/>
      <c r="ELB72" s="265"/>
      <c r="ELC72" s="265"/>
      <c r="ELD72" s="265"/>
      <c r="ELE72" s="49"/>
      <c r="ELF72" s="49"/>
      <c r="ELG72" s="49"/>
      <c r="ELH72" s="265"/>
      <c r="ELI72" s="265"/>
      <c r="ELJ72" s="265"/>
      <c r="ELK72" s="265"/>
      <c r="ELL72" s="265"/>
      <c r="ELM72" s="49"/>
      <c r="ELN72" s="49"/>
      <c r="ELO72" s="49"/>
      <c r="ELP72" s="265"/>
      <c r="ELQ72" s="265"/>
      <c r="ELR72" s="265"/>
      <c r="ELS72" s="265"/>
      <c r="ELT72" s="265"/>
      <c r="ELU72" s="49"/>
      <c r="ELV72" s="49"/>
      <c r="ELW72" s="49"/>
      <c r="ELX72" s="265"/>
      <c r="ELY72" s="265"/>
      <c r="ELZ72" s="265"/>
      <c r="EMA72" s="265"/>
      <c r="EMB72" s="265"/>
      <c r="EMC72" s="49"/>
      <c r="EMD72" s="49"/>
      <c r="EME72" s="49"/>
      <c r="EMF72" s="265"/>
      <c r="EMG72" s="265"/>
      <c r="EMH72" s="265"/>
      <c r="EMI72" s="265"/>
      <c r="EMJ72" s="265"/>
      <c r="EMK72" s="49"/>
      <c r="EML72" s="49"/>
      <c r="EMM72" s="49"/>
      <c r="EMN72" s="265"/>
      <c r="EMO72" s="265"/>
      <c r="EMP72" s="265"/>
      <c r="EMQ72" s="265"/>
      <c r="EMR72" s="265"/>
      <c r="EMS72" s="49"/>
      <c r="EMT72" s="49"/>
      <c r="EMU72" s="49"/>
      <c r="EMV72" s="265"/>
      <c r="EMW72" s="265"/>
      <c r="EMX72" s="265"/>
      <c r="EMY72" s="265"/>
      <c r="EMZ72" s="265"/>
      <c r="ENA72" s="49"/>
      <c r="ENB72" s="49"/>
      <c r="ENC72" s="49"/>
      <c r="END72" s="265"/>
      <c r="ENE72" s="265"/>
      <c r="ENF72" s="265"/>
      <c r="ENG72" s="265"/>
      <c r="ENH72" s="265"/>
      <c r="ENI72" s="49"/>
      <c r="ENJ72" s="49"/>
      <c r="ENK72" s="49"/>
      <c r="ENL72" s="265"/>
      <c r="ENM72" s="265"/>
      <c r="ENN72" s="265"/>
      <c r="ENO72" s="265"/>
      <c r="ENP72" s="265"/>
      <c r="ENQ72" s="49"/>
      <c r="ENR72" s="49"/>
      <c r="ENS72" s="49"/>
      <c r="ENT72" s="265"/>
      <c r="ENU72" s="265"/>
      <c r="ENV72" s="265"/>
      <c r="ENW72" s="265"/>
      <c r="ENX72" s="265"/>
      <c r="ENY72" s="49"/>
      <c r="ENZ72" s="49"/>
      <c r="EOA72" s="49"/>
      <c r="EOB72" s="265"/>
      <c r="EOC72" s="265"/>
      <c r="EOD72" s="265"/>
      <c r="EOE72" s="265"/>
      <c r="EOF72" s="265"/>
      <c r="EOG72" s="49"/>
      <c r="EOH72" s="49"/>
      <c r="EOI72" s="49"/>
      <c r="EOJ72" s="265"/>
      <c r="EOK72" s="265"/>
      <c r="EOL72" s="265"/>
      <c r="EOM72" s="265"/>
      <c r="EON72" s="265"/>
      <c r="EOO72" s="49"/>
      <c r="EOP72" s="49"/>
      <c r="EOQ72" s="49"/>
      <c r="EOR72" s="265"/>
      <c r="EOS72" s="265"/>
      <c r="EOT72" s="265"/>
      <c r="EOU72" s="265"/>
      <c r="EOV72" s="265"/>
      <c r="EOW72" s="49"/>
      <c r="EOX72" s="49"/>
      <c r="EOY72" s="49"/>
      <c r="EOZ72" s="265"/>
      <c r="EPA72" s="265"/>
      <c r="EPB72" s="265"/>
      <c r="EPC72" s="265"/>
      <c r="EPD72" s="265"/>
      <c r="EPE72" s="49"/>
      <c r="EPF72" s="49"/>
      <c r="EPG72" s="49"/>
      <c r="EPH72" s="265"/>
      <c r="EPI72" s="265"/>
      <c r="EPJ72" s="265"/>
      <c r="EPK72" s="265"/>
      <c r="EPL72" s="265"/>
      <c r="EPM72" s="49"/>
      <c r="EPN72" s="49"/>
      <c r="EPO72" s="49"/>
      <c r="EPP72" s="265"/>
      <c r="EPQ72" s="265"/>
      <c r="EPR72" s="265"/>
      <c r="EPS72" s="265"/>
      <c r="EPT72" s="265"/>
      <c r="EPU72" s="49"/>
      <c r="EPV72" s="49"/>
      <c r="EPW72" s="49"/>
      <c r="EPX72" s="265"/>
      <c r="EPY72" s="265"/>
      <c r="EPZ72" s="265"/>
      <c r="EQA72" s="265"/>
      <c r="EQB72" s="265"/>
      <c r="EQC72" s="49"/>
      <c r="EQD72" s="49"/>
      <c r="EQE72" s="49"/>
      <c r="EQF72" s="265"/>
      <c r="EQG72" s="265"/>
      <c r="EQH72" s="265"/>
      <c r="EQI72" s="265"/>
      <c r="EQJ72" s="265"/>
      <c r="EQK72" s="49"/>
      <c r="EQL72" s="49"/>
      <c r="EQM72" s="49"/>
      <c r="EQN72" s="265"/>
      <c r="EQO72" s="265"/>
      <c r="EQP72" s="265"/>
      <c r="EQQ72" s="265"/>
      <c r="EQR72" s="265"/>
      <c r="EQS72" s="49"/>
      <c r="EQT72" s="49"/>
      <c r="EQU72" s="49"/>
      <c r="EQV72" s="265"/>
      <c r="EQW72" s="265"/>
      <c r="EQX72" s="265"/>
      <c r="EQY72" s="265"/>
      <c r="EQZ72" s="265"/>
      <c r="ERA72" s="49"/>
      <c r="ERB72" s="49"/>
      <c r="ERC72" s="49"/>
      <c r="ERD72" s="265"/>
      <c r="ERE72" s="265"/>
      <c r="ERF72" s="265"/>
      <c r="ERG72" s="265"/>
      <c r="ERH72" s="265"/>
      <c r="ERI72" s="49"/>
      <c r="ERJ72" s="49"/>
      <c r="ERK72" s="49"/>
      <c r="ERL72" s="265"/>
      <c r="ERM72" s="265"/>
      <c r="ERN72" s="265"/>
      <c r="ERO72" s="265"/>
      <c r="ERP72" s="265"/>
      <c r="ERQ72" s="49"/>
      <c r="ERR72" s="49"/>
      <c r="ERS72" s="49"/>
      <c r="ERT72" s="265"/>
      <c r="ERU72" s="265"/>
      <c r="ERV72" s="265"/>
      <c r="ERW72" s="265"/>
      <c r="ERX72" s="265"/>
      <c r="ERY72" s="49"/>
      <c r="ERZ72" s="49"/>
      <c r="ESA72" s="49"/>
      <c r="ESB72" s="265"/>
      <c r="ESC72" s="265"/>
      <c r="ESD72" s="265"/>
      <c r="ESE72" s="265"/>
      <c r="ESF72" s="265"/>
      <c r="ESG72" s="49"/>
      <c r="ESH72" s="49"/>
      <c r="ESI72" s="49"/>
      <c r="ESJ72" s="265"/>
      <c r="ESK72" s="265"/>
      <c r="ESL72" s="265"/>
      <c r="ESM72" s="265"/>
      <c r="ESN72" s="265"/>
      <c r="ESO72" s="49"/>
      <c r="ESP72" s="49"/>
      <c r="ESQ72" s="49"/>
      <c r="ESR72" s="265"/>
      <c r="ESS72" s="265"/>
      <c r="EST72" s="265"/>
      <c r="ESU72" s="265"/>
      <c r="ESV72" s="265"/>
      <c r="ESW72" s="49"/>
      <c r="ESX72" s="49"/>
      <c r="ESY72" s="49"/>
      <c r="ESZ72" s="265"/>
      <c r="ETA72" s="265"/>
      <c r="ETB72" s="265"/>
      <c r="ETC72" s="265"/>
      <c r="ETD72" s="265"/>
      <c r="ETE72" s="49"/>
      <c r="ETF72" s="49"/>
      <c r="ETG72" s="49"/>
      <c r="ETH72" s="265"/>
      <c r="ETI72" s="265"/>
      <c r="ETJ72" s="265"/>
      <c r="ETK72" s="265"/>
      <c r="ETL72" s="265"/>
      <c r="ETM72" s="49"/>
      <c r="ETN72" s="49"/>
      <c r="ETO72" s="49"/>
      <c r="ETP72" s="265"/>
      <c r="ETQ72" s="265"/>
      <c r="ETR72" s="265"/>
      <c r="ETS72" s="265"/>
      <c r="ETT72" s="265"/>
      <c r="ETU72" s="49"/>
      <c r="ETV72" s="49"/>
      <c r="ETW72" s="49"/>
      <c r="ETX72" s="265"/>
      <c r="ETY72" s="265"/>
      <c r="ETZ72" s="265"/>
      <c r="EUA72" s="265"/>
      <c r="EUB72" s="265"/>
      <c r="EUC72" s="49"/>
      <c r="EUD72" s="49"/>
      <c r="EUE72" s="49"/>
      <c r="EUF72" s="265"/>
      <c r="EUG72" s="265"/>
      <c r="EUH72" s="265"/>
      <c r="EUI72" s="265"/>
      <c r="EUJ72" s="265"/>
      <c r="EUK72" s="49"/>
      <c r="EUL72" s="49"/>
      <c r="EUM72" s="49"/>
      <c r="EUN72" s="265"/>
      <c r="EUO72" s="265"/>
      <c r="EUP72" s="265"/>
      <c r="EUQ72" s="265"/>
      <c r="EUR72" s="265"/>
      <c r="EUS72" s="49"/>
      <c r="EUT72" s="49"/>
      <c r="EUU72" s="49"/>
      <c r="EUV72" s="265"/>
      <c r="EUW72" s="265"/>
      <c r="EUX72" s="265"/>
      <c r="EUY72" s="265"/>
      <c r="EUZ72" s="265"/>
      <c r="EVA72" s="49"/>
      <c r="EVB72" s="49"/>
      <c r="EVC72" s="49"/>
      <c r="EVD72" s="265"/>
      <c r="EVE72" s="265"/>
      <c r="EVF72" s="265"/>
      <c r="EVG72" s="265"/>
      <c r="EVH72" s="265"/>
      <c r="EVI72" s="49"/>
      <c r="EVJ72" s="49"/>
      <c r="EVK72" s="49"/>
      <c r="EVL72" s="265"/>
      <c r="EVM72" s="265"/>
      <c r="EVN72" s="265"/>
      <c r="EVO72" s="265"/>
      <c r="EVP72" s="265"/>
      <c r="EVQ72" s="49"/>
      <c r="EVR72" s="49"/>
      <c r="EVS72" s="49"/>
      <c r="EVT72" s="265"/>
      <c r="EVU72" s="265"/>
      <c r="EVV72" s="265"/>
      <c r="EVW72" s="265"/>
      <c r="EVX72" s="265"/>
      <c r="EVY72" s="49"/>
      <c r="EVZ72" s="49"/>
      <c r="EWA72" s="49"/>
      <c r="EWB72" s="265"/>
      <c r="EWC72" s="265"/>
      <c r="EWD72" s="265"/>
      <c r="EWE72" s="265"/>
      <c r="EWF72" s="265"/>
      <c r="EWG72" s="49"/>
      <c r="EWH72" s="49"/>
      <c r="EWI72" s="49"/>
      <c r="EWJ72" s="265"/>
      <c r="EWK72" s="265"/>
      <c r="EWL72" s="265"/>
      <c r="EWM72" s="265"/>
      <c r="EWN72" s="265"/>
      <c r="EWO72" s="49"/>
      <c r="EWP72" s="49"/>
      <c r="EWQ72" s="49"/>
      <c r="EWR72" s="265"/>
      <c r="EWS72" s="265"/>
      <c r="EWT72" s="265"/>
      <c r="EWU72" s="265"/>
      <c r="EWV72" s="265"/>
      <c r="EWW72" s="49"/>
      <c r="EWX72" s="49"/>
      <c r="EWY72" s="49"/>
      <c r="EWZ72" s="265"/>
      <c r="EXA72" s="265"/>
      <c r="EXB72" s="265"/>
      <c r="EXC72" s="265"/>
      <c r="EXD72" s="265"/>
      <c r="EXE72" s="49"/>
      <c r="EXF72" s="49"/>
      <c r="EXG72" s="49"/>
      <c r="EXH72" s="265"/>
      <c r="EXI72" s="265"/>
      <c r="EXJ72" s="265"/>
      <c r="EXK72" s="265"/>
      <c r="EXL72" s="265"/>
      <c r="EXM72" s="49"/>
      <c r="EXN72" s="49"/>
      <c r="EXO72" s="49"/>
      <c r="EXP72" s="265"/>
      <c r="EXQ72" s="265"/>
      <c r="EXR72" s="265"/>
      <c r="EXS72" s="265"/>
      <c r="EXT72" s="265"/>
      <c r="EXU72" s="49"/>
      <c r="EXV72" s="49"/>
      <c r="EXW72" s="49"/>
      <c r="EXX72" s="265"/>
      <c r="EXY72" s="265"/>
      <c r="EXZ72" s="265"/>
      <c r="EYA72" s="265"/>
      <c r="EYB72" s="265"/>
      <c r="EYC72" s="49"/>
      <c r="EYD72" s="49"/>
      <c r="EYE72" s="49"/>
      <c r="EYF72" s="265"/>
      <c r="EYG72" s="265"/>
      <c r="EYH72" s="265"/>
      <c r="EYI72" s="265"/>
      <c r="EYJ72" s="265"/>
      <c r="EYK72" s="49"/>
      <c r="EYL72" s="49"/>
      <c r="EYM72" s="49"/>
      <c r="EYN72" s="265"/>
      <c r="EYO72" s="265"/>
      <c r="EYP72" s="265"/>
      <c r="EYQ72" s="265"/>
      <c r="EYR72" s="265"/>
      <c r="EYS72" s="49"/>
      <c r="EYT72" s="49"/>
      <c r="EYU72" s="49"/>
      <c r="EYV72" s="265"/>
      <c r="EYW72" s="265"/>
      <c r="EYX72" s="265"/>
      <c r="EYY72" s="265"/>
      <c r="EYZ72" s="265"/>
      <c r="EZA72" s="49"/>
      <c r="EZB72" s="49"/>
      <c r="EZC72" s="49"/>
      <c r="EZD72" s="265"/>
      <c r="EZE72" s="265"/>
      <c r="EZF72" s="265"/>
      <c r="EZG72" s="265"/>
      <c r="EZH72" s="265"/>
      <c r="EZI72" s="49"/>
      <c r="EZJ72" s="49"/>
      <c r="EZK72" s="49"/>
      <c r="EZL72" s="265"/>
      <c r="EZM72" s="265"/>
      <c r="EZN72" s="265"/>
      <c r="EZO72" s="265"/>
      <c r="EZP72" s="265"/>
      <c r="EZQ72" s="49"/>
      <c r="EZR72" s="49"/>
      <c r="EZS72" s="49"/>
      <c r="EZT72" s="265"/>
      <c r="EZU72" s="265"/>
      <c r="EZV72" s="265"/>
      <c r="EZW72" s="265"/>
      <c r="EZX72" s="265"/>
      <c r="EZY72" s="49"/>
      <c r="EZZ72" s="49"/>
      <c r="FAA72" s="49"/>
      <c r="FAB72" s="265"/>
      <c r="FAC72" s="265"/>
      <c r="FAD72" s="265"/>
      <c r="FAE72" s="265"/>
      <c r="FAF72" s="265"/>
      <c r="FAG72" s="49"/>
      <c r="FAH72" s="49"/>
      <c r="FAI72" s="49"/>
      <c r="FAJ72" s="265"/>
      <c r="FAK72" s="265"/>
      <c r="FAL72" s="265"/>
      <c r="FAM72" s="265"/>
      <c r="FAN72" s="265"/>
      <c r="FAO72" s="49"/>
      <c r="FAP72" s="49"/>
      <c r="FAQ72" s="49"/>
      <c r="FAR72" s="265"/>
      <c r="FAS72" s="265"/>
      <c r="FAT72" s="265"/>
      <c r="FAU72" s="265"/>
      <c r="FAV72" s="265"/>
      <c r="FAW72" s="49"/>
      <c r="FAX72" s="49"/>
      <c r="FAY72" s="49"/>
      <c r="FAZ72" s="265"/>
      <c r="FBA72" s="265"/>
      <c r="FBB72" s="265"/>
      <c r="FBC72" s="265"/>
      <c r="FBD72" s="265"/>
      <c r="FBE72" s="49"/>
      <c r="FBF72" s="49"/>
      <c r="FBG72" s="49"/>
      <c r="FBH72" s="265"/>
      <c r="FBI72" s="265"/>
      <c r="FBJ72" s="265"/>
      <c r="FBK72" s="265"/>
      <c r="FBL72" s="265"/>
      <c r="FBM72" s="49"/>
      <c r="FBN72" s="49"/>
      <c r="FBO72" s="49"/>
      <c r="FBP72" s="265"/>
      <c r="FBQ72" s="265"/>
      <c r="FBR72" s="265"/>
      <c r="FBS72" s="265"/>
      <c r="FBT72" s="265"/>
      <c r="FBU72" s="49"/>
      <c r="FBV72" s="49"/>
      <c r="FBW72" s="49"/>
      <c r="FBX72" s="265"/>
      <c r="FBY72" s="265"/>
      <c r="FBZ72" s="265"/>
      <c r="FCA72" s="265"/>
      <c r="FCB72" s="265"/>
      <c r="FCC72" s="49"/>
      <c r="FCD72" s="49"/>
      <c r="FCE72" s="49"/>
      <c r="FCF72" s="265"/>
      <c r="FCG72" s="265"/>
      <c r="FCH72" s="265"/>
      <c r="FCI72" s="265"/>
      <c r="FCJ72" s="265"/>
      <c r="FCK72" s="49"/>
      <c r="FCL72" s="49"/>
      <c r="FCM72" s="49"/>
      <c r="FCN72" s="265"/>
      <c r="FCO72" s="265"/>
      <c r="FCP72" s="265"/>
      <c r="FCQ72" s="265"/>
      <c r="FCR72" s="265"/>
      <c r="FCS72" s="49"/>
      <c r="FCT72" s="49"/>
      <c r="FCU72" s="49"/>
      <c r="FCV72" s="265"/>
      <c r="FCW72" s="265"/>
      <c r="FCX72" s="265"/>
      <c r="FCY72" s="265"/>
      <c r="FCZ72" s="265"/>
      <c r="FDA72" s="49"/>
      <c r="FDB72" s="49"/>
      <c r="FDC72" s="49"/>
      <c r="FDD72" s="265"/>
      <c r="FDE72" s="265"/>
      <c r="FDF72" s="265"/>
      <c r="FDG72" s="265"/>
      <c r="FDH72" s="265"/>
      <c r="FDI72" s="49"/>
      <c r="FDJ72" s="49"/>
      <c r="FDK72" s="49"/>
      <c r="FDL72" s="265"/>
      <c r="FDM72" s="265"/>
      <c r="FDN72" s="265"/>
      <c r="FDO72" s="265"/>
      <c r="FDP72" s="265"/>
      <c r="FDQ72" s="49"/>
      <c r="FDR72" s="49"/>
      <c r="FDS72" s="49"/>
      <c r="FDT72" s="265"/>
      <c r="FDU72" s="265"/>
      <c r="FDV72" s="265"/>
      <c r="FDW72" s="265"/>
      <c r="FDX72" s="265"/>
      <c r="FDY72" s="49"/>
      <c r="FDZ72" s="49"/>
      <c r="FEA72" s="49"/>
      <c r="FEB72" s="265"/>
      <c r="FEC72" s="265"/>
      <c r="FED72" s="265"/>
      <c r="FEE72" s="265"/>
      <c r="FEF72" s="265"/>
      <c r="FEG72" s="49"/>
      <c r="FEH72" s="49"/>
      <c r="FEI72" s="49"/>
      <c r="FEJ72" s="265"/>
      <c r="FEK72" s="265"/>
      <c r="FEL72" s="265"/>
      <c r="FEM72" s="265"/>
      <c r="FEN72" s="265"/>
      <c r="FEO72" s="49"/>
      <c r="FEP72" s="49"/>
      <c r="FEQ72" s="49"/>
      <c r="FER72" s="265"/>
      <c r="FES72" s="265"/>
      <c r="FET72" s="265"/>
      <c r="FEU72" s="265"/>
      <c r="FEV72" s="265"/>
      <c r="FEW72" s="49"/>
      <c r="FEX72" s="49"/>
      <c r="FEY72" s="49"/>
      <c r="FEZ72" s="265"/>
      <c r="FFA72" s="265"/>
      <c r="FFB72" s="265"/>
      <c r="FFC72" s="265"/>
      <c r="FFD72" s="265"/>
      <c r="FFE72" s="49"/>
      <c r="FFF72" s="49"/>
      <c r="FFG72" s="49"/>
      <c r="FFH72" s="265"/>
      <c r="FFI72" s="265"/>
      <c r="FFJ72" s="265"/>
      <c r="FFK72" s="265"/>
      <c r="FFL72" s="265"/>
      <c r="FFM72" s="49"/>
      <c r="FFN72" s="49"/>
      <c r="FFO72" s="49"/>
      <c r="FFP72" s="265"/>
      <c r="FFQ72" s="265"/>
      <c r="FFR72" s="265"/>
      <c r="FFS72" s="265"/>
      <c r="FFT72" s="265"/>
      <c r="FFU72" s="49"/>
      <c r="FFV72" s="49"/>
      <c r="FFW72" s="49"/>
      <c r="FFX72" s="265"/>
      <c r="FFY72" s="265"/>
      <c r="FFZ72" s="265"/>
      <c r="FGA72" s="265"/>
      <c r="FGB72" s="265"/>
      <c r="FGC72" s="49"/>
      <c r="FGD72" s="49"/>
      <c r="FGE72" s="49"/>
      <c r="FGF72" s="265"/>
      <c r="FGG72" s="265"/>
      <c r="FGH72" s="265"/>
      <c r="FGI72" s="265"/>
      <c r="FGJ72" s="265"/>
      <c r="FGK72" s="49"/>
      <c r="FGL72" s="49"/>
      <c r="FGM72" s="49"/>
      <c r="FGN72" s="265"/>
      <c r="FGO72" s="265"/>
      <c r="FGP72" s="265"/>
      <c r="FGQ72" s="265"/>
      <c r="FGR72" s="265"/>
      <c r="FGS72" s="49"/>
      <c r="FGT72" s="49"/>
      <c r="FGU72" s="49"/>
      <c r="FGV72" s="265"/>
      <c r="FGW72" s="265"/>
      <c r="FGX72" s="265"/>
      <c r="FGY72" s="265"/>
      <c r="FGZ72" s="265"/>
      <c r="FHA72" s="49"/>
      <c r="FHB72" s="49"/>
      <c r="FHC72" s="49"/>
      <c r="FHD72" s="265"/>
      <c r="FHE72" s="265"/>
      <c r="FHF72" s="265"/>
      <c r="FHG72" s="265"/>
      <c r="FHH72" s="265"/>
      <c r="FHI72" s="49"/>
      <c r="FHJ72" s="49"/>
      <c r="FHK72" s="49"/>
      <c r="FHL72" s="265"/>
      <c r="FHM72" s="265"/>
      <c r="FHN72" s="265"/>
      <c r="FHO72" s="265"/>
      <c r="FHP72" s="265"/>
      <c r="FHQ72" s="49"/>
      <c r="FHR72" s="49"/>
      <c r="FHS72" s="49"/>
      <c r="FHT72" s="265"/>
      <c r="FHU72" s="265"/>
      <c r="FHV72" s="265"/>
      <c r="FHW72" s="265"/>
      <c r="FHX72" s="265"/>
      <c r="FHY72" s="49"/>
      <c r="FHZ72" s="49"/>
      <c r="FIA72" s="49"/>
      <c r="FIB72" s="265"/>
      <c r="FIC72" s="265"/>
      <c r="FID72" s="265"/>
      <c r="FIE72" s="265"/>
      <c r="FIF72" s="265"/>
      <c r="FIG72" s="49"/>
      <c r="FIH72" s="49"/>
      <c r="FII72" s="49"/>
      <c r="FIJ72" s="265"/>
      <c r="FIK72" s="265"/>
      <c r="FIL72" s="265"/>
      <c r="FIM72" s="265"/>
      <c r="FIN72" s="265"/>
      <c r="FIO72" s="49"/>
      <c r="FIP72" s="49"/>
      <c r="FIQ72" s="49"/>
      <c r="FIR72" s="265"/>
      <c r="FIS72" s="265"/>
      <c r="FIT72" s="265"/>
      <c r="FIU72" s="265"/>
      <c r="FIV72" s="265"/>
      <c r="FIW72" s="49"/>
      <c r="FIX72" s="49"/>
      <c r="FIY72" s="49"/>
      <c r="FIZ72" s="265"/>
      <c r="FJA72" s="265"/>
      <c r="FJB72" s="265"/>
      <c r="FJC72" s="265"/>
      <c r="FJD72" s="265"/>
      <c r="FJE72" s="49"/>
      <c r="FJF72" s="49"/>
      <c r="FJG72" s="49"/>
      <c r="FJH72" s="265"/>
      <c r="FJI72" s="265"/>
      <c r="FJJ72" s="265"/>
      <c r="FJK72" s="265"/>
      <c r="FJL72" s="265"/>
      <c r="FJM72" s="49"/>
      <c r="FJN72" s="49"/>
      <c r="FJO72" s="49"/>
      <c r="FJP72" s="265"/>
      <c r="FJQ72" s="265"/>
      <c r="FJR72" s="265"/>
      <c r="FJS72" s="265"/>
      <c r="FJT72" s="265"/>
      <c r="FJU72" s="49"/>
      <c r="FJV72" s="49"/>
      <c r="FJW72" s="49"/>
      <c r="FJX72" s="265"/>
      <c r="FJY72" s="265"/>
      <c r="FJZ72" s="265"/>
      <c r="FKA72" s="265"/>
      <c r="FKB72" s="265"/>
      <c r="FKC72" s="49"/>
      <c r="FKD72" s="49"/>
      <c r="FKE72" s="49"/>
      <c r="FKF72" s="265"/>
      <c r="FKG72" s="265"/>
      <c r="FKH72" s="265"/>
      <c r="FKI72" s="265"/>
      <c r="FKJ72" s="265"/>
      <c r="FKK72" s="49"/>
      <c r="FKL72" s="49"/>
      <c r="FKM72" s="49"/>
      <c r="FKN72" s="265"/>
      <c r="FKO72" s="265"/>
      <c r="FKP72" s="265"/>
      <c r="FKQ72" s="265"/>
      <c r="FKR72" s="265"/>
      <c r="FKS72" s="49"/>
      <c r="FKT72" s="49"/>
      <c r="FKU72" s="49"/>
      <c r="FKV72" s="265"/>
      <c r="FKW72" s="265"/>
      <c r="FKX72" s="265"/>
      <c r="FKY72" s="265"/>
      <c r="FKZ72" s="265"/>
      <c r="FLA72" s="49"/>
      <c r="FLB72" s="49"/>
      <c r="FLC72" s="49"/>
      <c r="FLD72" s="265"/>
      <c r="FLE72" s="265"/>
      <c r="FLF72" s="265"/>
      <c r="FLG72" s="265"/>
      <c r="FLH72" s="265"/>
      <c r="FLI72" s="49"/>
      <c r="FLJ72" s="49"/>
      <c r="FLK72" s="49"/>
      <c r="FLL72" s="265"/>
      <c r="FLM72" s="265"/>
      <c r="FLN72" s="265"/>
      <c r="FLO72" s="265"/>
      <c r="FLP72" s="265"/>
      <c r="FLQ72" s="49"/>
      <c r="FLR72" s="49"/>
      <c r="FLS72" s="49"/>
      <c r="FLT72" s="265"/>
      <c r="FLU72" s="265"/>
      <c r="FLV72" s="265"/>
      <c r="FLW72" s="265"/>
      <c r="FLX72" s="265"/>
      <c r="FLY72" s="49"/>
      <c r="FLZ72" s="49"/>
      <c r="FMA72" s="49"/>
      <c r="FMB72" s="265"/>
      <c r="FMC72" s="265"/>
      <c r="FMD72" s="265"/>
      <c r="FME72" s="265"/>
      <c r="FMF72" s="265"/>
      <c r="FMG72" s="49"/>
      <c r="FMH72" s="49"/>
      <c r="FMI72" s="49"/>
      <c r="FMJ72" s="265"/>
      <c r="FMK72" s="265"/>
      <c r="FML72" s="265"/>
      <c r="FMM72" s="265"/>
      <c r="FMN72" s="265"/>
      <c r="FMO72" s="49"/>
      <c r="FMP72" s="49"/>
      <c r="FMQ72" s="49"/>
      <c r="FMR72" s="265"/>
      <c r="FMS72" s="265"/>
      <c r="FMT72" s="265"/>
      <c r="FMU72" s="265"/>
      <c r="FMV72" s="265"/>
      <c r="FMW72" s="49"/>
      <c r="FMX72" s="49"/>
      <c r="FMY72" s="49"/>
      <c r="FMZ72" s="265"/>
      <c r="FNA72" s="265"/>
      <c r="FNB72" s="265"/>
      <c r="FNC72" s="265"/>
      <c r="FND72" s="265"/>
      <c r="FNE72" s="49"/>
      <c r="FNF72" s="49"/>
      <c r="FNG72" s="49"/>
      <c r="FNH72" s="265"/>
      <c r="FNI72" s="265"/>
      <c r="FNJ72" s="265"/>
      <c r="FNK72" s="265"/>
      <c r="FNL72" s="265"/>
      <c r="FNM72" s="49"/>
      <c r="FNN72" s="49"/>
      <c r="FNO72" s="49"/>
      <c r="FNP72" s="265"/>
      <c r="FNQ72" s="265"/>
      <c r="FNR72" s="265"/>
      <c r="FNS72" s="265"/>
      <c r="FNT72" s="265"/>
      <c r="FNU72" s="49"/>
      <c r="FNV72" s="49"/>
      <c r="FNW72" s="49"/>
      <c r="FNX72" s="265"/>
      <c r="FNY72" s="265"/>
      <c r="FNZ72" s="265"/>
      <c r="FOA72" s="265"/>
      <c r="FOB72" s="265"/>
      <c r="FOC72" s="49"/>
      <c r="FOD72" s="49"/>
      <c r="FOE72" s="49"/>
      <c r="FOF72" s="265"/>
      <c r="FOG72" s="265"/>
      <c r="FOH72" s="265"/>
      <c r="FOI72" s="265"/>
      <c r="FOJ72" s="265"/>
      <c r="FOK72" s="49"/>
      <c r="FOL72" s="49"/>
      <c r="FOM72" s="49"/>
      <c r="FON72" s="265"/>
      <c r="FOO72" s="265"/>
      <c r="FOP72" s="265"/>
      <c r="FOQ72" s="265"/>
      <c r="FOR72" s="265"/>
      <c r="FOS72" s="49"/>
      <c r="FOT72" s="49"/>
      <c r="FOU72" s="49"/>
      <c r="FOV72" s="265"/>
      <c r="FOW72" s="265"/>
      <c r="FOX72" s="265"/>
      <c r="FOY72" s="265"/>
      <c r="FOZ72" s="265"/>
      <c r="FPA72" s="49"/>
      <c r="FPB72" s="49"/>
      <c r="FPC72" s="49"/>
      <c r="FPD72" s="265"/>
      <c r="FPE72" s="265"/>
      <c r="FPF72" s="265"/>
      <c r="FPG72" s="265"/>
      <c r="FPH72" s="265"/>
      <c r="FPI72" s="49"/>
      <c r="FPJ72" s="49"/>
      <c r="FPK72" s="49"/>
      <c r="FPL72" s="265"/>
      <c r="FPM72" s="265"/>
      <c r="FPN72" s="265"/>
      <c r="FPO72" s="265"/>
      <c r="FPP72" s="265"/>
      <c r="FPQ72" s="49"/>
      <c r="FPR72" s="49"/>
      <c r="FPS72" s="49"/>
      <c r="FPT72" s="265"/>
      <c r="FPU72" s="265"/>
      <c r="FPV72" s="265"/>
      <c r="FPW72" s="265"/>
      <c r="FPX72" s="265"/>
      <c r="FPY72" s="49"/>
      <c r="FPZ72" s="49"/>
      <c r="FQA72" s="49"/>
      <c r="FQB72" s="265"/>
      <c r="FQC72" s="265"/>
      <c r="FQD72" s="265"/>
      <c r="FQE72" s="265"/>
      <c r="FQF72" s="265"/>
      <c r="FQG72" s="49"/>
      <c r="FQH72" s="49"/>
      <c r="FQI72" s="49"/>
      <c r="FQJ72" s="265"/>
      <c r="FQK72" s="265"/>
      <c r="FQL72" s="265"/>
      <c r="FQM72" s="265"/>
      <c r="FQN72" s="265"/>
      <c r="FQO72" s="49"/>
      <c r="FQP72" s="49"/>
      <c r="FQQ72" s="49"/>
      <c r="FQR72" s="265"/>
      <c r="FQS72" s="265"/>
      <c r="FQT72" s="265"/>
      <c r="FQU72" s="265"/>
      <c r="FQV72" s="265"/>
      <c r="FQW72" s="49"/>
      <c r="FQX72" s="49"/>
      <c r="FQY72" s="49"/>
      <c r="FQZ72" s="265"/>
      <c r="FRA72" s="265"/>
      <c r="FRB72" s="265"/>
      <c r="FRC72" s="265"/>
      <c r="FRD72" s="265"/>
      <c r="FRE72" s="49"/>
      <c r="FRF72" s="49"/>
      <c r="FRG72" s="49"/>
      <c r="FRH72" s="265"/>
      <c r="FRI72" s="265"/>
      <c r="FRJ72" s="265"/>
      <c r="FRK72" s="265"/>
      <c r="FRL72" s="265"/>
      <c r="FRM72" s="49"/>
      <c r="FRN72" s="49"/>
      <c r="FRO72" s="49"/>
      <c r="FRP72" s="265"/>
      <c r="FRQ72" s="265"/>
      <c r="FRR72" s="265"/>
      <c r="FRS72" s="265"/>
      <c r="FRT72" s="265"/>
      <c r="FRU72" s="49"/>
      <c r="FRV72" s="49"/>
      <c r="FRW72" s="49"/>
      <c r="FRX72" s="265"/>
      <c r="FRY72" s="265"/>
      <c r="FRZ72" s="265"/>
      <c r="FSA72" s="265"/>
      <c r="FSB72" s="265"/>
      <c r="FSC72" s="49"/>
      <c r="FSD72" s="49"/>
      <c r="FSE72" s="49"/>
      <c r="FSF72" s="265"/>
      <c r="FSG72" s="265"/>
      <c r="FSH72" s="265"/>
      <c r="FSI72" s="265"/>
      <c r="FSJ72" s="265"/>
      <c r="FSK72" s="49"/>
      <c r="FSL72" s="49"/>
      <c r="FSM72" s="49"/>
      <c r="FSN72" s="265"/>
      <c r="FSO72" s="265"/>
      <c r="FSP72" s="265"/>
      <c r="FSQ72" s="265"/>
      <c r="FSR72" s="265"/>
      <c r="FSS72" s="49"/>
      <c r="FST72" s="49"/>
      <c r="FSU72" s="49"/>
      <c r="FSV72" s="265"/>
      <c r="FSW72" s="265"/>
      <c r="FSX72" s="265"/>
      <c r="FSY72" s="265"/>
      <c r="FSZ72" s="265"/>
      <c r="FTA72" s="49"/>
      <c r="FTB72" s="49"/>
      <c r="FTC72" s="49"/>
      <c r="FTD72" s="265"/>
      <c r="FTE72" s="265"/>
      <c r="FTF72" s="265"/>
      <c r="FTG72" s="265"/>
      <c r="FTH72" s="265"/>
      <c r="FTI72" s="49"/>
      <c r="FTJ72" s="49"/>
      <c r="FTK72" s="49"/>
      <c r="FTL72" s="265"/>
      <c r="FTM72" s="265"/>
      <c r="FTN72" s="265"/>
      <c r="FTO72" s="265"/>
      <c r="FTP72" s="265"/>
      <c r="FTQ72" s="49"/>
      <c r="FTR72" s="49"/>
      <c r="FTS72" s="49"/>
      <c r="FTT72" s="265"/>
      <c r="FTU72" s="265"/>
      <c r="FTV72" s="265"/>
      <c r="FTW72" s="265"/>
      <c r="FTX72" s="265"/>
      <c r="FTY72" s="49"/>
      <c r="FTZ72" s="49"/>
      <c r="FUA72" s="49"/>
      <c r="FUB72" s="265"/>
      <c r="FUC72" s="265"/>
      <c r="FUD72" s="265"/>
      <c r="FUE72" s="265"/>
      <c r="FUF72" s="265"/>
      <c r="FUG72" s="49"/>
      <c r="FUH72" s="49"/>
      <c r="FUI72" s="49"/>
      <c r="FUJ72" s="265"/>
      <c r="FUK72" s="265"/>
      <c r="FUL72" s="265"/>
      <c r="FUM72" s="265"/>
      <c r="FUN72" s="265"/>
      <c r="FUO72" s="49"/>
      <c r="FUP72" s="49"/>
      <c r="FUQ72" s="49"/>
      <c r="FUR72" s="265"/>
      <c r="FUS72" s="265"/>
      <c r="FUT72" s="265"/>
      <c r="FUU72" s="265"/>
      <c r="FUV72" s="265"/>
      <c r="FUW72" s="49"/>
      <c r="FUX72" s="49"/>
      <c r="FUY72" s="49"/>
      <c r="FUZ72" s="265"/>
      <c r="FVA72" s="265"/>
      <c r="FVB72" s="265"/>
      <c r="FVC72" s="265"/>
      <c r="FVD72" s="265"/>
      <c r="FVE72" s="49"/>
      <c r="FVF72" s="49"/>
      <c r="FVG72" s="49"/>
      <c r="FVH72" s="265"/>
      <c r="FVI72" s="265"/>
      <c r="FVJ72" s="265"/>
      <c r="FVK72" s="265"/>
      <c r="FVL72" s="265"/>
      <c r="FVM72" s="49"/>
      <c r="FVN72" s="49"/>
      <c r="FVO72" s="49"/>
      <c r="FVP72" s="265"/>
      <c r="FVQ72" s="265"/>
      <c r="FVR72" s="265"/>
      <c r="FVS72" s="265"/>
      <c r="FVT72" s="265"/>
      <c r="FVU72" s="49"/>
      <c r="FVV72" s="49"/>
      <c r="FVW72" s="49"/>
      <c r="FVX72" s="265"/>
      <c r="FVY72" s="265"/>
      <c r="FVZ72" s="265"/>
      <c r="FWA72" s="265"/>
      <c r="FWB72" s="265"/>
      <c r="FWC72" s="49"/>
      <c r="FWD72" s="49"/>
      <c r="FWE72" s="49"/>
      <c r="FWF72" s="265"/>
      <c r="FWG72" s="265"/>
      <c r="FWH72" s="265"/>
      <c r="FWI72" s="265"/>
      <c r="FWJ72" s="265"/>
      <c r="FWK72" s="49"/>
      <c r="FWL72" s="49"/>
      <c r="FWM72" s="49"/>
      <c r="FWN72" s="265"/>
      <c r="FWO72" s="265"/>
      <c r="FWP72" s="265"/>
      <c r="FWQ72" s="265"/>
      <c r="FWR72" s="265"/>
      <c r="FWS72" s="49"/>
      <c r="FWT72" s="49"/>
      <c r="FWU72" s="49"/>
      <c r="FWV72" s="265"/>
      <c r="FWW72" s="265"/>
      <c r="FWX72" s="265"/>
      <c r="FWY72" s="265"/>
      <c r="FWZ72" s="265"/>
      <c r="FXA72" s="49"/>
      <c r="FXB72" s="49"/>
      <c r="FXC72" s="49"/>
      <c r="FXD72" s="265"/>
      <c r="FXE72" s="265"/>
      <c r="FXF72" s="265"/>
      <c r="FXG72" s="265"/>
      <c r="FXH72" s="265"/>
      <c r="FXI72" s="49"/>
      <c r="FXJ72" s="49"/>
      <c r="FXK72" s="49"/>
      <c r="FXL72" s="265"/>
      <c r="FXM72" s="265"/>
      <c r="FXN72" s="265"/>
      <c r="FXO72" s="265"/>
      <c r="FXP72" s="265"/>
      <c r="FXQ72" s="49"/>
      <c r="FXR72" s="49"/>
      <c r="FXS72" s="49"/>
      <c r="FXT72" s="265"/>
      <c r="FXU72" s="265"/>
      <c r="FXV72" s="265"/>
      <c r="FXW72" s="265"/>
      <c r="FXX72" s="265"/>
      <c r="FXY72" s="49"/>
      <c r="FXZ72" s="49"/>
      <c r="FYA72" s="49"/>
      <c r="FYB72" s="265"/>
      <c r="FYC72" s="265"/>
      <c r="FYD72" s="265"/>
      <c r="FYE72" s="265"/>
      <c r="FYF72" s="265"/>
      <c r="FYG72" s="49"/>
      <c r="FYH72" s="49"/>
      <c r="FYI72" s="49"/>
      <c r="FYJ72" s="265"/>
      <c r="FYK72" s="265"/>
      <c r="FYL72" s="265"/>
      <c r="FYM72" s="265"/>
      <c r="FYN72" s="265"/>
      <c r="FYO72" s="49"/>
      <c r="FYP72" s="49"/>
      <c r="FYQ72" s="49"/>
      <c r="FYR72" s="265"/>
      <c r="FYS72" s="265"/>
      <c r="FYT72" s="265"/>
      <c r="FYU72" s="265"/>
      <c r="FYV72" s="265"/>
      <c r="FYW72" s="49"/>
      <c r="FYX72" s="49"/>
      <c r="FYY72" s="49"/>
      <c r="FYZ72" s="265"/>
      <c r="FZA72" s="265"/>
      <c r="FZB72" s="265"/>
      <c r="FZC72" s="265"/>
      <c r="FZD72" s="265"/>
      <c r="FZE72" s="49"/>
      <c r="FZF72" s="49"/>
      <c r="FZG72" s="49"/>
      <c r="FZH72" s="265"/>
      <c r="FZI72" s="265"/>
      <c r="FZJ72" s="265"/>
      <c r="FZK72" s="265"/>
      <c r="FZL72" s="265"/>
      <c r="FZM72" s="49"/>
      <c r="FZN72" s="49"/>
      <c r="FZO72" s="49"/>
      <c r="FZP72" s="265"/>
      <c r="FZQ72" s="265"/>
      <c r="FZR72" s="265"/>
      <c r="FZS72" s="265"/>
      <c r="FZT72" s="265"/>
      <c r="FZU72" s="49"/>
      <c r="FZV72" s="49"/>
      <c r="FZW72" s="49"/>
      <c r="FZX72" s="265"/>
      <c r="FZY72" s="265"/>
      <c r="FZZ72" s="265"/>
      <c r="GAA72" s="265"/>
      <c r="GAB72" s="265"/>
      <c r="GAC72" s="49"/>
      <c r="GAD72" s="49"/>
      <c r="GAE72" s="49"/>
      <c r="GAF72" s="265"/>
      <c r="GAG72" s="265"/>
      <c r="GAH72" s="265"/>
      <c r="GAI72" s="265"/>
      <c r="GAJ72" s="265"/>
      <c r="GAK72" s="49"/>
      <c r="GAL72" s="49"/>
      <c r="GAM72" s="49"/>
      <c r="GAN72" s="265"/>
      <c r="GAO72" s="265"/>
      <c r="GAP72" s="265"/>
      <c r="GAQ72" s="265"/>
      <c r="GAR72" s="265"/>
      <c r="GAS72" s="49"/>
      <c r="GAT72" s="49"/>
      <c r="GAU72" s="49"/>
      <c r="GAV72" s="265"/>
      <c r="GAW72" s="265"/>
      <c r="GAX72" s="265"/>
      <c r="GAY72" s="265"/>
      <c r="GAZ72" s="265"/>
      <c r="GBA72" s="49"/>
      <c r="GBB72" s="49"/>
      <c r="GBC72" s="49"/>
      <c r="GBD72" s="265"/>
      <c r="GBE72" s="265"/>
      <c r="GBF72" s="265"/>
      <c r="GBG72" s="265"/>
      <c r="GBH72" s="265"/>
      <c r="GBI72" s="49"/>
      <c r="GBJ72" s="49"/>
      <c r="GBK72" s="49"/>
      <c r="GBL72" s="265"/>
      <c r="GBM72" s="265"/>
      <c r="GBN72" s="265"/>
      <c r="GBO72" s="265"/>
      <c r="GBP72" s="265"/>
      <c r="GBQ72" s="49"/>
      <c r="GBR72" s="49"/>
      <c r="GBS72" s="49"/>
      <c r="GBT72" s="265"/>
      <c r="GBU72" s="265"/>
      <c r="GBV72" s="265"/>
      <c r="GBW72" s="265"/>
      <c r="GBX72" s="265"/>
      <c r="GBY72" s="49"/>
      <c r="GBZ72" s="49"/>
      <c r="GCA72" s="49"/>
      <c r="GCB72" s="265"/>
      <c r="GCC72" s="265"/>
      <c r="GCD72" s="265"/>
      <c r="GCE72" s="265"/>
      <c r="GCF72" s="265"/>
      <c r="GCG72" s="49"/>
      <c r="GCH72" s="49"/>
      <c r="GCI72" s="49"/>
      <c r="GCJ72" s="265"/>
      <c r="GCK72" s="265"/>
      <c r="GCL72" s="265"/>
      <c r="GCM72" s="265"/>
      <c r="GCN72" s="265"/>
      <c r="GCO72" s="49"/>
      <c r="GCP72" s="49"/>
      <c r="GCQ72" s="49"/>
      <c r="GCR72" s="265"/>
      <c r="GCS72" s="265"/>
      <c r="GCT72" s="265"/>
      <c r="GCU72" s="265"/>
      <c r="GCV72" s="265"/>
      <c r="GCW72" s="49"/>
      <c r="GCX72" s="49"/>
      <c r="GCY72" s="49"/>
      <c r="GCZ72" s="265"/>
      <c r="GDA72" s="265"/>
      <c r="GDB72" s="265"/>
      <c r="GDC72" s="265"/>
      <c r="GDD72" s="265"/>
      <c r="GDE72" s="49"/>
      <c r="GDF72" s="49"/>
      <c r="GDG72" s="49"/>
      <c r="GDH72" s="265"/>
      <c r="GDI72" s="265"/>
      <c r="GDJ72" s="265"/>
      <c r="GDK72" s="265"/>
      <c r="GDL72" s="265"/>
      <c r="GDM72" s="49"/>
      <c r="GDN72" s="49"/>
      <c r="GDO72" s="49"/>
      <c r="GDP72" s="265"/>
      <c r="GDQ72" s="265"/>
      <c r="GDR72" s="265"/>
      <c r="GDS72" s="265"/>
      <c r="GDT72" s="265"/>
      <c r="GDU72" s="49"/>
      <c r="GDV72" s="49"/>
      <c r="GDW72" s="49"/>
      <c r="GDX72" s="265"/>
      <c r="GDY72" s="265"/>
      <c r="GDZ72" s="265"/>
      <c r="GEA72" s="265"/>
      <c r="GEB72" s="265"/>
      <c r="GEC72" s="49"/>
      <c r="GED72" s="49"/>
      <c r="GEE72" s="49"/>
      <c r="GEF72" s="265"/>
      <c r="GEG72" s="265"/>
      <c r="GEH72" s="265"/>
      <c r="GEI72" s="265"/>
      <c r="GEJ72" s="265"/>
      <c r="GEK72" s="49"/>
      <c r="GEL72" s="49"/>
      <c r="GEM72" s="49"/>
      <c r="GEN72" s="265"/>
      <c r="GEO72" s="265"/>
      <c r="GEP72" s="265"/>
      <c r="GEQ72" s="265"/>
      <c r="GER72" s="265"/>
      <c r="GES72" s="49"/>
      <c r="GET72" s="49"/>
      <c r="GEU72" s="49"/>
      <c r="GEV72" s="265"/>
      <c r="GEW72" s="265"/>
      <c r="GEX72" s="265"/>
      <c r="GEY72" s="265"/>
      <c r="GEZ72" s="265"/>
      <c r="GFA72" s="49"/>
      <c r="GFB72" s="49"/>
      <c r="GFC72" s="49"/>
      <c r="GFD72" s="265"/>
      <c r="GFE72" s="265"/>
      <c r="GFF72" s="265"/>
      <c r="GFG72" s="265"/>
      <c r="GFH72" s="265"/>
      <c r="GFI72" s="49"/>
      <c r="GFJ72" s="49"/>
      <c r="GFK72" s="49"/>
      <c r="GFL72" s="265"/>
      <c r="GFM72" s="265"/>
      <c r="GFN72" s="265"/>
      <c r="GFO72" s="265"/>
      <c r="GFP72" s="265"/>
      <c r="GFQ72" s="49"/>
      <c r="GFR72" s="49"/>
      <c r="GFS72" s="49"/>
      <c r="GFT72" s="265"/>
      <c r="GFU72" s="265"/>
      <c r="GFV72" s="265"/>
      <c r="GFW72" s="265"/>
      <c r="GFX72" s="265"/>
      <c r="GFY72" s="49"/>
      <c r="GFZ72" s="49"/>
      <c r="GGA72" s="49"/>
      <c r="GGB72" s="265"/>
      <c r="GGC72" s="265"/>
      <c r="GGD72" s="265"/>
      <c r="GGE72" s="265"/>
      <c r="GGF72" s="265"/>
      <c r="GGG72" s="49"/>
      <c r="GGH72" s="49"/>
      <c r="GGI72" s="49"/>
      <c r="GGJ72" s="265"/>
      <c r="GGK72" s="265"/>
      <c r="GGL72" s="265"/>
      <c r="GGM72" s="265"/>
      <c r="GGN72" s="265"/>
      <c r="GGO72" s="49"/>
      <c r="GGP72" s="49"/>
      <c r="GGQ72" s="49"/>
      <c r="GGR72" s="265"/>
      <c r="GGS72" s="265"/>
      <c r="GGT72" s="265"/>
      <c r="GGU72" s="265"/>
      <c r="GGV72" s="265"/>
      <c r="GGW72" s="49"/>
      <c r="GGX72" s="49"/>
      <c r="GGY72" s="49"/>
      <c r="GGZ72" s="265"/>
      <c r="GHA72" s="265"/>
      <c r="GHB72" s="265"/>
      <c r="GHC72" s="265"/>
      <c r="GHD72" s="265"/>
      <c r="GHE72" s="49"/>
      <c r="GHF72" s="49"/>
      <c r="GHG72" s="49"/>
      <c r="GHH72" s="265"/>
      <c r="GHI72" s="265"/>
      <c r="GHJ72" s="265"/>
      <c r="GHK72" s="265"/>
      <c r="GHL72" s="265"/>
      <c r="GHM72" s="49"/>
      <c r="GHN72" s="49"/>
      <c r="GHO72" s="49"/>
      <c r="GHP72" s="265"/>
      <c r="GHQ72" s="265"/>
      <c r="GHR72" s="265"/>
      <c r="GHS72" s="265"/>
      <c r="GHT72" s="265"/>
      <c r="GHU72" s="49"/>
      <c r="GHV72" s="49"/>
      <c r="GHW72" s="49"/>
      <c r="GHX72" s="265"/>
      <c r="GHY72" s="265"/>
      <c r="GHZ72" s="265"/>
      <c r="GIA72" s="265"/>
      <c r="GIB72" s="265"/>
      <c r="GIC72" s="49"/>
      <c r="GID72" s="49"/>
      <c r="GIE72" s="49"/>
      <c r="GIF72" s="265"/>
      <c r="GIG72" s="265"/>
      <c r="GIH72" s="265"/>
      <c r="GII72" s="265"/>
      <c r="GIJ72" s="265"/>
      <c r="GIK72" s="49"/>
      <c r="GIL72" s="49"/>
      <c r="GIM72" s="49"/>
      <c r="GIN72" s="265"/>
      <c r="GIO72" s="265"/>
      <c r="GIP72" s="265"/>
      <c r="GIQ72" s="265"/>
      <c r="GIR72" s="265"/>
      <c r="GIS72" s="49"/>
      <c r="GIT72" s="49"/>
      <c r="GIU72" s="49"/>
      <c r="GIV72" s="265"/>
      <c r="GIW72" s="265"/>
      <c r="GIX72" s="265"/>
      <c r="GIY72" s="265"/>
      <c r="GIZ72" s="265"/>
      <c r="GJA72" s="49"/>
      <c r="GJB72" s="49"/>
      <c r="GJC72" s="49"/>
      <c r="GJD72" s="265"/>
      <c r="GJE72" s="265"/>
      <c r="GJF72" s="265"/>
      <c r="GJG72" s="265"/>
      <c r="GJH72" s="265"/>
      <c r="GJI72" s="49"/>
      <c r="GJJ72" s="49"/>
      <c r="GJK72" s="49"/>
      <c r="GJL72" s="265"/>
      <c r="GJM72" s="265"/>
      <c r="GJN72" s="265"/>
      <c r="GJO72" s="265"/>
      <c r="GJP72" s="265"/>
      <c r="GJQ72" s="49"/>
      <c r="GJR72" s="49"/>
      <c r="GJS72" s="49"/>
      <c r="GJT72" s="265"/>
      <c r="GJU72" s="265"/>
      <c r="GJV72" s="265"/>
      <c r="GJW72" s="265"/>
      <c r="GJX72" s="265"/>
      <c r="GJY72" s="49"/>
      <c r="GJZ72" s="49"/>
      <c r="GKA72" s="49"/>
      <c r="GKB72" s="265"/>
      <c r="GKC72" s="265"/>
      <c r="GKD72" s="265"/>
      <c r="GKE72" s="265"/>
      <c r="GKF72" s="265"/>
      <c r="GKG72" s="49"/>
      <c r="GKH72" s="49"/>
      <c r="GKI72" s="49"/>
      <c r="GKJ72" s="265"/>
      <c r="GKK72" s="265"/>
      <c r="GKL72" s="265"/>
      <c r="GKM72" s="265"/>
      <c r="GKN72" s="265"/>
      <c r="GKO72" s="49"/>
      <c r="GKP72" s="49"/>
      <c r="GKQ72" s="49"/>
      <c r="GKR72" s="265"/>
      <c r="GKS72" s="265"/>
      <c r="GKT72" s="265"/>
      <c r="GKU72" s="265"/>
      <c r="GKV72" s="265"/>
      <c r="GKW72" s="49"/>
      <c r="GKX72" s="49"/>
      <c r="GKY72" s="49"/>
      <c r="GKZ72" s="265"/>
      <c r="GLA72" s="265"/>
      <c r="GLB72" s="265"/>
      <c r="GLC72" s="265"/>
      <c r="GLD72" s="265"/>
      <c r="GLE72" s="49"/>
      <c r="GLF72" s="49"/>
      <c r="GLG72" s="49"/>
      <c r="GLH72" s="265"/>
      <c r="GLI72" s="265"/>
      <c r="GLJ72" s="265"/>
      <c r="GLK72" s="265"/>
      <c r="GLL72" s="265"/>
      <c r="GLM72" s="49"/>
      <c r="GLN72" s="49"/>
      <c r="GLO72" s="49"/>
      <c r="GLP72" s="265"/>
      <c r="GLQ72" s="265"/>
      <c r="GLR72" s="265"/>
      <c r="GLS72" s="265"/>
      <c r="GLT72" s="265"/>
      <c r="GLU72" s="49"/>
      <c r="GLV72" s="49"/>
      <c r="GLW72" s="49"/>
      <c r="GLX72" s="265"/>
      <c r="GLY72" s="265"/>
      <c r="GLZ72" s="265"/>
      <c r="GMA72" s="265"/>
      <c r="GMB72" s="265"/>
      <c r="GMC72" s="49"/>
      <c r="GMD72" s="49"/>
      <c r="GME72" s="49"/>
      <c r="GMF72" s="265"/>
      <c r="GMG72" s="265"/>
      <c r="GMH72" s="265"/>
      <c r="GMI72" s="265"/>
      <c r="GMJ72" s="265"/>
      <c r="GMK72" s="49"/>
      <c r="GML72" s="49"/>
      <c r="GMM72" s="49"/>
      <c r="GMN72" s="265"/>
      <c r="GMO72" s="265"/>
      <c r="GMP72" s="265"/>
      <c r="GMQ72" s="265"/>
      <c r="GMR72" s="265"/>
      <c r="GMS72" s="49"/>
      <c r="GMT72" s="49"/>
      <c r="GMU72" s="49"/>
      <c r="GMV72" s="265"/>
      <c r="GMW72" s="265"/>
      <c r="GMX72" s="265"/>
      <c r="GMY72" s="265"/>
      <c r="GMZ72" s="265"/>
      <c r="GNA72" s="49"/>
      <c r="GNB72" s="49"/>
      <c r="GNC72" s="49"/>
      <c r="GND72" s="265"/>
      <c r="GNE72" s="265"/>
      <c r="GNF72" s="265"/>
      <c r="GNG72" s="265"/>
      <c r="GNH72" s="265"/>
      <c r="GNI72" s="49"/>
      <c r="GNJ72" s="49"/>
      <c r="GNK72" s="49"/>
      <c r="GNL72" s="265"/>
      <c r="GNM72" s="265"/>
      <c r="GNN72" s="265"/>
      <c r="GNO72" s="265"/>
      <c r="GNP72" s="265"/>
      <c r="GNQ72" s="49"/>
      <c r="GNR72" s="49"/>
      <c r="GNS72" s="49"/>
      <c r="GNT72" s="265"/>
      <c r="GNU72" s="265"/>
      <c r="GNV72" s="265"/>
      <c r="GNW72" s="265"/>
      <c r="GNX72" s="265"/>
      <c r="GNY72" s="49"/>
      <c r="GNZ72" s="49"/>
      <c r="GOA72" s="49"/>
      <c r="GOB72" s="265"/>
      <c r="GOC72" s="265"/>
      <c r="GOD72" s="265"/>
      <c r="GOE72" s="265"/>
      <c r="GOF72" s="265"/>
      <c r="GOG72" s="49"/>
      <c r="GOH72" s="49"/>
      <c r="GOI72" s="49"/>
      <c r="GOJ72" s="265"/>
      <c r="GOK72" s="265"/>
      <c r="GOL72" s="265"/>
      <c r="GOM72" s="265"/>
      <c r="GON72" s="265"/>
      <c r="GOO72" s="49"/>
      <c r="GOP72" s="49"/>
      <c r="GOQ72" s="49"/>
      <c r="GOR72" s="265"/>
      <c r="GOS72" s="265"/>
      <c r="GOT72" s="265"/>
      <c r="GOU72" s="265"/>
      <c r="GOV72" s="265"/>
      <c r="GOW72" s="49"/>
      <c r="GOX72" s="49"/>
      <c r="GOY72" s="49"/>
      <c r="GOZ72" s="265"/>
      <c r="GPA72" s="265"/>
      <c r="GPB72" s="265"/>
      <c r="GPC72" s="265"/>
      <c r="GPD72" s="265"/>
      <c r="GPE72" s="49"/>
      <c r="GPF72" s="49"/>
      <c r="GPG72" s="49"/>
      <c r="GPH72" s="265"/>
      <c r="GPI72" s="265"/>
      <c r="GPJ72" s="265"/>
      <c r="GPK72" s="265"/>
      <c r="GPL72" s="265"/>
      <c r="GPM72" s="49"/>
      <c r="GPN72" s="49"/>
      <c r="GPO72" s="49"/>
      <c r="GPP72" s="265"/>
      <c r="GPQ72" s="265"/>
      <c r="GPR72" s="265"/>
      <c r="GPS72" s="265"/>
      <c r="GPT72" s="265"/>
      <c r="GPU72" s="49"/>
      <c r="GPV72" s="49"/>
      <c r="GPW72" s="49"/>
      <c r="GPX72" s="265"/>
      <c r="GPY72" s="265"/>
      <c r="GPZ72" s="265"/>
      <c r="GQA72" s="265"/>
      <c r="GQB72" s="265"/>
      <c r="GQC72" s="49"/>
      <c r="GQD72" s="49"/>
      <c r="GQE72" s="49"/>
      <c r="GQF72" s="265"/>
      <c r="GQG72" s="265"/>
      <c r="GQH72" s="265"/>
      <c r="GQI72" s="265"/>
      <c r="GQJ72" s="265"/>
      <c r="GQK72" s="49"/>
      <c r="GQL72" s="49"/>
      <c r="GQM72" s="49"/>
      <c r="GQN72" s="265"/>
      <c r="GQO72" s="265"/>
      <c r="GQP72" s="265"/>
      <c r="GQQ72" s="265"/>
      <c r="GQR72" s="265"/>
      <c r="GQS72" s="49"/>
      <c r="GQT72" s="49"/>
      <c r="GQU72" s="49"/>
      <c r="GQV72" s="265"/>
      <c r="GQW72" s="265"/>
      <c r="GQX72" s="265"/>
      <c r="GQY72" s="265"/>
      <c r="GQZ72" s="265"/>
      <c r="GRA72" s="49"/>
      <c r="GRB72" s="49"/>
      <c r="GRC72" s="49"/>
      <c r="GRD72" s="265"/>
      <c r="GRE72" s="265"/>
      <c r="GRF72" s="265"/>
      <c r="GRG72" s="265"/>
      <c r="GRH72" s="265"/>
      <c r="GRI72" s="49"/>
      <c r="GRJ72" s="49"/>
      <c r="GRK72" s="49"/>
      <c r="GRL72" s="265"/>
      <c r="GRM72" s="265"/>
      <c r="GRN72" s="265"/>
      <c r="GRO72" s="265"/>
      <c r="GRP72" s="265"/>
      <c r="GRQ72" s="49"/>
      <c r="GRR72" s="49"/>
      <c r="GRS72" s="49"/>
      <c r="GRT72" s="265"/>
      <c r="GRU72" s="265"/>
      <c r="GRV72" s="265"/>
      <c r="GRW72" s="265"/>
      <c r="GRX72" s="265"/>
      <c r="GRY72" s="49"/>
      <c r="GRZ72" s="49"/>
      <c r="GSA72" s="49"/>
      <c r="GSB72" s="265"/>
      <c r="GSC72" s="265"/>
      <c r="GSD72" s="265"/>
      <c r="GSE72" s="265"/>
      <c r="GSF72" s="265"/>
      <c r="GSG72" s="49"/>
      <c r="GSH72" s="49"/>
      <c r="GSI72" s="49"/>
      <c r="GSJ72" s="265"/>
      <c r="GSK72" s="265"/>
      <c r="GSL72" s="265"/>
      <c r="GSM72" s="265"/>
      <c r="GSN72" s="265"/>
      <c r="GSO72" s="49"/>
      <c r="GSP72" s="49"/>
      <c r="GSQ72" s="49"/>
      <c r="GSR72" s="265"/>
      <c r="GSS72" s="265"/>
      <c r="GST72" s="265"/>
      <c r="GSU72" s="265"/>
      <c r="GSV72" s="265"/>
      <c r="GSW72" s="49"/>
      <c r="GSX72" s="49"/>
      <c r="GSY72" s="49"/>
      <c r="GSZ72" s="265"/>
      <c r="GTA72" s="265"/>
      <c r="GTB72" s="265"/>
      <c r="GTC72" s="265"/>
      <c r="GTD72" s="265"/>
      <c r="GTE72" s="49"/>
      <c r="GTF72" s="49"/>
      <c r="GTG72" s="49"/>
      <c r="GTH72" s="265"/>
      <c r="GTI72" s="265"/>
      <c r="GTJ72" s="265"/>
      <c r="GTK72" s="265"/>
      <c r="GTL72" s="265"/>
      <c r="GTM72" s="49"/>
      <c r="GTN72" s="49"/>
      <c r="GTO72" s="49"/>
      <c r="GTP72" s="265"/>
      <c r="GTQ72" s="265"/>
      <c r="GTR72" s="265"/>
      <c r="GTS72" s="265"/>
      <c r="GTT72" s="265"/>
      <c r="GTU72" s="49"/>
      <c r="GTV72" s="49"/>
      <c r="GTW72" s="49"/>
      <c r="GTX72" s="265"/>
      <c r="GTY72" s="265"/>
      <c r="GTZ72" s="265"/>
      <c r="GUA72" s="265"/>
      <c r="GUB72" s="265"/>
      <c r="GUC72" s="49"/>
      <c r="GUD72" s="49"/>
      <c r="GUE72" s="49"/>
      <c r="GUF72" s="265"/>
      <c r="GUG72" s="265"/>
      <c r="GUH72" s="265"/>
      <c r="GUI72" s="265"/>
      <c r="GUJ72" s="265"/>
      <c r="GUK72" s="49"/>
      <c r="GUL72" s="49"/>
      <c r="GUM72" s="49"/>
      <c r="GUN72" s="265"/>
      <c r="GUO72" s="265"/>
      <c r="GUP72" s="265"/>
      <c r="GUQ72" s="265"/>
      <c r="GUR72" s="265"/>
      <c r="GUS72" s="49"/>
      <c r="GUT72" s="49"/>
      <c r="GUU72" s="49"/>
      <c r="GUV72" s="265"/>
      <c r="GUW72" s="265"/>
      <c r="GUX72" s="265"/>
      <c r="GUY72" s="265"/>
      <c r="GUZ72" s="265"/>
      <c r="GVA72" s="49"/>
      <c r="GVB72" s="49"/>
      <c r="GVC72" s="49"/>
      <c r="GVD72" s="265"/>
      <c r="GVE72" s="265"/>
      <c r="GVF72" s="265"/>
      <c r="GVG72" s="265"/>
      <c r="GVH72" s="265"/>
      <c r="GVI72" s="49"/>
      <c r="GVJ72" s="49"/>
      <c r="GVK72" s="49"/>
      <c r="GVL72" s="265"/>
      <c r="GVM72" s="265"/>
      <c r="GVN72" s="265"/>
      <c r="GVO72" s="265"/>
      <c r="GVP72" s="265"/>
      <c r="GVQ72" s="49"/>
      <c r="GVR72" s="49"/>
      <c r="GVS72" s="49"/>
      <c r="GVT72" s="265"/>
      <c r="GVU72" s="265"/>
      <c r="GVV72" s="265"/>
      <c r="GVW72" s="265"/>
      <c r="GVX72" s="265"/>
      <c r="GVY72" s="49"/>
      <c r="GVZ72" s="49"/>
      <c r="GWA72" s="49"/>
      <c r="GWB72" s="265"/>
      <c r="GWC72" s="265"/>
      <c r="GWD72" s="265"/>
      <c r="GWE72" s="265"/>
      <c r="GWF72" s="265"/>
      <c r="GWG72" s="49"/>
      <c r="GWH72" s="49"/>
      <c r="GWI72" s="49"/>
      <c r="GWJ72" s="265"/>
      <c r="GWK72" s="265"/>
      <c r="GWL72" s="265"/>
      <c r="GWM72" s="265"/>
      <c r="GWN72" s="265"/>
      <c r="GWO72" s="49"/>
      <c r="GWP72" s="49"/>
      <c r="GWQ72" s="49"/>
      <c r="GWR72" s="265"/>
      <c r="GWS72" s="265"/>
      <c r="GWT72" s="265"/>
      <c r="GWU72" s="265"/>
      <c r="GWV72" s="265"/>
      <c r="GWW72" s="49"/>
      <c r="GWX72" s="49"/>
      <c r="GWY72" s="49"/>
      <c r="GWZ72" s="265"/>
      <c r="GXA72" s="265"/>
      <c r="GXB72" s="265"/>
      <c r="GXC72" s="265"/>
      <c r="GXD72" s="265"/>
      <c r="GXE72" s="49"/>
      <c r="GXF72" s="49"/>
      <c r="GXG72" s="49"/>
      <c r="GXH72" s="265"/>
      <c r="GXI72" s="265"/>
      <c r="GXJ72" s="265"/>
      <c r="GXK72" s="265"/>
      <c r="GXL72" s="265"/>
      <c r="GXM72" s="49"/>
      <c r="GXN72" s="49"/>
      <c r="GXO72" s="49"/>
      <c r="GXP72" s="265"/>
      <c r="GXQ72" s="265"/>
      <c r="GXR72" s="265"/>
      <c r="GXS72" s="265"/>
      <c r="GXT72" s="265"/>
      <c r="GXU72" s="49"/>
      <c r="GXV72" s="49"/>
      <c r="GXW72" s="49"/>
      <c r="GXX72" s="265"/>
      <c r="GXY72" s="265"/>
      <c r="GXZ72" s="265"/>
      <c r="GYA72" s="265"/>
      <c r="GYB72" s="265"/>
      <c r="GYC72" s="49"/>
      <c r="GYD72" s="49"/>
      <c r="GYE72" s="49"/>
      <c r="GYF72" s="265"/>
      <c r="GYG72" s="265"/>
      <c r="GYH72" s="265"/>
      <c r="GYI72" s="265"/>
      <c r="GYJ72" s="265"/>
      <c r="GYK72" s="49"/>
      <c r="GYL72" s="49"/>
      <c r="GYM72" s="49"/>
      <c r="GYN72" s="265"/>
      <c r="GYO72" s="265"/>
      <c r="GYP72" s="265"/>
      <c r="GYQ72" s="265"/>
      <c r="GYR72" s="265"/>
      <c r="GYS72" s="49"/>
      <c r="GYT72" s="49"/>
      <c r="GYU72" s="49"/>
      <c r="GYV72" s="265"/>
      <c r="GYW72" s="265"/>
      <c r="GYX72" s="265"/>
      <c r="GYY72" s="265"/>
      <c r="GYZ72" s="265"/>
      <c r="GZA72" s="49"/>
      <c r="GZB72" s="49"/>
      <c r="GZC72" s="49"/>
      <c r="GZD72" s="265"/>
      <c r="GZE72" s="265"/>
      <c r="GZF72" s="265"/>
      <c r="GZG72" s="265"/>
      <c r="GZH72" s="265"/>
      <c r="GZI72" s="49"/>
      <c r="GZJ72" s="49"/>
      <c r="GZK72" s="49"/>
      <c r="GZL72" s="265"/>
      <c r="GZM72" s="265"/>
      <c r="GZN72" s="265"/>
      <c r="GZO72" s="265"/>
      <c r="GZP72" s="265"/>
      <c r="GZQ72" s="49"/>
      <c r="GZR72" s="49"/>
      <c r="GZS72" s="49"/>
      <c r="GZT72" s="265"/>
      <c r="GZU72" s="265"/>
      <c r="GZV72" s="265"/>
      <c r="GZW72" s="265"/>
      <c r="GZX72" s="265"/>
      <c r="GZY72" s="49"/>
      <c r="GZZ72" s="49"/>
      <c r="HAA72" s="49"/>
      <c r="HAB72" s="265"/>
      <c r="HAC72" s="265"/>
      <c r="HAD72" s="265"/>
      <c r="HAE72" s="265"/>
      <c r="HAF72" s="265"/>
      <c r="HAG72" s="49"/>
      <c r="HAH72" s="49"/>
      <c r="HAI72" s="49"/>
      <c r="HAJ72" s="265"/>
      <c r="HAK72" s="265"/>
      <c r="HAL72" s="265"/>
      <c r="HAM72" s="265"/>
      <c r="HAN72" s="265"/>
      <c r="HAO72" s="49"/>
      <c r="HAP72" s="49"/>
      <c r="HAQ72" s="49"/>
      <c r="HAR72" s="265"/>
      <c r="HAS72" s="265"/>
      <c r="HAT72" s="265"/>
      <c r="HAU72" s="265"/>
      <c r="HAV72" s="265"/>
      <c r="HAW72" s="49"/>
      <c r="HAX72" s="49"/>
      <c r="HAY72" s="49"/>
      <c r="HAZ72" s="265"/>
      <c r="HBA72" s="265"/>
      <c r="HBB72" s="265"/>
      <c r="HBC72" s="265"/>
      <c r="HBD72" s="265"/>
      <c r="HBE72" s="49"/>
      <c r="HBF72" s="49"/>
      <c r="HBG72" s="49"/>
      <c r="HBH72" s="265"/>
      <c r="HBI72" s="265"/>
      <c r="HBJ72" s="265"/>
      <c r="HBK72" s="265"/>
      <c r="HBL72" s="265"/>
      <c r="HBM72" s="49"/>
      <c r="HBN72" s="49"/>
      <c r="HBO72" s="49"/>
      <c r="HBP72" s="265"/>
      <c r="HBQ72" s="265"/>
      <c r="HBR72" s="265"/>
      <c r="HBS72" s="265"/>
      <c r="HBT72" s="265"/>
      <c r="HBU72" s="49"/>
      <c r="HBV72" s="49"/>
      <c r="HBW72" s="49"/>
      <c r="HBX72" s="265"/>
      <c r="HBY72" s="265"/>
      <c r="HBZ72" s="265"/>
      <c r="HCA72" s="265"/>
      <c r="HCB72" s="265"/>
      <c r="HCC72" s="49"/>
      <c r="HCD72" s="49"/>
      <c r="HCE72" s="49"/>
      <c r="HCF72" s="265"/>
      <c r="HCG72" s="265"/>
      <c r="HCH72" s="265"/>
      <c r="HCI72" s="265"/>
      <c r="HCJ72" s="265"/>
      <c r="HCK72" s="49"/>
      <c r="HCL72" s="49"/>
      <c r="HCM72" s="49"/>
      <c r="HCN72" s="265"/>
      <c r="HCO72" s="265"/>
      <c r="HCP72" s="265"/>
      <c r="HCQ72" s="265"/>
      <c r="HCR72" s="265"/>
      <c r="HCS72" s="49"/>
      <c r="HCT72" s="49"/>
      <c r="HCU72" s="49"/>
      <c r="HCV72" s="265"/>
      <c r="HCW72" s="265"/>
      <c r="HCX72" s="265"/>
      <c r="HCY72" s="265"/>
      <c r="HCZ72" s="265"/>
      <c r="HDA72" s="49"/>
      <c r="HDB72" s="49"/>
      <c r="HDC72" s="49"/>
      <c r="HDD72" s="265"/>
      <c r="HDE72" s="265"/>
      <c r="HDF72" s="265"/>
      <c r="HDG72" s="265"/>
      <c r="HDH72" s="265"/>
      <c r="HDI72" s="49"/>
      <c r="HDJ72" s="49"/>
      <c r="HDK72" s="49"/>
      <c r="HDL72" s="265"/>
      <c r="HDM72" s="265"/>
      <c r="HDN72" s="265"/>
      <c r="HDO72" s="265"/>
      <c r="HDP72" s="265"/>
      <c r="HDQ72" s="49"/>
      <c r="HDR72" s="49"/>
      <c r="HDS72" s="49"/>
      <c r="HDT72" s="265"/>
      <c r="HDU72" s="265"/>
      <c r="HDV72" s="265"/>
      <c r="HDW72" s="265"/>
      <c r="HDX72" s="265"/>
      <c r="HDY72" s="49"/>
      <c r="HDZ72" s="49"/>
      <c r="HEA72" s="49"/>
      <c r="HEB72" s="265"/>
      <c r="HEC72" s="265"/>
      <c r="HED72" s="265"/>
      <c r="HEE72" s="265"/>
      <c r="HEF72" s="265"/>
      <c r="HEG72" s="49"/>
      <c r="HEH72" s="49"/>
      <c r="HEI72" s="49"/>
      <c r="HEJ72" s="265"/>
      <c r="HEK72" s="265"/>
      <c r="HEL72" s="265"/>
      <c r="HEM72" s="265"/>
      <c r="HEN72" s="265"/>
      <c r="HEO72" s="49"/>
      <c r="HEP72" s="49"/>
      <c r="HEQ72" s="49"/>
      <c r="HER72" s="265"/>
      <c r="HES72" s="265"/>
      <c r="HET72" s="265"/>
      <c r="HEU72" s="265"/>
      <c r="HEV72" s="265"/>
      <c r="HEW72" s="49"/>
      <c r="HEX72" s="49"/>
      <c r="HEY72" s="49"/>
      <c r="HEZ72" s="265"/>
      <c r="HFA72" s="265"/>
      <c r="HFB72" s="265"/>
      <c r="HFC72" s="265"/>
      <c r="HFD72" s="265"/>
      <c r="HFE72" s="49"/>
      <c r="HFF72" s="49"/>
      <c r="HFG72" s="49"/>
      <c r="HFH72" s="265"/>
      <c r="HFI72" s="265"/>
      <c r="HFJ72" s="265"/>
      <c r="HFK72" s="265"/>
      <c r="HFL72" s="265"/>
      <c r="HFM72" s="49"/>
      <c r="HFN72" s="49"/>
      <c r="HFO72" s="49"/>
      <c r="HFP72" s="265"/>
      <c r="HFQ72" s="265"/>
      <c r="HFR72" s="265"/>
      <c r="HFS72" s="265"/>
      <c r="HFT72" s="265"/>
      <c r="HFU72" s="49"/>
      <c r="HFV72" s="49"/>
      <c r="HFW72" s="49"/>
      <c r="HFX72" s="265"/>
      <c r="HFY72" s="265"/>
      <c r="HFZ72" s="265"/>
      <c r="HGA72" s="265"/>
      <c r="HGB72" s="265"/>
      <c r="HGC72" s="49"/>
      <c r="HGD72" s="49"/>
      <c r="HGE72" s="49"/>
      <c r="HGF72" s="265"/>
      <c r="HGG72" s="265"/>
      <c r="HGH72" s="265"/>
      <c r="HGI72" s="265"/>
      <c r="HGJ72" s="265"/>
      <c r="HGK72" s="49"/>
      <c r="HGL72" s="49"/>
      <c r="HGM72" s="49"/>
      <c r="HGN72" s="265"/>
      <c r="HGO72" s="265"/>
      <c r="HGP72" s="265"/>
      <c r="HGQ72" s="265"/>
      <c r="HGR72" s="265"/>
      <c r="HGS72" s="49"/>
      <c r="HGT72" s="49"/>
      <c r="HGU72" s="49"/>
      <c r="HGV72" s="265"/>
      <c r="HGW72" s="265"/>
      <c r="HGX72" s="265"/>
      <c r="HGY72" s="265"/>
      <c r="HGZ72" s="265"/>
      <c r="HHA72" s="49"/>
      <c r="HHB72" s="49"/>
      <c r="HHC72" s="49"/>
      <c r="HHD72" s="265"/>
      <c r="HHE72" s="265"/>
      <c r="HHF72" s="265"/>
      <c r="HHG72" s="265"/>
      <c r="HHH72" s="265"/>
      <c r="HHI72" s="49"/>
      <c r="HHJ72" s="49"/>
      <c r="HHK72" s="49"/>
      <c r="HHL72" s="265"/>
      <c r="HHM72" s="265"/>
      <c r="HHN72" s="265"/>
      <c r="HHO72" s="265"/>
      <c r="HHP72" s="265"/>
      <c r="HHQ72" s="49"/>
      <c r="HHR72" s="49"/>
      <c r="HHS72" s="49"/>
      <c r="HHT72" s="265"/>
      <c r="HHU72" s="265"/>
      <c r="HHV72" s="265"/>
      <c r="HHW72" s="265"/>
      <c r="HHX72" s="265"/>
      <c r="HHY72" s="49"/>
      <c r="HHZ72" s="49"/>
      <c r="HIA72" s="49"/>
      <c r="HIB72" s="265"/>
      <c r="HIC72" s="265"/>
      <c r="HID72" s="265"/>
      <c r="HIE72" s="265"/>
      <c r="HIF72" s="265"/>
      <c r="HIG72" s="49"/>
      <c r="HIH72" s="49"/>
      <c r="HII72" s="49"/>
      <c r="HIJ72" s="265"/>
      <c r="HIK72" s="265"/>
      <c r="HIL72" s="265"/>
      <c r="HIM72" s="265"/>
      <c r="HIN72" s="265"/>
      <c r="HIO72" s="49"/>
      <c r="HIP72" s="49"/>
      <c r="HIQ72" s="49"/>
      <c r="HIR72" s="265"/>
      <c r="HIS72" s="265"/>
      <c r="HIT72" s="265"/>
      <c r="HIU72" s="265"/>
      <c r="HIV72" s="265"/>
      <c r="HIW72" s="49"/>
      <c r="HIX72" s="49"/>
      <c r="HIY72" s="49"/>
      <c r="HIZ72" s="265"/>
      <c r="HJA72" s="265"/>
      <c r="HJB72" s="265"/>
      <c r="HJC72" s="265"/>
      <c r="HJD72" s="265"/>
      <c r="HJE72" s="49"/>
      <c r="HJF72" s="49"/>
      <c r="HJG72" s="49"/>
      <c r="HJH72" s="265"/>
      <c r="HJI72" s="265"/>
      <c r="HJJ72" s="265"/>
      <c r="HJK72" s="265"/>
      <c r="HJL72" s="265"/>
      <c r="HJM72" s="49"/>
      <c r="HJN72" s="49"/>
      <c r="HJO72" s="49"/>
      <c r="HJP72" s="265"/>
      <c r="HJQ72" s="265"/>
      <c r="HJR72" s="265"/>
      <c r="HJS72" s="265"/>
      <c r="HJT72" s="265"/>
      <c r="HJU72" s="49"/>
      <c r="HJV72" s="49"/>
      <c r="HJW72" s="49"/>
      <c r="HJX72" s="265"/>
      <c r="HJY72" s="265"/>
      <c r="HJZ72" s="265"/>
      <c r="HKA72" s="265"/>
      <c r="HKB72" s="265"/>
      <c r="HKC72" s="49"/>
      <c r="HKD72" s="49"/>
      <c r="HKE72" s="49"/>
      <c r="HKF72" s="265"/>
      <c r="HKG72" s="265"/>
      <c r="HKH72" s="265"/>
      <c r="HKI72" s="265"/>
      <c r="HKJ72" s="265"/>
      <c r="HKK72" s="49"/>
      <c r="HKL72" s="49"/>
      <c r="HKM72" s="49"/>
      <c r="HKN72" s="265"/>
      <c r="HKO72" s="265"/>
      <c r="HKP72" s="265"/>
      <c r="HKQ72" s="265"/>
      <c r="HKR72" s="265"/>
      <c r="HKS72" s="49"/>
      <c r="HKT72" s="49"/>
      <c r="HKU72" s="49"/>
      <c r="HKV72" s="265"/>
      <c r="HKW72" s="265"/>
      <c r="HKX72" s="265"/>
      <c r="HKY72" s="265"/>
      <c r="HKZ72" s="265"/>
      <c r="HLA72" s="49"/>
      <c r="HLB72" s="49"/>
      <c r="HLC72" s="49"/>
      <c r="HLD72" s="265"/>
      <c r="HLE72" s="265"/>
      <c r="HLF72" s="265"/>
      <c r="HLG72" s="265"/>
      <c r="HLH72" s="265"/>
      <c r="HLI72" s="49"/>
      <c r="HLJ72" s="49"/>
      <c r="HLK72" s="49"/>
      <c r="HLL72" s="265"/>
      <c r="HLM72" s="265"/>
      <c r="HLN72" s="265"/>
      <c r="HLO72" s="265"/>
      <c r="HLP72" s="265"/>
      <c r="HLQ72" s="49"/>
      <c r="HLR72" s="49"/>
      <c r="HLS72" s="49"/>
      <c r="HLT72" s="265"/>
      <c r="HLU72" s="265"/>
      <c r="HLV72" s="265"/>
      <c r="HLW72" s="265"/>
      <c r="HLX72" s="265"/>
      <c r="HLY72" s="49"/>
      <c r="HLZ72" s="49"/>
      <c r="HMA72" s="49"/>
      <c r="HMB72" s="265"/>
      <c r="HMC72" s="265"/>
      <c r="HMD72" s="265"/>
      <c r="HME72" s="265"/>
      <c r="HMF72" s="265"/>
      <c r="HMG72" s="49"/>
      <c r="HMH72" s="49"/>
      <c r="HMI72" s="49"/>
      <c r="HMJ72" s="265"/>
      <c r="HMK72" s="265"/>
      <c r="HML72" s="265"/>
      <c r="HMM72" s="265"/>
      <c r="HMN72" s="265"/>
      <c r="HMO72" s="49"/>
      <c r="HMP72" s="49"/>
      <c r="HMQ72" s="49"/>
      <c r="HMR72" s="265"/>
      <c r="HMS72" s="265"/>
      <c r="HMT72" s="265"/>
      <c r="HMU72" s="265"/>
      <c r="HMV72" s="265"/>
      <c r="HMW72" s="49"/>
      <c r="HMX72" s="49"/>
      <c r="HMY72" s="49"/>
      <c r="HMZ72" s="265"/>
      <c r="HNA72" s="265"/>
      <c r="HNB72" s="265"/>
      <c r="HNC72" s="265"/>
      <c r="HND72" s="265"/>
      <c r="HNE72" s="49"/>
      <c r="HNF72" s="49"/>
      <c r="HNG72" s="49"/>
      <c r="HNH72" s="265"/>
      <c r="HNI72" s="265"/>
      <c r="HNJ72" s="265"/>
      <c r="HNK72" s="265"/>
      <c r="HNL72" s="265"/>
      <c r="HNM72" s="49"/>
      <c r="HNN72" s="49"/>
      <c r="HNO72" s="49"/>
      <c r="HNP72" s="265"/>
      <c r="HNQ72" s="265"/>
      <c r="HNR72" s="265"/>
      <c r="HNS72" s="265"/>
      <c r="HNT72" s="265"/>
      <c r="HNU72" s="49"/>
      <c r="HNV72" s="49"/>
      <c r="HNW72" s="49"/>
      <c r="HNX72" s="265"/>
      <c r="HNY72" s="265"/>
      <c r="HNZ72" s="265"/>
      <c r="HOA72" s="265"/>
      <c r="HOB72" s="265"/>
      <c r="HOC72" s="49"/>
      <c r="HOD72" s="49"/>
      <c r="HOE72" s="49"/>
      <c r="HOF72" s="265"/>
      <c r="HOG72" s="265"/>
      <c r="HOH72" s="265"/>
      <c r="HOI72" s="265"/>
      <c r="HOJ72" s="265"/>
      <c r="HOK72" s="49"/>
      <c r="HOL72" s="49"/>
      <c r="HOM72" s="49"/>
      <c r="HON72" s="265"/>
      <c r="HOO72" s="265"/>
      <c r="HOP72" s="265"/>
      <c r="HOQ72" s="265"/>
      <c r="HOR72" s="265"/>
      <c r="HOS72" s="49"/>
      <c r="HOT72" s="49"/>
      <c r="HOU72" s="49"/>
      <c r="HOV72" s="265"/>
      <c r="HOW72" s="265"/>
      <c r="HOX72" s="265"/>
      <c r="HOY72" s="265"/>
      <c r="HOZ72" s="265"/>
      <c r="HPA72" s="49"/>
      <c r="HPB72" s="49"/>
      <c r="HPC72" s="49"/>
      <c r="HPD72" s="265"/>
      <c r="HPE72" s="265"/>
      <c r="HPF72" s="265"/>
      <c r="HPG72" s="265"/>
      <c r="HPH72" s="265"/>
      <c r="HPI72" s="49"/>
      <c r="HPJ72" s="49"/>
      <c r="HPK72" s="49"/>
      <c r="HPL72" s="265"/>
      <c r="HPM72" s="265"/>
      <c r="HPN72" s="265"/>
      <c r="HPO72" s="265"/>
      <c r="HPP72" s="265"/>
      <c r="HPQ72" s="49"/>
      <c r="HPR72" s="49"/>
      <c r="HPS72" s="49"/>
      <c r="HPT72" s="265"/>
      <c r="HPU72" s="265"/>
      <c r="HPV72" s="265"/>
      <c r="HPW72" s="265"/>
      <c r="HPX72" s="265"/>
      <c r="HPY72" s="49"/>
      <c r="HPZ72" s="49"/>
      <c r="HQA72" s="49"/>
      <c r="HQB72" s="265"/>
      <c r="HQC72" s="265"/>
      <c r="HQD72" s="265"/>
      <c r="HQE72" s="265"/>
      <c r="HQF72" s="265"/>
      <c r="HQG72" s="49"/>
      <c r="HQH72" s="49"/>
      <c r="HQI72" s="49"/>
      <c r="HQJ72" s="265"/>
      <c r="HQK72" s="265"/>
      <c r="HQL72" s="265"/>
      <c r="HQM72" s="265"/>
      <c r="HQN72" s="265"/>
      <c r="HQO72" s="49"/>
      <c r="HQP72" s="49"/>
      <c r="HQQ72" s="49"/>
      <c r="HQR72" s="265"/>
      <c r="HQS72" s="265"/>
      <c r="HQT72" s="265"/>
      <c r="HQU72" s="265"/>
      <c r="HQV72" s="265"/>
      <c r="HQW72" s="49"/>
      <c r="HQX72" s="49"/>
      <c r="HQY72" s="49"/>
      <c r="HQZ72" s="265"/>
      <c r="HRA72" s="265"/>
      <c r="HRB72" s="265"/>
      <c r="HRC72" s="265"/>
      <c r="HRD72" s="265"/>
      <c r="HRE72" s="49"/>
      <c r="HRF72" s="49"/>
      <c r="HRG72" s="49"/>
      <c r="HRH72" s="265"/>
      <c r="HRI72" s="265"/>
      <c r="HRJ72" s="265"/>
      <c r="HRK72" s="265"/>
      <c r="HRL72" s="265"/>
      <c r="HRM72" s="49"/>
      <c r="HRN72" s="49"/>
      <c r="HRO72" s="49"/>
      <c r="HRP72" s="265"/>
      <c r="HRQ72" s="265"/>
      <c r="HRR72" s="265"/>
      <c r="HRS72" s="265"/>
      <c r="HRT72" s="265"/>
      <c r="HRU72" s="49"/>
      <c r="HRV72" s="49"/>
      <c r="HRW72" s="49"/>
      <c r="HRX72" s="265"/>
      <c r="HRY72" s="265"/>
      <c r="HRZ72" s="265"/>
      <c r="HSA72" s="265"/>
      <c r="HSB72" s="265"/>
      <c r="HSC72" s="49"/>
      <c r="HSD72" s="49"/>
      <c r="HSE72" s="49"/>
      <c r="HSF72" s="265"/>
      <c r="HSG72" s="265"/>
      <c r="HSH72" s="265"/>
      <c r="HSI72" s="265"/>
      <c r="HSJ72" s="265"/>
      <c r="HSK72" s="49"/>
      <c r="HSL72" s="49"/>
      <c r="HSM72" s="49"/>
      <c r="HSN72" s="265"/>
      <c r="HSO72" s="265"/>
      <c r="HSP72" s="265"/>
      <c r="HSQ72" s="265"/>
      <c r="HSR72" s="265"/>
      <c r="HSS72" s="49"/>
      <c r="HST72" s="49"/>
      <c r="HSU72" s="49"/>
      <c r="HSV72" s="265"/>
      <c r="HSW72" s="265"/>
      <c r="HSX72" s="265"/>
      <c r="HSY72" s="265"/>
      <c r="HSZ72" s="265"/>
      <c r="HTA72" s="49"/>
      <c r="HTB72" s="49"/>
      <c r="HTC72" s="49"/>
      <c r="HTD72" s="265"/>
      <c r="HTE72" s="265"/>
      <c r="HTF72" s="265"/>
      <c r="HTG72" s="265"/>
      <c r="HTH72" s="265"/>
      <c r="HTI72" s="49"/>
      <c r="HTJ72" s="49"/>
      <c r="HTK72" s="49"/>
      <c r="HTL72" s="265"/>
      <c r="HTM72" s="265"/>
      <c r="HTN72" s="265"/>
      <c r="HTO72" s="265"/>
      <c r="HTP72" s="265"/>
      <c r="HTQ72" s="49"/>
      <c r="HTR72" s="49"/>
      <c r="HTS72" s="49"/>
      <c r="HTT72" s="265"/>
      <c r="HTU72" s="265"/>
      <c r="HTV72" s="265"/>
      <c r="HTW72" s="265"/>
      <c r="HTX72" s="265"/>
      <c r="HTY72" s="49"/>
      <c r="HTZ72" s="49"/>
      <c r="HUA72" s="49"/>
      <c r="HUB72" s="265"/>
      <c r="HUC72" s="265"/>
      <c r="HUD72" s="265"/>
      <c r="HUE72" s="265"/>
      <c r="HUF72" s="265"/>
      <c r="HUG72" s="49"/>
      <c r="HUH72" s="49"/>
      <c r="HUI72" s="49"/>
      <c r="HUJ72" s="265"/>
      <c r="HUK72" s="265"/>
      <c r="HUL72" s="265"/>
      <c r="HUM72" s="265"/>
      <c r="HUN72" s="265"/>
      <c r="HUO72" s="49"/>
      <c r="HUP72" s="49"/>
      <c r="HUQ72" s="49"/>
      <c r="HUR72" s="265"/>
      <c r="HUS72" s="265"/>
      <c r="HUT72" s="265"/>
      <c r="HUU72" s="265"/>
      <c r="HUV72" s="265"/>
      <c r="HUW72" s="49"/>
      <c r="HUX72" s="49"/>
      <c r="HUY72" s="49"/>
      <c r="HUZ72" s="265"/>
      <c r="HVA72" s="265"/>
      <c r="HVB72" s="265"/>
      <c r="HVC72" s="265"/>
      <c r="HVD72" s="265"/>
      <c r="HVE72" s="49"/>
      <c r="HVF72" s="49"/>
      <c r="HVG72" s="49"/>
      <c r="HVH72" s="265"/>
      <c r="HVI72" s="265"/>
      <c r="HVJ72" s="265"/>
      <c r="HVK72" s="265"/>
      <c r="HVL72" s="265"/>
      <c r="HVM72" s="49"/>
      <c r="HVN72" s="49"/>
      <c r="HVO72" s="49"/>
      <c r="HVP72" s="265"/>
      <c r="HVQ72" s="265"/>
      <c r="HVR72" s="265"/>
      <c r="HVS72" s="265"/>
      <c r="HVT72" s="265"/>
      <c r="HVU72" s="49"/>
      <c r="HVV72" s="49"/>
      <c r="HVW72" s="49"/>
      <c r="HVX72" s="265"/>
      <c r="HVY72" s="265"/>
      <c r="HVZ72" s="265"/>
      <c r="HWA72" s="265"/>
      <c r="HWB72" s="265"/>
      <c r="HWC72" s="49"/>
      <c r="HWD72" s="49"/>
      <c r="HWE72" s="49"/>
      <c r="HWF72" s="265"/>
      <c r="HWG72" s="265"/>
      <c r="HWH72" s="265"/>
      <c r="HWI72" s="265"/>
      <c r="HWJ72" s="265"/>
      <c r="HWK72" s="49"/>
      <c r="HWL72" s="49"/>
      <c r="HWM72" s="49"/>
      <c r="HWN72" s="265"/>
      <c r="HWO72" s="265"/>
      <c r="HWP72" s="265"/>
      <c r="HWQ72" s="265"/>
      <c r="HWR72" s="265"/>
      <c r="HWS72" s="49"/>
      <c r="HWT72" s="49"/>
      <c r="HWU72" s="49"/>
      <c r="HWV72" s="265"/>
      <c r="HWW72" s="265"/>
      <c r="HWX72" s="265"/>
      <c r="HWY72" s="265"/>
      <c r="HWZ72" s="265"/>
      <c r="HXA72" s="49"/>
      <c r="HXB72" s="49"/>
      <c r="HXC72" s="49"/>
      <c r="HXD72" s="265"/>
      <c r="HXE72" s="265"/>
      <c r="HXF72" s="265"/>
      <c r="HXG72" s="265"/>
      <c r="HXH72" s="265"/>
      <c r="HXI72" s="49"/>
      <c r="HXJ72" s="49"/>
      <c r="HXK72" s="49"/>
      <c r="HXL72" s="265"/>
      <c r="HXM72" s="265"/>
      <c r="HXN72" s="265"/>
      <c r="HXO72" s="265"/>
      <c r="HXP72" s="265"/>
      <c r="HXQ72" s="49"/>
      <c r="HXR72" s="49"/>
      <c r="HXS72" s="49"/>
      <c r="HXT72" s="265"/>
      <c r="HXU72" s="265"/>
      <c r="HXV72" s="265"/>
      <c r="HXW72" s="265"/>
      <c r="HXX72" s="265"/>
      <c r="HXY72" s="49"/>
      <c r="HXZ72" s="49"/>
      <c r="HYA72" s="49"/>
      <c r="HYB72" s="265"/>
      <c r="HYC72" s="265"/>
      <c r="HYD72" s="265"/>
      <c r="HYE72" s="265"/>
      <c r="HYF72" s="265"/>
      <c r="HYG72" s="49"/>
      <c r="HYH72" s="49"/>
      <c r="HYI72" s="49"/>
      <c r="HYJ72" s="265"/>
      <c r="HYK72" s="265"/>
      <c r="HYL72" s="265"/>
      <c r="HYM72" s="265"/>
      <c r="HYN72" s="265"/>
      <c r="HYO72" s="49"/>
      <c r="HYP72" s="49"/>
      <c r="HYQ72" s="49"/>
      <c r="HYR72" s="265"/>
      <c r="HYS72" s="265"/>
      <c r="HYT72" s="265"/>
      <c r="HYU72" s="265"/>
      <c r="HYV72" s="265"/>
      <c r="HYW72" s="49"/>
      <c r="HYX72" s="49"/>
      <c r="HYY72" s="49"/>
      <c r="HYZ72" s="265"/>
      <c r="HZA72" s="265"/>
      <c r="HZB72" s="265"/>
      <c r="HZC72" s="265"/>
      <c r="HZD72" s="265"/>
      <c r="HZE72" s="49"/>
      <c r="HZF72" s="49"/>
      <c r="HZG72" s="49"/>
      <c r="HZH72" s="265"/>
      <c r="HZI72" s="265"/>
      <c r="HZJ72" s="265"/>
      <c r="HZK72" s="265"/>
      <c r="HZL72" s="265"/>
      <c r="HZM72" s="49"/>
      <c r="HZN72" s="49"/>
      <c r="HZO72" s="49"/>
      <c r="HZP72" s="265"/>
      <c r="HZQ72" s="265"/>
      <c r="HZR72" s="265"/>
      <c r="HZS72" s="265"/>
      <c r="HZT72" s="265"/>
      <c r="HZU72" s="49"/>
      <c r="HZV72" s="49"/>
      <c r="HZW72" s="49"/>
      <c r="HZX72" s="265"/>
      <c r="HZY72" s="265"/>
      <c r="HZZ72" s="265"/>
      <c r="IAA72" s="265"/>
      <c r="IAB72" s="265"/>
      <c r="IAC72" s="49"/>
      <c r="IAD72" s="49"/>
      <c r="IAE72" s="49"/>
      <c r="IAF72" s="265"/>
      <c r="IAG72" s="265"/>
      <c r="IAH72" s="265"/>
      <c r="IAI72" s="265"/>
      <c r="IAJ72" s="265"/>
      <c r="IAK72" s="49"/>
      <c r="IAL72" s="49"/>
      <c r="IAM72" s="49"/>
      <c r="IAN72" s="265"/>
      <c r="IAO72" s="265"/>
      <c r="IAP72" s="265"/>
      <c r="IAQ72" s="265"/>
      <c r="IAR72" s="265"/>
      <c r="IAS72" s="49"/>
      <c r="IAT72" s="49"/>
      <c r="IAU72" s="49"/>
      <c r="IAV72" s="265"/>
      <c r="IAW72" s="265"/>
      <c r="IAX72" s="265"/>
      <c r="IAY72" s="265"/>
      <c r="IAZ72" s="265"/>
      <c r="IBA72" s="49"/>
      <c r="IBB72" s="49"/>
      <c r="IBC72" s="49"/>
      <c r="IBD72" s="265"/>
      <c r="IBE72" s="265"/>
      <c r="IBF72" s="265"/>
      <c r="IBG72" s="265"/>
      <c r="IBH72" s="265"/>
      <c r="IBI72" s="49"/>
      <c r="IBJ72" s="49"/>
      <c r="IBK72" s="49"/>
      <c r="IBL72" s="265"/>
      <c r="IBM72" s="265"/>
      <c r="IBN72" s="265"/>
      <c r="IBO72" s="265"/>
      <c r="IBP72" s="265"/>
      <c r="IBQ72" s="49"/>
      <c r="IBR72" s="49"/>
      <c r="IBS72" s="49"/>
      <c r="IBT72" s="265"/>
      <c r="IBU72" s="265"/>
      <c r="IBV72" s="265"/>
      <c r="IBW72" s="265"/>
      <c r="IBX72" s="265"/>
      <c r="IBY72" s="49"/>
      <c r="IBZ72" s="49"/>
      <c r="ICA72" s="49"/>
      <c r="ICB72" s="265"/>
      <c r="ICC72" s="265"/>
      <c r="ICD72" s="265"/>
      <c r="ICE72" s="265"/>
      <c r="ICF72" s="265"/>
      <c r="ICG72" s="49"/>
      <c r="ICH72" s="49"/>
      <c r="ICI72" s="49"/>
      <c r="ICJ72" s="265"/>
      <c r="ICK72" s="265"/>
      <c r="ICL72" s="265"/>
      <c r="ICM72" s="265"/>
      <c r="ICN72" s="265"/>
      <c r="ICO72" s="49"/>
      <c r="ICP72" s="49"/>
      <c r="ICQ72" s="49"/>
      <c r="ICR72" s="265"/>
      <c r="ICS72" s="265"/>
      <c r="ICT72" s="265"/>
      <c r="ICU72" s="265"/>
      <c r="ICV72" s="265"/>
      <c r="ICW72" s="49"/>
      <c r="ICX72" s="49"/>
      <c r="ICY72" s="49"/>
      <c r="ICZ72" s="265"/>
      <c r="IDA72" s="265"/>
      <c r="IDB72" s="265"/>
      <c r="IDC72" s="265"/>
      <c r="IDD72" s="265"/>
      <c r="IDE72" s="49"/>
      <c r="IDF72" s="49"/>
      <c r="IDG72" s="49"/>
      <c r="IDH72" s="265"/>
      <c r="IDI72" s="265"/>
      <c r="IDJ72" s="265"/>
      <c r="IDK72" s="265"/>
      <c r="IDL72" s="265"/>
      <c r="IDM72" s="49"/>
      <c r="IDN72" s="49"/>
      <c r="IDO72" s="49"/>
      <c r="IDP72" s="265"/>
      <c r="IDQ72" s="265"/>
      <c r="IDR72" s="265"/>
      <c r="IDS72" s="265"/>
      <c r="IDT72" s="265"/>
      <c r="IDU72" s="49"/>
      <c r="IDV72" s="49"/>
      <c r="IDW72" s="49"/>
      <c r="IDX72" s="265"/>
      <c r="IDY72" s="265"/>
      <c r="IDZ72" s="265"/>
      <c r="IEA72" s="265"/>
      <c r="IEB72" s="265"/>
      <c r="IEC72" s="49"/>
      <c r="IED72" s="49"/>
      <c r="IEE72" s="49"/>
      <c r="IEF72" s="265"/>
      <c r="IEG72" s="265"/>
      <c r="IEH72" s="265"/>
      <c r="IEI72" s="265"/>
      <c r="IEJ72" s="265"/>
      <c r="IEK72" s="49"/>
      <c r="IEL72" s="49"/>
      <c r="IEM72" s="49"/>
      <c r="IEN72" s="265"/>
      <c r="IEO72" s="265"/>
      <c r="IEP72" s="265"/>
      <c r="IEQ72" s="265"/>
      <c r="IER72" s="265"/>
      <c r="IES72" s="49"/>
      <c r="IET72" s="49"/>
      <c r="IEU72" s="49"/>
      <c r="IEV72" s="265"/>
      <c r="IEW72" s="265"/>
      <c r="IEX72" s="265"/>
      <c r="IEY72" s="265"/>
      <c r="IEZ72" s="265"/>
      <c r="IFA72" s="49"/>
      <c r="IFB72" s="49"/>
      <c r="IFC72" s="49"/>
      <c r="IFD72" s="265"/>
      <c r="IFE72" s="265"/>
      <c r="IFF72" s="265"/>
      <c r="IFG72" s="265"/>
      <c r="IFH72" s="265"/>
      <c r="IFI72" s="49"/>
      <c r="IFJ72" s="49"/>
      <c r="IFK72" s="49"/>
      <c r="IFL72" s="265"/>
      <c r="IFM72" s="265"/>
      <c r="IFN72" s="265"/>
      <c r="IFO72" s="265"/>
      <c r="IFP72" s="265"/>
      <c r="IFQ72" s="49"/>
      <c r="IFR72" s="49"/>
      <c r="IFS72" s="49"/>
      <c r="IFT72" s="265"/>
      <c r="IFU72" s="265"/>
      <c r="IFV72" s="265"/>
      <c r="IFW72" s="265"/>
      <c r="IFX72" s="265"/>
      <c r="IFY72" s="49"/>
      <c r="IFZ72" s="49"/>
      <c r="IGA72" s="49"/>
      <c r="IGB72" s="265"/>
      <c r="IGC72" s="265"/>
      <c r="IGD72" s="265"/>
      <c r="IGE72" s="265"/>
      <c r="IGF72" s="265"/>
      <c r="IGG72" s="49"/>
      <c r="IGH72" s="49"/>
      <c r="IGI72" s="49"/>
      <c r="IGJ72" s="265"/>
      <c r="IGK72" s="265"/>
      <c r="IGL72" s="265"/>
      <c r="IGM72" s="265"/>
      <c r="IGN72" s="265"/>
      <c r="IGO72" s="49"/>
      <c r="IGP72" s="49"/>
      <c r="IGQ72" s="49"/>
      <c r="IGR72" s="265"/>
      <c r="IGS72" s="265"/>
      <c r="IGT72" s="265"/>
      <c r="IGU72" s="265"/>
      <c r="IGV72" s="265"/>
      <c r="IGW72" s="49"/>
      <c r="IGX72" s="49"/>
      <c r="IGY72" s="49"/>
      <c r="IGZ72" s="265"/>
      <c r="IHA72" s="265"/>
      <c r="IHB72" s="265"/>
      <c r="IHC72" s="265"/>
      <c r="IHD72" s="265"/>
      <c r="IHE72" s="49"/>
      <c r="IHF72" s="49"/>
      <c r="IHG72" s="49"/>
      <c r="IHH72" s="265"/>
      <c r="IHI72" s="265"/>
      <c r="IHJ72" s="265"/>
      <c r="IHK72" s="265"/>
      <c r="IHL72" s="265"/>
      <c r="IHM72" s="49"/>
      <c r="IHN72" s="49"/>
      <c r="IHO72" s="49"/>
      <c r="IHP72" s="265"/>
      <c r="IHQ72" s="265"/>
      <c r="IHR72" s="265"/>
      <c r="IHS72" s="265"/>
      <c r="IHT72" s="265"/>
      <c r="IHU72" s="49"/>
      <c r="IHV72" s="49"/>
      <c r="IHW72" s="49"/>
      <c r="IHX72" s="265"/>
      <c r="IHY72" s="265"/>
      <c r="IHZ72" s="265"/>
      <c r="IIA72" s="265"/>
      <c r="IIB72" s="265"/>
      <c r="IIC72" s="49"/>
      <c r="IID72" s="49"/>
      <c r="IIE72" s="49"/>
      <c r="IIF72" s="265"/>
      <c r="IIG72" s="265"/>
      <c r="IIH72" s="265"/>
      <c r="III72" s="265"/>
      <c r="IIJ72" s="265"/>
      <c r="IIK72" s="49"/>
      <c r="IIL72" s="49"/>
      <c r="IIM72" s="49"/>
      <c r="IIN72" s="265"/>
      <c r="IIO72" s="265"/>
      <c r="IIP72" s="265"/>
      <c r="IIQ72" s="265"/>
      <c r="IIR72" s="265"/>
      <c r="IIS72" s="49"/>
      <c r="IIT72" s="49"/>
      <c r="IIU72" s="49"/>
      <c r="IIV72" s="265"/>
      <c r="IIW72" s="265"/>
      <c r="IIX72" s="265"/>
      <c r="IIY72" s="265"/>
      <c r="IIZ72" s="265"/>
      <c r="IJA72" s="49"/>
      <c r="IJB72" s="49"/>
      <c r="IJC72" s="49"/>
      <c r="IJD72" s="265"/>
      <c r="IJE72" s="265"/>
      <c r="IJF72" s="265"/>
      <c r="IJG72" s="265"/>
      <c r="IJH72" s="265"/>
      <c r="IJI72" s="49"/>
      <c r="IJJ72" s="49"/>
      <c r="IJK72" s="49"/>
      <c r="IJL72" s="265"/>
      <c r="IJM72" s="265"/>
      <c r="IJN72" s="265"/>
      <c r="IJO72" s="265"/>
      <c r="IJP72" s="265"/>
      <c r="IJQ72" s="49"/>
      <c r="IJR72" s="49"/>
      <c r="IJS72" s="49"/>
      <c r="IJT72" s="265"/>
      <c r="IJU72" s="265"/>
      <c r="IJV72" s="265"/>
      <c r="IJW72" s="265"/>
      <c r="IJX72" s="265"/>
      <c r="IJY72" s="49"/>
      <c r="IJZ72" s="49"/>
      <c r="IKA72" s="49"/>
      <c r="IKB72" s="265"/>
      <c r="IKC72" s="265"/>
      <c r="IKD72" s="265"/>
      <c r="IKE72" s="265"/>
      <c r="IKF72" s="265"/>
      <c r="IKG72" s="49"/>
      <c r="IKH72" s="49"/>
      <c r="IKI72" s="49"/>
      <c r="IKJ72" s="265"/>
      <c r="IKK72" s="265"/>
      <c r="IKL72" s="265"/>
      <c r="IKM72" s="265"/>
      <c r="IKN72" s="265"/>
      <c r="IKO72" s="49"/>
      <c r="IKP72" s="49"/>
      <c r="IKQ72" s="49"/>
      <c r="IKR72" s="265"/>
      <c r="IKS72" s="265"/>
      <c r="IKT72" s="265"/>
      <c r="IKU72" s="265"/>
      <c r="IKV72" s="265"/>
      <c r="IKW72" s="49"/>
      <c r="IKX72" s="49"/>
      <c r="IKY72" s="49"/>
      <c r="IKZ72" s="265"/>
      <c r="ILA72" s="265"/>
      <c r="ILB72" s="265"/>
      <c r="ILC72" s="265"/>
      <c r="ILD72" s="265"/>
      <c r="ILE72" s="49"/>
      <c r="ILF72" s="49"/>
      <c r="ILG72" s="49"/>
      <c r="ILH72" s="265"/>
      <c r="ILI72" s="265"/>
      <c r="ILJ72" s="265"/>
      <c r="ILK72" s="265"/>
      <c r="ILL72" s="265"/>
      <c r="ILM72" s="49"/>
      <c r="ILN72" s="49"/>
      <c r="ILO72" s="49"/>
      <c r="ILP72" s="265"/>
      <c r="ILQ72" s="265"/>
      <c r="ILR72" s="265"/>
      <c r="ILS72" s="265"/>
      <c r="ILT72" s="265"/>
      <c r="ILU72" s="49"/>
      <c r="ILV72" s="49"/>
      <c r="ILW72" s="49"/>
      <c r="ILX72" s="265"/>
      <c r="ILY72" s="265"/>
      <c r="ILZ72" s="265"/>
      <c r="IMA72" s="265"/>
      <c r="IMB72" s="265"/>
      <c r="IMC72" s="49"/>
      <c r="IMD72" s="49"/>
      <c r="IME72" s="49"/>
      <c r="IMF72" s="265"/>
      <c r="IMG72" s="265"/>
      <c r="IMH72" s="265"/>
      <c r="IMI72" s="265"/>
      <c r="IMJ72" s="265"/>
      <c r="IMK72" s="49"/>
      <c r="IML72" s="49"/>
      <c r="IMM72" s="49"/>
      <c r="IMN72" s="265"/>
      <c r="IMO72" s="265"/>
      <c r="IMP72" s="265"/>
      <c r="IMQ72" s="265"/>
      <c r="IMR72" s="265"/>
      <c r="IMS72" s="49"/>
      <c r="IMT72" s="49"/>
      <c r="IMU72" s="49"/>
      <c r="IMV72" s="265"/>
      <c r="IMW72" s="265"/>
      <c r="IMX72" s="265"/>
      <c r="IMY72" s="265"/>
      <c r="IMZ72" s="265"/>
      <c r="INA72" s="49"/>
      <c r="INB72" s="49"/>
      <c r="INC72" s="49"/>
      <c r="IND72" s="265"/>
      <c r="INE72" s="265"/>
      <c r="INF72" s="265"/>
      <c r="ING72" s="265"/>
      <c r="INH72" s="265"/>
      <c r="INI72" s="49"/>
      <c r="INJ72" s="49"/>
      <c r="INK72" s="49"/>
      <c r="INL72" s="265"/>
      <c r="INM72" s="265"/>
      <c r="INN72" s="265"/>
      <c r="INO72" s="265"/>
      <c r="INP72" s="265"/>
      <c r="INQ72" s="49"/>
      <c r="INR72" s="49"/>
      <c r="INS72" s="49"/>
      <c r="INT72" s="265"/>
      <c r="INU72" s="265"/>
      <c r="INV72" s="265"/>
      <c r="INW72" s="265"/>
      <c r="INX72" s="265"/>
      <c r="INY72" s="49"/>
      <c r="INZ72" s="49"/>
      <c r="IOA72" s="49"/>
      <c r="IOB72" s="265"/>
      <c r="IOC72" s="265"/>
      <c r="IOD72" s="265"/>
      <c r="IOE72" s="265"/>
      <c r="IOF72" s="265"/>
      <c r="IOG72" s="49"/>
      <c r="IOH72" s="49"/>
      <c r="IOI72" s="49"/>
      <c r="IOJ72" s="265"/>
      <c r="IOK72" s="265"/>
      <c r="IOL72" s="265"/>
      <c r="IOM72" s="265"/>
      <c r="ION72" s="265"/>
      <c r="IOO72" s="49"/>
      <c r="IOP72" s="49"/>
      <c r="IOQ72" s="49"/>
      <c r="IOR72" s="265"/>
      <c r="IOS72" s="265"/>
      <c r="IOT72" s="265"/>
      <c r="IOU72" s="265"/>
      <c r="IOV72" s="265"/>
      <c r="IOW72" s="49"/>
      <c r="IOX72" s="49"/>
      <c r="IOY72" s="49"/>
      <c r="IOZ72" s="265"/>
      <c r="IPA72" s="265"/>
      <c r="IPB72" s="265"/>
      <c r="IPC72" s="265"/>
      <c r="IPD72" s="265"/>
      <c r="IPE72" s="49"/>
      <c r="IPF72" s="49"/>
      <c r="IPG72" s="49"/>
      <c r="IPH72" s="265"/>
      <c r="IPI72" s="265"/>
      <c r="IPJ72" s="265"/>
      <c r="IPK72" s="265"/>
      <c r="IPL72" s="265"/>
      <c r="IPM72" s="49"/>
      <c r="IPN72" s="49"/>
      <c r="IPO72" s="49"/>
      <c r="IPP72" s="265"/>
      <c r="IPQ72" s="265"/>
      <c r="IPR72" s="265"/>
      <c r="IPS72" s="265"/>
      <c r="IPT72" s="265"/>
      <c r="IPU72" s="49"/>
      <c r="IPV72" s="49"/>
      <c r="IPW72" s="49"/>
      <c r="IPX72" s="265"/>
      <c r="IPY72" s="265"/>
      <c r="IPZ72" s="265"/>
      <c r="IQA72" s="265"/>
      <c r="IQB72" s="265"/>
      <c r="IQC72" s="49"/>
      <c r="IQD72" s="49"/>
      <c r="IQE72" s="49"/>
      <c r="IQF72" s="265"/>
      <c r="IQG72" s="265"/>
      <c r="IQH72" s="265"/>
      <c r="IQI72" s="265"/>
      <c r="IQJ72" s="265"/>
      <c r="IQK72" s="49"/>
      <c r="IQL72" s="49"/>
      <c r="IQM72" s="49"/>
      <c r="IQN72" s="265"/>
      <c r="IQO72" s="265"/>
      <c r="IQP72" s="265"/>
      <c r="IQQ72" s="265"/>
      <c r="IQR72" s="265"/>
      <c r="IQS72" s="49"/>
      <c r="IQT72" s="49"/>
      <c r="IQU72" s="49"/>
      <c r="IQV72" s="265"/>
      <c r="IQW72" s="265"/>
      <c r="IQX72" s="265"/>
      <c r="IQY72" s="265"/>
      <c r="IQZ72" s="265"/>
      <c r="IRA72" s="49"/>
      <c r="IRB72" s="49"/>
      <c r="IRC72" s="49"/>
      <c r="IRD72" s="265"/>
      <c r="IRE72" s="265"/>
      <c r="IRF72" s="265"/>
      <c r="IRG72" s="265"/>
      <c r="IRH72" s="265"/>
      <c r="IRI72" s="49"/>
      <c r="IRJ72" s="49"/>
      <c r="IRK72" s="49"/>
      <c r="IRL72" s="265"/>
      <c r="IRM72" s="265"/>
      <c r="IRN72" s="265"/>
      <c r="IRO72" s="265"/>
      <c r="IRP72" s="265"/>
      <c r="IRQ72" s="49"/>
      <c r="IRR72" s="49"/>
      <c r="IRS72" s="49"/>
      <c r="IRT72" s="265"/>
      <c r="IRU72" s="265"/>
      <c r="IRV72" s="265"/>
      <c r="IRW72" s="265"/>
      <c r="IRX72" s="265"/>
      <c r="IRY72" s="49"/>
      <c r="IRZ72" s="49"/>
      <c r="ISA72" s="49"/>
      <c r="ISB72" s="265"/>
      <c r="ISC72" s="265"/>
      <c r="ISD72" s="265"/>
      <c r="ISE72" s="265"/>
      <c r="ISF72" s="265"/>
      <c r="ISG72" s="49"/>
      <c r="ISH72" s="49"/>
      <c r="ISI72" s="49"/>
      <c r="ISJ72" s="265"/>
      <c r="ISK72" s="265"/>
      <c r="ISL72" s="265"/>
      <c r="ISM72" s="265"/>
      <c r="ISN72" s="265"/>
      <c r="ISO72" s="49"/>
      <c r="ISP72" s="49"/>
      <c r="ISQ72" s="49"/>
      <c r="ISR72" s="265"/>
      <c r="ISS72" s="265"/>
      <c r="IST72" s="265"/>
      <c r="ISU72" s="265"/>
      <c r="ISV72" s="265"/>
      <c r="ISW72" s="49"/>
      <c r="ISX72" s="49"/>
      <c r="ISY72" s="49"/>
      <c r="ISZ72" s="265"/>
      <c r="ITA72" s="265"/>
      <c r="ITB72" s="265"/>
      <c r="ITC72" s="265"/>
      <c r="ITD72" s="265"/>
      <c r="ITE72" s="49"/>
      <c r="ITF72" s="49"/>
      <c r="ITG72" s="49"/>
      <c r="ITH72" s="265"/>
      <c r="ITI72" s="265"/>
      <c r="ITJ72" s="265"/>
      <c r="ITK72" s="265"/>
      <c r="ITL72" s="265"/>
      <c r="ITM72" s="49"/>
      <c r="ITN72" s="49"/>
      <c r="ITO72" s="49"/>
      <c r="ITP72" s="265"/>
      <c r="ITQ72" s="265"/>
      <c r="ITR72" s="265"/>
      <c r="ITS72" s="265"/>
      <c r="ITT72" s="265"/>
      <c r="ITU72" s="49"/>
      <c r="ITV72" s="49"/>
      <c r="ITW72" s="49"/>
      <c r="ITX72" s="265"/>
      <c r="ITY72" s="265"/>
      <c r="ITZ72" s="265"/>
      <c r="IUA72" s="265"/>
      <c r="IUB72" s="265"/>
      <c r="IUC72" s="49"/>
      <c r="IUD72" s="49"/>
      <c r="IUE72" s="49"/>
      <c r="IUF72" s="265"/>
      <c r="IUG72" s="265"/>
      <c r="IUH72" s="265"/>
      <c r="IUI72" s="265"/>
      <c r="IUJ72" s="265"/>
      <c r="IUK72" s="49"/>
      <c r="IUL72" s="49"/>
      <c r="IUM72" s="49"/>
      <c r="IUN72" s="265"/>
      <c r="IUO72" s="265"/>
      <c r="IUP72" s="265"/>
      <c r="IUQ72" s="265"/>
      <c r="IUR72" s="265"/>
      <c r="IUS72" s="49"/>
      <c r="IUT72" s="49"/>
      <c r="IUU72" s="49"/>
      <c r="IUV72" s="265"/>
      <c r="IUW72" s="265"/>
      <c r="IUX72" s="265"/>
      <c r="IUY72" s="265"/>
      <c r="IUZ72" s="265"/>
      <c r="IVA72" s="49"/>
      <c r="IVB72" s="49"/>
      <c r="IVC72" s="49"/>
      <c r="IVD72" s="265"/>
      <c r="IVE72" s="265"/>
      <c r="IVF72" s="265"/>
      <c r="IVG72" s="265"/>
      <c r="IVH72" s="265"/>
      <c r="IVI72" s="49"/>
      <c r="IVJ72" s="49"/>
      <c r="IVK72" s="49"/>
      <c r="IVL72" s="265"/>
      <c r="IVM72" s="265"/>
      <c r="IVN72" s="265"/>
      <c r="IVO72" s="265"/>
      <c r="IVP72" s="265"/>
      <c r="IVQ72" s="49"/>
      <c r="IVR72" s="49"/>
      <c r="IVS72" s="49"/>
      <c r="IVT72" s="265"/>
      <c r="IVU72" s="265"/>
      <c r="IVV72" s="265"/>
      <c r="IVW72" s="265"/>
      <c r="IVX72" s="265"/>
      <c r="IVY72" s="49"/>
      <c r="IVZ72" s="49"/>
      <c r="IWA72" s="49"/>
      <c r="IWB72" s="265"/>
      <c r="IWC72" s="265"/>
      <c r="IWD72" s="265"/>
      <c r="IWE72" s="265"/>
      <c r="IWF72" s="265"/>
      <c r="IWG72" s="49"/>
      <c r="IWH72" s="49"/>
      <c r="IWI72" s="49"/>
      <c r="IWJ72" s="265"/>
      <c r="IWK72" s="265"/>
      <c r="IWL72" s="265"/>
      <c r="IWM72" s="265"/>
      <c r="IWN72" s="265"/>
      <c r="IWO72" s="49"/>
      <c r="IWP72" s="49"/>
      <c r="IWQ72" s="49"/>
      <c r="IWR72" s="265"/>
      <c r="IWS72" s="265"/>
      <c r="IWT72" s="265"/>
      <c r="IWU72" s="265"/>
      <c r="IWV72" s="265"/>
      <c r="IWW72" s="49"/>
      <c r="IWX72" s="49"/>
      <c r="IWY72" s="49"/>
      <c r="IWZ72" s="265"/>
      <c r="IXA72" s="265"/>
      <c r="IXB72" s="265"/>
      <c r="IXC72" s="265"/>
      <c r="IXD72" s="265"/>
      <c r="IXE72" s="49"/>
      <c r="IXF72" s="49"/>
      <c r="IXG72" s="49"/>
      <c r="IXH72" s="265"/>
      <c r="IXI72" s="265"/>
      <c r="IXJ72" s="265"/>
      <c r="IXK72" s="265"/>
      <c r="IXL72" s="265"/>
      <c r="IXM72" s="49"/>
      <c r="IXN72" s="49"/>
      <c r="IXO72" s="49"/>
      <c r="IXP72" s="265"/>
      <c r="IXQ72" s="265"/>
      <c r="IXR72" s="265"/>
      <c r="IXS72" s="265"/>
      <c r="IXT72" s="265"/>
      <c r="IXU72" s="49"/>
      <c r="IXV72" s="49"/>
      <c r="IXW72" s="49"/>
      <c r="IXX72" s="265"/>
      <c r="IXY72" s="265"/>
      <c r="IXZ72" s="265"/>
      <c r="IYA72" s="265"/>
      <c r="IYB72" s="265"/>
      <c r="IYC72" s="49"/>
      <c r="IYD72" s="49"/>
      <c r="IYE72" s="49"/>
      <c r="IYF72" s="265"/>
      <c r="IYG72" s="265"/>
      <c r="IYH72" s="265"/>
      <c r="IYI72" s="265"/>
      <c r="IYJ72" s="265"/>
      <c r="IYK72" s="49"/>
      <c r="IYL72" s="49"/>
      <c r="IYM72" s="49"/>
      <c r="IYN72" s="265"/>
      <c r="IYO72" s="265"/>
      <c r="IYP72" s="265"/>
      <c r="IYQ72" s="265"/>
      <c r="IYR72" s="265"/>
      <c r="IYS72" s="49"/>
      <c r="IYT72" s="49"/>
      <c r="IYU72" s="49"/>
      <c r="IYV72" s="265"/>
      <c r="IYW72" s="265"/>
      <c r="IYX72" s="265"/>
      <c r="IYY72" s="265"/>
      <c r="IYZ72" s="265"/>
      <c r="IZA72" s="49"/>
      <c r="IZB72" s="49"/>
      <c r="IZC72" s="49"/>
      <c r="IZD72" s="265"/>
      <c r="IZE72" s="265"/>
      <c r="IZF72" s="265"/>
      <c r="IZG72" s="265"/>
      <c r="IZH72" s="265"/>
      <c r="IZI72" s="49"/>
      <c r="IZJ72" s="49"/>
      <c r="IZK72" s="49"/>
      <c r="IZL72" s="265"/>
      <c r="IZM72" s="265"/>
      <c r="IZN72" s="265"/>
      <c r="IZO72" s="265"/>
      <c r="IZP72" s="265"/>
      <c r="IZQ72" s="49"/>
      <c r="IZR72" s="49"/>
      <c r="IZS72" s="49"/>
      <c r="IZT72" s="265"/>
      <c r="IZU72" s="265"/>
      <c r="IZV72" s="265"/>
      <c r="IZW72" s="265"/>
      <c r="IZX72" s="265"/>
      <c r="IZY72" s="49"/>
      <c r="IZZ72" s="49"/>
      <c r="JAA72" s="49"/>
      <c r="JAB72" s="265"/>
      <c r="JAC72" s="265"/>
      <c r="JAD72" s="265"/>
      <c r="JAE72" s="265"/>
      <c r="JAF72" s="265"/>
      <c r="JAG72" s="49"/>
      <c r="JAH72" s="49"/>
      <c r="JAI72" s="49"/>
      <c r="JAJ72" s="265"/>
      <c r="JAK72" s="265"/>
      <c r="JAL72" s="265"/>
      <c r="JAM72" s="265"/>
      <c r="JAN72" s="265"/>
      <c r="JAO72" s="49"/>
      <c r="JAP72" s="49"/>
      <c r="JAQ72" s="49"/>
      <c r="JAR72" s="265"/>
      <c r="JAS72" s="265"/>
      <c r="JAT72" s="265"/>
      <c r="JAU72" s="265"/>
      <c r="JAV72" s="265"/>
      <c r="JAW72" s="49"/>
      <c r="JAX72" s="49"/>
      <c r="JAY72" s="49"/>
      <c r="JAZ72" s="265"/>
      <c r="JBA72" s="265"/>
      <c r="JBB72" s="265"/>
      <c r="JBC72" s="265"/>
      <c r="JBD72" s="265"/>
      <c r="JBE72" s="49"/>
      <c r="JBF72" s="49"/>
      <c r="JBG72" s="49"/>
      <c r="JBH72" s="265"/>
      <c r="JBI72" s="265"/>
      <c r="JBJ72" s="265"/>
      <c r="JBK72" s="265"/>
      <c r="JBL72" s="265"/>
      <c r="JBM72" s="49"/>
      <c r="JBN72" s="49"/>
      <c r="JBO72" s="49"/>
      <c r="JBP72" s="265"/>
      <c r="JBQ72" s="265"/>
      <c r="JBR72" s="265"/>
      <c r="JBS72" s="265"/>
      <c r="JBT72" s="265"/>
      <c r="JBU72" s="49"/>
      <c r="JBV72" s="49"/>
      <c r="JBW72" s="49"/>
      <c r="JBX72" s="265"/>
      <c r="JBY72" s="265"/>
      <c r="JBZ72" s="265"/>
      <c r="JCA72" s="265"/>
      <c r="JCB72" s="265"/>
      <c r="JCC72" s="49"/>
      <c r="JCD72" s="49"/>
      <c r="JCE72" s="49"/>
      <c r="JCF72" s="265"/>
      <c r="JCG72" s="265"/>
      <c r="JCH72" s="265"/>
      <c r="JCI72" s="265"/>
      <c r="JCJ72" s="265"/>
      <c r="JCK72" s="49"/>
      <c r="JCL72" s="49"/>
      <c r="JCM72" s="49"/>
      <c r="JCN72" s="265"/>
      <c r="JCO72" s="265"/>
      <c r="JCP72" s="265"/>
      <c r="JCQ72" s="265"/>
      <c r="JCR72" s="265"/>
      <c r="JCS72" s="49"/>
      <c r="JCT72" s="49"/>
      <c r="JCU72" s="49"/>
      <c r="JCV72" s="265"/>
      <c r="JCW72" s="265"/>
      <c r="JCX72" s="265"/>
      <c r="JCY72" s="265"/>
      <c r="JCZ72" s="265"/>
      <c r="JDA72" s="49"/>
      <c r="JDB72" s="49"/>
      <c r="JDC72" s="49"/>
      <c r="JDD72" s="265"/>
      <c r="JDE72" s="265"/>
      <c r="JDF72" s="265"/>
      <c r="JDG72" s="265"/>
      <c r="JDH72" s="265"/>
      <c r="JDI72" s="49"/>
      <c r="JDJ72" s="49"/>
      <c r="JDK72" s="49"/>
      <c r="JDL72" s="265"/>
      <c r="JDM72" s="265"/>
      <c r="JDN72" s="265"/>
      <c r="JDO72" s="265"/>
      <c r="JDP72" s="265"/>
      <c r="JDQ72" s="49"/>
      <c r="JDR72" s="49"/>
      <c r="JDS72" s="49"/>
      <c r="JDT72" s="265"/>
      <c r="JDU72" s="265"/>
      <c r="JDV72" s="265"/>
      <c r="JDW72" s="265"/>
      <c r="JDX72" s="265"/>
      <c r="JDY72" s="49"/>
      <c r="JDZ72" s="49"/>
      <c r="JEA72" s="49"/>
      <c r="JEB72" s="265"/>
      <c r="JEC72" s="265"/>
      <c r="JED72" s="265"/>
      <c r="JEE72" s="265"/>
      <c r="JEF72" s="265"/>
      <c r="JEG72" s="49"/>
      <c r="JEH72" s="49"/>
      <c r="JEI72" s="49"/>
      <c r="JEJ72" s="265"/>
      <c r="JEK72" s="265"/>
      <c r="JEL72" s="265"/>
      <c r="JEM72" s="265"/>
      <c r="JEN72" s="265"/>
      <c r="JEO72" s="49"/>
      <c r="JEP72" s="49"/>
      <c r="JEQ72" s="49"/>
      <c r="JER72" s="265"/>
      <c r="JES72" s="265"/>
      <c r="JET72" s="265"/>
      <c r="JEU72" s="265"/>
      <c r="JEV72" s="265"/>
      <c r="JEW72" s="49"/>
      <c r="JEX72" s="49"/>
      <c r="JEY72" s="49"/>
      <c r="JEZ72" s="265"/>
      <c r="JFA72" s="265"/>
      <c r="JFB72" s="265"/>
      <c r="JFC72" s="265"/>
      <c r="JFD72" s="265"/>
      <c r="JFE72" s="49"/>
      <c r="JFF72" s="49"/>
      <c r="JFG72" s="49"/>
      <c r="JFH72" s="265"/>
      <c r="JFI72" s="265"/>
      <c r="JFJ72" s="265"/>
      <c r="JFK72" s="265"/>
      <c r="JFL72" s="265"/>
      <c r="JFM72" s="49"/>
      <c r="JFN72" s="49"/>
      <c r="JFO72" s="49"/>
      <c r="JFP72" s="265"/>
      <c r="JFQ72" s="265"/>
      <c r="JFR72" s="265"/>
      <c r="JFS72" s="265"/>
      <c r="JFT72" s="265"/>
      <c r="JFU72" s="49"/>
      <c r="JFV72" s="49"/>
      <c r="JFW72" s="49"/>
      <c r="JFX72" s="265"/>
      <c r="JFY72" s="265"/>
      <c r="JFZ72" s="265"/>
      <c r="JGA72" s="265"/>
      <c r="JGB72" s="265"/>
      <c r="JGC72" s="49"/>
      <c r="JGD72" s="49"/>
      <c r="JGE72" s="49"/>
      <c r="JGF72" s="265"/>
      <c r="JGG72" s="265"/>
      <c r="JGH72" s="265"/>
      <c r="JGI72" s="265"/>
      <c r="JGJ72" s="265"/>
      <c r="JGK72" s="49"/>
      <c r="JGL72" s="49"/>
      <c r="JGM72" s="49"/>
      <c r="JGN72" s="265"/>
      <c r="JGO72" s="265"/>
      <c r="JGP72" s="265"/>
      <c r="JGQ72" s="265"/>
      <c r="JGR72" s="265"/>
      <c r="JGS72" s="49"/>
      <c r="JGT72" s="49"/>
      <c r="JGU72" s="49"/>
      <c r="JGV72" s="265"/>
      <c r="JGW72" s="265"/>
      <c r="JGX72" s="265"/>
      <c r="JGY72" s="265"/>
      <c r="JGZ72" s="265"/>
      <c r="JHA72" s="49"/>
      <c r="JHB72" s="49"/>
      <c r="JHC72" s="49"/>
      <c r="JHD72" s="265"/>
      <c r="JHE72" s="265"/>
      <c r="JHF72" s="265"/>
      <c r="JHG72" s="265"/>
      <c r="JHH72" s="265"/>
      <c r="JHI72" s="49"/>
      <c r="JHJ72" s="49"/>
      <c r="JHK72" s="49"/>
      <c r="JHL72" s="265"/>
      <c r="JHM72" s="265"/>
      <c r="JHN72" s="265"/>
      <c r="JHO72" s="265"/>
      <c r="JHP72" s="265"/>
      <c r="JHQ72" s="49"/>
      <c r="JHR72" s="49"/>
      <c r="JHS72" s="49"/>
      <c r="JHT72" s="265"/>
      <c r="JHU72" s="265"/>
      <c r="JHV72" s="265"/>
      <c r="JHW72" s="265"/>
      <c r="JHX72" s="265"/>
      <c r="JHY72" s="49"/>
      <c r="JHZ72" s="49"/>
      <c r="JIA72" s="49"/>
      <c r="JIB72" s="265"/>
      <c r="JIC72" s="265"/>
      <c r="JID72" s="265"/>
      <c r="JIE72" s="265"/>
      <c r="JIF72" s="265"/>
      <c r="JIG72" s="49"/>
      <c r="JIH72" s="49"/>
      <c r="JII72" s="49"/>
      <c r="JIJ72" s="265"/>
      <c r="JIK72" s="265"/>
      <c r="JIL72" s="265"/>
      <c r="JIM72" s="265"/>
      <c r="JIN72" s="265"/>
      <c r="JIO72" s="49"/>
      <c r="JIP72" s="49"/>
      <c r="JIQ72" s="49"/>
      <c r="JIR72" s="265"/>
      <c r="JIS72" s="265"/>
      <c r="JIT72" s="265"/>
      <c r="JIU72" s="265"/>
      <c r="JIV72" s="265"/>
      <c r="JIW72" s="49"/>
      <c r="JIX72" s="49"/>
      <c r="JIY72" s="49"/>
      <c r="JIZ72" s="265"/>
      <c r="JJA72" s="265"/>
      <c r="JJB72" s="265"/>
      <c r="JJC72" s="265"/>
      <c r="JJD72" s="265"/>
      <c r="JJE72" s="49"/>
      <c r="JJF72" s="49"/>
      <c r="JJG72" s="49"/>
      <c r="JJH72" s="265"/>
      <c r="JJI72" s="265"/>
      <c r="JJJ72" s="265"/>
      <c r="JJK72" s="265"/>
      <c r="JJL72" s="265"/>
      <c r="JJM72" s="49"/>
      <c r="JJN72" s="49"/>
      <c r="JJO72" s="49"/>
      <c r="JJP72" s="265"/>
      <c r="JJQ72" s="265"/>
      <c r="JJR72" s="265"/>
      <c r="JJS72" s="265"/>
      <c r="JJT72" s="265"/>
      <c r="JJU72" s="49"/>
      <c r="JJV72" s="49"/>
      <c r="JJW72" s="49"/>
      <c r="JJX72" s="265"/>
      <c r="JJY72" s="265"/>
      <c r="JJZ72" s="265"/>
      <c r="JKA72" s="265"/>
      <c r="JKB72" s="265"/>
      <c r="JKC72" s="49"/>
      <c r="JKD72" s="49"/>
      <c r="JKE72" s="49"/>
      <c r="JKF72" s="265"/>
      <c r="JKG72" s="265"/>
      <c r="JKH72" s="265"/>
      <c r="JKI72" s="265"/>
      <c r="JKJ72" s="265"/>
      <c r="JKK72" s="49"/>
      <c r="JKL72" s="49"/>
      <c r="JKM72" s="49"/>
      <c r="JKN72" s="265"/>
      <c r="JKO72" s="265"/>
      <c r="JKP72" s="265"/>
      <c r="JKQ72" s="265"/>
      <c r="JKR72" s="265"/>
      <c r="JKS72" s="49"/>
      <c r="JKT72" s="49"/>
      <c r="JKU72" s="49"/>
      <c r="JKV72" s="265"/>
      <c r="JKW72" s="265"/>
      <c r="JKX72" s="265"/>
      <c r="JKY72" s="265"/>
      <c r="JKZ72" s="265"/>
      <c r="JLA72" s="49"/>
      <c r="JLB72" s="49"/>
      <c r="JLC72" s="49"/>
      <c r="JLD72" s="265"/>
      <c r="JLE72" s="265"/>
      <c r="JLF72" s="265"/>
      <c r="JLG72" s="265"/>
      <c r="JLH72" s="265"/>
      <c r="JLI72" s="49"/>
      <c r="JLJ72" s="49"/>
      <c r="JLK72" s="49"/>
      <c r="JLL72" s="265"/>
      <c r="JLM72" s="265"/>
      <c r="JLN72" s="265"/>
      <c r="JLO72" s="265"/>
      <c r="JLP72" s="265"/>
      <c r="JLQ72" s="49"/>
      <c r="JLR72" s="49"/>
      <c r="JLS72" s="49"/>
      <c r="JLT72" s="265"/>
      <c r="JLU72" s="265"/>
      <c r="JLV72" s="265"/>
      <c r="JLW72" s="265"/>
      <c r="JLX72" s="265"/>
      <c r="JLY72" s="49"/>
      <c r="JLZ72" s="49"/>
      <c r="JMA72" s="49"/>
      <c r="JMB72" s="265"/>
      <c r="JMC72" s="265"/>
      <c r="JMD72" s="265"/>
      <c r="JME72" s="265"/>
      <c r="JMF72" s="265"/>
      <c r="JMG72" s="49"/>
      <c r="JMH72" s="49"/>
      <c r="JMI72" s="49"/>
      <c r="JMJ72" s="265"/>
      <c r="JMK72" s="265"/>
      <c r="JML72" s="265"/>
      <c r="JMM72" s="265"/>
      <c r="JMN72" s="265"/>
      <c r="JMO72" s="49"/>
      <c r="JMP72" s="49"/>
      <c r="JMQ72" s="49"/>
      <c r="JMR72" s="265"/>
      <c r="JMS72" s="265"/>
      <c r="JMT72" s="265"/>
      <c r="JMU72" s="265"/>
      <c r="JMV72" s="265"/>
      <c r="JMW72" s="49"/>
      <c r="JMX72" s="49"/>
      <c r="JMY72" s="49"/>
      <c r="JMZ72" s="265"/>
      <c r="JNA72" s="265"/>
      <c r="JNB72" s="265"/>
      <c r="JNC72" s="265"/>
      <c r="JND72" s="265"/>
      <c r="JNE72" s="49"/>
      <c r="JNF72" s="49"/>
      <c r="JNG72" s="49"/>
      <c r="JNH72" s="265"/>
      <c r="JNI72" s="265"/>
      <c r="JNJ72" s="265"/>
      <c r="JNK72" s="265"/>
      <c r="JNL72" s="265"/>
      <c r="JNM72" s="49"/>
      <c r="JNN72" s="49"/>
      <c r="JNO72" s="49"/>
      <c r="JNP72" s="265"/>
      <c r="JNQ72" s="265"/>
      <c r="JNR72" s="265"/>
      <c r="JNS72" s="265"/>
      <c r="JNT72" s="265"/>
      <c r="JNU72" s="49"/>
      <c r="JNV72" s="49"/>
      <c r="JNW72" s="49"/>
      <c r="JNX72" s="265"/>
      <c r="JNY72" s="265"/>
      <c r="JNZ72" s="265"/>
      <c r="JOA72" s="265"/>
      <c r="JOB72" s="265"/>
      <c r="JOC72" s="49"/>
      <c r="JOD72" s="49"/>
      <c r="JOE72" s="49"/>
      <c r="JOF72" s="265"/>
      <c r="JOG72" s="265"/>
      <c r="JOH72" s="265"/>
      <c r="JOI72" s="265"/>
      <c r="JOJ72" s="265"/>
      <c r="JOK72" s="49"/>
      <c r="JOL72" s="49"/>
      <c r="JOM72" s="49"/>
      <c r="JON72" s="265"/>
      <c r="JOO72" s="265"/>
      <c r="JOP72" s="265"/>
      <c r="JOQ72" s="265"/>
      <c r="JOR72" s="265"/>
      <c r="JOS72" s="49"/>
      <c r="JOT72" s="49"/>
      <c r="JOU72" s="49"/>
      <c r="JOV72" s="265"/>
      <c r="JOW72" s="265"/>
      <c r="JOX72" s="265"/>
      <c r="JOY72" s="265"/>
      <c r="JOZ72" s="265"/>
      <c r="JPA72" s="49"/>
      <c r="JPB72" s="49"/>
      <c r="JPC72" s="49"/>
      <c r="JPD72" s="265"/>
      <c r="JPE72" s="265"/>
      <c r="JPF72" s="265"/>
      <c r="JPG72" s="265"/>
      <c r="JPH72" s="265"/>
      <c r="JPI72" s="49"/>
      <c r="JPJ72" s="49"/>
      <c r="JPK72" s="49"/>
      <c r="JPL72" s="265"/>
      <c r="JPM72" s="265"/>
      <c r="JPN72" s="265"/>
      <c r="JPO72" s="265"/>
      <c r="JPP72" s="265"/>
      <c r="JPQ72" s="49"/>
      <c r="JPR72" s="49"/>
      <c r="JPS72" s="49"/>
      <c r="JPT72" s="265"/>
      <c r="JPU72" s="265"/>
      <c r="JPV72" s="265"/>
      <c r="JPW72" s="265"/>
      <c r="JPX72" s="265"/>
      <c r="JPY72" s="49"/>
      <c r="JPZ72" s="49"/>
      <c r="JQA72" s="49"/>
      <c r="JQB72" s="265"/>
      <c r="JQC72" s="265"/>
      <c r="JQD72" s="265"/>
      <c r="JQE72" s="265"/>
      <c r="JQF72" s="265"/>
      <c r="JQG72" s="49"/>
      <c r="JQH72" s="49"/>
      <c r="JQI72" s="49"/>
      <c r="JQJ72" s="265"/>
      <c r="JQK72" s="265"/>
      <c r="JQL72" s="265"/>
      <c r="JQM72" s="265"/>
      <c r="JQN72" s="265"/>
      <c r="JQO72" s="49"/>
      <c r="JQP72" s="49"/>
      <c r="JQQ72" s="49"/>
      <c r="JQR72" s="265"/>
      <c r="JQS72" s="265"/>
      <c r="JQT72" s="265"/>
      <c r="JQU72" s="265"/>
      <c r="JQV72" s="265"/>
      <c r="JQW72" s="49"/>
      <c r="JQX72" s="49"/>
      <c r="JQY72" s="49"/>
      <c r="JQZ72" s="265"/>
      <c r="JRA72" s="265"/>
      <c r="JRB72" s="265"/>
      <c r="JRC72" s="265"/>
      <c r="JRD72" s="265"/>
      <c r="JRE72" s="49"/>
      <c r="JRF72" s="49"/>
      <c r="JRG72" s="49"/>
      <c r="JRH72" s="265"/>
      <c r="JRI72" s="265"/>
      <c r="JRJ72" s="265"/>
      <c r="JRK72" s="265"/>
      <c r="JRL72" s="265"/>
      <c r="JRM72" s="49"/>
      <c r="JRN72" s="49"/>
      <c r="JRO72" s="49"/>
      <c r="JRP72" s="265"/>
      <c r="JRQ72" s="265"/>
      <c r="JRR72" s="265"/>
      <c r="JRS72" s="265"/>
      <c r="JRT72" s="265"/>
      <c r="JRU72" s="49"/>
      <c r="JRV72" s="49"/>
      <c r="JRW72" s="49"/>
      <c r="JRX72" s="265"/>
      <c r="JRY72" s="265"/>
      <c r="JRZ72" s="265"/>
      <c r="JSA72" s="265"/>
      <c r="JSB72" s="265"/>
      <c r="JSC72" s="49"/>
      <c r="JSD72" s="49"/>
      <c r="JSE72" s="49"/>
      <c r="JSF72" s="265"/>
      <c r="JSG72" s="265"/>
      <c r="JSH72" s="265"/>
      <c r="JSI72" s="265"/>
      <c r="JSJ72" s="265"/>
      <c r="JSK72" s="49"/>
      <c r="JSL72" s="49"/>
      <c r="JSM72" s="49"/>
      <c r="JSN72" s="265"/>
      <c r="JSO72" s="265"/>
      <c r="JSP72" s="265"/>
      <c r="JSQ72" s="265"/>
      <c r="JSR72" s="265"/>
      <c r="JSS72" s="49"/>
      <c r="JST72" s="49"/>
      <c r="JSU72" s="49"/>
      <c r="JSV72" s="265"/>
      <c r="JSW72" s="265"/>
      <c r="JSX72" s="265"/>
      <c r="JSY72" s="265"/>
      <c r="JSZ72" s="265"/>
      <c r="JTA72" s="49"/>
      <c r="JTB72" s="49"/>
      <c r="JTC72" s="49"/>
      <c r="JTD72" s="265"/>
      <c r="JTE72" s="265"/>
      <c r="JTF72" s="265"/>
      <c r="JTG72" s="265"/>
      <c r="JTH72" s="265"/>
      <c r="JTI72" s="49"/>
      <c r="JTJ72" s="49"/>
      <c r="JTK72" s="49"/>
      <c r="JTL72" s="265"/>
      <c r="JTM72" s="265"/>
      <c r="JTN72" s="265"/>
      <c r="JTO72" s="265"/>
      <c r="JTP72" s="265"/>
      <c r="JTQ72" s="49"/>
      <c r="JTR72" s="49"/>
      <c r="JTS72" s="49"/>
      <c r="JTT72" s="265"/>
      <c r="JTU72" s="265"/>
      <c r="JTV72" s="265"/>
      <c r="JTW72" s="265"/>
      <c r="JTX72" s="265"/>
      <c r="JTY72" s="49"/>
      <c r="JTZ72" s="49"/>
      <c r="JUA72" s="49"/>
      <c r="JUB72" s="265"/>
      <c r="JUC72" s="265"/>
      <c r="JUD72" s="265"/>
      <c r="JUE72" s="265"/>
      <c r="JUF72" s="265"/>
      <c r="JUG72" s="49"/>
      <c r="JUH72" s="49"/>
      <c r="JUI72" s="49"/>
      <c r="JUJ72" s="265"/>
      <c r="JUK72" s="265"/>
      <c r="JUL72" s="265"/>
      <c r="JUM72" s="265"/>
      <c r="JUN72" s="265"/>
      <c r="JUO72" s="49"/>
      <c r="JUP72" s="49"/>
      <c r="JUQ72" s="49"/>
      <c r="JUR72" s="265"/>
      <c r="JUS72" s="265"/>
      <c r="JUT72" s="265"/>
      <c r="JUU72" s="265"/>
      <c r="JUV72" s="265"/>
      <c r="JUW72" s="49"/>
      <c r="JUX72" s="49"/>
      <c r="JUY72" s="49"/>
      <c r="JUZ72" s="265"/>
      <c r="JVA72" s="265"/>
      <c r="JVB72" s="265"/>
      <c r="JVC72" s="265"/>
      <c r="JVD72" s="265"/>
      <c r="JVE72" s="49"/>
      <c r="JVF72" s="49"/>
      <c r="JVG72" s="49"/>
      <c r="JVH72" s="265"/>
      <c r="JVI72" s="265"/>
      <c r="JVJ72" s="265"/>
      <c r="JVK72" s="265"/>
      <c r="JVL72" s="265"/>
      <c r="JVM72" s="49"/>
      <c r="JVN72" s="49"/>
      <c r="JVO72" s="49"/>
      <c r="JVP72" s="265"/>
      <c r="JVQ72" s="265"/>
      <c r="JVR72" s="265"/>
      <c r="JVS72" s="265"/>
      <c r="JVT72" s="265"/>
      <c r="JVU72" s="49"/>
      <c r="JVV72" s="49"/>
      <c r="JVW72" s="49"/>
      <c r="JVX72" s="265"/>
      <c r="JVY72" s="265"/>
      <c r="JVZ72" s="265"/>
      <c r="JWA72" s="265"/>
      <c r="JWB72" s="265"/>
      <c r="JWC72" s="49"/>
      <c r="JWD72" s="49"/>
      <c r="JWE72" s="49"/>
      <c r="JWF72" s="265"/>
      <c r="JWG72" s="265"/>
      <c r="JWH72" s="265"/>
      <c r="JWI72" s="265"/>
      <c r="JWJ72" s="265"/>
      <c r="JWK72" s="49"/>
      <c r="JWL72" s="49"/>
      <c r="JWM72" s="49"/>
      <c r="JWN72" s="265"/>
      <c r="JWO72" s="265"/>
      <c r="JWP72" s="265"/>
      <c r="JWQ72" s="265"/>
      <c r="JWR72" s="265"/>
      <c r="JWS72" s="49"/>
      <c r="JWT72" s="49"/>
      <c r="JWU72" s="49"/>
      <c r="JWV72" s="265"/>
      <c r="JWW72" s="265"/>
      <c r="JWX72" s="265"/>
      <c r="JWY72" s="265"/>
      <c r="JWZ72" s="265"/>
      <c r="JXA72" s="49"/>
      <c r="JXB72" s="49"/>
      <c r="JXC72" s="49"/>
      <c r="JXD72" s="265"/>
      <c r="JXE72" s="265"/>
      <c r="JXF72" s="265"/>
      <c r="JXG72" s="265"/>
      <c r="JXH72" s="265"/>
      <c r="JXI72" s="49"/>
      <c r="JXJ72" s="49"/>
      <c r="JXK72" s="49"/>
      <c r="JXL72" s="265"/>
      <c r="JXM72" s="265"/>
      <c r="JXN72" s="265"/>
      <c r="JXO72" s="265"/>
      <c r="JXP72" s="265"/>
      <c r="JXQ72" s="49"/>
      <c r="JXR72" s="49"/>
      <c r="JXS72" s="49"/>
      <c r="JXT72" s="265"/>
      <c r="JXU72" s="265"/>
      <c r="JXV72" s="265"/>
      <c r="JXW72" s="265"/>
      <c r="JXX72" s="265"/>
      <c r="JXY72" s="49"/>
      <c r="JXZ72" s="49"/>
      <c r="JYA72" s="49"/>
      <c r="JYB72" s="265"/>
      <c r="JYC72" s="265"/>
      <c r="JYD72" s="265"/>
      <c r="JYE72" s="265"/>
      <c r="JYF72" s="265"/>
      <c r="JYG72" s="49"/>
      <c r="JYH72" s="49"/>
      <c r="JYI72" s="49"/>
      <c r="JYJ72" s="265"/>
      <c r="JYK72" s="265"/>
      <c r="JYL72" s="265"/>
      <c r="JYM72" s="265"/>
      <c r="JYN72" s="265"/>
      <c r="JYO72" s="49"/>
      <c r="JYP72" s="49"/>
      <c r="JYQ72" s="49"/>
      <c r="JYR72" s="265"/>
      <c r="JYS72" s="265"/>
      <c r="JYT72" s="265"/>
      <c r="JYU72" s="265"/>
      <c r="JYV72" s="265"/>
      <c r="JYW72" s="49"/>
      <c r="JYX72" s="49"/>
      <c r="JYY72" s="49"/>
      <c r="JYZ72" s="265"/>
      <c r="JZA72" s="265"/>
      <c r="JZB72" s="265"/>
      <c r="JZC72" s="265"/>
      <c r="JZD72" s="265"/>
      <c r="JZE72" s="49"/>
      <c r="JZF72" s="49"/>
      <c r="JZG72" s="49"/>
      <c r="JZH72" s="265"/>
      <c r="JZI72" s="265"/>
      <c r="JZJ72" s="265"/>
      <c r="JZK72" s="265"/>
      <c r="JZL72" s="265"/>
      <c r="JZM72" s="49"/>
      <c r="JZN72" s="49"/>
      <c r="JZO72" s="49"/>
      <c r="JZP72" s="265"/>
      <c r="JZQ72" s="265"/>
      <c r="JZR72" s="265"/>
      <c r="JZS72" s="265"/>
      <c r="JZT72" s="265"/>
      <c r="JZU72" s="49"/>
      <c r="JZV72" s="49"/>
      <c r="JZW72" s="49"/>
      <c r="JZX72" s="265"/>
      <c r="JZY72" s="265"/>
      <c r="JZZ72" s="265"/>
      <c r="KAA72" s="265"/>
      <c r="KAB72" s="265"/>
      <c r="KAC72" s="49"/>
      <c r="KAD72" s="49"/>
      <c r="KAE72" s="49"/>
      <c r="KAF72" s="265"/>
      <c r="KAG72" s="265"/>
      <c r="KAH72" s="265"/>
      <c r="KAI72" s="265"/>
      <c r="KAJ72" s="265"/>
      <c r="KAK72" s="49"/>
      <c r="KAL72" s="49"/>
      <c r="KAM72" s="49"/>
      <c r="KAN72" s="265"/>
      <c r="KAO72" s="265"/>
      <c r="KAP72" s="265"/>
      <c r="KAQ72" s="265"/>
      <c r="KAR72" s="265"/>
      <c r="KAS72" s="49"/>
      <c r="KAT72" s="49"/>
      <c r="KAU72" s="49"/>
      <c r="KAV72" s="265"/>
      <c r="KAW72" s="265"/>
      <c r="KAX72" s="265"/>
      <c r="KAY72" s="265"/>
      <c r="KAZ72" s="265"/>
      <c r="KBA72" s="49"/>
      <c r="KBB72" s="49"/>
      <c r="KBC72" s="49"/>
      <c r="KBD72" s="265"/>
      <c r="KBE72" s="265"/>
      <c r="KBF72" s="265"/>
      <c r="KBG72" s="265"/>
      <c r="KBH72" s="265"/>
      <c r="KBI72" s="49"/>
      <c r="KBJ72" s="49"/>
      <c r="KBK72" s="49"/>
      <c r="KBL72" s="265"/>
      <c r="KBM72" s="265"/>
      <c r="KBN72" s="265"/>
      <c r="KBO72" s="265"/>
      <c r="KBP72" s="265"/>
      <c r="KBQ72" s="49"/>
      <c r="KBR72" s="49"/>
      <c r="KBS72" s="49"/>
      <c r="KBT72" s="265"/>
      <c r="KBU72" s="265"/>
      <c r="KBV72" s="265"/>
      <c r="KBW72" s="265"/>
      <c r="KBX72" s="265"/>
      <c r="KBY72" s="49"/>
      <c r="KBZ72" s="49"/>
      <c r="KCA72" s="49"/>
      <c r="KCB72" s="265"/>
      <c r="KCC72" s="265"/>
      <c r="KCD72" s="265"/>
      <c r="KCE72" s="265"/>
      <c r="KCF72" s="265"/>
      <c r="KCG72" s="49"/>
      <c r="KCH72" s="49"/>
      <c r="KCI72" s="49"/>
      <c r="KCJ72" s="265"/>
      <c r="KCK72" s="265"/>
      <c r="KCL72" s="265"/>
      <c r="KCM72" s="265"/>
      <c r="KCN72" s="265"/>
      <c r="KCO72" s="49"/>
      <c r="KCP72" s="49"/>
      <c r="KCQ72" s="49"/>
      <c r="KCR72" s="265"/>
      <c r="KCS72" s="265"/>
      <c r="KCT72" s="265"/>
      <c r="KCU72" s="265"/>
      <c r="KCV72" s="265"/>
      <c r="KCW72" s="49"/>
      <c r="KCX72" s="49"/>
      <c r="KCY72" s="49"/>
      <c r="KCZ72" s="265"/>
      <c r="KDA72" s="265"/>
      <c r="KDB72" s="265"/>
      <c r="KDC72" s="265"/>
      <c r="KDD72" s="265"/>
      <c r="KDE72" s="49"/>
      <c r="KDF72" s="49"/>
      <c r="KDG72" s="49"/>
      <c r="KDH72" s="265"/>
      <c r="KDI72" s="265"/>
      <c r="KDJ72" s="265"/>
      <c r="KDK72" s="265"/>
      <c r="KDL72" s="265"/>
      <c r="KDM72" s="49"/>
      <c r="KDN72" s="49"/>
      <c r="KDO72" s="49"/>
      <c r="KDP72" s="265"/>
      <c r="KDQ72" s="265"/>
      <c r="KDR72" s="265"/>
      <c r="KDS72" s="265"/>
      <c r="KDT72" s="265"/>
      <c r="KDU72" s="49"/>
      <c r="KDV72" s="49"/>
      <c r="KDW72" s="49"/>
      <c r="KDX72" s="265"/>
      <c r="KDY72" s="265"/>
      <c r="KDZ72" s="265"/>
      <c r="KEA72" s="265"/>
      <c r="KEB72" s="265"/>
      <c r="KEC72" s="49"/>
      <c r="KED72" s="49"/>
      <c r="KEE72" s="49"/>
      <c r="KEF72" s="265"/>
      <c r="KEG72" s="265"/>
      <c r="KEH72" s="265"/>
      <c r="KEI72" s="265"/>
      <c r="KEJ72" s="265"/>
      <c r="KEK72" s="49"/>
      <c r="KEL72" s="49"/>
      <c r="KEM72" s="49"/>
      <c r="KEN72" s="265"/>
      <c r="KEO72" s="265"/>
      <c r="KEP72" s="265"/>
      <c r="KEQ72" s="265"/>
      <c r="KER72" s="265"/>
      <c r="KES72" s="49"/>
      <c r="KET72" s="49"/>
      <c r="KEU72" s="49"/>
      <c r="KEV72" s="265"/>
      <c r="KEW72" s="265"/>
      <c r="KEX72" s="265"/>
      <c r="KEY72" s="265"/>
      <c r="KEZ72" s="265"/>
      <c r="KFA72" s="49"/>
      <c r="KFB72" s="49"/>
      <c r="KFC72" s="49"/>
      <c r="KFD72" s="265"/>
      <c r="KFE72" s="265"/>
      <c r="KFF72" s="265"/>
      <c r="KFG72" s="265"/>
      <c r="KFH72" s="265"/>
      <c r="KFI72" s="49"/>
      <c r="KFJ72" s="49"/>
      <c r="KFK72" s="49"/>
      <c r="KFL72" s="265"/>
      <c r="KFM72" s="265"/>
      <c r="KFN72" s="265"/>
      <c r="KFO72" s="265"/>
      <c r="KFP72" s="265"/>
      <c r="KFQ72" s="49"/>
      <c r="KFR72" s="49"/>
      <c r="KFS72" s="49"/>
      <c r="KFT72" s="265"/>
      <c r="KFU72" s="265"/>
      <c r="KFV72" s="265"/>
      <c r="KFW72" s="265"/>
      <c r="KFX72" s="265"/>
      <c r="KFY72" s="49"/>
      <c r="KFZ72" s="49"/>
      <c r="KGA72" s="49"/>
      <c r="KGB72" s="265"/>
      <c r="KGC72" s="265"/>
      <c r="KGD72" s="265"/>
      <c r="KGE72" s="265"/>
      <c r="KGF72" s="265"/>
      <c r="KGG72" s="49"/>
      <c r="KGH72" s="49"/>
      <c r="KGI72" s="49"/>
      <c r="KGJ72" s="265"/>
      <c r="KGK72" s="265"/>
      <c r="KGL72" s="265"/>
      <c r="KGM72" s="265"/>
      <c r="KGN72" s="265"/>
      <c r="KGO72" s="49"/>
      <c r="KGP72" s="49"/>
      <c r="KGQ72" s="49"/>
      <c r="KGR72" s="265"/>
      <c r="KGS72" s="265"/>
      <c r="KGT72" s="265"/>
      <c r="KGU72" s="265"/>
      <c r="KGV72" s="265"/>
      <c r="KGW72" s="49"/>
      <c r="KGX72" s="49"/>
      <c r="KGY72" s="49"/>
      <c r="KGZ72" s="265"/>
      <c r="KHA72" s="265"/>
      <c r="KHB72" s="265"/>
      <c r="KHC72" s="265"/>
      <c r="KHD72" s="265"/>
      <c r="KHE72" s="49"/>
      <c r="KHF72" s="49"/>
      <c r="KHG72" s="49"/>
      <c r="KHH72" s="265"/>
      <c r="KHI72" s="265"/>
      <c r="KHJ72" s="265"/>
      <c r="KHK72" s="265"/>
      <c r="KHL72" s="265"/>
      <c r="KHM72" s="49"/>
      <c r="KHN72" s="49"/>
      <c r="KHO72" s="49"/>
      <c r="KHP72" s="265"/>
      <c r="KHQ72" s="265"/>
      <c r="KHR72" s="265"/>
      <c r="KHS72" s="265"/>
      <c r="KHT72" s="265"/>
      <c r="KHU72" s="49"/>
      <c r="KHV72" s="49"/>
      <c r="KHW72" s="49"/>
      <c r="KHX72" s="265"/>
      <c r="KHY72" s="265"/>
      <c r="KHZ72" s="265"/>
      <c r="KIA72" s="265"/>
      <c r="KIB72" s="265"/>
      <c r="KIC72" s="49"/>
      <c r="KID72" s="49"/>
      <c r="KIE72" s="49"/>
      <c r="KIF72" s="265"/>
      <c r="KIG72" s="265"/>
      <c r="KIH72" s="265"/>
      <c r="KII72" s="265"/>
      <c r="KIJ72" s="265"/>
      <c r="KIK72" s="49"/>
      <c r="KIL72" s="49"/>
      <c r="KIM72" s="49"/>
      <c r="KIN72" s="265"/>
      <c r="KIO72" s="265"/>
      <c r="KIP72" s="265"/>
      <c r="KIQ72" s="265"/>
      <c r="KIR72" s="265"/>
      <c r="KIS72" s="49"/>
      <c r="KIT72" s="49"/>
      <c r="KIU72" s="49"/>
      <c r="KIV72" s="265"/>
      <c r="KIW72" s="265"/>
      <c r="KIX72" s="265"/>
      <c r="KIY72" s="265"/>
      <c r="KIZ72" s="265"/>
      <c r="KJA72" s="49"/>
      <c r="KJB72" s="49"/>
      <c r="KJC72" s="49"/>
      <c r="KJD72" s="265"/>
      <c r="KJE72" s="265"/>
      <c r="KJF72" s="265"/>
      <c r="KJG72" s="265"/>
      <c r="KJH72" s="265"/>
      <c r="KJI72" s="49"/>
      <c r="KJJ72" s="49"/>
      <c r="KJK72" s="49"/>
      <c r="KJL72" s="265"/>
      <c r="KJM72" s="265"/>
      <c r="KJN72" s="265"/>
      <c r="KJO72" s="265"/>
      <c r="KJP72" s="265"/>
      <c r="KJQ72" s="49"/>
      <c r="KJR72" s="49"/>
      <c r="KJS72" s="49"/>
      <c r="KJT72" s="265"/>
      <c r="KJU72" s="265"/>
      <c r="KJV72" s="265"/>
      <c r="KJW72" s="265"/>
      <c r="KJX72" s="265"/>
      <c r="KJY72" s="49"/>
      <c r="KJZ72" s="49"/>
      <c r="KKA72" s="49"/>
      <c r="KKB72" s="265"/>
      <c r="KKC72" s="265"/>
      <c r="KKD72" s="265"/>
      <c r="KKE72" s="265"/>
      <c r="KKF72" s="265"/>
      <c r="KKG72" s="49"/>
      <c r="KKH72" s="49"/>
      <c r="KKI72" s="49"/>
      <c r="KKJ72" s="265"/>
      <c r="KKK72" s="265"/>
      <c r="KKL72" s="265"/>
      <c r="KKM72" s="265"/>
      <c r="KKN72" s="265"/>
      <c r="KKO72" s="49"/>
      <c r="KKP72" s="49"/>
      <c r="KKQ72" s="49"/>
      <c r="KKR72" s="265"/>
      <c r="KKS72" s="265"/>
      <c r="KKT72" s="265"/>
      <c r="KKU72" s="265"/>
      <c r="KKV72" s="265"/>
      <c r="KKW72" s="49"/>
      <c r="KKX72" s="49"/>
      <c r="KKY72" s="49"/>
      <c r="KKZ72" s="265"/>
      <c r="KLA72" s="265"/>
      <c r="KLB72" s="265"/>
      <c r="KLC72" s="265"/>
      <c r="KLD72" s="265"/>
      <c r="KLE72" s="49"/>
      <c r="KLF72" s="49"/>
      <c r="KLG72" s="49"/>
      <c r="KLH72" s="265"/>
      <c r="KLI72" s="265"/>
      <c r="KLJ72" s="265"/>
      <c r="KLK72" s="265"/>
      <c r="KLL72" s="265"/>
      <c r="KLM72" s="49"/>
      <c r="KLN72" s="49"/>
      <c r="KLO72" s="49"/>
      <c r="KLP72" s="265"/>
      <c r="KLQ72" s="265"/>
      <c r="KLR72" s="265"/>
      <c r="KLS72" s="265"/>
      <c r="KLT72" s="265"/>
      <c r="KLU72" s="49"/>
      <c r="KLV72" s="49"/>
      <c r="KLW72" s="49"/>
      <c r="KLX72" s="265"/>
      <c r="KLY72" s="265"/>
      <c r="KLZ72" s="265"/>
      <c r="KMA72" s="265"/>
      <c r="KMB72" s="265"/>
      <c r="KMC72" s="49"/>
      <c r="KMD72" s="49"/>
      <c r="KME72" s="49"/>
      <c r="KMF72" s="265"/>
      <c r="KMG72" s="265"/>
      <c r="KMH72" s="265"/>
      <c r="KMI72" s="265"/>
      <c r="KMJ72" s="265"/>
      <c r="KMK72" s="49"/>
      <c r="KML72" s="49"/>
      <c r="KMM72" s="49"/>
      <c r="KMN72" s="265"/>
      <c r="KMO72" s="265"/>
      <c r="KMP72" s="265"/>
      <c r="KMQ72" s="265"/>
      <c r="KMR72" s="265"/>
      <c r="KMS72" s="49"/>
      <c r="KMT72" s="49"/>
      <c r="KMU72" s="49"/>
      <c r="KMV72" s="265"/>
      <c r="KMW72" s="265"/>
      <c r="KMX72" s="265"/>
      <c r="KMY72" s="265"/>
      <c r="KMZ72" s="265"/>
      <c r="KNA72" s="49"/>
      <c r="KNB72" s="49"/>
      <c r="KNC72" s="49"/>
      <c r="KND72" s="265"/>
      <c r="KNE72" s="265"/>
      <c r="KNF72" s="265"/>
      <c r="KNG72" s="265"/>
      <c r="KNH72" s="265"/>
      <c r="KNI72" s="49"/>
      <c r="KNJ72" s="49"/>
      <c r="KNK72" s="49"/>
      <c r="KNL72" s="265"/>
      <c r="KNM72" s="265"/>
      <c r="KNN72" s="265"/>
      <c r="KNO72" s="265"/>
      <c r="KNP72" s="265"/>
      <c r="KNQ72" s="49"/>
      <c r="KNR72" s="49"/>
      <c r="KNS72" s="49"/>
      <c r="KNT72" s="265"/>
      <c r="KNU72" s="265"/>
      <c r="KNV72" s="265"/>
      <c r="KNW72" s="265"/>
      <c r="KNX72" s="265"/>
      <c r="KNY72" s="49"/>
      <c r="KNZ72" s="49"/>
      <c r="KOA72" s="49"/>
      <c r="KOB72" s="265"/>
      <c r="KOC72" s="265"/>
      <c r="KOD72" s="265"/>
      <c r="KOE72" s="265"/>
      <c r="KOF72" s="265"/>
      <c r="KOG72" s="49"/>
      <c r="KOH72" s="49"/>
      <c r="KOI72" s="49"/>
      <c r="KOJ72" s="265"/>
      <c r="KOK72" s="265"/>
      <c r="KOL72" s="265"/>
      <c r="KOM72" s="265"/>
      <c r="KON72" s="265"/>
      <c r="KOO72" s="49"/>
      <c r="KOP72" s="49"/>
      <c r="KOQ72" s="49"/>
      <c r="KOR72" s="265"/>
      <c r="KOS72" s="265"/>
      <c r="KOT72" s="265"/>
      <c r="KOU72" s="265"/>
      <c r="KOV72" s="265"/>
      <c r="KOW72" s="49"/>
      <c r="KOX72" s="49"/>
      <c r="KOY72" s="49"/>
      <c r="KOZ72" s="265"/>
      <c r="KPA72" s="265"/>
      <c r="KPB72" s="265"/>
      <c r="KPC72" s="265"/>
      <c r="KPD72" s="265"/>
      <c r="KPE72" s="49"/>
      <c r="KPF72" s="49"/>
      <c r="KPG72" s="49"/>
      <c r="KPH72" s="265"/>
      <c r="KPI72" s="265"/>
      <c r="KPJ72" s="265"/>
      <c r="KPK72" s="265"/>
      <c r="KPL72" s="265"/>
      <c r="KPM72" s="49"/>
      <c r="KPN72" s="49"/>
      <c r="KPO72" s="49"/>
      <c r="KPP72" s="265"/>
      <c r="KPQ72" s="265"/>
      <c r="KPR72" s="265"/>
      <c r="KPS72" s="265"/>
      <c r="KPT72" s="265"/>
      <c r="KPU72" s="49"/>
      <c r="KPV72" s="49"/>
      <c r="KPW72" s="49"/>
      <c r="KPX72" s="265"/>
      <c r="KPY72" s="265"/>
      <c r="KPZ72" s="265"/>
      <c r="KQA72" s="265"/>
      <c r="KQB72" s="265"/>
      <c r="KQC72" s="49"/>
      <c r="KQD72" s="49"/>
      <c r="KQE72" s="49"/>
      <c r="KQF72" s="265"/>
      <c r="KQG72" s="265"/>
      <c r="KQH72" s="265"/>
      <c r="KQI72" s="265"/>
      <c r="KQJ72" s="265"/>
      <c r="KQK72" s="49"/>
      <c r="KQL72" s="49"/>
      <c r="KQM72" s="49"/>
      <c r="KQN72" s="265"/>
      <c r="KQO72" s="265"/>
      <c r="KQP72" s="265"/>
      <c r="KQQ72" s="265"/>
      <c r="KQR72" s="265"/>
      <c r="KQS72" s="49"/>
      <c r="KQT72" s="49"/>
      <c r="KQU72" s="49"/>
      <c r="KQV72" s="265"/>
      <c r="KQW72" s="265"/>
      <c r="KQX72" s="265"/>
      <c r="KQY72" s="265"/>
      <c r="KQZ72" s="265"/>
      <c r="KRA72" s="49"/>
      <c r="KRB72" s="49"/>
      <c r="KRC72" s="49"/>
      <c r="KRD72" s="265"/>
      <c r="KRE72" s="265"/>
      <c r="KRF72" s="265"/>
      <c r="KRG72" s="265"/>
      <c r="KRH72" s="265"/>
      <c r="KRI72" s="49"/>
      <c r="KRJ72" s="49"/>
      <c r="KRK72" s="49"/>
      <c r="KRL72" s="265"/>
      <c r="KRM72" s="265"/>
      <c r="KRN72" s="265"/>
      <c r="KRO72" s="265"/>
      <c r="KRP72" s="265"/>
      <c r="KRQ72" s="49"/>
      <c r="KRR72" s="49"/>
      <c r="KRS72" s="49"/>
      <c r="KRT72" s="265"/>
      <c r="KRU72" s="265"/>
      <c r="KRV72" s="265"/>
      <c r="KRW72" s="265"/>
      <c r="KRX72" s="265"/>
      <c r="KRY72" s="49"/>
      <c r="KRZ72" s="49"/>
      <c r="KSA72" s="49"/>
      <c r="KSB72" s="265"/>
      <c r="KSC72" s="265"/>
      <c r="KSD72" s="265"/>
      <c r="KSE72" s="265"/>
      <c r="KSF72" s="265"/>
      <c r="KSG72" s="49"/>
      <c r="KSH72" s="49"/>
      <c r="KSI72" s="49"/>
      <c r="KSJ72" s="265"/>
      <c r="KSK72" s="265"/>
      <c r="KSL72" s="265"/>
      <c r="KSM72" s="265"/>
      <c r="KSN72" s="265"/>
      <c r="KSO72" s="49"/>
      <c r="KSP72" s="49"/>
      <c r="KSQ72" s="49"/>
      <c r="KSR72" s="265"/>
      <c r="KSS72" s="265"/>
      <c r="KST72" s="265"/>
      <c r="KSU72" s="265"/>
      <c r="KSV72" s="265"/>
      <c r="KSW72" s="49"/>
      <c r="KSX72" s="49"/>
      <c r="KSY72" s="49"/>
      <c r="KSZ72" s="265"/>
      <c r="KTA72" s="265"/>
      <c r="KTB72" s="265"/>
      <c r="KTC72" s="265"/>
      <c r="KTD72" s="265"/>
      <c r="KTE72" s="49"/>
      <c r="KTF72" s="49"/>
      <c r="KTG72" s="49"/>
      <c r="KTH72" s="265"/>
      <c r="KTI72" s="265"/>
      <c r="KTJ72" s="265"/>
      <c r="KTK72" s="265"/>
      <c r="KTL72" s="265"/>
      <c r="KTM72" s="49"/>
      <c r="KTN72" s="49"/>
      <c r="KTO72" s="49"/>
      <c r="KTP72" s="265"/>
      <c r="KTQ72" s="265"/>
      <c r="KTR72" s="265"/>
      <c r="KTS72" s="265"/>
      <c r="KTT72" s="265"/>
      <c r="KTU72" s="49"/>
      <c r="KTV72" s="49"/>
      <c r="KTW72" s="49"/>
      <c r="KTX72" s="265"/>
      <c r="KTY72" s="265"/>
      <c r="KTZ72" s="265"/>
      <c r="KUA72" s="265"/>
      <c r="KUB72" s="265"/>
      <c r="KUC72" s="49"/>
      <c r="KUD72" s="49"/>
      <c r="KUE72" s="49"/>
      <c r="KUF72" s="265"/>
      <c r="KUG72" s="265"/>
      <c r="KUH72" s="265"/>
      <c r="KUI72" s="265"/>
      <c r="KUJ72" s="265"/>
      <c r="KUK72" s="49"/>
      <c r="KUL72" s="49"/>
      <c r="KUM72" s="49"/>
      <c r="KUN72" s="265"/>
      <c r="KUO72" s="265"/>
      <c r="KUP72" s="265"/>
      <c r="KUQ72" s="265"/>
      <c r="KUR72" s="265"/>
      <c r="KUS72" s="49"/>
      <c r="KUT72" s="49"/>
      <c r="KUU72" s="49"/>
      <c r="KUV72" s="265"/>
      <c r="KUW72" s="265"/>
      <c r="KUX72" s="265"/>
      <c r="KUY72" s="265"/>
      <c r="KUZ72" s="265"/>
      <c r="KVA72" s="49"/>
      <c r="KVB72" s="49"/>
      <c r="KVC72" s="49"/>
      <c r="KVD72" s="265"/>
      <c r="KVE72" s="265"/>
      <c r="KVF72" s="265"/>
      <c r="KVG72" s="265"/>
      <c r="KVH72" s="265"/>
      <c r="KVI72" s="49"/>
      <c r="KVJ72" s="49"/>
      <c r="KVK72" s="49"/>
      <c r="KVL72" s="265"/>
      <c r="KVM72" s="265"/>
      <c r="KVN72" s="265"/>
      <c r="KVO72" s="265"/>
      <c r="KVP72" s="265"/>
      <c r="KVQ72" s="49"/>
      <c r="KVR72" s="49"/>
      <c r="KVS72" s="49"/>
      <c r="KVT72" s="265"/>
      <c r="KVU72" s="265"/>
      <c r="KVV72" s="265"/>
      <c r="KVW72" s="265"/>
      <c r="KVX72" s="265"/>
      <c r="KVY72" s="49"/>
      <c r="KVZ72" s="49"/>
      <c r="KWA72" s="49"/>
      <c r="KWB72" s="265"/>
      <c r="KWC72" s="265"/>
      <c r="KWD72" s="265"/>
      <c r="KWE72" s="265"/>
      <c r="KWF72" s="265"/>
      <c r="KWG72" s="49"/>
      <c r="KWH72" s="49"/>
      <c r="KWI72" s="49"/>
      <c r="KWJ72" s="265"/>
      <c r="KWK72" s="265"/>
      <c r="KWL72" s="265"/>
      <c r="KWM72" s="265"/>
      <c r="KWN72" s="265"/>
      <c r="KWO72" s="49"/>
      <c r="KWP72" s="49"/>
      <c r="KWQ72" s="49"/>
      <c r="KWR72" s="265"/>
      <c r="KWS72" s="265"/>
      <c r="KWT72" s="265"/>
      <c r="KWU72" s="265"/>
      <c r="KWV72" s="265"/>
      <c r="KWW72" s="49"/>
      <c r="KWX72" s="49"/>
      <c r="KWY72" s="49"/>
      <c r="KWZ72" s="265"/>
      <c r="KXA72" s="265"/>
      <c r="KXB72" s="265"/>
      <c r="KXC72" s="265"/>
      <c r="KXD72" s="265"/>
      <c r="KXE72" s="49"/>
      <c r="KXF72" s="49"/>
      <c r="KXG72" s="49"/>
      <c r="KXH72" s="265"/>
      <c r="KXI72" s="265"/>
      <c r="KXJ72" s="265"/>
      <c r="KXK72" s="265"/>
      <c r="KXL72" s="265"/>
      <c r="KXM72" s="49"/>
      <c r="KXN72" s="49"/>
      <c r="KXO72" s="49"/>
      <c r="KXP72" s="265"/>
      <c r="KXQ72" s="265"/>
      <c r="KXR72" s="265"/>
      <c r="KXS72" s="265"/>
      <c r="KXT72" s="265"/>
      <c r="KXU72" s="49"/>
      <c r="KXV72" s="49"/>
      <c r="KXW72" s="49"/>
      <c r="KXX72" s="265"/>
      <c r="KXY72" s="265"/>
      <c r="KXZ72" s="265"/>
      <c r="KYA72" s="265"/>
      <c r="KYB72" s="265"/>
      <c r="KYC72" s="49"/>
      <c r="KYD72" s="49"/>
      <c r="KYE72" s="49"/>
      <c r="KYF72" s="265"/>
      <c r="KYG72" s="265"/>
      <c r="KYH72" s="265"/>
      <c r="KYI72" s="265"/>
      <c r="KYJ72" s="265"/>
      <c r="KYK72" s="49"/>
      <c r="KYL72" s="49"/>
      <c r="KYM72" s="49"/>
      <c r="KYN72" s="265"/>
      <c r="KYO72" s="265"/>
      <c r="KYP72" s="265"/>
      <c r="KYQ72" s="265"/>
      <c r="KYR72" s="265"/>
      <c r="KYS72" s="49"/>
      <c r="KYT72" s="49"/>
      <c r="KYU72" s="49"/>
      <c r="KYV72" s="265"/>
      <c r="KYW72" s="265"/>
      <c r="KYX72" s="265"/>
      <c r="KYY72" s="265"/>
      <c r="KYZ72" s="265"/>
      <c r="KZA72" s="49"/>
      <c r="KZB72" s="49"/>
      <c r="KZC72" s="49"/>
      <c r="KZD72" s="265"/>
      <c r="KZE72" s="265"/>
      <c r="KZF72" s="265"/>
      <c r="KZG72" s="265"/>
      <c r="KZH72" s="265"/>
      <c r="KZI72" s="49"/>
      <c r="KZJ72" s="49"/>
      <c r="KZK72" s="49"/>
      <c r="KZL72" s="265"/>
      <c r="KZM72" s="265"/>
      <c r="KZN72" s="265"/>
      <c r="KZO72" s="265"/>
      <c r="KZP72" s="265"/>
      <c r="KZQ72" s="49"/>
      <c r="KZR72" s="49"/>
      <c r="KZS72" s="49"/>
      <c r="KZT72" s="265"/>
      <c r="KZU72" s="265"/>
      <c r="KZV72" s="265"/>
      <c r="KZW72" s="265"/>
      <c r="KZX72" s="265"/>
      <c r="KZY72" s="49"/>
      <c r="KZZ72" s="49"/>
      <c r="LAA72" s="49"/>
      <c r="LAB72" s="265"/>
      <c r="LAC72" s="265"/>
      <c r="LAD72" s="265"/>
      <c r="LAE72" s="265"/>
      <c r="LAF72" s="265"/>
      <c r="LAG72" s="49"/>
      <c r="LAH72" s="49"/>
      <c r="LAI72" s="49"/>
      <c r="LAJ72" s="265"/>
      <c r="LAK72" s="265"/>
      <c r="LAL72" s="265"/>
      <c r="LAM72" s="265"/>
      <c r="LAN72" s="265"/>
      <c r="LAO72" s="49"/>
      <c r="LAP72" s="49"/>
      <c r="LAQ72" s="49"/>
      <c r="LAR72" s="265"/>
      <c r="LAS72" s="265"/>
      <c r="LAT72" s="265"/>
      <c r="LAU72" s="265"/>
      <c r="LAV72" s="265"/>
      <c r="LAW72" s="49"/>
      <c r="LAX72" s="49"/>
      <c r="LAY72" s="49"/>
      <c r="LAZ72" s="265"/>
      <c r="LBA72" s="265"/>
      <c r="LBB72" s="265"/>
      <c r="LBC72" s="265"/>
      <c r="LBD72" s="265"/>
      <c r="LBE72" s="49"/>
      <c r="LBF72" s="49"/>
      <c r="LBG72" s="49"/>
      <c r="LBH72" s="265"/>
      <c r="LBI72" s="265"/>
      <c r="LBJ72" s="265"/>
      <c r="LBK72" s="265"/>
      <c r="LBL72" s="265"/>
      <c r="LBM72" s="49"/>
      <c r="LBN72" s="49"/>
      <c r="LBO72" s="49"/>
      <c r="LBP72" s="265"/>
      <c r="LBQ72" s="265"/>
      <c r="LBR72" s="265"/>
      <c r="LBS72" s="265"/>
      <c r="LBT72" s="265"/>
      <c r="LBU72" s="49"/>
      <c r="LBV72" s="49"/>
      <c r="LBW72" s="49"/>
      <c r="LBX72" s="265"/>
      <c r="LBY72" s="265"/>
      <c r="LBZ72" s="265"/>
      <c r="LCA72" s="265"/>
      <c r="LCB72" s="265"/>
      <c r="LCC72" s="49"/>
      <c r="LCD72" s="49"/>
      <c r="LCE72" s="49"/>
      <c r="LCF72" s="265"/>
      <c r="LCG72" s="265"/>
      <c r="LCH72" s="265"/>
      <c r="LCI72" s="265"/>
      <c r="LCJ72" s="265"/>
      <c r="LCK72" s="49"/>
      <c r="LCL72" s="49"/>
      <c r="LCM72" s="49"/>
      <c r="LCN72" s="265"/>
      <c r="LCO72" s="265"/>
      <c r="LCP72" s="265"/>
      <c r="LCQ72" s="265"/>
      <c r="LCR72" s="265"/>
      <c r="LCS72" s="49"/>
      <c r="LCT72" s="49"/>
      <c r="LCU72" s="49"/>
      <c r="LCV72" s="265"/>
      <c r="LCW72" s="265"/>
      <c r="LCX72" s="265"/>
      <c r="LCY72" s="265"/>
      <c r="LCZ72" s="265"/>
      <c r="LDA72" s="49"/>
      <c r="LDB72" s="49"/>
      <c r="LDC72" s="49"/>
      <c r="LDD72" s="265"/>
      <c r="LDE72" s="265"/>
      <c r="LDF72" s="265"/>
      <c r="LDG72" s="265"/>
      <c r="LDH72" s="265"/>
      <c r="LDI72" s="49"/>
      <c r="LDJ72" s="49"/>
      <c r="LDK72" s="49"/>
      <c r="LDL72" s="265"/>
      <c r="LDM72" s="265"/>
      <c r="LDN72" s="265"/>
      <c r="LDO72" s="265"/>
      <c r="LDP72" s="265"/>
      <c r="LDQ72" s="49"/>
      <c r="LDR72" s="49"/>
      <c r="LDS72" s="49"/>
      <c r="LDT72" s="265"/>
      <c r="LDU72" s="265"/>
      <c r="LDV72" s="265"/>
      <c r="LDW72" s="265"/>
      <c r="LDX72" s="265"/>
      <c r="LDY72" s="49"/>
      <c r="LDZ72" s="49"/>
      <c r="LEA72" s="49"/>
      <c r="LEB72" s="265"/>
      <c r="LEC72" s="265"/>
      <c r="LED72" s="265"/>
      <c r="LEE72" s="265"/>
      <c r="LEF72" s="265"/>
      <c r="LEG72" s="49"/>
      <c r="LEH72" s="49"/>
      <c r="LEI72" s="49"/>
      <c r="LEJ72" s="265"/>
      <c r="LEK72" s="265"/>
      <c r="LEL72" s="265"/>
      <c r="LEM72" s="265"/>
      <c r="LEN72" s="265"/>
      <c r="LEO72" s="49"/>
      <c r="LEP72" s="49"/>
      <c r="LEQ72" s="49"/>
      <c r="LER72" s="265"/>
      <c r="LES72" s="265"/>
      <c r="LET72" s="265"/>
      <c r="LEU72" s="265"/>
      <c r="LEV72" s="265"/>
      <c r="LEW72" s="49"/>
      <c r="LEX72" s="49"/>
      <c r="LEY72" s="49"/>
      <c r="LEZ72" s="265"/>
      <c r="LFA72" s="265"/>
      <c r="LFB72" s="265"/>
      <c r="LFC72" s="265"/>
      <c r="LFD72" s="265"/>
      <c r="LFE72" s="49"/>
      <c r="LFF72" s="49"/>
      <c r="LFG72" s="49"/>
      <c r="LFH72" s="265"/>
      <c r="LFI72" s="265"/>
      <c r="LFJ72" s="265"/>
      <c r="LFK72" s="265"/>
      <c r="LFL72" s="265"/>
      <c r="LFM72" s="49"/>
      <c r="LFN72" s="49"/>
      <c r="LFO72" s="49"/>
      <c r="LFP72" s="265"/>
      <c r="LFQ72" s="265"/>
      <c r="LFR72" s="265"/>
      <c r="LFS72" s="265"/>
      <c r="LFT72" s="265"/>
      <c r="LFU72" s="49"/>
      <c r="LFV72" s="49"/>
      <c r="LFW72" s="49"/>
      <c r="LFX72" s="265"/>
      <c r="LFY72" s="265"/>
      <c r="LFZ72" s="265"/>
      <c r="LGA72" s="265"/>
      <c r="LGB72" s="265"/>
      <c r="LGC72" s="49"/>
      <c r="LGD72" s="49"/>
      <c r="LGE72" s="49"/>
      <c r="LGF72" s="265"/>
      <c r="LGG72" s="265"/>
      <c r="LGH72" s="265"/>
      <c r="LGI72" s="265"/>
      <c r="LGJ72" s="265"/>
      <c r="LGK72" s="49"/>
      <c r="LGL72" s="49"/>
      <c r="LGM72" s="49"/>
      <c r="LGN72" s="265"/>
      <c r="LGO72" s="265"/>
      <c r="LGP72" s="265"/>
      <c r="LGQ72" s="265"/>
      <c r="LGR72" s="265"/>
      <c r="LGS72" s="49"/>
      <c r="LGT72" s="49"/>
      <c r="LGU72" s="49"/>
      <c r="LGV72" s="265"/>
      <c r="LGW72" s="265"/>
      <c r="LGX72" s="265"/>
      <c r="LGY72" s="265"/>
      <c r="LGZ72" s="265"/>
      <c r="LHA72" s="49"/>
      <c r="LHB72" s="49"/>
      <c r="LHC72" s="49"/>
      <c r="LHD72" s="265"/>
      <c r="LHE72" s="265"/>
      <c r="LHF72" s="265"/>
      <c r="LHG72" s="265"/>
      <c r="LHH72" s="265"/>
      <c r="LHI72" s="49"/>
      <c r="LHJ72" s="49"/>
      <c r="LHK72" s="49"/>
      <c r="LHL72" s="265"/>
      <c r="LHM72" s="265"/>
      <c r="LHN72" s="265"/>
      <c r="LHO72" s="265"/>
      <c r="LHP72" s="265"/>
      <c r="LHQ72" s="49"/>
      <c r="LHR72" s="49"/>
      <c r="LHS72" s="49"/>
      <c r="LHT72" s="265"/>
      <c r="LHU72" s="265"/>
      <c r="LHV72" s="265"/>
      <c r="LHW72" s="265"/>
      <c r="LHX72" s="265"/>
      <c r="LHY72" s="49"/>
      <c r="LHZ72" s="49"/>
      <c r="LIA72" s="49"/>
      <c r="LIB72" s="265"/>
      <c r="LIC72" s="265"/>
      <c r="LID72" s="265"/>
      <c r="LIE72" s="265"/>
      <c r="LIF72" s="265"/>
      <c r="LIG72" s="49"/>
      <c r="LIH72" s="49"/>
      <c r="LII72" s="49"/>
      <c r="LIJ72" s="265"/>
      <c r="LIK72" s="265"/>
      <c r="LIL72" s="265"/>
      <c r="LIM72" s="265"/>
      <c r="LIN72" s="265"/>
      <c r="LIO72" s="49"/>
      <c r="LIP72" s="49"/>
      <c r="LIQ72" s="49"/>
      <c r="LIR72" s="265"/>
      <c r="LIS72" s="265"/>
      <c r="LIT72" s="265"/>
      <c r="LIU72" s="265"/>
      <c r="LIV72" s="265"/>
      <c r="LIW72" s="49"/>
      <c r="LIX72" s="49"/>
      <c r="LIY72" s="49"/>
      <c r="LIZ72" s="265"/>
      <c r="LJA72" s="265"/>
      <c r="LJB72" s="265"/>
      <c r="LJC72" s="265"/>
      <c r="LJD72" s="265"/>
      <c r="LJE72" s="49"/>
      <c r="LJF72" s="49"/>
      <c r="LJG72" s="49"/>
      <c r="LJH72" s="265"/>
      <c r="LJI72" s="265"/>
      <c r="LJJ72" s="265"/>
      <c r="LJK72" s="265"/>
      <c r="LJL72" s="265"/>
      <c r="LJM72" s="49"/>
      <c r="LJN72" s="49"/>
      <c r="LJO72" s="49"/>
      <c r="LJP72" s="265"/>
      <c r="LJQ72" s="265"/>
      <c r="LJR72" s="265"/>
      <c r="LJS72" s="265"/>
      <c r="LJT72" s="265"/>
      <c r="LJU72" s="49"/>
      <c r="LJV72" s="49"/>
      <c r="LJW72" s="49"/>
      <c r="LJX72" s="265"/>
      <c r="LJY72" s="265"/>
      <c r="LJZ72" s="265"/>
      <c r="LKA72" s="265"/>
      <c r="LKB72" s="265"/>
      <c r="LKC72" s="49"/>
      <c r="LKD72" s="49"/>
      <c r="LKE72" s="49"/>
      <c r="LKF72" s="265"/>
      <c r="LKG72" s="265"/>
      <c r="LKH72" s="265"/>
      <c r="LKI72" s="265"/>
      <c r="LKJ72" s="265"/>
      <c r="LKK72" s="49"/>
      <c r="LKL72" s="49"/>
      <c r="LKM72" s="49"/>
      <c r="LKN72" s="265"/>
      <c r="LKO72" s="265"/>
      <c r="LKP72" s="265"/>
      <c r="LKQ72" s="265"/>
      <c r="LKR72" s="265"/>
      <c r="LKS72" s="49"/>
      <c r="LKT72" s="49"/>
      <c r="LKU72" s="49"/>
      <c r="LKV72" s="265"/>
      <c r="LKW72" s="265"/>
      <c r="LKX72" s="265"/>
      <c r="LKY72" s="265"/>
      <c r="LKZ72" s="265"/>
      <c r="LLA72" s="49"/>
      <c r="LLB72" s="49"/>
      <c r="LLC72" s="49"/>
      <c r="LLD72" s="265"/>
      <c r="LLE72" s="265"/>
      <c r="LLF72" s="265"/>
      <c r="LLG72" s="265"/>
      <c r="LLH72" s="265"/>
      <c r="LLI72" s="49"/>
      <c r="LLJ72" s="49"/>
      <c r="LLK72" s="49"/>
      <c r="LLL72" s="265"/>
      <c r="LLM72" s="265"/>
      <c r="LLN72" s="265"/>
      <c r="LLO72" s="265"/>
      <c r="LLP72" s="265"/>
      <c r="LLQ72" s="49"/>
      <c r="LLR72" s="49"/>
      <c r="LLS72" s="49"/>
      <c r="LLT72" s="265"/>
      <c r="LLU72" s="265"/>
      <c r="LLV72" s="265"/>
      <c r="LLW72" s="265"/>
      <c r="LLX72" s="265"/>
      <c r="LLY72" s="49"/>
      <c r="LLZ72" s="49"/>
      <c r="LMA72" s="49"/>
      <c r="LMB72" s="265"/>
      <c r="LMC72" s="265"/>
      <c r="LMD72" s="265"/>
      <c r="LME72" s="265"/>
      <c r="LMF72" s="265"/>
      <c r="LMG72" s="49"/>
      <c r="LMH72" s="49"/>
      <c r="LMI72" s="49"/>
      <c r="LMJ72" s="265"/>
      <c r="LMK72" s="265"/>
      <c r="LML72" s="265"/>
      <c r="LMM72" s="265"/>
      <c r="LMN72" s="265"/>
      <c r="LMO72" s="49"/>
      <c r="LMP72" s="49"/>
      <c r="LMQ72" s="49"/>
      <c r="LMR72" s="265"/>
      <c r="LMS72" s="265"/>
      <c r="LMT72" s="265"/>
      <c r="LMU72" s="265"/>
      <c r="LMV72" s="265"/>
      <c r="LMW72" s="49"/>
      <c r="LMX72" s="49"/>
      <c r="LMY72" s="49"/>
      <c r="LMZ72" s="265"/>
      <c r="LNA72" s="265"/>
      <c r="LNB72" s="265"/>
      <c r="LNC72" s="265"/>
      <c r="LND72" s="265"/>
      <c r="LNE72" s="49"/>
      <c r="LNF72" s="49"/>
      <c r="LNG72" s="49"/>
      <c r="LNH72" s="265"/>
      <c r="LNI72" s="265"/>
      <c r="LNJ72" s="265"/>
      <c r="LNK72" s="265"/>
      <c r="LNL72" s="265"/>
      <c r="LNM72" s="49"/>
      <c r="LNN72" s="49"/>
      <c r="LNO72" s="49"/>
      <c r="LNP72" s="265"/>
      <c r="LNQ72" s="265"/>
      <c r="LNR72" s="265"/>
      <c r="LNS72" s="265"/>
      <c r="LNT72" s="265"/>
      <c r="LNU72" s="49"/>
      <c r="LNV72" s="49"/>
      <c r="LNW72" s="49"/>
      <c r="LNX72" s="265"/>
      <c r="LNY72" s="265"/>
      <c r="LNZ72" s="265"/>
      <c r="LOA72" s="265"/>
      <c r="LOB72" s="265"/>
      <c r="LOC72" s="49"/>
      <c r="LOD72" s="49"/>
      <c r="LOE72" s="49"/>
      <c r="LOF72" s="265"/>
      <c r="LOG72" s="265"/>
      <c r="LOH72" s="265"/>
      <c r="LOI72" s="265"/>
      <c r="LOJ72" s="265"/>
      <c r="LOK72" s="49"/>
      <c r="LOL72" s="49"/>
      <c r="LOM72" s="49"/>
      <c r="LON72" s="265"/>
      <c r="LOO72" s="265"/>
      <c r="LOP72" s="265"/>
      <c r="LOQ72" s="265"/>
      <c r="LOR72" s="265"/>
      <c r="LOS72" s="49"/>
      <c r="LOT72" s="49"/>
      <c r="LOU72" s="49"/>
      <c r="LOV72" s="265"/>
      <c r="LOW72" s="265"/>
      <c r="LOX72" s="265"/>
      <c r="LOY72" s="265"/>
      <c r="LOZ72" s="265"/>
      <c r="LPA72" s="49"/>
      <c r="LPB72" s="49"/>
      <c r="LPC72" s="49"/>
      <c r="LPD72" s="265"/>
      <c r="LPE72" s="265"/>
      <c r="LPF72" s="265"/>
      <c r="LPG72" s="265"/>
      <c r="LPH72" s="265"/>
      <c r="LPI72" s="49"/>
      <c r="LPJ72" s="49"/>
      <c r="LPK72" s="49"/>
      <c r="LPL72" s="265"/>
      <c r="LPM72" s="265"/>
      <c r="LPN72" s="265"/>
      <c r="LPO72" s="265"/>
      <c r="LPP72" s="265"/>
      <c r="LPQ72" s="49"/>
      <c r="LPR72" s="49"/>
      <c r="LPS72" s="49"/>
      <c r="LPT72" s="265"/>
      <c r="LPU72" s="265"/>
      <c r="LPV72" s="265"/>
      <c r="LPW72" s="265"/>
      <c r="LPX72" s="265"/>
      <c r="LPY72" s="49"/>
      <c r="LPZ72" s="49"/>
      <c r="LQA72" s="49"/>
      <c r="LQB72" s="265"/>
      <c r="LQC72" s="265"/>
      <c r="LQD72" s="265"/>
      <c r="LQE72" s="265"/>
      <c r="LQF72" s="265"/>
      <c r="LQG72" s="49"/>
      <c r="LQH72" s="49"/>
      <c r="LQI72" s="49"/>
      <c r="LQJ72" s="265"/>
      <c r="LQK72" s="265"/>
      <c r="LQL72" s="265"/>
      <c r="LQM72" s="265"/>
      <c r="LQN72" s="265"/>
      <c r="LQO72" s="49"/>
      <c r="LQP72" s="49"/>
      <c r="LQQ72" s="49"/>
      <c r="LQR72" s="265"/>
      <c r="LQS72" s="265"/>
      <c r="LQT72" s="265"/>
      <c r="LQU72" s="265"/>
      <c r="LQV72" s="265"/>
      <c r="LQW72" s="49"/>
      <c r="LQX72" s="49"/>
      <c r="LQY72" s="49"/>
      <c r="LQZ72" s="265"/>
      <c r="LRA72" s="265"/>
      <c r="LRB72" s="265"/>
      <c r="LRC72" s="265"/>
      <c r="LRD72" s="265"/>
      <c r="LRE72" s="49"/>
      <c r="LRF72" s="49"/>
      <c r="LRG72" s="49"/>
      <c r="LRH72" s="265"/>
      <c r="LRI72" s="265"/>
      <c r="LRJ72" s="265"/>
      <c r="LRK72" s="265"/>
      <c r="LRL72" s="265"/>
      <c r="LRM72" s="49"/>
      <c r="LRN72" s="49"/>
      <c r="LRO72" s="49"/>
      <c r="LRP72" s="265"/>
      <c r="LRQ72" s="265"/>
      <c r="LRR72" s="265"/>
      <c r="LRS72" s="265"/>
      <c r="LRT72" s="265"/>
      <c r="LRU72" s="49"/>
      <c r="LRV72" s="49"/>
      <c r="LRW72" s="49"/>
      <c r="LRX72" s="265"/>
      <c r="LRY72" s="265"/>
      <c r="LRZ72" s="265"/>
      <c r="LSA72" s="265"/>
      <c r="LSB72" s="265"/>
      <c r="LSC72" s="49"/>
      <c r="LSD72" s="49"/>
      <c r="LSE72" s="49"/>
      <c r="LSF72" s="265"/>
      <c r="LSG72" s="265"/>
      <c r="LSH72" s="265"/>
      <c r="LSI72" s="265"/>
      <c r="LSJ72" s="265"/>
      <c r="LSK72" s="49"/>
      <c r="LSL72" s="49"/>
      <c r="LSM72" s="49"/>
      <c r="LSN72" s="265"/>
      <c r="LSO72" s="265"/>
      <c r="LSP72" s="265"/>
      <c r="LSQ72" s="265"/>
      <c r="LSR72" s="265"/>
      <c r="LSS72" s="49"/>
      <c r="LST72" s="49"/>
      <c r="LSU72" s="49"/>
      <c r="LSV72" s="265"/>
      <c r="LSW72" s="265"/>
      <c r="LSX72" s="265"/>
      <c r="LSY72" s="265"/>
      <c r="LSZ72" s="265"/>
      <c r="LTA72" s="49"/>
      <c r="LTB72" s="49"/>
      <c r="LTC72" s="49"/>
      <c r="LTD72" s="265"/>
      <c r="LTE72" s="265"/>
      <c r="LTF72" s="265"/>
      <c r="LTG72" s="265"/>
      <c r="LTH72" s="265"/>
      <c r="LTI72" s="49"/>
      <c r="LTJ72" s="49"/>
      <c r="LTK72" s="49"/>
      <c r="LTL72" s="265"/>
      <c r="LTM72" s="265"/>
      <c r="LTN72" s="265"/>
      <c r="LTO72" s="265"/>
      <c r="LTP72" s="265"/>
      <c r="LTQ72" s="49"/>
      <c r="LTR72" s="49"/>
      <c r="LTS72" s="49"/>
      <c r="LTT72" s="265"/>
      <c r="LTU72" s="265"/>
      <c r="LTV72" s="265"/>
      <c r="LTW72" s="265"/>
      <c r="LTX72" s="265"/>
      <c r="LTY72" s="49"/>
      <c r="LTZ72" s="49"/>
      <c r="LUA72" s="49"/>
      <c r="LUB72" s="265"/>
      <c r="LUC72" s="265"/>
      <c r="LUD72" s="265"/>
      <c r="LUE72" s="265"/>
      <c r="LUF72" s="265"/>
      <c r="LUG72" s="49"/>
      <c r="LUH72" s="49"/>
      <c r="LUI72" s="49"/>
      <c r="LUJ72" s="265"/>
      <c r="LUK72" s="265"/>
      <c r="LUL72" s="265"/>
      <c r="LUM72" s="265"/>
      <c r="LUN72" s="265"/>
      <c r="LUO72" s="49"/>
      <c r="LUP72" s="49"/>
      <c r="LUQ72" s="49"/>
      <c r="LUR72" s="265"/>
      <c r="LUS72" s="265"/>
      <c r="LUT72" s="265"/>
      <c r="LUU72" s="265"/>
      <c r="LUV72" s="265"/>
      <c r="LUW72" s="49"/>
      <c r="LUX72" s="49"/>
      <c r="LUY72" s="49"/>
      <c r="LUZ72" s="265"/>
      <c r="LVA72" s="265"/>
      <c r="LVB72" s="265"/>
      <c r="LVC72" s="265"/>
      <c r="LVD72" s="265"/>
      <c r="LVE72" s="49"/>
      <c r="LVF72" s="49"/>
      <c r="LVG72" s="49"/>
      <c r="LVH72" s="265"/>
      <c r="LVI72" s="265"/>
      <c r="LVJ72" s="265"/>
      <c r="LVK72" s="265"/>
      <c r="LVL72" s="265"/>
      <c r="LVM72" s="49"/>
      <c r="LVN72" s="49"/>
      <c r="LVO72" s="49"/>
      <c r="LVP72" s="265"/>
      <c r="LVQ72" s="265"/>
      <c r="LVR72" s="265"/>
      <c r="LVS72" s="265"/>
      <c r="LVT72" s="265"/>
      <c r="LVU72" s="49"/>
      <c r="LVV72" s="49"/>
      <c r="LVW72" s="49"/>
      <c r="LVX72" s="265"/>
      <c r="LVY72" s="265"/>
      <c r="LVZ72" s="265"/>
      <c r="LWA72" s="265"/>
      <c r="LWB72" s="265"/>
      <c r="LWC72" s="49"/>
      <c r="LWD72" s="49"/>
      <c r="LWE72" s="49"/>
      <c r="LWF72" s="265"/>
      <c r="LWG72" s="265"/>
      <c r="LWH72" s="265"/>
      <c r="LWI72" s="265"/>
      <c r="LWJ72" s="265"/>
      <c r="LWK72" s="49"/>
      <c r="LWL72" s="49"/>
      <c r="LWM72" s="49"/>
      <c r="LWN72" s="265"/>
      <c r="LWO72" s="265"/>
      <c r="LWP72" s="265"/>
      <c r="LWQ72" s="265"/>
      <c r="LWR72" s="265"/>
      <c r="LWS72" s="49"/>
      <c r="LWT72" s="49"/>
      <c r="LWU72" s="49"/>
      <c r="LWV72" s="265"/>
      <c r="LWW72" s="265"/>
      <c r="LWX72" s="265"/>
      <c r="LWY72" s="265"/>
      <c r="LWZ72" s="265"/>
      <c r="LXA72" s="49"/>
      <c r="LXB72" s="49"/>
      <c r="LXC72" s="49"/>
      <c r="LXD72" s="265"/>
      <c r="LXE72" s="265"/>
      <c r="LXF72" s="265"/>
      <c r="LXG72" s="265"/>
      <c r="LXH72" s="265"/>
      <c r="LXI72" s="49"/>
      <c r="LXJ72" s="49"/>
      <c r="LXK72" s="49"/>
      <c r="LXL72" s="265"/>
      <c r="LXM72" s="265"/>
      <c r="LXN72" s="265"/>
      <c r="LXO72" s="265"/>
      <c r="LXP72" s="265"/>
      <c r="LXQ72" s="49"/>
      <c r="LXR72" s="49"/>
      <c r="LXS72" s="49"/>
      <c r="LXT72" s="265"/>
      <c r="LXU72" s="265"/>
      <c r="LXV72" s="265"/>
      <c r="LXW72" s="265"/>
      <c r="LXX72" s="265"/>
      <c r="LXY72" s="49"/>
      <c r="LXZ72" s="49"/>
      <c r="LYA72" s="49"/>
      <c r="LYB72" s="265"/>
      <c r="LYC72" s="265"/>
      <c r="LYD72" s="265"/>
      <c r="LYE72" s="265"/>
      <c r="LYF72" s="265"/>
      <c r="LYG72" s="49"/>
      <c r="LYH72" s="49"/>
      <c r="LYI72" s="49"/>
      <c r="LYJ72" s="265"/>
      <c r="LYK72" s="265"/>
      <c r="LYL72" s="265"/>
      <c r="LYM72" s="265"/>
      <c r="LYN72" s="265"/>
      <c r="LYO72" s="49"/>
      <c r="LYP72" s="49"/>
      <c r="LYQ72" s="49"/>
      <c r="LYR72" s="265"/>
      <c r="LYS72" s="265"/>
      <c r="LYT72" s="265"/>
      <c r="LYU72" s="265"/>
      <c r="LYV72" s="265"/>
      <c r="LYW72" s="49"/>
      <c r="LYX72" s="49"/>
      <c r="LYY72" s="49"/>
      <c r="LYZ72" s="265"/>
      <c r="LZA72" s="265"/>
      <c r="LZB72" s="265"/>
      <c r="LZC72" s="265"/>
      <c r="LZD72" s="265"/>
      <c r="LZE72" s="49"/>
      <c r="LZF72" s="49"/>
      <c r="LZG72" s="49"/>
      <c r="LZH72" s="265"/>
      <c r="LZI72" s="265"/>
      <c r="LZJ72" s="265"/>
      <c r="LZK72" s="265"/>
      <c r="LZL72" s="265"/>
      <c r="LZM72" s="49"/>
      <c r="LZN72" s="49"/>
      <c r="LZO72" s="49"/>
      <c r="LZP72" s="265"/>
      <c r="LZQ72" s="265"/>
      <c r="LZR72" s="265"/>
      <c r="LZS72" s="265"/>
      <c r="LZT72" s="265"/>
      <c r="LZU72" s="49"/>
      <c r="LZV72" s="49"/>
      <c r="LZW72" s="49"/>
      <c r="LZX72" s="265"/>
      <c r="LZY72" s="265"/>
      <c r="LZZ72" s="265"/>
      <c r="MAA72" s="265"/>
      <c r="MAB72" s="265"/>
      <c r="MAC72" s="49"/>
      <c r="MAD72" s="49"/>
      <c r="MAE72" s="49"/>
      <c r="MAF72" s="265"/>
      <c r="MAG72" s="265"/>
      <c r="MAH72" s="265"/>
      <c r="MAI72" s="265"/>
      <c r="MAJ72" s="265"/>
      <c r="MAK72" s="49"/>
      <c r="MAL72" s="49"/>
      <c r="MAM72" s="49"/>
      <c r="MAN72" s="265"/>
      <c r="MAO72" s="265"/>
      <c r="MAP72" s="265"/>
      <c r="MAQ72" s="265"/>
      <c r="MAR72" s="265"/>
      <c r="MAS72" s="49"/>
      <c r="MAT72" s="49"/>
      <c r="MAU72" s="49"/>
      <c r="MAV72" s="265"/>
      <c r="MAW72" s="265"/>
      <c r="MAX72" s="265"/>
      <c r="MAY72" s="265"/>
      <c r="MAZ72" s="265"/>
      <c r="MBA72" s="49"/>
      <c r="MBB72" s="49"/>
      <c r="MBC72" s="49"/>
      <c r="MBD72" s="265"/>
      <c r="MBE72" s="265"/>
      <c r="MBF72" s="265"/>
      <c r="MBG72" s="265"/>
      <c r="MBH72" s="265"/>
      <c r="MBI72" s="49"/>
      <c r="MBJ72" s="49"/>
      <c r="MBK72" s="49"/>
      <c r="MBL72" s="265"/>
      <c r="MBM72" s="265"/>
      <c r="MBN72" s="265"/>
      <c r="MBO72" s="265"/>
      <c r="MBP72" s="265"/>
      <c r="MBQ72" s="49"/>
      <c r="MBR72" s="49"/>
      <c r="MBS72" s="49"/>
      <c r="MBT72" s="265"/>
      <c r="MBU72" s="265"/>
      <c r="MBV72" s="265"/>
      <c r="MBW72" s="265"/>
      <c r="MBX72" s="265"/>
      <c r="MBY72" s="49"/>
      <c r="MBZ72" s="49"/>
      <c r="MCA72" s="49"/>
      <c r="MCB72" s="265"/>
      <c r="MCC72" s="265"/>
      <c r="MCD72" s="265"/>
      <c r="MCE72" s="265"/>
      <c r="MCF72" s="265"/>
      <c r="MCG72" s="49"/>
      <c r="MCH72" s="49"/>
      <c r="MCI72" s="49"/>
      <c r="MCJ72" s="265"/>
      <c r="MCK72" s="265"/>
      <c r="MCL72" s="265"/>
      <c r="MCM72" s="265"/>
      <c r="MCN72" s="265"/>
      <c r="MCO72" s="49"/>
      <c r="MCP72" s="49"/>
      <c r="MCQ72" s="49"/>
      <c r="MCR72" s="265"/>
      <c r="MCS72" s="265"/>
      <c r="MCT72" s="265"/>
      <c r="MCU72" s="265"/>
      <c r="MCV72" s="265"/>
      <c r="MCW72" s="49"/>
      <c r="MCX72" s="49"/>
      <c r="MCY72" s="49"/>
      <c r="MCZ72" s="265"/>
      <c r="MDA72" s="265"/>
      <c r="MDB72" s="265"/>
      <c r="MDC72" s="265"/>
      <c r="MDD72" s="265"/>
      <c r="MDE72" s="49"/>
      <c r="MDF72" s="49"/>
      <c r="MDG72" s="49"/>
      <c r="MDH72" s="265"/>
      <c r="MDI72" s="265"/>
      <c r="MDJ72" s="265"/>
      <c r="MDK72" s="265"/>
      <c r="MDL72" s="265"/>
      <c r="MDM72" s="49"/>
      <c r="MDN72" s="49"/>
      <c r="MDO72" s="49"/>
      <c r="MDP72" s="265"/>
      <c r="MDQ72" s="265"/>
      <c r="MDR72" s="265"/>
      <c r="MDS72" s="265"/>
      <c r="MDT72" s="265"/>
      <c r="MDU72" s="49"/>
      <c r="MDV72" s="49"/>
      <c r="MDW72" s="49"/>
      <c r="MDX72" s="265"/>
      <c r="MDY72" s="265"/>
      <c r="MDZ72" s="265"/>
      <c r="MEA72" s="265"/>
      <c r="MEB72" s="265"/>
      <c r="MEC72" s="49"/>
      <c r="MED72" s="49"/>
      <c r="MEE72" s="49"/>
      <c r="MEF72" s="265"/>
      <c r="MEG72" s="265"/>
      <c r="MEH72" s="265"/>
      <c r="MEI72" s="265"/>
      <c r="MEJ72" s="265"/>
      <c r="MEK72" s="49"/>
      <c r="MEL72" s="49"/>
      <c r="MEM72" s="49"/>
      <c r="MEN72" s="265"/>
      <c r="MEO72" s="265"/>
      <c r="MEP72" s="265"/>
      <c r="MEQ72" s="265"/>
      <c r="MER72" s="265"/>
      <c r="MES72" s="49"/>
      <c r="MET72" s="49"/>
      <c r="MEU72" s="49"/>
      <c r="MEV72" s="265"/>
      <c r="MEW72" s="265"/>
      <c r="MEX72" s="265"/>
      <c r="MEY72" s="265"/>
      <c r="MEZ72" s="265"/>
      <c r="MFA72" s="49"/>
      <c r="MFB72" s="49"/>
      <c r="MFC72" s="49"/>
      <c r="MFD72" s="265"/>
      <c r="MFE72" s="265"/>
      <c r="MFF72" s="265"/>
      <c r="MFG72" s="265"/>
      <c r="MFH72" s="265"/>
      <c r="MFI72" s="49"/>
      <c r="MFJ72" s="49"/>
      <c r="MFK72" s="49"/>
      <c r="MFL72" s="265"/>
      <c r="MFM72" s="265"/>
      <c r="MFN72" s="265"/>
      <c r="MFO72" s="265"/>
      <c r="MFP72" s="265"/>
      <c r="MFQ72" s="49"/>
      <c r="MFR72" s="49"/>
      <c r="MFS72" s="49"/>
      <c r="MFT72" s="265"/>
      <c r="MFU72" s="265"/>
      <c r="MFV72" s="265"/>
      <c r="MFW72" s="265"/>
      <c r="MFX72" s="265"/>
      <c r="MFY72" s="49"/>
      <c r="MFZ72" s="49"/>
      <c r="MGA72" s="49"/>
      <c r="MGB72" s="265"/>
      <c r="MGC72" s="265"/>
      <c r="MGD72" s="265"/>
      <c r="MGE72" s="265"/>
      <c r="MGF72" s="265"/>
      <c r="MGG72" s="49"/>
      <c r="MGH72" s="49"/>
      <c r="MGI72" s="49"/>
      <c r="MGJ72" s="265"/>
      <c r="MGK72" s="265"/>
      <c r="MGL72" s="265"/>
      <c r="MGM72" s="265"/>
      <c r="MGN72" s="265"/>
      <c r="MGO72" s="49"/>
      <c r="MGP72" s="49"/>
      <c r="MGQ72" s="49"/>
      <c r="MGR72" s="265"/>
      <c r="MGS72" s="265"/>
      <c r="MGT72" s="265"/>
      <c r="MGU72" s="265"/>
      <c r="MGV72" s="265"/>
      <c r="MGW72" s="49"/>
      <c r="MGX72" s="49"/>
      <c r="MGY72" s="49"/>
      <c r="MGZ72" s="265"/>
      <c r="MHA72" s="265"/>
      <c r="MHB72" s="265"/>
      <c r="MHC72" s="265"/>
      <c r="MHD72" s="265"/>
      <c r="MHE72" s="49"/>
      <c r="MHF72" s="49"/>
      <c r="MHG72" s="49"/>
      <c r="MHH72" s="265"/>
      <c r="MHI72" s="265"/>
      <c r="MHJ72" s="265"/>
      <c r="MHK72" s="265"/>
      <c r="MHL72" s="265"/>
      <c r="MHM72" s="49"/>
      <c r="MHN72" s="49"/>
      <c r="MHO72" s="49"/>
      <c r="MHP72" s="265"/>
      <c r="MHQ72" s="265"/>
      <c r="MHR72" s="265"/>
      <c r="MHS72" s="265"/>
      <c r="MHT72" s="265"/>
      <c r="MHU72" s="49"/>
      <c r="MHV72" s="49"/>
      <c r="MHW72" s="49"/>
      <c r="MHX72" s="265"/>
      <c r="MHY72" s="265"/>
      <c r="MHZ72" s="265"/>
      <c r="MIA72" s="265"/>
      <c r="MIB72" s="265"/>
      <c r="MIC72" s="49"/>
      <c r="MID72" s="49"/>
      <c r="MIE72" s="49"/>
      <c r="MIF72" s="265"/>
      <c r="MIG72" s="265"/>
      <c r="MIH72" s="265"/>
      <c r="MII72" s="265"/>
      <c r="MIJ72" s="265"/>
      <c r="MIK72" s="49"/>
      <c r="MIL72" s="49"/>
      <c r="MIM72" s="49"/>
      <c r="MIN72" s="265"/>
      <c r="MIO72" s="265"/>
      <c r="MIP72" s="265"/>
      <c r="MIQ72" s="265"/>
      <c r="MIR72" s="265"/>
      <c r="MIS72" s="49"/>
      <c r="MIT72" s="49"/>
      <c r="MIU72" s="49"/>
      <c r="MIV72" s="265"/>
      <c r="MIW72" s="265"/>
      <c r="MIX72" s="265"/>
      <c r="MIY72" s="265"/>
      <c r="MIZ72" s="265"/>
      <c r="MJA72" s="49"/>
      <c r="MJB72" s="49"/>
      <c r="MJC72" s="49"/>
      <c r="MJD72" s="265"/>
      <c r="MJE72" s="265"/>
      <c r="MJF72" s="265"/>
      <c r="MJG72" s="265"/>
      <c r="MJH72" s="265"/>
      <c r="MJI72" s="49"/>
      <c r="MJJ72" s="49"/>
      <c r="MJK72" s="49"/>
      <c r="MJL72" s="265"/>
      <c r="MJM72" s="265"/>
      <c r="MJN72" s="265"/>
      <c r="MJO72" s="265"/>
      <c r="MJP72" s="265"/>
      <c r="MJQ72" s="49"/>
      <c r="MJR72" s="49"/>
      <c r="MJS72" s="49"/>
      <c r="MJT72" s="265"/>
      <c r="MJU72" s="265"/>
      <c r="MJV72" s="265"/>
      <c r="MJW72" s="265"/>
      <c r="MJX72" s="265"/>
      <c r="MJY72" s="49"/>
      <c r="MJZ72" s="49"/>
      <c r="MKA72" s="49"/>
      <c r="MKB72" s="265"/>
      <c r="MKC72" s="265"/>
      <c r="MKD72" s="265"/>
      <c r="MKE72" s="265"/>
      <c r="MKF72" s="265"/>
      <c r="MKG72" s="49"/>
      <c r="MKH72" s="49"/>
      <c r="MKI72" s="49"/>
      <c r="MKJ72" s="265"/>
      <c r="MKK72" s="265"/>
      <c r="MKL72" s="265"/>
      <c r="MKM72" s="265"/>
      <c r="MKN72" s="265"/>
      <c r="MKO72" s="49"/>
      <c r="MKP72" s="49"/>
      <c r="MKQ72" s="49"/>
      <c r="MKR72" s="265"/>
      <c r="MKS72" s="265"/>
      <c r="MKT72" s="265"/>
      <c r="MKU72" s="265"/>
      <c r="MKV72" s="265"/>
      <c r="MKW72" s="49"/>
      <c r="MKX72" s="49"/>
      <c r="MKY72" s="49"/>
      <c r="MKZ72" s="265"/>
      <c r="MLA72" s="265"/>
      <c r="MLB72" s="265"/>
      <c r="MLC72" s="265"/>
      <c r="MLD72" s="265"/>
      <c r="MLE72" s="49"/>
      <c r="MLF72" s="49"/>
      <c r="MLG72" s="49"/>
      <c r="MLH72" s="265"/>
      <c r="MLI72" s="265"/>
      <c r="MLJ72" s="265"/>
      <c r="MLK72" s="265"/>
      <c r="MLL72" s="265"/>
      <c r="MLM72" s="49"/>
      <c r="MLN72" s="49"/>
      <c r="MLO72" s="49"/>
      <c r="MLP72" s="265"/>
      <c r="MLQ72" s="265"/>
      <c r="MLR72" s="265"/>
      <c r="MLS72" s="265"/>
      <c r="MLT72" s="265"/>
      <c r="MLU72" s="49"/>
      <c r="MLV72" s="49"/>
      <c r="MLW72" s="49"/>
      <c r="MLX72" s="265"/>
      <c r="MLY72" s="265"/>
      <c r="MLZ72" s="265"/>
      <c r="MMA72" s="265"/>
      <c r="MMB72" s="265"/>
      <c r="MMC72" s="49"/>
      <c r="MMD72" s="49"/>
      <c r="MME72" s="49"/>
      <c r="MMF72" s="265"/>
      <c r="MMG72" s="265"/>
      <c r="MMH72" s="265"/>
      <c r="MMI72" s="265"/>
      <c r="MMJ72" s="265"/>
      <c r="MMK72" s="49"/>
      <c r="MML72" s="49"/>
      <c r="MMM72" s="49"/>
      <c r="MMN72" s="265"/>
      <c r="MMO72" s="265"/>
      <c r="MMP72" s="265"/>
      <c r="MMQ72" s="265"/>
      <c r="MMR72" s="265"/>
      <c r="MMS72" s="49"/>
      <c r="MMT72" s="49"/>
      <c r="MMU72" s="49"/>
      <c r="MMV72" s="265"/>
      <c r="MMW72" s="265"/>
      <c r="MMX72" s="265"/>
      <c r="MMY72" s="265"/>
      <c r="MMZ72" s="265"/>
      <c r="MNA72" s="49"/>
      <c r="MNB72" s="49"/>
      <c r="MNC72" s="49"/>
      <c r="MND72" s="265"/>
      <c r="MNE72" s="265"/>
      <c r="MNF72" s="265"/>
      <c r="MNG72" s="265"/>
      <c r="MNH72" s="265"/>
      <c r="MNI72" s="49"/>
      <c r="MNJ72" s="49"/>
      <c r="MNK72" s="49"/>
      <c r="MNL72" s="265"/>
      <c r="MNM72" s="265"/>
      <c r="MNN72" s="265"/>
      <c r="MNO72" s="265"/>
      <c r="MNP72" s="265"/>
      <c r="MNQ72" s="49"/>
      <c r="MNR72" s="49"/>
      <c r="MNS72" s="49"/>
      <c r="MNT72" s="265"/>
      <c r="MNU72" s="265"/>
      <c r="MNV72" s="265"/>
      <c r="MNW72" s="265"/>
      <c r="MNX72" s="265"/>
      <c r="MNY72" s="49"/>
      <c r="MNZ72" s="49"/>
      <c r="MOA72" s="49"/>
      <c r="MOB72" s="265"/>
      <c r="MOC72" s="265"/>
      <c r="MOD72" s="265"/>
      <c r="MOE72" s="265"/>
      <c r="MOF72" s="265"/>
      <c r="MOG72" s="49"/>
      <c r="MOH72" s="49"/>
      <c r="MOI72" s="49"/>
      <c r="MOJ72" s="265"/>
      <c r="MOK72" s="265"/>
      <c r="MOL72" s="265"/>
      <c r="MOM72" s="265"/>
      <c r="MON72" s="265"/>
      <c r="MOO72" s="49"/>
      <c r="MOP72" s="49"/>
      <c r="MOQ72" s="49"/>
      <c r="MOR72" s="265"/>
      <c r="MOS72" s="265"/>
      <c r="MOT72" s="265"/>
      <c r="MOU72" s="265"/>
      <c r="MOV72" s="265"/>
      <c r="MOW72" s="49"/>
      <c r="MOX72" s="49"/>
      <c r="MOY72" s="49"/>
      <c r="MOZ72" s="265"/>
      <c r="MPA72" s="265"/>
      <c r="MPB72" s="265"/>
      <c r="MPC72" s="265"/>
      <c r="MPD72" s="265"/>
      <c r="MPE72" s="49"/>
      <c r="MPF72" s="49"/>
      <c r="MPG72" s="49"/>
      <c r="MPH72" s="265"/>
      <c r="MPI72" s="265"/>
      <c r="MPJ72" s="265"/>
      <c r="MPK72" s="265"/>
      <c r="MPL72" s="265"/>
      <c r="MPM72" s="49"/>
      <c r="MPN72" s="49"/>
      <c r="MPO72" s="49"/>
      <c r="MPP72" s="265"/>
      <c r="MPQ72" s="265"/>
      <c r="MPR72" s="265"/>
      <c r="MPS72" s="265"/>
      <c r="MPT72" s="265"/>
      <c r="MPU72" s="49"/>
      <c r="MPV72" s="49"/>
      <c r="MPW72" s="49"/>
      <c r="MPX72" s="265"/>
      <c r="MPY72" s="265"/>
      <c r="MPZ72" s="265"/>
      <c r="MQA72" s="265"/>
      <c r="MQB72" s="265"/>
      <c r="MQC72" s="49"/>
      <c r="MQD72" s="49"/>
      <c r="MQE72" s="49"/>
      <c r="MQF72" s="265"/>
      <c r="MQG72" s="265"/>
      <c r="MQH72" s="265"/>
      <c r="MQI72" s="265"/>
      <c r="MQJ72" s="265"/>
      <c r="MQK72" s="49"/>
      <c r="MQL72" s="49"/>
      <c r="MQM72" s="49"/>
      <c r="MQN72" s="265"/>
      <c r="MQO72" s="265"/>
      <c r="MQP72" s="265"/>
      <c r="MQQ72" s="265"/>
      <c r="MQR72" s="265"/>
      <c r="MQS72" s="49"/>
      <c r="MQT72" s="49"/>
      <c r="MQU72" s="49"/>
      <c r="MQV72" s="265"/>
      <c r="MQW72" s="265"/>
      <c r="MQX72" s="265"/>
      <c r="MQY72" s="265"/>
      <c r="MQZ72" s="265"/>
      <c r="MRA72" s="49"/>
      <c r="MRB72" s="49"/>
      <c r="MRC72" s="49"/>
      <c r="MRD72" s="265"/>
      <c r="MRE72" s="265"/>
      <c r="MRF72" s="265"/>
      <c r="MRG72" s="265"/>
      <c r="MRH72" s="265"/>
      <c r="MRI72" s="49"/>
      <c r="MRJ72" s="49"/>
      <c r="MRK72" s="49"/>
      <c r="MRL72" s="265"/>
      <c r="MRM72" s="265"/>
      <c r="MRN72" s="265"/>
      <c r="MRO72" s="265"/>
      <c r="MRP72" s="265"/>
      <c r="MRQ72" s="49"/>
      <c r="MRR72" s="49"/>
      <c r="MRS72" s="49"/>
      <c r="MRT72" s="265"/>
      <c r="MRU72" s="265"/>
      <c r="MRV72" s="265"/>
      <c r="MRW72" s="265"/>
      <c r="MRX72" s="265"/>
      <c r="MRY72" s="49"/>
      <c r="MRZ72" s="49"/>
      <c r="MSA72" s="49"/>
      <c r="MSB72" s="265"/>
      <c r="MSC72" s="265"/>
      <c r="MSD72" s="265"/>
      <c r="MSE72" s="265"/>
      <c r="MSF72" s="265"/>
      <c r="MSG72" s="49"/>
      <c r="MSH72" s="49"/>
      <c r="MSI72" s="49"/>
      <c r="MSJ72" s="265"/>
      <c r="MSK72" s="265"/>
      <c r="MSL72" s="265"/>
      <c r="MSM72" s="265"/>
      <c r="MSN72" s="265"/>
      <c r="MSO72" s="49"/>
      <c r="MSP72" s="49"/>
      <c r="MSQ72" s="49"/>
      <c r="MSR72" s="265"/>
      <c r="MSS72" s="265"/>
      <c r="MST72" s="265"/>
      <c r="MSU72" s="265"/>
      <c r="MSV72" s="265"/>
      <c r="MSW72" s="49"/>
      <c r="MSX72" s="49"/>
      <c r="MSY72" s="49"/>
      <c r="MSZ72" s="265"/>
      <c r="MTA72" s="265"/>
      <c r="MTB72" s="265"/>
      <c r="MTC72" s="265"/>
      <c r="MTD72" s="265"/>
      <c r="MTE72" s="49"/>
      <c r="MTF72" s="49"/>
      <c r="MTG72" s="49"/>
      <c r="MTH72" s="265"/>
      <c r="MTI72" s="265"/>
      <c r="MTJ72" s="265"/>
      <c r="MTK72" s="265"/>
      <c r="MTL72" s="265"/>
      <c r="MTM72" s="49"/>
      <c r="MTN72" s="49"/>
      <c r="MTO72" s="49"/>
      <c r="MTP72" s="265"/>
      <c r="MTQ72" s="265"/>
      <c r="MTR72" s="265"/>
      <c r="MTS72" s="265"/>
      <c r="MTT72" s="265"/>
      <c r="MTU72" s="49"/>
      <c r="MTV72" s="49"/>
      <c r="MTW72" s="49"/>
      <c r="MTX72" s="265"/>
      <c r="MTY72" s="265"/>
      <c r="MTZ72" s="265"/>
      <c r="MUA72" s="265"/>
      <c r="MUB72" s="265"/>
      <c r="MUC72" s="49"/>
      <c r="MUD72" s="49"/>
      <c r="MUE72" s="49"/>
      <c r="MUF72" s="265"/>
      <c r="MUG72" s="265"/>
      <c r="MUH72" s="265"/>
      <c r="MUI72" s="265"/>
      <c r="MUJ72" s="265"/>
      <c r="MUK72" s="49"/>
      <c r="MUL72" s="49"/>
      <c r="MUM72" s="49"/>
      <c r="MUN72" s="265"/>
      <c r="MUO72" s="265"/>
      <c r="MUP72" s="265"/>
      <c r="MUQ72" s="265"/>
      <c r="MUR72" s="265"/>
      <c r="MUS72" s="49"/>
      <c r="MUT72" s="49"/>
      <c r="MUU72" s="49"/>
      <c r="MUV72" s="265"/>
      <c r="MUW72" s="265"/>
      <c r="MUX72" s="265"/>
      <c r="MUY72" s="265"/>
      <c r="MUZ72" s="265"/>
      <c r="MVA72" s="49"/>
      <c r="MVB72" s="49"/>
      <c r="MVC72" s="49"/>
      <c r="MVD72" s="265"/>
      <c r="MVE72" s="265"/>
      <c r="MVF72" s="265"/>
      <c r="MVG72" s="265"/>
      <c r="MVH72" s="265"/>
      <c r="MVI72" s="49"/>
      <c r="MVJ72" s="49"/>
      <c r="MVK72" s="49"/>
      <c r="MVL72" s="265"/>
      <c r="MVM72" s="265"/>
      <c r="MVN72" s="265"/>
      <c r="MVO72" s="265"/>
      <c r="MVP72" s="265"/>
      <c r="MVQ72" s="49"/>
      <c r="MVR72" s="49"/>
      <c r="MVS72" s="49"/>
      <c r="MVT72" s="265"/>
      <c r="MVU72" s="265"/>
      <c r="MVV72" s="265"/>
      <c r="MVW72" s="265"/>
      <c r="MVX72" s="265"/>
      <c r="MVY72" s="49"/>
      <c r="MVZ72" s="49"/>
      <c r="MWA72" s="49"/>
      <c r="MWB72" s="265"/>
      <c r="MWC72" s="265"/>
      <c r="MWD72" s="265"/>
      <c r="MWE72" s="265"/>
      <c r="MWF72" s="265"/>
      <c r="MWG72" s="49"/>
      <c r="MWH72" s="49"/>
      <c r="MWI72" s="49"/>
      <c r="MWJ72" s="265"/>
      <c r="MWK72" s="265"/>
      <c r="MWL72" s="265"/>
      <c r="MWM72" s="265"/>
      <c r="MWN72" s="265"/>
      <c r="MWO72" s="49"/>
      <c r="MWP72" s="49"/>
      <c r="MWQ72" s="49"/>
      <c r="MWR72" s="265"/>
      <c r="MWS72" s="265"/>
      <c r="MWT72" s="265"/>
      <c r="MWU72" s="265"/>
      <c r="MWV72" s="265"/>
      <c r="MWW72" s="49"/>
      <c r="MWX72" s="49"/>
      <c r="MWY72" s="49"/>
      <c r="MWZ72" s="265"/>
      <c r="MXA72" s="265"/>
      <c r="MXB72" s="265"/>
      <c r="MXC72" s="265"/>
      <c r="MXD72" s="265"/>
      <c r="MXE72" s="49"/>
      <c r="MXF72" s="49"/>
      <c r="MXG72" s="49"/>
      <c r="MXH72" s="265"/>
      <c r="MXI72" s="265"/>
      <c r="MXJ72" s="265"/>
      <c r="MXK72" s="265"/>
      <c r="MXL72" s="265"/>
      <c r="MXM72" s="49"/>
      <c r="MXN72" s="49"/>
      <c r="MXO72" s="49"/>
      <c r="MXP72" s="265"/>
      <c r="MXQ72" s="265"/>
      <c r="MXR72" s="265"/>
      <c r="MXS72" s="265"/>
      <c r="MXT72" s="265"/>
      <c r="MXU72" s="49"/>
      <c r="MXV72" s="49"/>
      <c r="MXW72" s="49"/>
      <c r="MXX72" s="265"/>
      <c r="MXY72" s="265"/>
      <c r="MXZ72" s="265"/>
      <c r="MYA72" s="265"/>
      <c r="MYB72" s="265"/>
      <c r="MYC72" s="49"/>
      <c r="MYD72" s="49"/>
      <c r="MYE72" s="49"/>
      <c r="MYF72" s="265"/>
      <c r="MYG72" s="265"/>
      <c r="MYH72" s="265"/>
      <c r="MYI72" s="265"/>
      <c r="MYJ72" s="265"/>
      <c r="MYK72" s="49"/>
      <c r="MYL72" s="49"/>
      <c r="MYM72" s="49"/>
      <c r="MYN72" s="265"/>
      <c r="MYO72" s="265"/>
      <c r="MYP72" s="265"/>
      <c r="MYQ72" s="265"/>
      <c r="MYR72" s="265"/>
      <c r="MYS72" s="49"/>
      <c r="MYT72" s="49"/>
      <c r="MYU72" s="49"/>
      <c r="MYV72" s="265"/>
      <c r="MYW72" s="265"/>
      <c r="MYX72" s="265"/>
      <c r="MYY72" s="265"/>
      <c r="MYZ72" s="265"/>
      <c r="MZA72" s="49"/>
      <c r="MZB72" s="49"/>
      <c r="MZC72" s="49"/>
      <c r="MZD72" s="265"/>
      <c r="MZE72" s="265"/>
      <c r="MZF72" s="265"/>
      <c r="MZG72" s="265"/>
      <c r="MZH72" s="265"/>
      <c r="MZI72" s="49"/>
      <c r="MZJ72" s="49"/>
      <c r="MZK72" s="49"/>
      <c r="MZL72" s="265"/>
      <c r="MZM72" s="265"/>
      <c r="MZN72" s="265"/>
      <c r="MZO72" s="265"/>
      <c r="MZP72" s="265"/>
      <c r="MZQ72" s="49"/>
      <c r="MZR72" s="49"/>
      <c r="MZS72" s="49"/>
      <c r="MZT72" s="265"/>
      <c r="MZU72" s="265"/>
      <c r="MZV72" s="265"/>
      <c r="MZW72" s="265"/>
      <c r="MZX72" s="265"/>
      <c r="MZY72" s="49"/>
      <c r="MZZ72" s="49"/>
      <c r="NAA72" s="49"/>
      <c r="NAB72" s="265"/>
      <c r="NAC72" s="265"/>
      <c r="NAD72" s="265"/>
      <c r="NAE72" s="265"/>
      <c r="NAF72" s="265"/>
      <c r="NAG72" s="49"/>
      <c r="NAH72" s="49"/>
      <c r="NAI72" s="49"/>
      <c r="NAJ72" s="265"/>
      <c r="NAK72" s="265"/>
      <c r="NAL72" s="265"/>
      <c r="NAM72" s="265"/>
      <c r="NAN72" s="265"/>
      <c r="NAO72" s="49"/>
      <c r="NAP72" s="49"/>
      <c r="NAQ72" s="49"/>
      <c r="NAR72" s="265"/>
      <c r="NAS72" s="265"/>
      <c r="NAT72" s="265"/>
      <c r="NAU72" s="265"/>
      <c r="NAV72" s="265"/>
      <c r="NAW72" s="49"/>
      <c r="NAX72" s="49"/>
      <c r="NAY72" s="49"/>
      <c r="NAZ72" s="265"/>
      <c r="NBA72" s="265"/>
      <c r="NBB72" s="265"/>
      <c r="NBC72" s="265"/>
      <c r="NBD72" s="265"/>
      <c r="NBE72" s="49"/>
      <c r="NBF72" s="49"/>
      <c r="NBG72" s="49"/>
      <c r="NBH72" s="265"/>
      <c r="NBI72" s="265"/>
      <c r="NBJ72" s="265"/>
      <c r="NBK72" s="265"/>
      <c r="NBL72" s="265"/>
      <c r="NBM72" s="49"/>
      <c r="NBN72" s="49"/>
      <c r="NBO72" s="49"/>
      <c r="NBP72" s="265"/>
      <c r="NBQ72" s="265"/>
      <c r="NBR72" s="265"/>
      <c r="NBS72" s="265"/>
      <c r="NBT72" s="265"/>
      <c r="NBU72" s="49"/>
      <c r="NBV72" s="49"/>
      <c r="NBW72" s="49"/>
      <c r="NBX72" s="265"/>
      <c r="NBY72" s="265"/>
      <c r="NBZ72" s="265"/>
      <c r="NCA72" s="265"/>
      <c r="NCB72" s="265"/>
      <c r="NCC72" s="49"/>
      <c r="NCD72" s="49"/>
      <c r="NCE72" s="49"/>
      <c r="NCF72" s="265"/>
      <c r="NCG72" s="265"/>
      <c r="NCH72" s="265"/>
      <c r="NCI72" s="265"/>
      <c r="NCJ72" s="265"/>
      <c r="NCK72" s="49"/>
      <c r="NCL72" s="49"/>
      <c r="NCM72" s="49"/>
      <c r="NCN72" s="265"/>
      <c r="NCO72" s="265"/>
      <c r="NCP72" s="265"/>
      <c r="NCQ72" s="265"/>
      <c r="NCR72" s="265"/>
      <c r="NCS72" s="49"/>
      <c r="NCT72" s="49"/>
      <c r="NCU72" s="49"/>
      <c r="NCV72" s="265"/>
      <c r="NCW72" s="265"/>
      <c r="NCX72" s="265"/>
      <c r="NCY72" s="265"/>
      <c r="NCZ72" s="265"/>
      <c r="NDA72" s="49"/>
      <c r="NDB72" s="49"/>
      <c r="NDC72" s="49"/>
      <c r="NDD72" s="265"/>
      <c r="NDE72" s="265"/>
      <c r="NDF72" s="265"/>
      <c r="NDG72" s="265"/>
      <c r="NDH72" s="265"/>
      <c r="NDI72" s="49"/>
      <c r="NDJ72" s="49"/>
      <c r="NDK72" s="49"/>
      <c r="NDL72" s="265"/>
      <c r="NDM72" s="265"/>
      <c r="NDN72" s="265"/>
      <c r="NDO72" s="265"/>
      <c r="NDP72" s="265"/>
      <c r="NDQ72" s="49"/>
      <c r="NDR72" s="49"/>
      <c r="NDS72" s="49"/>
      <c r="NDT72" s="265"/>
      <c r="NDU72" s="265"/>
      <c r="NDV72" s="265"/>
      <c r="NDW72" s="265"/>
      <c r="NDX72" s="265"/>
      <c r="NDY72" s="49"/>
      <c r="NDZ72" s="49"/>
      <c r="NEA72" s="49"/>
      <c r="NEB72" s="265"/>
      <c r="NEC72" s="265"/>
      <c r="NED72" s="265"/>
      <c r="NEE72" s="265"/>
      <c r="NEF72" s="265"/>
      <c r="NEG72" s="49"/>
      <c r="NEH72" s="49"/>
      <c r="NEI72" s="49"/>
      <c r="NEJ72" s="265"/>
      <c r="NEK72" s="265"/>
      <c r="NEL72" s="265"/>
      <c r="NEM72" s="265"/>
      <c r="NEN72" s="265"/>
      <c r="NEO72" s="49"/>
      <c r="NEP72" s="49"/>
      <c r="NEQ72" s="49"/>
      <c r="NER72" s="265"/>
      <c r="NES72" s="265"/>
      <c r="NET72" s="265"/>
      <c r="NEU72" s="265"/>
      <c r="NEV72" s="265"/>
      <c r="NEW72" s="49"/>
      <c r="NEX72" s="49"/>
      <c r="NEY72" s="49"/>
      <c r="NEZ72" s="265"/>
      <c r="NFA72" s="265"/>
      <c r="NFB72" s="265"/>
      <c r="NFC72" s="265"/>
      <c r="NFD72" s="265"/>
      <c r="NFE72" s="49"/>
      <c r="NFF72" s="49"/>
      <c r="NFG72" s="49"/>
      <c r="NFH72" s="265"/>
      <c r="NFI72" s="265"/>
      <c r="NFJ72" s="265"/>
      <c r="NFK72" s="265"/>
      <c r="NFL72" s="265"/>
      <c r="NFM72" s="49"/>
      <c r="NFN72" s="49"/>
      <c r="NFO72" s="49"/>
      <c r="NFP72" s="265"/>
      <c r="NFQ72" s="265"/>
      <c r="NFR72" s="265"/>
      <c r="NFS72" s="265"/>
      <c r="NFT72" s="265"/>
      <c r="NFU72" s="49"/>
      <c r="NFV72" s="49"/>
      <c r="NFW72" s="49"/>
      <c r="NFX72" s="265"/>
      <c r="NFY72" s="265"/>
      <c r="NFZ72" s="265"/>
      <c r="NGA72" s="265"/>
      <c r="NGB72" s="265"/>
      <c r="NGC72" s="49"/>
      <c r="NGD72" s="49"/>
      <c r="NGE72" s="49"/>
      <c r="NGF72" s="265"/>
      <c r="NGG72" s="265"/>
      <c r="NGH72" s="265"/>
      <c r="NGI72" s="265"/>
      <c r="NGJ72" s="265"/>
      <c r="NGK72" s="49"/>
      <c r="NGL72" s="49"/>
      <c r="NGM72" s="49"/>
      <c r="NGN72" s="265"/>
      <c r="NGO72" s="265"/>
      <c r="NGP72" s="265"/>
      <c r="NGQ72" s="265"/>
      <c r="NGR72" s="265"/>
      <c r="NGS72" s="49"/>
      <c r="NGT72" s="49"/>
      <c r="NGU72" s="49"/>
      <c r="NGV72" s="265"/>
      <c r="NGW72" s="265"/>
      <c r="NGX72" s="265"/>
      <c r="NGY72" s="265"/>
      <c r="NGZ72" s="265"/>
      <c r="NHA72" s="49"/>
      <c r="NHB72" s="49"/>
      <c r="NHC72" s="49"/>
      <c r="NHD72" s="265"/>
      <c r="NHE72" s="265"/>
      <c r="NHF72" s="265"/>
      <c r="NHG72" s="265"/>
      <c r="NHH72" s="265"/>
      <c r="NHI72" s="49"/>
      <c r="NHJ72" s="49"/>
      <c r="NHK72" s="49"/>
      <c r="NHL72" s="265"/>
      <c r="NHM72" s="265"/>
      <c r="NHN72" s="265"/>
      <c r="NHO72" s="265"/>
      <c r="NHP72" s="265"/>
      <c r="NHQ72" s="49"/>
      <c r="NHR72" s="49"/>
      <c r="NHS72" s="49"/>
      <c r="NHT72" s="265"/>
      <c r="NHU72" s="265"/>
      <c r="NHV72" s="265"/>
      <c r="NHW72" s="265"/>
      <c r="NHX72" s="265"/>
      <c r="NHY72" s="49"/>
      <c r="NHZ72" s="49"/>
      <c r="NIA72" s="49"/>
      <c r="NIB72" s="265"/>
      <c r="NIC72" s="265"/>
      <c r="NID72" s="265"/>
      <c r="NIE72" s="265"/>
      <c r="NIF72" s="265"/>
      <c r="NIG72" s="49"/>
      <c r="NIH72" s="49"/>
      <c r="NII72" s="49"/>
      <c r="NIJ72" s="265"/>
      <c r="NIK72" s="265"/>
      <c r="NIL72" s="265"/>
      <c r="NIM72" s="265"/>
      <c r="NIN72" s="265"/>
      <c r="NIO72" s="49"/>
      <c r="NIP72" s="49"/>
      <c r="NIQ72" s="49"/>
      <c r="NIR72" s="265"/>
      <c r="NIS72" s="265"/>
      <c r="NIT72" s="265"/>
      <c r="NIU72" s="265"/>
      <c r="NIV72" s="265"/>
      <c r="NIW72" s="49"/>
      <c r="NIX72" s="49"/>
      <c r="NIY72" s="49"/>
      <c r="NIZ72" s="265"/>
      <c r="NJA72" s="265"/>
      <c r="NJB72" s="265"/>
      <c r="NJC72" s="265"/>
      <c r="NJD72" s="265"/>
      <c r="NJE72" s="49"/>
      <c r="NJF72" s="49"/>
      <c r="NJG72" s="49"/>
      <c r="NJH72" s="265"/>
      <c r="NJI72" s="265"/>
      <c r="NJJ72" s="265"/>
      <c r="NJK72" s="265"/>
      <c r="NJL72" s="265"/>
      <c r="NJM72" s="49"/>
      <c r="NJN72" s="49"/>
      <c r="NJO72" s="49"/>
      <c r="NJP72" s="265"/>
      <c r="NJQ72" s="265"/>
      <c r="NJR72" s="265"/>
      <c r="NJS72" s="265"/>
      <c r="NJT72" s="265"/>
      <c r="NJU72" s="49"/>
      <c r="NJV72" s="49"/>
      <c r="NJW72" s="49"/>
      <c r="NJX72" s="265"/>
      <c r="NJY72" s="265"/>
      <c r="NJZ72" s="265"/>
      <c r="NKA72" s="265"/>
      <c r="NKB72" s="265"/>
      <c r="NKC72" s="49"/>
      <c r="NKD72" s="49"/>
      <c r="NKE72" s="49"/>
      <c r="NKF72" s="265"/>
      <c r="NKG72" s="265"/>
      <c r="NKH72" s="265"/>
      <c r="NKI72" s="265"/>
      <c r="NKJ72" s="265"/>
      <c r="NKK72" s="49"/>
      <c r="NKL72" s="49"/>
      <c r="NKM72" s="49"/>
      <c r="NKN72" s="265"/>
      <c r="NKO72" s="265"/>
      <c r="NKP72" s="265"/>
      <c r="NKQ72" s="265"/>
      <c r="NKR72" s="265"/>
      <c r="NKS72" s="49"/>
      <c r="NKT72" s="49"/>
      <c r="NKU72" s="49"/>
      <c r="NKV72" s="265"/>
      <c r="NKW72" s="265"/>
      <c r="NKX72" s="265"/>
      <c r="NKY72" s="265"/>
      <c r="NKZ72" s="265"/>
      <c r="NLA72" s="49"/>
      <c r="NLB72" s="49"/>
      <c r="NLC72" s="49"/>
      <c r="NLD72" s="265"/>
      <c r="NLE72" s="265"/>
      <c r="NLF72" s="265"/>
      <c r="NLG72" s="265"/>
      <c r="NLH72" s="265"/>
      <c r="NLI72" s="49"/>
      <c r="NLJ72" s="49"/>
      <c r="NLK72" s="49"/>
      <c r="NLL72" s="265"/>
      <c r="NLM72" s="265"/>
      <c r="NLN72" s="265"/>
      <c r="NLO72" s="265"/>
      <c r="NLP72" s="265"/>
      <c r="NLQ72" s="49"/>
      <c r="NLR72" s="49"/>
      <c r="NLS72" s="49"/>
      <c r="NLT72" s="265"/>
      <c r="NLU72" s="265"/>
      <c r="NLV72" s="265"/>
      <c r="NLW72" s="265"/>
      <c r="NLX72" s="265"/>
      <c r="NLY72" s="49"/>
      <c r="NLZ72" s="49"/>
      <c r="NMA72" s="49"/>
      <c r="NMB72" s="265"/>
      <c r="NMC72" s="265"/>
      <c r="NMD72" s="265"/>
      <c r="NME72" s="265"/>
      <c r="NMF72" s="265"/>
      <c r="NMG72" s="49"/>
      <c r="NMH72" s="49"/>
      <c r="NMI72" s="49"/>
      <c r="NMJ72" s="265"/>
      <c r="NMK72" s="265"/>
      <c r="NML72" s="265"/>
      <c r="NMM72" s="265"/>
      <c r="NMN72" s="265"/>
      <c r="NMO72" s="49"/>
      <c r="NMP72" s="49"/>
      <c r="NMQ72" s="49"/>
      <c r="NMR72" s="265"/>
      <c r="NMS72" s="265"/>
      <c r="NMT72" s="265"/>
      <c r="NMU72" s="265"/>
      <c r="NMV72" s="265"/>
      <c r="NMW72" s="49"/>
      <c r="NMX72" s="49"/>
      <c r="NMY72" s="49"/>
      <c r="NMZ72" s="265"/>
      <c r="NNA72" s="265"/>
      <c r="NNB72" s="265"/>
      <c r="NNC72" s="265"/>
      <c r="NND72" s="265"/>
      <c r="NNE72" s="49"/>
      <c r="NNF72" s="49"/>
      <c r="NNG72" s="49"/>
      <c r="NNH72" s="265"/>
      <c r="NNI72" s="265"/>
      <c r="NNJ72" s="265"/>
      <c r="NNK72" s="265"/>
      <c r="NNL72" s="265"/>
      <c r="NNM72" s="49"/>
      <c r="NNN72" s="49"/>
      <c r="NNO72" s="49"/>
      <c r="NNP72" s="265"/>
      <c r="NNQ72" s="265"/>
      <c r="NNR72" s="265"/>
      <c r="NNS72" s="265"/>
      <c r="NNT72" s="265"/>
      <c r="NNU72" s="49"/>
      <c r="NNV72" s="49"/>
      <c r="NNW72" s="49"/>
      <c r="NNX72" s="265"/>
      <c r="NNY72" s="265"/>
      <c r="NNZ72" s="265"/>
      <c r="NOA72" s="265"/>
      <c r="NOB72" s="265"/>
      <c r="NOC72" s="49"/>
      <c r="NOD72" s="49"/>
      <c r="NOE72" s="49"/>
      <c r="NOF72" s="265"/>
      <c r="NOG72" s="265"/>
      <c r="NOH72" s="265"/>
      <c r="NOI72" s="265"/>
      <c r="NOJ72" s="265"/>
      <c r="NOK72" s="49"/>
      <c r="NOL72" s="49"/>
      <c r="NOM72" s="49"/>
      <c r="NON72" s="265"/>
      <c r="NOO72" s="265"/>
      <c r="NOP72" s="265"/>
      <c r="NOQ72" s="265"/>
      <c r="NOR72" s="265"/>
      <c r="NOS72" s="49"/>
      <c r="NOT72" s="49"/>
      <c r="NOU72" s="49"/>
      <c r="NOV72" s="265"/>
      <c r="NOW72" s="265"/>
      <c r="NOX72" s="265"/>
      <c r="NOY72" s="265"/>
      <c r="NOZ72" s="265"/>
      <c r="NPA72" s="49"/>
      <c r="NPB72" s="49"/>
      <c r="NPC72" s="49"/>
      <c r="NPD72" s="265"/>
      <c r="NPE72" s="265"/>
      <c r="NPF72" s="265"/>
      <c r="NPG72" s="265"/>
      <c r="NPH72" s="265"/>
      <c r="NPI72" s="49"/>
      <c r="NPJ72" s="49"/>
      <c r="NPK72" s="49"/>
      <c r="NPL72" s="265"/>
      <c r="NPM72" s="265"/>
      <c r="NPN72" s="265"/>
      <c r="NPO72" s="265"/>
      <c r="NPP72" s="265"/>
      <c r="NPQ72" s="49"/>
      <c r="NPR72" s="49"/>
      <c r="NPS72" s="49"/>
      <c r="NPT72" s="265"/>
      <c r="NPU72" s="265"/>
      <c r="NPV72" s="265"/>
      <c r="NPW72" s="265"/>
      <c r="NPX72" s="265"/>
      <c r="NPY72" s="49"/>
      <c r="NPZ72" s="49"/>
      <c r="NQA72" s="49"/>
      <c r="NQB72" s="265"/>
      <c r="NQC72" s="265"/>
      <c r="NQD72" s="265"/>
      <c r="NQE72" s="265"/>
      <c r="NQF72" s="265"/>
      <c r="NQG72" s="49"/>
      <c r="NQH72" s="49"/>
      <c r="NQI72" s="49"/>
      <c r="NQJ72" s="265"/>
      <c r="NQK72" s="265"/>
      <c r="NQL72" s="265"/>
      <c r="NQM72" s="265"/>
      <c r="NQN72" s="265"/>
      <c r="NQO72" s="49"/>
      <c r="NQP72" s="49"/>
      <c r="NQQ72" s="49"/>
      <c r="NQR72" s="265"/>
      <c r="NQS72" s="265"/>
      <c r="NQT72" s="265"/>
      <c r="NQU72" s="265"/>
      <c r="NQV72" s="265"/>
      <c r="NQW72" s="49"/>
      <c r="NQX72" s="49"/>
      <c r="NQY72" s="49"/>
      <c r="NQZ72" s="265"/>
      <c r="NRA72" s="265"/>
      <c r="NRB72" s="265"/>
      <c r="NRC72" s="265"/>
      <c r="NRD72" s="265"/>
      <c r="NRE72" s="49"/>
      <c r="NRF72" s="49"/>
      <c r="NRG72" s="49"/>
      <c r="NRH72" s="265"/>
      <c r="NRI72" s="265"/>
      <c r="NRJ72" s="265"/>
      <c r="NRK72" s="265"/>
      <c r="NRL72" s="265"/>
      <c r="NRM72" s="49"/>
      <c r="NRN72" s="49"/>
      <c r="NRO72" s="49"/>
      <c r="NRP72" s="265"/>
      <c r="NRQ72" s="265"/>
      <c r="NRR72" s="265"/>
      <c r="NRS72" s="265"/>
      <c r="NRT72" s="265"/>
      <c r="NRU72" s="49"/>
      <c r="NRV72" s="49"/>
      <c r="NRW72" s="49"/>
      <c r="NRX72" s="265"/>
      <c r="NRY72" s="265"/>
      <c r="NRZ72" s="265"/>
      <c r="NSA72" s="265"/>
      <c r="NSB72" s="265"/>
      <c r="NSC72" s="49"/>
      <c r="NSD72" s="49"/>
      <c r="NSE72" s="49"/>
      <c r="NSF72" s="265"/>
      <c r="NSG72" s="265"/>
      <c r="NSH72" s="265"/>
      <c r="NSI72" s="265"/>
      <c r="NSJ72" s="265"/>
      <c r="NSK72" s="49"/>
      <c r="NSL72" s="49"/>
      <c r="NSM72" s="49"/>
      <c r="NSN72" s="265"/>
      <c r="NSO72" s="265"/>
      <c r="NSP72" s="265"/>
      <c r="NSQ72" s="265"/>
      <c r="NSR72" s="265"/>
      <c r="NSS72" s="49"/>
      <c r="NST72" s="49"/>
      <c r="NSU72" s="49"/>
      <c r="NSV72" s="265"/>
      <c r="NSW72" s="265"/>
      <c r="NSX72" s="265"/>
      <c r="NSY72" s="265"/>
      <c r="NSZ72" s="265"/>
      <c r="NTA72" s="49"/>
      <c r="NTB72" s="49"/>
      <c r="NTC72" s="49"/>
      <c r="NTD72" s="265"/>
      <c r="NTE72" s="265"/>
      <c r="NTF72" s="265"/>
      <c r="NTG72" s="265"/>
      <c r="NTH72" s="265"/>
      <c r="NTI72" s="49"/>
      <c r="NTJ72" s="49"/>
      <c r="NTK72" s="49"/>
      <c r="NTL72" s="265"/>
      <c r="NTM72" s="265"/>
      <c r="NTN72" s="265"/>
      <c r="NTO72" s="265"/>
      <c r="NTP72" s="265"/>
      <c r="NTQ72" s="49"/>
      <c r="NTR72" s="49"/>
      <c r="NTS72" s="49"/>
      <c r="NTT72" s="265"/>
      <c r="NTU72" s="265"/>
      <c r="NTV72" s="265"/>
      <c r="NTW72" s="265"/>
      <c r="NTX72" s="265"/>
      <c r="NTY72" s="49"/>
      <c r="NTZ72" s="49"/>
      <c r="NUA72" s="49"/>
      <c r="NUB72" s="265"/>
      <c r="NUC72" s="265"/>
      <c r="NUD72" s="265"/>
      <c r="NUE72" s="265"/>
      <c r="NUF72" s="265"/>
      <c r="NUG72" s="49"/>
      <c r="NUH72" s="49"/>
      <c r="NUI72" s="49"/>
      <c r="NUJ72" s="265"/>
      <c r="NUK72" s="265"/>
      <c r="NUL72" s="265"/>
      <c r="NUM72" s="265"/>
      <c r="NUN72" s="265"/>
      <c r="NUO72" s="49"/>
      <c r="NUP72" s="49"/>
      <c r="NUQ72" s="49"/>
      <c r="NUR72" s="265"/>
      <c r="NUS72" s="265"/>
      <c r="NUT72" s="265"/>
      <c r="NUU72" s="265"/>
      <c r="NUV72" s="265"/>
      <c r="NUW72" s="49"/>
      <c r="NUX72" s="49"/>
      <c r="NUY72" s="49"/>
      <c r="NUZ72" s="265"/>
      <c r="NVA72" s="265"/>
      <c r="NVB72" s="265"/>
      <c r="NVC72" s="265"/>
      <c r="NVD72" s="265"/>
      <c r="NVE72" s="49"/>
      <c r="NVF72" s="49"/>
      <c r="NVG72" s="49"/>
      <c r="NVH72" s="265"/>
      <c r="NVI72" s="265"/>
      <c r="NVJ72" s="265"/>
      <c r="NVK72" s="265"/>
      <c r="NVL72" s="265"/>
      <c r="NVM72" s="49"/>
      <c r="NVN72" s="49"/>
      <c r="NVO72" s="49"/>
      <c r="NVP72" s="265"/>
      <c r="NVQ72" s="265"/>
      <c r="NVR72" s="265"/>
      <c r="NVS72" s="265"/>
      <c r="NVT72" s="265"/>
      <c r="NVU72" s="49"/>
      <c r="NVV72" s="49"/>
      <c r="NVW72" s="49"/>
      <c r="NVX72" s="265"/>
      <c r="NVY72" s="265"/>
      <c r="NVZ72" s="265"/>
      <c r="NWA72" s="265"/>
      <c r="NWB72" s="265"/>
      <c r="NWC72" s="49"/>
      <c r="NWD72" s="49"/>
      <c r="NWE72" s="49"/>
      <c r="NWF72" s="265"/>
      <c r="NWG72" s="265"/>
      <c r="NWH72" s="265"/>
      <c r="NWI72" s="265"/>
      <c r="NWJ72" s="265"/>
      <c r="NWK72" s="49"/>
      <c r="NWL72" s="49"/>
      <c r="NWM72" s="49"/>
      <c r="NWN72" s="265"/>
      <c r="NWO72" s="265"/>
      <c r="NWP72" s="265"/>
      <c r="NWQ72" s="265"/>
      <c r="NWR72" s="265"/>
      <c r="NWS72" s="49"/>
      <c r="NWT72" s="49"/>
      <c r="NWU72" s="49"/>
      <c r="NWV72" s="265"/>
      <c r="NWW72" s="265"/>
      <c r="NWX72" s="265"/>
      <c r="NWY72" s="265"/>
      <c r="NWZ72" s="265"/>
      <c r="NXA72" s="49"/>
      <c r="NXB72" s="49"/>
      <c r="NXC72" s="49"/>
      <c r="NXD72" s="265"/>
      <c r="NXE72" s="265"/>
      <c r="NXF72" s="265"/>
      <c r="NXG72" s="265"/>
      <c r="NXH72" s="265"/>
      <c r="NXI72" s="49"/>
      <c r="NXJ72" s="49"/>
      <c r="NXK72" s="49"/>
      <c r="NXL72" s="265"/>
      <c r="NXM72" s="265"/>
      <c r="NXN72" s="265"/>
      <c r="NXO72" s="265"/>
      <c r="NXP72" s="265"/>
      <c r="NXQ72" s="49"/>
      <c r="NXR72" s="49"/>
      <c r="NXS72" s="49"/>
      <c r="NXT72" s="265"/>
      <c r="NXU72" s="265"/>
      <c r="NXV72" s="265"/>
      <c r="NXW72" s="265"/>
      <c r="NXX72" s="265"/>
      <c r="NXY72" s="49"/>
      <c r="NXZ72" s="49"/>
      <c r="NYA72" s="49"/>
      <c r="NYB72" s="265"/>
      <c r="NYC72" s="265"/>
      <c r="NYD72" s="265"/>
      <c r="NYE72" s="265"/>
      <c r="NYF72" s="265"/>
      <c r="NYG72" s="49"/>
      <c r="NYH72" s="49"/>
      <c r="NYI72" s="49"/>
      <c r="NYJ72" s="265"/>
      <c r="NYK72" s="265"/>
      <c r="NYL72" s="265"/>
      <c r="NYM72" s="265"/>
      <c r="NYN72" s="265"/>
      <c r="NYO72" s="49"/>
      <c r="NYP72" s="49"/>
      <c r="NYQ72" s="49"/>
      <c r="NYR72" s="265"/>
      <c r="NYS72" s="265"/>
      <c r="NYT72" s="265"/>
      <c r="NYU72" s="265"/>
      <c r="NYV72" s="265"/>
      <c r="NYW72" s="49"/>
      <c r="NYX72" s="49"/>
      <c r="NYY72" s="49"/>
      <c r="NYZ72" s="265"/>
      <c r="NZA72" s="265"/>
      <c r="NZB72" s="265"/>
      <c r="NZC72" s="265"/>
      <c r="NZD72" s="265"/>
      <c r="NZE72" s="49"/>
      <c r="NZF72" s="49"/>
      <c r="NZG72" s="49"/>
      <c r="NZH72" s="265"/>
      <c r="NZI72" s="265"/>
      <c r="NZJ72" s="265"/>
      <c r="NZK72" s="265"/>
      <c r="NZL72" s="265"/>
      <c r="NZM72" s="49"/>
      <c r="NZN72" s="49"/>
      <c r="NZO72" s="49"/>
      <c r="NZP72" s="265"/>
      <c r="NZQ72" s="265"/>
      <c r="NZR72" s="265"/>
      <c r="NZS72" s="265"/>
      <c r="NZT72" s="265"/>
      <c r="NZU72" s="49"/>
      <c r="NZV72" s="49"/>
      <c r="NZW72" s="49"/>
      <c r="NZX72" s="265"/>
      <c r="NZY72" s="265"/>
      <c r="NZZ72" s="265"/>
      <c r="OAA72" s="265"/>
      <c r="OAB72" s="265"/>
      <c r="OAC72" s="49"/>
      <c r="OAD72" s="49"/>
      <c r="OAE72" s="49"/>
      <c r="OAF72" s="265"/>
      <c r="OAG72" s="265"/>
      <c r="OAH72" s="265"/>
      <c r="OAI72" s="265"/>
      <c r="OAJ72" s="265"/>
      <c r="OAK72" s="49"/>
      <c r="OAL72" s="49"/>
      <c r="OAM72" s="49"/>
      <c r="OAN72" s="265"/>
      <c r="OAO72" s="265"/>
      <c r="OAP72" s="265"/>
      <c r="OAQ72" s="265"/>
      <c r="OAR72" s="265"/>
      <c r="OAS72" s="49"/>
      <c r="OAT72" s="49"/>
      <c r="OAU72" s="49"/>
      <c r="OAV72" s="265"/>
      <c r="OAW72" s="265"/>
      <c r="OAX72" s="265"/>
      <c r="OAY72" s="265"/>
      <c r="OAZ72" s="265"/>
      <c r="OBA72" s="49"/>
      <c r="OBB72" s="49"/>
      <c r="OBC72" s="49"/>
      <c r="OBD72" s="265"/>
      <c r="OBE72" s="265"/>
      <c r="OBF72" s="265"/>
      <c r="OBG72" s="265"/>
      <c r="OBH72" s="265"/>
      <c r="OBI72" s="49"/>
      <c r="OBJ72" s="49"/>
      <c r="OBK72" s="49"/>
      <c r="OBL72" s="265"/>
      <c r="OBM72" s="265"/>
      <c r="OBN72" s="265"/>
      <c r="OBO72" s="265"/>
      <c r="OBP72" s="265"/>
      <c r="OBQ72" s="49"/>
      <c r="OBR72" s="49"/>
      <c r="OBS72" s="49"/>
      <c r="OBT72" s="265"/>
      <c r="OBU72" s="265"/>
      <c r="OBV72" s="265"/>
      <c r="OBW72" s="265"/>
      <c r="OBX72" s="265"/>
      <c r="OBY72" s="49"/>
      <c r="OBZ72" s="49"/>
      <c r="OCA72" s="49"/>
      <c r="OCB72" s="265"/>
      <c r="OCC72" s="265"/>
      <c r="OCD72" s="265"/>
      <c r="OCE72" s="265"/>
      <c r="OCF72" s="265"/>
      <c r="OCG72" s="49"/>
      <c r="OCH72" s="49"/>
      <c r="OCI72" s="49"/>
      <c r="OCJ72" s="265"/>
      <c r="OCK72" s="265"/>
      <c r="OCL72" s="265"/>
      <c r="OCM72" s="265"/>
      <c r="OCN72" s="265"/>
      <c r="OCO72" s="49"/>
      <c r="OCP72" s="49"/>
      <c r="OCQ72" s="49"/>
      <c r="OCR72" s="265"/>
      <c r="OCS72" s="265"/>
      <c r="OCT72" s="265"/>
      <c r="OCU72" s="265"/>
      <c r="OCV72" s="265"/>
      <c r="OCW72" s="49"/>
      <c r="OCX72" s="49"/>
      <c r="OCY72" s="49"/>
      <c r="OCZ72" s="265"/>
      <c r="ODA72" s="265"/>
      <c r="ODB72" s="265"/>
      <c r="ODC72" s="265"/>
      <c r="ODD72" s="265"/>
      <c r="ODE72" s="49"/>
      <c r="ODF72" s="49"/>
      <c r="ODG72" s="49"/>
      <c r="ODH72" s="265"/>
      <c r="ODI72" s="265"/>
      <c r="ODJ72" s="265"/>
      <c r="ODK72" s="265"/>
      <c r="ODL72" s="265"/>
      <c r="ODM72" s="49"/>
      <c r="ODN72" s="49"/>
      <c r="ODO72" s="49"/>
      <c r="ODP72" s="265"/>
      <c r="ODQ72" s="265"/>
      <c r="ODR72" s="265"/>
      <c r="ODS72" s="265"/>
      <c r="ODT72" s="265"/>
      <c r="ODU72" s="49"/>
      <c r="ODV72" s="49"/>
      <c r="ODW72" s="49"/>
      <c r="ODX72" s="265"/>
      <c r="ODY72" s="265"/>
      <c r="ODZ72" s="265"/>
      <c r="OEA72" s="265"/>
      <c r="OEB72" s="265"/>
      <c r="OEC72" s="49"/>
      <c r="OED72" s="49"/>
      <c r="OEE72" s="49"/>
      <c r="OEF72" s="265"/>
      <c r="OEG72" s="265"/>
      <c r="OEH72" s="265"/>
      <c r="OEI72" s="265"/>
      <c r="OEJ72" s="265"/>
      <c r="OEK72" s="49"/>
      <c r="OEL72" s="49"/>
      <c r="OEM72" s="49"/>
      <c r="OEN72" s="265"/>
      <c r="OEO72" s="265"/>
      <c r="OEP72" s="265"/>
      <c r="OEQ72" s="265"/>
      <c r="OER72" s="265"/>
      <c r="OES72" s="49"/>
      <c r="OET72" s="49"/>
      <c r="OEU72" s="49"/>
      <c r="OEV72" s="265"/>
      <c r="OEW72" s="265"/>
      <c r="OEX72" s="265"/>
      <c r="OEY72" s="265"/>
      <c r="OEZ72" s="265"/>
      <c r="OFA72" s="49"/>
      <c r="OFB72" s="49"/>
      <c r="OFC72" s="49"/>
      <c r="OFD72" s="265"/>
      <c r="OFE72" s="265"/>
      <c r="OFF72" s="265"/>
      <c r="OFG72" s="265"/>
      <c r="OFH72" s="265"/>
      <c r="OFI72" s="49"/>
      <c r="OFJ72" s="49"/>
      <c r="OFK72" s="49"/>
      <c r="OFL72" s="265"/>
      <c r="OFM72" s="265"/>
      <c r="OFN72" s="265"/>
      <c r="OFO72" s="265"/>
      <c r="OFP72" s="265"/>
      <c r="OFQ72" s="49"/>
      <c r="OFR72" s="49"/>
      <c r="OFS72" s="49"/>
      <c r="OFT72" s="265"/>
      <c r="OFU72" s="265"/>
      <c r="OFV72" s="265"/>
      <c r="OFW72" s="265"/>
      <c r="OFX72" s="265"/>
      <c r="OFY72" s="49"/>
      <c r="OFZ72" s="49"/>
      <c r="OGA72" s="49"/>
      <c r="OGB72" s="265"/>
      <c r="OGC72" s="265"/>
      <c r="OGD72" s="265"/>
      <c r="OGE72" s="265"/>
      <c r="OGF72" s="265"/>
      <c r="OGG72" s="49"/>
      <c r="OGH72" s="49"/>
      <c r="OGI72" s="49"/>
      <c r="OGJ72" s="265"/>
      <c r="OGK72" s="265"/>
      <c r="OGL72" s="265"/>
      <c r="OGM72" s="265"/>
      <c r="OGN72" s="265"/>
      <c r="OGO72" s="49"/>
      <c r="OGP72" s="49"/>
      <c r="OGQ72" s="49"/>
      <c r="OGR72" s="265"/>
      <c r="OGS72" s="265"/>
      <c r="OGT72" s="265"/>
      <c r="OGU72" s="265"/>
      <c r="OGV72" s="265"/>
      <c r="OGW72" s="49"/>
      <c r="OGX72" s="49"/>
      <c r="OGY72" s="49"/>
      <c r="OGZ72" s="265"/>
      <c r="OHA72" s="265"/>
      <c r="OHB72" s="265"/>
      <c r="OHC72" s="265"/>
      <c r="OHD72" s="265"/>
      <c r="OHE72" s="49"/>
      <c r="OHF72" s="49"/>
      <c r="OHG72" s="49"/>
      <c r="OHH72" s="265"/>
      <c r="OHI72" s="265"/>
      <c r="OHJ72" s="265"/>
      <c r="OHK72" s="265"/>
      <c r="OHL72" s="265"/>
      <c r="OHM72" s="49"/>
      <c r="OHN72" s="49"/>
      <c r="OHO72" s="49"/>
      <c r="OHP72" s="265"/>
      <c r="OHQ72" s="265"/>
      <c r="OHR72" s="265"/>
      <c r="OHS72" s="265"/>
      <c r="OHT72" s="265"/>
      <c r="OHU72" s="49"/>
      <c r="OHV72" s="49"/>
      <c r="OHW72" s="49"/>
      <c r="OHX72" s="265"/>
      <c r="OHY72" s="265"/>
      <c r="OHZ72" s="265"/>
      <c r="OIA72" s="265"/>
      <c r="OIB72" s="265"/>
      <c r="OIC72" s="49"/>
      <c r="OID72" s="49"/>
      <c r="OIE72" s="49"/>
      <c r="OIF72" s="265"/>
      <c r="OIG72" s="265"/>
      <c r="OIH72" s="265"/>
      <c r="OII72" s="265"/>
      <c r="OIJ72" s="265"/>
      <c r="OIK72" s="49"/>
      <c r="OIL72" s="49"/>
      <c r="OIM72" s="49"/>
      <c r="OIN72" s="265"/>
      <c r="OIO72" s="265"/>
      <c r="OIP72" s="265"/>
      <c r="OIQ72" s="265"/>
      <c r="OIR72" s="265"/>
      <c r="OIS72" s="49"/>
      <c r="OIT72" s="49"/>
      <c r="OIU72" s="49"/>
      <c r="OIV72" s="265"/>
      <c r="OIW72" s="265"/>
      <c r="OIX72" s="265"/>
      <c r="OIY72" s="265"/>
      <c r="OIZ72" s="265"/>
      <c r="OJA72" s="49"/>
      <c r="OJB72" s="49"/>
      <c r="OJC72" s="49"/>
      <c r="OJD72" s="265"/>
      <c r="OJE72" s="265"/>
      <c r="OJF72" s="265"/>
      <c r="OJG72" s="265"/>
      <c r="OJH72" s="265"/>
      <c r="OJI72" s="49"/>
      <c r="OJJ72" s="49"/>
      <c r="OJK72" s="49"/>
      <c r="OJL72" s="265"/>
      <c r="OJM72" s="265"/>
      <c r="OJN72" s="265"/>
      <c r="OJO72" s="265"/>
      <c r="OJP72" s="265"/>
      <c r="OJQ72" s="49"/>
      <c r="OJR72" s="49"/>
      <c r="OJS72" s="49"/>
      <c r="OJT72" s="265"/>
      <c r="OJU72" s="265"/>
      <c r="OJV72" s="265"/>
      <c r="OJW72" s="265"/>
      <c r="OJX72" s="265"/>
      <c r="OJY72" s="49"/>
      <c r="OJZ72" s="49"/>
      <c r="OKA72" s="49"/>
      <c r="OKB72" s="265"/>
      <c r="OKC72" s="265"/>
      <c r="OKD72" s="265"/>
      <c r="OKE72" s="265"/>
      <c r="OKF72" s="265"/>
      <c r="OKG72" s="49"/>
      <c r="OKH72" s="49"/>
      <c r="OKI72" s="49"/>
      <c r="OKJ72" s="265"/>
      <c r="OKK72" s="265"/>
      <c r="OKL72" s="265"/>
      <c r="OKM72" s="265"/>
      <c r="OKN72" s="265"/>
      <c r="OKO72" s="49"/>
      <c r="OKP72" s="49"/>
      <c r="OKQ72" s="49"/>
      <c r="OKR72" s="265"/>
      <c r="OKS72" s="265"/>
      <c r="OKT72" s="265"/>
      <c r="OKU72" s="265"/>
      <c r="OKV72" s="265"/>
      <c r="OKW72" s="49"/>
      <c r="OKX72" s="49"/>
      <c r="OKY72" s="49"/>
      <c r="OKZ72" s="265"/>
      <c r="OLA72" s="265"/>
      <c r="OLB72" s="265"/>
      <c r="OLC72" s="265"/>
      <c r="OLD72" s="265"/>
      <c r="OLE72" s="49"/>
      <c r="OLF72" s="49"/>
      <c r="OLG72" s="49"/>
      <c r="OLH72" s="265"/>
      <c r="OLI72" s="265"/>
      <c r="OLJ72" s="265"/>
      <c r="OLK72" s="265"/>
      <c r="OLL72" s="265"/>
      <c r="OLM72" s="49"/>
      <c r="OLN72" s="49"/>
      <c r="OLO72" s="49"/>
      <c r="OLP72" s="265"/>
      <c r="OLQ72" s="265"/>
      <c r="OLR72" s="265"/>
      <c r="OLS72" s="265"/>
      <c r="OLT72" s="265"/>
      <c r="OLU72" s="49"/>
      <c r="OLV72" s="49"/>
      <c r="OLW72" s="49"/>
      <c r="OLX72" s="265"/>
      <c r="OLY72" s="265"/>
      <c r="OLZ72" s="265"/>
      <c r="OMA72" s="265"/>
      <c r="OMB72" s="265"/>
      <c r="OMC72" s="49"/>
      <c r="OMD72" s="49"/>
      <c r="OME72" s="49"/>
      <c r="OMF72" s="265"/>
      <c r="OMG72" s="265"/>
      <c r="OMH72" s="265"/>
      <c r="OMI72" s="265"/>
      <c r="OMJ72" s="265"/>
      <c r="OMK72" s="49"/>
      <c r="OML72" s="49"/>
      <c r="OMM72" s="49"/>
      <c r="OMN72" s="265"/>
      <c r="OMO72" s="265"/>
      <c r="OMP72" s="265"/>
      <c r="OMQ72" s="265"/>
      <c r="OMR72" s="265"/>
      <c r="OMS72" s="49"/>
      <c r="OMT72" s="49"/>
      <c r="OMU72" s="49"/>
      <c r="OMV72" s="265"/>
      <c r="OMW72" s="265"/>
      <c r="OMX72" s="265"/>
      <c r="OMY72" s="265"/>
      <c r="OMZ72" s="265"/>
      <c r="ONA72" s="49"/>
      <c r="ONB72" s="49"/>
      <c r="ONC72" s="49"/>
      <c r="OND72" s="265"/>
      <c r="ONE72" s="265"/>
      <c r="ONF72" s="265"/>
      <c r="ONG72" s="265"/>
      <c r="ONH72" s="265"/>
      <c r="ONI72" s="49"/>
      <c r="ONJ72" s="49"/>
      <c r="ONK72" s="49"/>
      <c r="ONL72" s="265"/>
      <c r="ONM72" s="265"/>
      <c r="ONN72" s="265"/>
      <c r="ONO72" s="265"/>
      <c r="ONP72" s="265"/>
      <c r="ONQ72" s="49"/>
      <c r="ONR72" s="49"/>
      <c r="ONS72" s="49"/>
      <c r="ONT72" s="265"/>
      <c r="ONU72" s="265"/>
      <c r="ONV72" s="265"/>
      <c r="ONW72" s="265"/>
      <c r="ONX72" s="265"/>
      <c r="ONY72" s="49"/>
      <c r="ONZ72" s="49"/>
      <c r="OOA72" s="49"/>
      <c r="OOB72" s="265"/>
      <c r="OOC72" s="265"/>
      <c r="OOD72" s="265"/>
      <c r="OOE72" s="265"/>
      <c r="OOF72" s="265"/>
      <c r="OOG72" s="49"/>
      <c r="OOH72" s="49"/>
      <c r="OOI72" s="49"/>
      <c r="OOJ72" s="265"/>
      <c r="OOK72" s="265"/>
      <c r="OOL72" s="265"/>
      <c r="OOM72" s="265"/>
      <c r="OON72" s="265"/>
      <c r="OOO72" s="49"/>
      <c r="OOP72" s="49"/>
      <c r="OOQ72" s="49"/>
      <c r="OOR72" s="265"/>
      <c r="OOS72" s="265"/>
      <c r="OOT72" s="265"/>
      <c r="OOU72" s="265"/>
      <c r="OOV72" s="265"/>
      <c r="OOW72" s="49"/>
      <c r="OOX72" s="49"/>
      <c r="OOY72" s="49"/>
      <c r="OOZ72" s="265"/>
      <c r="OPA72" s="265"/>
      <c r="OPB72" s="265"/>
      <c r="OPC72" s="265"/>
      <c r="OPD72" s="265"/>
      <c r="OPE72" s="49"/>
      <c r="OPF72" s="49"/>
      <c r="OPG72" s="49"/>
      <c r="OPH72" s="265"/>
      <c r="OPI72" s="265"/>
      <c r="OPJ72" s="265"/>
      <c r="OPK72" s="265"/>
      <c r="OPL72" s="265"/>
      <c r="OPM72" s="49"/>
      <c r="OPN72" s="49"/>
      <c r="OPO72" s="49"/>
      <c r="OPP72" s="265"/>
      <c r="OPQ72" s="265"/>
      <c r="OPR72" s="265"/>
      <c r="OPS72" s="265"/>
      <c r="OPT72" s="265"/>
      <c r="OPU72" s="49"/>
      <c r="OPV72" s="49"/>
      <c r="OPW72" s="49"/>
      <c r="OPX72" s="265"/>
      <c r="OPY72" s="265"/>
      <c r="OPZ72" s="265"/>
      <c r="OQA72" s="265"/>
      <c r="OQB72" s="265"/>
      <c r="OQC72" s="49"/>
      <c r="OQD72" s="49"/>
      <c r="OQE72" s="49"/>
      <c r="OQF72" s="265"/>
      <c r="OQG72" s="265"/>
      <c r="OQH72" s="265"/>
      <c r="OQI72" s="265"/>
      <c r="OQJ72" s="265"/>
      <c r="OQK72" s="49"/>
      <c r="OQL72" s="49"/>
      <c r="OQM72" s="49"/>
      <c r="OQN72" s="265"/>
      <c r="OQO72" s="265"/>
      <c r="OQP72" s="265"/>
      <c r="OQQ72" s="265"/>
      <c r="OQR72" s="265"/>
      <c r="OQS72" s="49"/>
      <c r="OQT72" s="49"/>
      <c r="OQU72" s="49"/>
      <c r="OQV72" s="265"/>
      <c r="OQW72" s="265"/>
      <c r="OQX72" s="265"/>
      <c r="OQY72" s="265"/>
      <c r="OQZ72" s="265"/>
      <c r="ORA72" s="49"/>
      <c r="ORB72" s="49"/>
      <c r="ORC72" s="49"/>
      <c r="ORD72" s="265"/>
      <c r="ORE72" s="265"/>
      <c r="ORF72" s="265"/>
      <c r="ORG72" s="265"/>
      <c r="ORH72" s="265"/>
      <c r="ORI72" s="49"/>
      <c r="ORJ72" s="49"/>
      <c r="ORK72" s="49"/>
      <c r="ORL72" s="265"/>
      <c r="ORM72" s="265"/>
      <c r="ORN72" s="265"/>
      <c r="ORO72" s="265"/>
      <c r="ORP72" s="265"/>
      <c r="ORQ72" s="49"/>
      <c r="ORR72" s="49"/>
      <c r="ORS72" s="49"/>
      <c r="ORT72" s="265"/>
      <c r="ORU72" s="265"/>
      <c r="ORV72" s="265"/>
      <c r="ORW72" s="265"/>
      <c r="ORX72" s="265"/>
      <c r="ORY72" s="49"/>
      <c r="ORZ72" s="49"/>
      <c r="OSA72" s="49"/>
      <c r="OSB72" s="265"/>
      <c r="OSC72" s="265"/>
      <c r="OSD72" s="265"/>
      <c r="OSE72" s="265"/>
      <c r="OSF72" s="265"/>
      <c r="OSG72" s="49"/>
      <c r="OSH72" s="49"/>
      <c r="OSI72" s="49"/>
      <c r="OSJ72" s="265"/>
      <c r="OSK72" s="265"/>
      <c r="OSL72" s="265"/>
      <c r="OSM72" s="265"/>
      <c r="OSN72" s="265"/>
      <c r="OSO72" s="49"/>
      <c r="OSP72" s="49"/>
      <c r="OSQ72" s="49"/>
      <c r="OSR72" s="265"/>
      <c r="OSS72" s="265"/>
      <c r="OST72" s="265"/>
      <c r="OSU72" s="265"/>
      <c r="OSV72" s="265"/>
      <c r="OSW72" s="49"/>
      <c r="OSX72" s="49"/>
      <c r="OSY72" s="49"/>
      <c r="OSZ72" s="265"/>
      <c r="OTA72" s="265"/>
      <c r="OTB72" s="265"/>
      <c r="OTC72" s="265"/>
      <c r="OTD72" s="265"/>
      <c r="OTE72" s="49"/>
      <c r="OTF72" s="49"/>
      <c r="OTG72" s="49"/>
      <c r="OTH72" s="265"/>
      <c r="OTI72" s="265"/>
      <c r="OTJ72" s="265"/>
      <c r="OTK72" s="265"/>
      <c r="OTL72" s="265"/>
      <c r="OTM72" s="49"/>
      <c r="OTN72" s="49"/>
      <c r="OTO72" s="49"/>
      <c r="OTP72" s="265"/>
      <c r="OTQ72" s="265"/>
      <c r="OTR72" s="265"/>
      <c r="OTS72" s="265"/>
      <c r="OTT72" s="265"/>
      <c r="OTU72" s="49"/>
      <c r="OTV72" s="49"/>
      <c r="OTW72" s="49"/>
      <c r="OTX72" s="265"/>
      <c r="OTY72" s="265"/>
      <c r="OTZ72" s="265"/>
      <c r="OUA72" s="265"/>
      <c r="OUB72" s="265"/>
      <c r="OUC72" s="49"/>
      <c r="OUD72" s="49"/>
      <c r="OUE72" s="49"/>
      <c r="OUF72" s="265"/>
      <c r="OUG72" s="265"/>
      <c r="OUH72" s="265"/>
      <c r="OUI72" s="265"/>
      <c r="OUJ72" s="265"/>
      <c r="OUK72" s="49"/>
      <c r="OUL72" s="49"/>
      <c r="OUM72" s="49"/>
      <c r="OUN72" s="265"/>
      <c r="OUO72" s="265"/>
      <c r="OUP72" s="265"/>
      <c r="OUQ72" s="265"/>
      <c r="OUR72" s="265"/>
      <c r="OUS72" s="49"/>
      <c r="OUT72" s="49"/>
      <c r="OUU72" s="49"/>
      <c r="OUV72" s="265"/>
      <c r="OUW72" s="265"/>
      <c r="OUX72" s="265"/>
      <c r="OUY72" s="265"/>
      <c r="OUZ72" s="265"/>
      <c r="OVA72" s="49"/>
      <c r="OVB72" s="49"/>
      <c r="OVC72" s="49"/>
      <c r="OVD72" s="265"/>
      <c r="OVE72" s="265"/>
      <c r="OVF72" s="265"/>
      <c r="OVG72" s="265"/>
      <c r="OVH72" s="265"/>
      <c r="OVI72" s="49"/>
      <c r="OVJ72" s="49"/>
      <c r="OVK72" s="49"/>
      <c r="OVL72" s="265"/>
      <c r="OVM72" s="265"/>
      <c r="OVN72" s="265"/>
      <c r="OVO72" s="265"/>
      <c r="OVP72" s="265"/>
      <c r="OVQ72" s="49"/>
      <c r="OVR72" s="49"/>
      <c r="OVS72" s="49"/>
      <c r="OVT72" s="265"/>
      <c r="OVU72" s="265"/>
      <c r="OVV72" s="265"/>
      <c r="OVW72" s="265"/>
      <c r="OVX72" s="265"/>
      <c r="OVY72" s="49"/>
      <c r="OVZ72" s="49"/>
      <c r="OWA72" s="49"/>
      <c r="OWB72" s="265"/>
      <c r="OWC72" s="265"/>
      <c r="OWD72" s="265"/>
      <c r="OWE72" s="265"/>
      <c r="OWF72" s="265"/>
      <c r="OWG72" s="49"/>
      <c r="OWH72" s="49"/>
      <c r="OWI72" s="49"/>
      <c r="OWJ72" s="265"/>
      <c r="OWK72" s="265"/>
      <c r="OWL72" s="265"/>
      <c r="OWM72" s="265"/>
      <c r="OWN72" s="265"/>
      <c r="OWO72" s="49"/>
      <c r="OWP72" s="49"/>
      <c r="OWQ72" s="49"/>
      <c r="OWR72" s="265"/>
      <c r="OWS72" s="265"/>
      <c r="OWT72" s="265"/>
      <c r="OWU72" s="265"/>
      <c r="OWV72" s="265"/>
      <c r="OWW72" s="49"/>
      <c r="OWX72" s="49"/>
      <c r="OWY72" s="49"/>
      <c r="OWZ72" s="265"/>
      <c r="OXA72" s="265"/>
      <c r="OXB72" s="265"/>
      <c r="OXC72" s="265"/>
      <c r="OXD72" s="265"/>
      <c r="OXE72" s="49"/>
      <c r="OXF72" s="49"/>
      <c r="OXG72" s="49"/>
      <c r="OXH72" s="265"/>
      <c r="OXI72" s="265"/>
      <c r="OXJ72" s="265"/>
      <c r="OXK72" s="265"/>
      <c r="OXL72" s="265"/>
      <c r="OXM72" s="49"/>
      <c r="OXN72" s="49"/>
      <c r="OXO72" s="49"/>
      <c r="OXP72" s="265"/>
      <c r="OXQ72" s="265"/>
      <c r="OXR72" s="265"/>
      <c r="OXS72" s="265"/>
      <c r="OXT72" s="265"/>
      <c r="OXU72" s="49"/>
      <c r="OXV72" s="49"/>
      <c r="OXW72" s="49"/>
      <c r="OXX72" s="265"/>
      <c r="OXY72" s="265"/>
      <c r="OXZ72" s="265"/>
      <c r="OYA72" s="265"/>
      <c r="OYB72" s="265"/>
      <c r="OYC72" s="49"/>
      <c r="OYD72" s="49"/>
      <c r="OYE72" s="49"/>
      <c r="OYF72" s="265"/>
      <c r="OYG72" s="265"/>
      <c r="OYH72" s="265"/>
      <c r="OYI72" s="265"/>
      <c r="OYJ72" s="265"/>
      <c r="OYK72" s="49"/>
      <c r="OYL72" s="49"/>
      <c r="OYM72" s="49"/>
      <c r="OYN72" s="265"/>
      <c r="OYO72" s="265"/>
      <c r="OYP72" s="265"/>
      <c r="OYQ72" s="265"/>
      <c r="OYR72" s="265"/>
      <c r="OYS72" s="49"/>
      <c r="OYT72" s="49"/>
      <c r="OYU72" s="49"/>
      <c r="OYV72" s="265"/>
      <c r="OYW72" s="265"/>
      <c r="OYX72" s="265"/>
      <c r="OYY72" s="265"/>
      <c r="OYZ72" s="265"/>
      <c r="OZA72" s="49"/>
      <c r="OZB72" s="49"/>
      <c r="OZC72" s="49"/>
      <c r="OZD72" s="265"/>
      <c r="OZE72" s="265"/>
      <c r="OZF72" s="265"/>
      <c r="OZG72" s="265"/>
      <c r="OZH72" s="265"/>
      <c r="OZI72" s="49"/>
      <c r="OZJ72" s="49"/>
      <c r="OZK72" s="49"/>
      <c r="OZL72" s="265"/>
      <c r="OZM72" s="265"/>
      <c r="OZN72" s="265"/>
      <c r="OZO72" s="265"/>
      <c r="OZP72" s="265"/>
      <c r="OZQ72" s="49"/>
      <c r="OZR72" s="49"/>
      <c r="OZS72" s="49"/>
      <c r="OZT72" s="265"/>
      <c r="OZU72" s="265"/>
      <c r="OZV72" s="265"/>
      <c r="OZW72" s="265"/>
      <c r="OZX72" s="265"/>
      <c r="OZY72" s="49"/>
      <c r="OZZ72" s="49"/>
      <c r="PAA72" s="49"/>
      <c r="PAB72" s="265"/>
      <c r="PAC72" s="265"/>
      <c r="PAD72" s="265"/>
      <c r="PAE72" s="265"/>
      <c r="PAF72" s="265"/>
      <c r="PAG72" s="49"/>
      <c r="PAH72" s="49"/>
      <c r="PAI72" s="49"/>
      <c r="PAJ72" s="265"/>
      <c r="PAK72" s="265"/>
      <c r="PAL72" s="265"/>
      <c r="PAM72" s="265"/>
      <c r="PAN72" s="265"/>
      <c r="PAO72" s="49"/>
      <c r="PAP72" s="49"/>
      <c r="PAQ72" s="49"/>
      <c r="PAR72" s="265"/>
      <c r="PAS72" s="265"/>
      <c r="PAT72" s="265"/>
      <c r="PAU72" s="265"/>
      <c r="PAV72" s="265"/>
      <c r="PAW72" s="49"/>
      <c r="PAX72" s="49"/>
      <c r="PAY72" s="49"/>
      <c r="PAZ72" s="265"/>
      <c r="PBA72" s="265"/>
      <c r="PBB72" s="265"/>
      <c r="PBC72" s="265"/>
      <c r="PBD72" s="265"/>
      <c r="PBE72" s="49"/>
      <c r="PBF72" s="49"/>
      <c r="PBG72" s="49"/>
      <c r="PBH72" s="265"/>
      <c r="PBI72" s="265"/>
      <c r="PBJ72" s="265"/>
      <c r="PBK72" s="265"/>
      <c r="PBL72" s="265"/>
      <c r="PBM72" s="49"/>
      <c r="PBN72" s="49"/>
      <c r="PBO72" s="49"/>
      <c r="PBP72" s="265"/>
      <c r="PBQ72" s="265"/>
      <c r="PBR72" s="265"/>
      <c r="PBS72" s="265"/>
      <c r="PBT72" s="265"/>
      <c r="PBU72" s="49"/>
      <c r="PBV72" s="49"/>
      <c r="PBW72" s="49"/>
      <c r="PBX72" s="265"/>
      <c r="PBY72" s="265"/>
      <c r="PBZ72" s="265"/>
      <c r="PCA72" s="265"/>
      <c r="PCB72" s="265"/>
      <c r="PCC72" s="49"/>
      <c r="PCD72" s="49"/>
      <c r="PCE72" s="49"/>
      <c r="PCF72" s="265"/>
      <c r="PCG72" s="265"/>
      <c r="PCH72" s="265"/>
      <c r="PCI72" s="265"/>
      <c r="PCJ72" s="265"/>
      <c r="PCK72" s="49"/>
      <c r="PCL72" s="49"/>
      <c r="PCM72" s="49"/>
      <c r="PCN72" s="265"/>
      <c r="PCO72" s="265"/>
      <c r="PCP72" s="265"/>
      <c r="PCQ72" s="265"/>
      <c r="PCR72" s="265"/>
      <c r="PCS72" s="49"/>
      <c r="PCT72" s="49"/>
      <c r="PCU72" s="49"/>
      <c r="PCV72" s="265"/>
      <c r="PCW72" s="265"/>
      <c r="PCX72" s="265"/>
      <c r="PCY72" s="265"/>
      <c r="PCZ72" s="265"/>
      <c r="PDA72" s="49"/>
      <c r="PDB72" s="49"/>
      <c r="PDC72" s="49"/>
      <c r="PDD72" s="265"/>
      <c r="PDE72" s="265"/>
      <c r="PDF72" s="265"/>
      <c r="PDG72" s="265"/>
      <c r="PDH72" s="265"/>
      <c r="PDI72" s="49"/>
      <c r="PDJ72" s="49"/>
      <c r="PDK72" s="49"/>
      <c r="PDL72" s="265"/>
      <c r="PDM72" s="265"/>
      <c r="PDN72" s="265"/>
      <c r="PDO72" s="265"/>
      <c r="PDP72" s="265"/>
      <c r="PDQ72" s="49"/>
      <c r="PDR72" s="49"/>
      <c r="PDS72" s="49"/>
      <c r="PDT72" s="265"/>
      <c r="PDU72" s="265"/>
      <c r="PDV72" s="265"/>
      <c r="PDW72" s="265"/>
      <c r="PDX72" s="265"/>
      <c r="PDY72" s="49"/>
      <c r="PDZ72" s="49"/>
      <c r="PEA72" s="49"/>
      <c r="PEB72" s="265"/>
      <c r="PEC72" s="265"/>
      <c r="PED72" s="265"/>
      <c r="PEE72" s="265"/>
      <c r="PEF72" s="265"/>
      <c r="PEG72" s="49"/>
      <c r="PEH72" s="49"/>
      <c r="PEI72" s="49"/>
      <c r="PEJ72" s="265"/>
      <c r="PEK72" s="265"/>
      <c r="PEL72" s="265"/>
      <c r="PEM72" s="265"/>
      <c r="PEN72" s="265"/>
      <c r="PEO72" s="49"/>
      <c r="PEP72" s="49"/>
      <c r="PEQ72" s="49"/>
      <c r="PER72" s="265"/>
      <c r="PES72" s="265"/>
      <c r="PET72" s="265"/>
      <c r="PEU72" s="265"/>
      <c r="PEV72" s="265"/>
      <c r="PEW72" s="49"/>
      <c r="PEX72" s="49"/>
      <c r="PEY72" s="49"/>
      <c r="PEZ72" s="265"/>
      <c r="PFA72" s="265"/>
      <c r="PFB72" s="265"/>
      <c r="PFC72" s="265"/>
      <c r="PFD72" s="265"/>
      <c r="PFE72" s="49"/>
      <c r="PFF72" s="49"/>
      <c r="PFG72" s="49"/>
      <c r="PFH72" s="265"/>
      <c r="PFI72" s="265"/>
      <c r="PFJ72" s="265"/>
      <c r="PFK72" s="265"/>
      <c r="PFL72" s="265"/>
      <c r="PFM72" s="49"/>
      <c r="PFN72" s="49"/>
      <c r="PFO72" s="49"/>
      <c r="PFP72" s="265"/>
      <c r="PFQ72" s="265"/>
      <c r="PFR72" s="265"/>
      <c r="PFS72" s="265"/>
      <c r="PFT72" s="265"/>
      <c r="PFU72" s="49"/>
      <c r="PFV72" s="49"/>
      <c r="PFW72" s="49"/>
      <c r="PFX72" s="265"/>
      <c r="PFY72" s="265"/>
      <c r="PFZ72" s="265"/>
      <c r="PGA72" s="265"/>
      <c r="PGB72" s="265"/>
      <c r="PGC72" s="49"/>
      <c r="PGD72" s="49"/>
      <c r="PGE72" s="49"/>
      <c r="PGF72" s="265"/>
      <c r="PGG72" s="265"/>
      <c r="PGH72" s="265"/>
      <c r="PGI72" s="265"/>
      <c r="PGJ72" s="265"/>
      <c r="PGK72" s="49"/>
      <c r="PGL72" s="49"/>
      <c r="PGM72" s="49"/>
      <c r="PGN72" s="265"/>
      <c r="PGO72" s="265"/>
      <c r="PGP72" s="265"/>
      <c r="PGQ72" s="265"/>
      <c r="PGR72" s="265"/>
      <c r="PGS72" s="49"/>
      <c r="PGT72" s="49"/>
      <c r="PGU72" s="49"/>
      <c r="PGV72" s="265"/>
      <c r="PGW72" s="265"/>
      <c r="PGX72" s="265"/>
      <c r="PGY72" s="265"/>
      <c r="PGZ72" s="265"/>
      <c r="PHA72" s="49"/>
      <c r="PHB72" s="49"/>
      <c r="PHC72" s="49"/>
      <c r="PHD72" s="265"/>
      <c r="PHE72" s="265"/>
      <c r="PHF72" s="265"/>
      <c r="PHG72" s="265"/>
      <c r="PHH72" s="265"/>
      <c r="PHI72" s="49"/>
      <c r="PHJ72" s="49"/>
      <c r="PHK72" s="49"/>
      <c r="PHL72" s="265"/>
      <c r="PHM72" s="265"/>
      <c r="PHN72" s="265"/>
      <c r="PHO72" s="265"/>
      <c r="PHP72" s="265"/>
      <c r="PHQ72" s="49"/>
      <c r="PHR72" s="49"/>
      <c r="PHS72" s="49"/>
      <c r="PHT72" s="265"/>
      <c r="PHU72" s="265"/>
      <c r="PHV72" s="265"/>
      <c r="PHW72" s="265"/>
      <c r="PHX72" s="265"/>
      <c r="PHY72" s="49"/>
      <c r="PHZ72" s="49"/>
      <c r="PIA72" s="49"/>
      <c r="PIB72" s="265"/>
      <c r="PIC72" s="265"/>
      <c r="PID72" s="265"/>
      <c r="PIE72" s="265"/>
      <c r="PIF72" s="265"/>
      <c r="PIG72" s="49"/>
      <c r="PIH72" s="49"/>
      <c r="PII72" s="49"/>
      <c r="PIJ72" s="265"/>
      <c r="PIK72" s="265"/>
      <c r="PIL72" s="265"/>
      <c r="PIM72" s="265"/>
      <c r="PIN72" s="265"/>
      <c r="PIO72" s="49"/>
      <c r="PIP72" s="49"/>
      <c r="PIQ72" s="49"/>
      <c r="PIR72" s="265"/>
      <c r="PIS72" s="265"/>
      <c r="PIT72" s="265"/>
      <c r="PIU72" s="265"/>
      <c r="PIV72" s="265"/>
      <c r="PIW72" s="49"/>
      <c r="PIX72" s="49"/>
      <c r="PIY72" s="49"/>
      <c r="PIZ72" s="265"/>
      <c r="PJA72" s="265"/>
      <c r="PJB72" s="265"/>
      <c r="PJC72" s="265"/>
      <c r="PJD72" s="265"/>
      <c r="PJE72" s="49"/>
      <c r="PJF72" s="49"/>
      <c r="PJG72" s="49"/>
      <c r="PJH72" s="265"/>
      <c r="PJI72" s="265"/>
      <c r="PJJ72" s="265"/>
      <c r="PJK72" s="265"/>
      <c r="PJL72" s="265"/>
      <c r="PJM72" s="49"/>
      <c r="PJN72" s="49"/>
      <c r="PJO72" s="49"/>
      <c r="PJP72" s="265"/>
      <c r="PJQ72" s="265"/>
      <c r="PJR72" s="265"/>
      <c r="PJS72" s="265"/>
      <c r="PJT72" s="265"/>
      <c r="PJU72" s="49"/>
      <c r="PJV72" s="49"/>
      <c r="PJW72" s="49"/>
      <c r="PJX72" s="265"/>
      <c r="PJY72" s="265"/>
      <c r="PJZ72" s="265"/>
      <c r="PKA72" s="265"/>
      <c r="PKB72" s="265"/>
      <c r="PKC72" s="49"/>
      <c r="PKD72" s="49"/>
      <c r="PKE72" s="49"/>
      <c r="PKF72" s="265"/>
      <c r="PKG72" s="265"/>
      <c r="PKH72" s="265"/>
      <c r="PKI72" s="265"/>
      <c r="PKJ72" s="265"/>
      <c r="PKK72" s="49"/>
      <c r="PKL72" s="49"/>
      <c r="PKM72" s="49"/>
      <c r="PKN72" s="265"/>
      <c r="PKO72" s="265"/>
      <c r="PKP72" s="265"/>
      <c r="PKQ72" s="265"/>
      <c r="PKR72" s="265"/>
      <c r="PKS72" s="49"/>
      <c r="PKT72" s="49"/>
      <c r="PKU72" s="49"/>
      <c r="PKV72" s="265"/>
      <c r="PKW72" s="265"/>
      <c r="PKX72" s="265"/>
      <c r="PKY72" s="265"/>
      <c r="PKZ72" s="265"/>
      <c r="PLA72" s="49"/>
      <c r="PLB72" s="49"/>
      <c r="PLC72" s="49"/>
      <c r="PLD72" s="265"/>
      <c r="PLE72" s="265"/>
      <c r="PLF72" s="265"/>
      <c r="PLG72" s="265"/>
      <c r="PLH72" s="265"/>
      <c r="PLI72" s="49"/>
      <c r="PLJ72" s="49"/>
      <c r="PLK72" s="49"/>
      <c r="PLL72" s="265"/>
      <c r="PLM72" s="265"/>
      <c r="PLN72" s="265"/>
      <c r="PLO72" s="265"/>
      <c r="PLP72" s="265"/>
      <c r="PLQ72" s="49"/>
      <c r="PLR72" s="49"/>
      <c r="PLS72" s="49"/>
      <c r="PLT72" s="265"/>
      <c r="PLU72" s="265"/>
      <c r="PLV72" s="265"/>
      <c r="PLW72" s="265"/>
      <c r="PLX72" s="265"/>
      <c r="PLY72" s="49"/>
      <c r="PLZ72" s="49"/>
      <c r="PMA72" s="49"/>
      <c r="PMB72" s="265"/>
      <c r="PMC72" s="265"/>
      <c r="PMD72" s="265"/>
      <c r="PME72" s="265"/>
      <c r="PMF72" s="265"/>
      <c r="PMG72" s="49"/>
      <c r="PMH72" s="49"/>
      <c r="PMI72" s="49"/>
      <c r="PMJ72" s="265"/>
      <c r="PMK72" s="265"/>
      <c r="PML72" s="265"/>
      <c r="PMM72" s="265"/>
      <c r="PMN72" s="265"/>
      <c r="PMO72" s="49"/>
      <c r="PMP72" s="49"/>
      <c r="PMQ72" s="49"/>
      <c r="PMR72" s="265"/>
      <c r="PMS72" s="265"/>
      <c r="PMT72" s="265"/>
      <c r="PMU72" s="265"/>
      <c r="PMV72" s="265"/>
      <c r="PMW72" s="49"/>
      <c r="PMX72" s="49"/>
      <c r="PMY72" s="49"/>
      <c r="PMZ72" s="265"/>
      <c r="PNA72" s="265"/>
      <c r="PNB72" s="265"/>
      <c r="PNC72" s="265"/>
      <c r="PND72" s="265"/>
      <c r="PNE72" s="49"/>
      <c r="PNF72" s="49"/>
      <c r="PNG72" s="49"/>
      <c r="PNH72" s="265"/>
      <c r="PNI72" s="265"/>
      <c r="PNJ72" s="265"/>
      <c r="PNK72" s="265"/>
      <c r="PNL72" s="265"/>
      <c r="PNM72" s="49"/>
      <c r="PNN72" s="49"/>
      <c r="PNO72" s="49"/>
      <c r="PNP72" s="265"/>
      <c r="PNQ72" s="265"/>
      <c r="PNR72" s="265"/>
      <c r="PNS72" s="265"/>
      <c r="PNT72" s="265"/>
      <c r="PNU72" s="49"/>
      <c r="PNV72" s="49"/>
      <c r="PNW72" s="49"/>
      <c r="PNX72" s="265"/>
      <c r="PNY72" s="265"/>
      <c r="PNZ72" s="265"/>
      <c r="POA72" s="265"/>
      <c r="POB72" s="265"/>
      <c r="POC72" s="49"/>
      <c r="POD72" s="49"/>
      <c r="POE72" s="49"/>
      <c r="POF72" s="265"/>
      <c r="POG72" s="265"/>
      <c r="POH72" s="265"/>
      <c r="POI72" s="265"/>
      <c r="POJ72" s="265"/>
      <c r="POK72" s="49"/>
      <c r="POL72" s="49"/>
      <c r="POM72" s="49"/>
      <c r="PON72" s="265"/>
      <c r="POO72" s="265"/>
      <c r="POP72" s="265"/>
      <c r="POQ72" s="265"/>
      <c r="POR72" s="265"/>
      <c r="POS72" s="49"/>
      <c r="POT72" s="49"/>
      <c r="POU72" s="49"/>
      <c r="POV72" s="265"/>
      <c r="POW72" s="265"/>
      <c r="POX72" s="265"/>
      <c r="POY72" s="265"/>
      <c r="POZ72" s="265"/>
      <c r="PPA72" s="49"/>
      <c r="PPB72" s="49"/>
      <c r="PPC72" s="49"/>
      <c r="PPD72" s="265"/>
      <c r="PPE72" s="265"/>
      <c r="PPF72" s="265"/>
      <c r="PPG72" s="265"/>
      <c r="PPH72" s="265"/>
      <c r="PPI72" s="49"/>
      <c r="PPJ72" s="49"/>
      <c r="PPK72" s="49"/>
      <c r="PPL72" s="265"/>
      <c r="PPM72" s="265"/>
      <c r="PPN72" s="265"/>
      <c r="PPO72" s="265"/>
      <c r="PPP72" s="265"/>
      <c r="PPQ72" s="49"/>
      <c r="PPR72" s="49"/>
      <c r="PPS72" s="49"/>
      <c r="PPT72" s="265"/>
      <c r="PPU72" s="265"/>
      <c r="PPV72" s="265"/>
      <c r="PPW72" s="265"/>
      <c r="PPX72" s="265"/>
      <c r="PPY72" s="49"/>
      <c r="PPZ72" s="49"/>
      <c r="PQA72" s="49"/>
      <c r="PQB72" s="265"/>
      <c r="PQC72" s="265"/>
      <c r="PQD72" s="265"/>
      <c r="PQE72" s="265"/>
      <c r="PQF72" s="265"/>
      <c r="PQG72" s="49"/>
      <c r="PQH72" s="49"/>
      <c r="PQI72" s="49"/>
      <c r="PQJ72" s="265"/>
      <c r="PQK72" s="265"/>
      <c r="PQL72" s="265"/>
      <c r="PQM72" s="265"/>
      <c r="PQN72" s="265"/>
      <c r="PQO72" s="49"/>
      <c r="PQP72" s="49"/>
      <c r="PQQ72" s="49"/>
      <c r="PQR72" s="265"/>
      <c r="PQS72" s="265"/>
      <c r="PQT72" s="265"/>
      <c r="PQU72" s="265"/>
      <c r="PQV72" s="265"/>
      <c r="PQW72" s="49"/>
      <c r="PQX72" s="49"/>
      <c r="PQY72" s="49"/>
      <c r="PQZ72" s="265"/>
      <c r="PRA72" s="265"/>
      <c r="PRB72" s="265"/>
      <c r="PRC72" s="265"/>
      <c r="PRD72" s="265"/>
      <c r="PRE72" s="49"/>
      <c r="PRF72" s="49"/>
      <c r="PRG72" s="49"/>
      <c r="PRH72" s="265"/>
      <c r="PRI72" s="265"/>
      <c r="PRJ72" s="265"/>
      <c r="PRK72" s="265"/>
      <c r="PRL72" s="265"/>
      <c r="PRM72" s="49"/>
      <c r="PRN72" s="49"/>
      <c r="PRO72" s="49"/>
      <c r="PRP72" s="265"/>
      <c r="PRQ72" s="265"/>
      <c r="PRR72" s="265"/>
      <c r="PRS72" s="265"/>
      <c r="PRT72" s="265"/>
      <c r="PRU72" s="49"/>
      <c r="PRV72" s="49"/>
      <c r="PRW72" s="49"/>
      <c r="PRX72" s="265"/>
      <c r="PRY72" s="265"/>
      <c r="PRZ72" s="265"/>
      <c r="PSA72" s="265"/>
      <c r="PSB72" s="265"/>
      <c r="PSC72" s="49"/>
      <c r="PSD72" s="49"/>
      <c r="PSE72" s="49"/>
      <c r="PSF72" s="265"/>
      <c r="PSG72" s="265"/>
      <c r="PSH72" s="265"/>
      <c r="PSI72" s="265"/>
      <c r="PSJ72" s="265"/>
      <c r="PSK72" s="49"/>
      <c r="PSL72" s="49"/>
      <c r="PSM72" s="49"/>
      <c r="PSN72" s="265"/>
      <c r="PSO72" s="265"/>
      <c r="PSP72" s="265"/>
      <c r="PSQ72" s="265"/>
      <c r="PSR72" s="265"/>
      <c r="PSS72" s="49"/>
      <c r="PST72" s="49"/>
      <c r="PSU72" s="49"/>
      <c r="PSV72" s="265"/>
      <c r="PSW72" s="265"/>
      <c r="PSX72" s="265"/>
      <c r="PSY72" s="265"/>
      <c r="PSZ72" s="265"/>
      <c r="PTA72" s="49"/>
      <c r="PTB72" s="49"/>
      <c r="PTC72" s="49"/>
      <c r="PTD72" s="265"/>
      <c r="PTE72" s="265"/>
      <c r="PTF72" s="265"/>
      <c r="PTG72" s="265"/>
      <c r="PTH72" s="265"/>
      <c r="PTI72" s="49"/>
      <c r="PTJ72" s="49"/>
      <c r="PTK72" s="49"/>
      <c r="PTL72" s="265"/>
      <c r="PTM72" s="265"/>
      <c r="PTN72" s="265"/>
      <c r="PTO72" s="265"/>
      <c r="PTP72" s="265"/>
      <c r="PTQ72" s="49"/>
      <c r="PTR72" s="49"/>
      <c r="PTS72" s="49"/>
      <c r="PTT72" s="265"/>
      <c r="PTU72" s="265"/>
      <c r="PTV72" s="265"/>
      <c r="PTW72" s="265"/>
      <c r="PTX72" s="265"/>
      <c r="PTY72" s="49"/>
      <c r="PTZ72" s="49"/>
      <c r="PUA72" s="49"/>
      <c r="PUB72" s="265"/>
      <c r="PUC72" s="265"/>
      <c r="PUD72" s="265"/>
      <c r="PUE72" s="265"/>
      <c r="PUF72" s="265"/>
      <c r="PUG72" s="49"/>
      <c r="PUH72" s="49"/>
      <c r="PUI72" s="49"/>
      <c r="PUJ72" s="265"/>
      <c r="PUK72" s="265"/>
      <c r="PUL72" s="265"/>
      <c r="PUM72" s="265"/>
      <c r="PUN72" s="265"/>
      <c r="PUO72" s="49"/>
      <c r="PUP72" s="49"/>
      <c r="PUQ72" s="49"/>
      <c r="PUR72" s="265"/>
      <c r="PUS72" s="265"/>
      <c r="PUT72" s="265"/>
      <c r="PUU72" s="265"/>
      <c r="PUV72" s="265"/>
      <c r="PUW72" s="49"/>
      <c r="PUX72" s="49"/>
      <c r="PUY72" s="49"/>
      <c r="PUZ72" s="265"/>
      <c r="PVA72" s="265"/>
      <c r="PVB72" s="265"/>
      <c r="PVC72" s="265"/>
      <c r="PVD72" s="265"/>
      <c r="PVE72" s="49"/>
      <c r="PVF72" s="49"/>
      <c r="PVG72" s="49"/>
      <c r="PVH72" s="265"/>
      <c r="PVI72" s="265"/>
      <c r="PVJ72" s="265"/>
      <c r="PVK72" s="265"/>
      <c r="PVL72" s="265"/>
      <c r="PVM72" s="49"/>
      <c r="PVN72" s="49"/>
      <c r="PVO72" s="49"/>
      <c r="PVP72" s="265"/>
      <c r="PVQ72" s="265"/>
      <c r="PVR72" s="265"/>
      <c r="PVS72" s="265"/>
      <c r="PVT72" s="265"/>
      <c r="PVU72" s="49"/>
      <c r="PVV72" s="49"/>
      <c r="PVW72" s="49"/>
      <c r="PVX72" s="265"/>
      <c r="PVY72" s="265"/>
      <c r="PVZ72" s="265"/>
      <c r="PWA72" s="265"/>
      <c r="PWB72" s="265"/>
      <c r="PWC72" s="49"/>
      <c r="PWD72" s="49"/>
      <c r="PWE72" s="49"/>
      <c r="PWF72" s="265"/>
      <c r="PWG72" s="265"/>
      <c r="PWH72" s="265"/>
      <c r="PWI72" s="265"/>
      <c r="PWJ72" s="265"/>
      <c r="PWK72" s="49"/>
      <c r="PWL72" s="49"/>
      <c r="PWM72" s="49"/>
      <c r="PWN72" s="265"/>
      <c r="PWO72" s="265"/>
      <c r="PWP72" s="265"/>
      <c r="PWQ72" s="265"/>
      <c r="PWR72" s="265"/>
      <c r="PWS72" s="49"/>
      <c r="PWT72" s="49"/>
      <c r="PWU72" s="49"/>
      <c r="PWV72" s="265"/>
      <c r="PWW72" s="265"/>
      <c r="PWX72" s="265"/>
      <c r="PWY72" s="265"/>
      <c r="PWZ72" s="265"/>
      <c r="PXA72" s="49"/>
      <c r="PXB72" s="49"/>
      <c r="PXC72" s="49"/>
      <c r="PXD72" s="265"/>
      <c r="PXE72" s="265"/>
      <c r="PXF72" s="265"/>
      <c r="PXG72" s="265"/>
      <c r="PXH72" s="265"/>
      <c r="PXI72" s="49"/>
      <c r="PXJ72" s="49"/>
      <c r="PXK72" s="49"/>
      <c r="PXL72" s="265"/>
      <c r="PXM72" s="265"/>
      <c r="PXN72" s="265"/>
      <c r="PXO72" s="265"/>
      <c r="PXP72" s="265"/>
      <c r="PXQ72" s="49"/>
      <c r="PXR72" s="49"/>
      <c r="PXS72" s="49"/>
      <c r="PXT72" s="265"/>
      <c r="PXU72" s="265"/>
      <c r="PXV72" s="265"/>
      <c r="PXW72" s="265"/>
      <c r="PXX72" s="265"/>
      <c r="PXY72" s="49"/>
      <c r="PXZ72" s="49"/>
      <c r="PYA72" s="49"/>
      <c r="PYB72" s="265"/>
      <c r="PYC72" s="265"/>
      <c r="PYD72" s="265"/>
      <c r="PYE72" s="265"/>
      <c r="PYF72" s="265"/>
      <c r="PYG72" s="49"/>
      <c r="PYH72" s="49"/>
      <c r="PYI72" s="49"/>
      <c r="PYJ72" s="265"/>
      <c r="PYK72" s="265"/>
      <c r="PYL72" s="265"/>
      <c r="PYM72" s="265"/>
      <c r="PYN72" s="265"/>
      <c r="PYO72" s="49"/>
      <c r="PYP72" s="49"/>
      <c r="PYQ72" s="49"/>
      <c r="PYR72" s="265"/>
      <c r="PYS72" s="265"/>
      <c r="PYT72" s="265"/>
      <c r="PYU72" s="265"/>
      <c r="PYV72" s="265"/>
      <c r="PYW72" s="49"/>
      <c r="PYX72" s="49"/>
      <c r="PYY72" s="49"/>
      <c r="PYZ72" s="265"/>
      <c r="PZA72" s="265"/>
      <c r="PZB72" s="265"/>
      <c r="PZC72" s="265"/>
      <c r="PZD72" s="265"/>
      <c r="PZE72" s="49"/>
      <c r="PZF72" s="49"/>
      <c r="PZG72" s="49"/>
      <c r="PZH72" s="265"/>
      <c r="PZI72" s="265"/>
      <c r="PZJ72" s="265"/>
      <c r="PZK72" s="265"/>
      <c r="PZL72" s="265"/>
      <c r="PZM72" s="49"/>
      <c r="PZN72" s="49"/>
      <c r="PZO72" s="49"/>
      <c r="PZP72" s="265"/>
      <c r="PZQ72" s="265"/>
      <c r="PZR72" s="265"/>
      <c r="PZS72" s="265"/>
      <c r="PZT72" s="265"/>
      <c r="PZU72" s="49"/>
      <c r="PZV72" s="49"/>
      <c r="PZW72" s="49"/>
      <c r="PZX72" s="265"/>
      <c r="PZY72" s="265"/>
      <c r="PZZ72" s="265"/>
      <c r="QAA72" s="265"/>
      <c r="QAB72" s="265"/>
      <c r="QAC72" s="49"/>
      <c r="QAD72" s="49"/>
      <c r="QAE72" s="49"/>
      <c r="QAF72" s="265"/>
      <c r="QAG72" s="265"/>
      <c r="QAH72" s="265"/>
      <c r="QAI72" s="265"/>
      <c r="QAJ72" s="265"/>
      <c r="QAK72" s="49"/>
      <c r="QAL72" s="49"/>
      <c r="QAM72" s="49"/>
      <c r="QAN72" s="265"/>
      <c r="QAO72" s="265"/>
      <c r="QAP72" s="265"/>
      <c r="QAQ72" s="265"/>
      <c r="QAR72" s="265"/>
      <c r="QAS72" s="49"/>
      <c r="QAT72" s="49"/>
      <c r="QAU72" s="49"/>
      <c r="QAV72" s="265"/>
      <c r="QAW72" s="265"/>
      <c r="QAX72" s="265"/>
      <c r="QAY72" s="265"/>
      <c r="QAZ72" s="265"/>
      <c r="QBA72" s="49"/>
      <c r="QBB72" s="49"/>
      <c r="QBC72" s="49"/>
      <c r="QBD72" s="265"/>
      <c r="QBE72" s="265"/>
      <c r="QBF72" s="265"/>
      <c r="QBG72" s="265"/>
      <c r="QBH72" s="265"/>
      <c r="QBI72" s="49"/>
      <c r="QBJ72" s="49"/>
      <c r="QBK72" s="49"/>
      <c r="QBL72" s="265"/>
      <c r="QBM72" s="265"/>
      <c r="QBN72" s="265"/>
      <c r="QBO72" s="265"/>
      <c r="QBP72" s="265"/>
      <c r="QBQ72" s="49"/>
      <c r="QBR72" s="49"/>
      <c r="QBS72" s="49"/>
      <c r="QBT72" s="265"/>
      <c r="QBU72" s="265"/>
      <c r="QBV72" s="265"/>
      <c r="QBW72" s="265"/>
      <c r="QBX72" s="265"/>
      <c r="QBY72" s="49"/>
      <c r="QBZ72" s="49"/>
      <c r="QCA72" s="49"/>
      <c r="QCB72" s="265"/>
      <c r="QCC72" s="265"/>
      <c r="QCD72" s="265"/>
      <c r="QCE72" s="265"/>
      <c r="QCF72" s="265"/>
      <c r="QCG72" s="49"/>
      <c r="QCH72" s="49"/>
      <c r="QCI72" s="49"/>
      <c r="QCJ72" s="265"/>
      <c r="QCK72" s="265"/>
      <c r="QCL72" s="265"/>
      <c r="QCM72" s="265"/>
      <c r="QCN72" s="265"/>
      <c r="QCO72" s="49"/>
      <c r="QCP72" s="49"/>
      <c r="QCQ72" s="49"/>
      <c r="QCR72" s="265"/>
      <c r="QCS72" s="265"/>
      <c r="QCT72" s="265"/>
      <c r="QCU72" s="265"/>
      <c r="QCV72" s="265"/>
      <c r="QCW72" s="49"/>
      <c r="QCX72" s="49"/>
      <c r="QCY72" s="49"/>
      <c r="QCZ72" s="265"/>
      <c r="QDA72" s="265"/>
      <c r="QDB72" s="265"/>
      <c r="QDC72" s="265"/>
      <c r="QDD72" s="265"/>
      <c r="QDE72" s="49"/>
      <c r="QDF72" s="49"/>
      <c r="QDG72" s="49"/>
      <c r="QDH72" s="265"/>
      <c r="QDI72" s="265"/>
      <c r="QDJ72" s="265"/>
      <c r="QDK72" s="265"/>
      <c r="QDL72" s="265"/>
      <c r="QDM72" s="49"/>
      <c r="QDN72" s="49"/>
      <c r="QDO72" s="49"/>
      <c r="QDP72" s="265"/>
      <c r="QDQ72" s="265"/>
      <c r="QDR72" s="265"/>
      <c r="QDS72" s="265"/>
      <c r="QDT72" s="265"/>
      <c r="QDU72" s="49"/>
      <c r="QDV72" s="49"/>
      <c r="QDW72" s="49"/>
      <c r="QDX72" s="265"/>
      <c r="QDY72" s="265"/>
      <c r="QDZ72" s="265"/>
      <c r="QEA72" s="265"/>
      <c r="QEB72" s="265"/>
      <c r="QEC72" s="49"/>
      <c r="QED72" s="49"/>
      <c r="QEE72" s="49"/>
      <c r="QEF72" s="265"/>
      <c r="QEG72" s="265"/>
      <c r="QEH72" s="265"/>
      <c r="QEI72" s="265"/>
      <c r="QEJ72" s="265"/>
      <c r="QEK72" s="49"/>
      <c r="QEL72" s="49"/>
      <c r="QEM72" s="49"/>
      <c r="QEN72" s="265"/>
      <c r="QEO72" s="265"/>
      <c r="QEP72" s="265"/>
      <c r="QEQ72" s="265"/>
      <c r="QER72" s="265"/>
      <c r="QES72" s="49"/>
      <c r="QET72" s="49"/>
      <c r="QEU72" s="49"/>
      <c r="QEV72" s="265"/>
      <c r="QEW72" s="265"/>
      <c r="QEX72" s="265"/>
      <c r="QEY72" s="265"/>
      <c r="QEZ72" s="265"/>
      <c r="QFA72" s="49"/>
      <c r="QFB72" s="49"/>
      <c r="QFC72" s="49"/>
      <c r="QFD72" s="265"/>
      <c r="QFE72" s="265"/>
      <c r="QFF72" s="265"/>
      <c r="QFG72" s="265"/>
      <c r="QFH72" s="265"/>
      <c r="QFI72" s="49"/>
      <c r="QFJ72" s="49"/>
      <c r="QFK72" s="49"/>
      <c r="QFL72" s="265"/>
      <c r="QFM72" s="265"/>
      <c r="QFN72" s="265"/>
      <c r="QFO72" s="265"/>
      <c r="QFP72" s="265"/>
      <c r="QFQ72" s="49"/>
      <c r="QFR72" s="49"/>
      <c r="QFS72" s="49"/>
      <c r="QFT72" s="265"/>
      <c r="QFU72" s="265"/>
      <c r="QFV72" s="265"/>
      <c r="QFW72" s="265"/>
      <c r="QFX72" s="265"/>
      <c r="QFY72" s="49"/>
      <c r="QFZ72" s="49"/>
      <c r="QGA72" s="49"/>
      <c r="QGB72" s="265"/>
      <c r="QGC72" s="265"/>
      <c r="QGD72" s="265"/>
      <c r="QGE72" s="265"/>
      <c r="QGF72" s="265"/>
      <c r="QGG72" s="49"/>
      <c r="QGH72" s="49"/>
      <c r="QGI72" s="49"/>
      <c r="QGJ72" s="265"/>
      <c r="QGK72" s="265"/>
      <c r="QGL72" s="265"/>
      <c r="QGM72" s="265"/>
      <c r="QGN72" s="265"/>
      <c r="QGO72" s="49"/>
      <c r="QGP72" s="49"/>
      <c r="QGQ72" s="49"/>
      <c r="QGR72" s="265"/>
      <c r="QGS72" s="265"/>
      <c r="QGT72" s="265"/>
      <c r="QGU72" s="265"/>
      <c r="QGV72" s="265"/>
      <c r="QGW72" s="49"/>
      <c r="QGX72" s="49"/>
      <c r="QGY72" s="49"/>
      <c r="QGZ72" s="265"/>
      <c r="QHA72" s="265"/>
      <c r="QHB72" s="265"/>
      <c r="QHC72" s="265"/>
      <c r="QHD72" s="265"/>
      <c r="QHE72" s="49"/>
      <c r="QHF72" s="49"/>
      <c r="QHG72" s="49"/>
      <c r="QHH72" s="265"/>
      <c r="QHI72" s="265"/>
      <c r="QHJ72" s="265"/>
      <c r="QHK72" s="265"/>
      <c r="QHL72" s="265"/>
      <c r="QHM72" s="49"/>
      <c r="QHN72" s="49"/>
      <c r="QHO72" s="49"/>
      <c r="QHP72" s="265"/>
      <c r="QHQ72" s="265"/>
      <c r="QHR72" s="265"/>
      <c r="QHS72" s="265"/>
      <c r="QHT72" s="265"/>
      <c r="QHU72" s="49"/>
      <c r="QHV72" s="49"/>
      <c r="QHW72" s="49"/>
      <c r="QHX72" s="265"/>
      <c r="QHY72" s="265"/>
      <c r="QHZ72" s="265"/>
      <c r="QIA72" s="265"/>
      <c r="QIB72" s="265"/>
      <c r="QIC72" s="49"/>
      <c r="QID72" s="49"/>
      <c r="QIE72" s="49"/>
      <c r="QIF72" s="265"/>
      <c r="QIG72" s="265"/>
      <c r="QIH72" s="265"/>
      <c r="QII72" s="265"/>
      <c r="QIJ72" s="265"/>
      <c r="QIK72" s="49"/>
      <c r="QIL72" s="49"/>
      <c r="QIM72" s="49"/>
      <c r="QIN72" s="265"/>
      <c r="QIO72" s="265"/>
      <c r="QIP72" s="265"/>
      <c r="QIQ72" s="265"/>
      <c r="QIR72" s="265"/>
      <c r="QIS72" s="49"/>
      <c r="QIT72" s="49"/>
      <c r="QIU72" s="49"/>
      <c r="QIV72" s="265"/>
      <c r="QIW72" s="265"/>
      <c r="QIX72" s="265"/>
      <c r="QIY72" s="265"/>
      <c r="QIZ72" s="265"/>
      <c r="QJA72" s="49"/>
      <c r="QJB72" s="49"/>
      <c r="QJC72" s="49"/>
      <c r="QJD72" s="265"/>
      <c r="QJE72" s="265"/>
      <c r="QJF72" s="265"/>
      <c r="QJG72" s="265"/>
      <c r="QJH72" s="265"/>
      <c r="QJI72" s="49"/>
      <c r="QJJ72" s="49"/>
      <c r="QJK72" s="49"/>
      <c r="QJL72" s="265"/>
      <c r="QJM72" s="265"/>
      <c r="QJN72" s="265"/>
      <c r="QJO72" s="265"/>
      <c r="QJP72" s="265"/>
      <c r="QJQ72" s="49"/>
      <c r="QJR72" s="49"/>
      <c r="QJS72" s="49"/>
      <c r="QJT72" s="265"/>
      <c r="QJU72" s="265"/>
      <c r="QJV72" s="265"/>
      <c r="QJW72" s="265"/>
      <c r="QJX72" s="265"/>
      <c r="QJY72" s="49"/>
      <c r="QJZ72" s="49"/>
      <c r="QKA72" s="49"/>
      <c r="QKB72" s="265"/>
      <c r="QKC72" s="265"/>
      <c r="QKD72" s="265"/>
      <c r="QKE72" s="265"/>
      <c r="QKF72" s="265"/>
      <c r="QKG72" s="49"/>
      <c r="QKH72" s="49"/>
      <c r="QKI72" s="49"/>
      <c r="QKJ72" s="265"/>
      <c r="QKK72" s="265"/>
      <c r="QKL72" s="265"/>
      <c r="QKM72" s="265"/>
      <c r="QKN72" s="265"/>
      <c r="QKO72" s="49"/>
      <c r="QKP72" s="49"/>
      <c r="QKQ72" s="49"/>
      <c r="QKR72" s="265"/>
      <c r="QKS72" s="265"/>
      <c r="QKT72" s="265"/>
      <c r="QKU72" s="265"/>
      <c r="QKV72" s="265"/>
      <c r="QKW72" s="49"/>
      <c r="QKX72" s="49"/>
      <c r="QKY72" s="49"/>
      <c r="QKZ72" s="265"/>
      <c r="QLA72" s="265"/>
      <c r="QLB72" s="265"/>
      <c r="QLC72" s="265"/>
      <c r="QLD72" s="265"/>
      <c r="QLE72" s="49"/>
      <c r="QLF72" s="49"/>
      <c r="QLG72" s="49"/>
      <c r="QLH72" s="265"/>
      <c r="QLI72" s="265"/>
      <c r="QLJ72" s="265"/>
      <c r="QLK72" s="265"/>
      <c r="QLL72" s="265"/>
      <c r="QLM72" s="49"/>
      <c r="QLN72" s="49"/>
      <c r="QLO72" s="49"/>
      <c r="QLP72" s="265"/>
      <c r="QLQ72" s="265"/>
      <c r="QLR72" s="265"/>
      <c r="QLS72" s="265"/>
      <c r="QLT72" s="265"/>
      <c r="QLU72" s="49"/>
      <c r="QLV72" s="49"/>
      <c r="QLW72" s="49"/>
      <c r="QLX72" s="265"/>
      <c r="QLY72" s="265"/>
      <c r="QLZ72" s="265"/>
      <c r="QMA72" s="265"/>
      <c r="QMB72" s="265"/>
      <c r="QMC72" s="49"/>
      <c r="QMD72" s="49"/>
      <c r="QME72" s="49"/>
      <c r="QMF72" s="265"/>
      <c r="QMG72" s="265"/>
      <c r="QMH72" s="265"/>
      <c r="QMI72" s="265"/>
      <c r="QMJ72" s="265"/>
      <c r="QMK72" s="49"/>
      <c r="QML72" s="49"/>
      <c r="QMM72" s="49"/>
      <c r="QMN72" s="265"/>
      <c r="QMO72" s="265"/>
      <c r="QMP72" s="265"/>
      <c r="QMQ72" s="265"/>
      <c r="QMR72" s="265"/>
      <c r="QMS72" s="49"/>
      <c r="QMT72" s="49"/>
      <c r="QMU72" s="49"/>
      <c r="QMV72" s="265"/>
      <c r="QMW72" s="265"/>
      <c r="QMX72" s="265"/>
      <c r="QMY72" s="265"/>
      <c r="QMZ72" s="265"/>
      <c r="QNA72" s="49"/>
      <c r="QNB72" s="49"/>
      <c r="QNC72" s="49"/>
      <c r="QND72" s="265"/>
      <c r="QNE72" s="265"/>
      <c r="QNF72" s="265"/>
      <c r="QNG72" s="265"/>
      <c r="QNH72" s="265"/>
      <c r="QNI72" s="49"/>
      <c r="QNJ72" s="49"/>
      <c r="QNK72" s="49"/>
      <c r="QNL72" s="265"/>
      <c r="QNM72" s="265"/>
      <c r="QNN72" s="265"/>
      <c r="QNO72" s="265"/>
      <c r="QNP72" s="265"/>
      <c r="QNQ72" s="49"/>
      <c r="QNR72" s="49"/>
      <c r="QNS72" s="49"/>
      <c r="QNT72" s="265"/>
      <c r="QNU72" s="265"/>
      <c r="QNV72" s="265"/>
      <c r="QNW72" s="265"/>
      <c r="QNX72" s="265"/>
      <c r="QNY72" s="49"/>
      <c r="QNZ72" s="49"/>
      <c r="QOA72" s="49"/>
      <c r="QOB72" s="265"/>
      <c r="QOC72" s="265"/>
      <c r="QOD72" s="265"/>
      <c r="QOE72" s="265"/>
      <c r="QOF72" s="265"/>
      <c r="QOG72" s="49"/>
      <c r="QOH72" s="49"/>
      <c r="QOI72" s="49"/>
      <c r="QOJ72" s="265"/>
      <c r="QOK72" s="265"/>
      <c r="QOL72" s="265"/>
      <c r="QOM72" s="265"/>
      <c r="QON72" s="265"/>
      <c r="QOO72" s="49"/>
      <c r="QOP72" s="49"/>
      <c r="QOQ72" s="49"/>
      <c r="QOR72" s="265"/>
      <c r="QOS72" s="265"/>
      <c r="QOT72" s="265"/>
      <c r="QOU72" s="265"/>
      <c r="QOV72" s="265"/>
      <c r="QOW72" s="49"/>
      <c r="QOX72" s="49"/>
      <c r="QOY72" s="49"/>
      <c r="QOZ72" s="265"/>
      <c r="QPA72" s="265"/>
      <c r="QPB72" s="265"/>
      <c r="QPC72" s="265"/>
      <c r="QPD72" s="265"/>
      <c r="QPE72" s="49"/>
      <c r="QPF72" s="49"/>
      <c r="QPG72" s="49"/>
      <c r="QPH72" s="265"/>
      <c r="QPI72" s="265"/>
      <c r="QPJ72" s="265"/>
      <c r="QPK72" s="265"/>
      <c r="QPL72" s="265"/>
      <c r="QPM72" s="49"/>
      <c r="QPN72" s="49"/>
      <c r="QPO72" s="49"/>
      <c r="QPP72" s="265"/>
      <c r="QPQ72" s="265"/>
      <c r="QPR72" s="265"/>
      <c r="QPS72" s="265"/>
      <c r="QPT72" s="265"/>
      <c r="QPU72" s="49"/>
      <c r="QPV72" s="49"/>
      <c r="QPW72" s="49"/>
      <c r="QPX72" s="265"/>
      <c r="QPY72" s="265"/>
      <c r="QPZ72" s="265"/>
      <c r="QQA72" s="265"/>
      <c r="QQB72" s="265"/>
      <c r="QQC72" s="49"/>
      <c r="QQD72" s="49"/>
      <c r="QQE72" s="49"/>
      <c r="QQF72" s="265"/>
      <c r="QQG72" s="265"/>
      <c r="QQH72" s="265"/>
      <c r="QQI72" s="265"/>
      <c r="QQJ72" s="265"/>
      <c r="QQK72" s="49"/>
      <c r="QQL72" s="49"/>
      <c r="QQM72" s="49"/>
      <c r="QQN72" s="265"/>
      <c r="QQO72" s="265"/>
      <c r="QQP72" s="265"/>
      <c r="QQQ72" s="265"/>
      <c r="QQR72" s="265"/>
      <c r="QQS72" s="49"/>
      <c r="QQT72" s="49"/>
      <c r="QQU72" s="49"/>
      <c r="QQV72" s="265"/>
      <c r="QQW72" s="265"/>
      <c r="QQX72" s="265"/>
      <c r="QQY72" s="265"/>
      <c r="QQZ72" s="265"/>
      <c r="QRA72" s="49"/>
      <c r="QRB72" s="49"/>
      <c r="QRC72" s="49"/>
      <c r="QRD72" s="265"/>
      <c r="QRE72" s="265"/>
      <c r="QRF72" s="265"/>
      <c r="QRG72" s="265"/>
      <c r="QRH72" s="265"/>
      <c r="QRI72" s="49"/>
      <c r="QRJ72" s="49"/>
      <c r="QRK72" s="49"/>
      <c r="QRL72" s="265"/>
      <c r="QRM72" s="265"/>
      <c r="QRN72" s="265"/>
      <c r="QRO72" s="265"/>
      <c r="QRP72" s="265"/>
      <c r="QRQ72" s="49"/>
      <c r="QRR72" s="49"/>
      <c r="QRS72" s="49"/>
      <c r="QRT72" s="265"/>
      <c r="QRU72" s="265"/>
      <c r="QRV72" s="265"/>
      <c r="QRW72" s="265"/>
      <c r="QRX72" s="265"/>
      <c r="QRY72" s="49"/>
      <c r="QRZ72" s="49"/>
      <c r="QSA72" s="49"/>
      <c r="QSB72" s="265"/>
      <c r="QSC72" s="265"/>
      <c r="QSD72" s="265"/>
      <c r="QSE72" s="265"/>
      <c r="QSF72" s="265"/>
      <c r="QSG72" s="49"/>
      <c r="QSH72" s="49"/>
      <c r="QSI72" s="49"/>
      <c r="QSJ72" s="265"/>
      <c r="QSK72" s="265"/>
      <c r="QSL72" s="265"/>
      <c r="QSM72" s="265"/>
      <c r="QSN72" s="265"/>
      <c r="QSO72" s="49"/>
      <c r="QSP72" s="49"/>
      <c r="QSQ72" s="49"/>
      <c r="QSR72" s="265"/>
      <c r="QSS72" s="265"/>
      <c r="QST72" s="265"/>
      <c r="QSU72" s="265"/>
      <c r="QSV72" s="265"/>
      <c r="QSW72" s="49"/>
      <c r="QSX72" s="49"/>
      <c r="QSY72" s="49"/>
      <c r="QSZ72" s="265"/>
      <c r="QTA72" s="265"/>
      <c r="QTB72" s="265"/>
      <c r="QTC72" s="265"/>
      <c r="QTD72" s="265"/>
      <c r="QTE72" s="49"/>
      <c r="QTF72" s="49"/>
      <c r="QTG72" s="49"/>
      <c r="QTH72" s="265"/>
      <c r="QTI72" s="265"/>
      <c r="QTJ72" s="265"/>
      <c r="QTK72" s="265"/>
      <c r="QTL72" s="265"/>
      <c r="QTM72" s="49"/>
      <c r="QTN72" s="49"/>
      <c r="QTO72" s="49"/>
      <c r="QTP72" s="265"/>
      <c r="QTQ72" s="265"/>
      <c r="QTR72" s="265"/>
      <c r="QTS72" s="265"/>
      <c r="QTT72" s="265"/>
      <c r="QTU72" s="49"/>
      <c r="QTV72" s="49"/>
      <c r="QTW72" s="49"/>
      <c r="QTX72" s="265"/>
      <c r="QTY72" s="265"/>
      <c r="QTZ72" s="265"/>
      <c r="QUA72" s="265"/>
      <c r="QUB72" s="265"/>
      <c r="QUC72" s="49"/>
      <c r="QUD72" s="49"/>
      <c r="QUE72" s="49"/>
      <c r="QUF72" s="265"/>
      <c r="QUG72" s="265"/>
      <c r="QUH72" s="265"/>
      <c r="QUI72" s="265"/>
      <c r="QUJ72" s="265"/>
      <c r="QUK72" s="49"/>
      <c r="QUL72" s="49"/>
      <c r="QUM72" s="49"/>
      <c r="QUN72" s="265"/>
      <c r="QUO72" s="265"/>
      <c r="QUP72" s="265"/>
      <c r="QUQ72" s="265"/>
      <c r="QUR72" s="265"/>
      <c r="QUS72" s="49"/>
      <c r="QUT72" s="49"/>
      <c r="QUU72" s="49"/>
      <c r="QUV72" s="265"/>
      <c r="QUW72" s="265"/>
      <c r="QUX72" s="265"/>
      <c r="QUY72" s="265"/>
      <c r="QUZ72" s="265"/>
      <c r="QVA72" s="49"/>
      <c r="QVB72" s="49"/>
      <c r="QVC72" s="49"/>
      <c r="QVD72" s="265"/>
      <c r="QVE72" s="265"/>
      <c r="QVF72" s="265"/>
      <c r="QVG72" s="265"/>
      <c r="QVH72" s="265"/>
      <c r="QVI72" s="49"/>
      <c r="QVJ72" s="49"/>
      <c r="QVK72" s="49"/>
      <c r="QVL72" s="265"/>
      <c r="QVM72" s="265"/>
      <c r="QVN72" s="265"/>
      <c r="QVO72" s="265"/>
      <c r="QVP72" s="265"/>
      <c r="QVQ72" s="49"/>
      <c r="QVR72" s="49"/>
      <c r="QVS72" s="49"/>
      <c r="QVT72" s="265"/>
      <c r="QVU72" s="265"/>
      <c r="QVV72" s="265"/>
      <c r="QVW72" s="265"/>
      <c r="QVX72" s="265"/>
      <c r="QVY72" s="49"/>
      <c r="QVZ72" s="49"/>
      <c r="QWA72" s="49"/>
      <c r="QWB72" s="265"/>
      <c r="QWC72" s="265"/>
      <c r="QWD72" s="265"/>
      <c r="QWE72" s="265"/>
      <c r="QWF72" s="265"/>
      <c r="QWG72" s="49"/>
      <c r="QWH72" s="49"/>
      <c r="QWI72" s="49"/>
      <c r="QWJ72" s="265"/>
      <c r="QWK72" s="265"/>
      <c r="QWL72" s="265"/>
      <c r="QWM72" s="265"/>
      <c r="QWN72" s="265"/>
      <c r="QWO72" s="49"/>
      <c r="QWP72" s="49"/>
      <c r="QWQ72" s="49"/>
      <c r="QWR72" s="265"/>
      <c r="QWS72" s="265"/>
      <c r="QWT72" s="265"/>
      <c r="QWU72" s="265"/>
      <c r="QWV72" s="265"/>
      <c r="QWW72" s="49"/>
      <c r="QWX72" s="49"/>
      <c r="QWY72" s="49"/>
      <c r="QWZ72" s="265"/>
      <c r="QXA72" s="265"/>
      <c r="QXB72" s="265"/>
      <c r="QXC72" s="265"/>
      <c r="QXD72" s="265"/>
      <c r="QXE72" s="49"/>
      <c r="QXF72" s="49"/>
      <c r="QXG72" s="49"/>
      <c r="QXH72" s="265"/>
      <c r="QXI72" s="265"/>
      <c r="QXJ72" s="265"/>
      <c r="QXK72" s="265"/>
      <c r="QXL72" s="265"/>
      <c r="QXM72" s="49"/>
      <c r="QXN72" s="49"/>
      <c r="QXO72" s="49"/>
      <c r="QXP72" s="265"/>
      <c r="QXQ72" s="265"/>
      <c r="QXR72" s="265"/>
      <c r="QXS72" s="265"/>
      <c r="QXT72" s="265"/>
      <c r="QXU72" s="49"/>
      <c r="QXV72" s="49"/>
      <c r="QXW72" s="49"/>
      <c r="QXX72" s="265"/>
      <c r="QXY72" s="265"/>
      <c r="QXZ72" s="265"/>
      <c r="QYA72" s="265"/>
      <c r="QYB72" s="265"/>
      <c r="QYC72" s="49"/>
      <c r="QYD72" s="49"/>
      <c r="QYE72" s="49"/>
      <c r="QYF72" s="265"/>
      <c r="QYG72" s="265"/>
      <c r="QYH72" s="265"/>
      <c r="QYI72" s="265"/>
      <c r="QYJ72" s="265"/>
      <c r="QYK72" s="49"/>
      <c r="QYL72" s="49"/>
      <c r="QYM72" s="49"/>
      <c r="QYN72" s="265"/>
      <c r="QYO72" s="265"/>
      <c r="QYP72" s="265"/>
      <c r="QYQ72" s="265"/>
      <c r="QYR72" s="265"/>
      <c r="QYS72" s="49"/>
      <c r="QYT72" s="49"/>
      <c r="QYU72" s="49"/>
      <c r="QYV72" s="265"/>
      <c r="QYW72" s="265"/>
      <c r="QYX72" s="265"/>
      <c r="QYY72" s="265"/>
      <c r="QYZ72" s="265"/>
      <c r="QZA72" s="49"/>
      <c r="QZB72" s="49"/>
      <c r="QZC72" s="49"/>
      <c r="QZD72" s="265"/>
      <c r="QZE72" s="265"/>
      <c r="QZF72" s="265"/>
      <c r="QZG72" s="265"/>
      <c r="QZH72" s="265"/>
      <c r="QZI72" s="49"/>
      <c r="QZJ72" s="49"/>
      <c r="QZK72" s="49"/>
      <c r="QZL72" s="265"/>
      <c r="QZM72" s="265"/>
      <c r="QZN72" s="265"/>
      <c r="QZO72" s="265"/>
      <c r="QZP72" s="265"/>
      <c r="QZQ72" s="49"/>
      <c r="QZR72" s="49"/>
      <c r="QZS72" s="49"/>
      <c r="QZT72" s="265"/>
      <c r="QZU72" s="265"/>
      <c r="QZV72" s="265"/>
      <c r="QZW72" s="265"/>
      <c r="QZX72" s="265"/>
      <c r="QZY72" s="49"/>
      <c r="QZZ72" s="49"/>
      <c r="RAA72" s="49"/>
      <c r="RAB72" s="265"/>
      <c r="RAC72" s="265"/>
      <c r="RAD72" s="265"/>
      <c r="RAE72" s="265"/>
      <c r="RAF72" s="265"/>
      <c r="RAG72" s="49"/>
      <c r="RAH72" s="49"/>
      <c r="RAI72" s="49"/>
      <c r="RAJ72" s="265"/>
      <c r="RAK72" s="265"/>
      <c r="RAL72" s="265"/>
      <c r="RAM72" s="265"/>
      <c r="RAN72" s="265"/>
      <c r="RAO72" s="49"/>
      <c r="RAP72" s="49"/>
      <c r="RAQ72" s="49"/>
      <c r="RAR72" s="265"/>
      <c r="RAS72" s="265"/>
      <c r="RAT72" s="265"/>
      <c r="RAU72" s="265"/>
      <c r="RAV72" s="265"/>
      <c r="RAW72" s="49"/>
      <c r="RAX72" s="49"/>
      <c r="RAY72" s="49"/>
      <c r="RAZ72" s="265"/>
      <c r="RBA72" s="265"/>
      <c r="RBB72" s="265"/>
      <c r="RBC72" s="265"/>
      <c r="RBD72" s="265"/>
      <c r="RBE72" s="49"/>
      <c r="RBF72" s="49"/>
      <c r="RBG72" s="49"/>
      <c r="RBH72" s="265"/>
      <c r="RBI72" s="265"/>
      <c r="RBJ72" s="265"/>
      <c r="RBK72" s="265"/>
      <c r="RBL72" s="265"/>
      <c r="RBM72" s="49"/>
      <c r="RBN72" s="49"/>
      <c r="RBO72" s="49"/>
      <c r="RBP72" s="265"/>
      <c r="RBQ72" s="265"/>
      <c r="RBR72" s="265"/>
      <c r="RBS72" s="265"/>
      <c r="RBT72" s="265"/>
      <c r="RBU72" s="49"/>
      <c r="RBV72" s="49"/>
      <c r="RBW72" s="49"/>
      <c r="RBX72" s="265"/>
      <c r="RBY72" s="265"/>
      <c r="RBZ72" s="265"/>
      <c r="RCA72" s="265"/>
      <c r="RCB72" s="265"/>
      <c r="RCC72" s="49"/>
      <c r="RCD72" s="49"/>
      <c r="RCE72" s="49"/>
      <c r="RCF72" s="265"/>
      <c r="RCG72" s="265"/>
      <c r="RCH72" s="265"/>
      <c r="RCI72" s="265"/>
      <c r="RCJ72" s="265"/>
      <c r="RCK72" s="49"/>
      <c r="RCL72" s="49"/>
      <c r="RCM72" s="49"/>
      <c r="RCN72" s="265"/>
      <c r="RCO72" s="265"/>
      <c r="RCP72" s="265"/>
      <c r="RCQ72" s="265"/>
      <c r="RCR72" s="265"/>
      <c r="RCS72" s="49"/>
      <c r="RCT72" s="49"/>
      <c r="RCU72" s="49"/>
      <c r="RCV72" s="265"/>
      <c r="RCW72" s="265"/>
      <c r="RCX72" s="265"/>
      <c r="RCY72" s="265"/>
      <c r="RCZ72" s="265"/>
      <c r="RDA72" s="49"/>
      <c r="RDB72" s="49"/>
      <c r="RDC72" s="49"/>
      <c r="RDD72" s="265"/>
      <c r="RDE72" s="265"/>
      <c r="RDF72" s="265"/>
      <c r="RDG72" s="265"/>
      <c r="RDH72" s="265"/>
      <c r="RDI72" s="49"/>
      <c r="RDJ72" s="49"/>
      <c r="RDK72" s="49"/>
      <c r="RDL72" s="265"/>
      <c r="RDM72" s="265"/>
      <c r="RDN72" s="265"/>
      <c r="RDO72" s="265"/>
      <c r="RDP72" s="265"/>
      <c r="RDQ72" s="49"/>
      <c r="RDR72" s="49"/>
      <c r="RDS72" s="49"/>
      <c r="RDT72" s="265"/>
      <c r="RDU72" s="265"/>
      <c r="RDV72" s="265"/>
      <c r="RDW72" s="265"/>
      <c r="RDX72" s="265"/>
      <c r="RDY72" s="49"/>
      <c r="RDZ72" s="49"/>
      <c r="REA72" s="49"/>
      <c r="REB72" s="265"/>
      <c r="REC72" s="265"/>
      <c r="RED72" s="265"/>
      <c r="REE72" s="265"/>
      <c r="REF72" s="265"/>
      <c r="REG72" s="49"/>
      <c r="REH72" s="49"/>
      <c r="REI72" s="49"/>
      <c r="REJ72" s="265"/>
      <c r="REK72" s="265"/>
      <c r="REL72" s="265"/>
      <c r="REM72" s="265"/>
      <c r="REN72" s="265"/>
      <c r="REO72" s="49"/>
      <c r="REP72" s="49"/>
      <c r="REQ72" s="49"/>
      <c r="RER72" s="265"/>
      <c r="RES72" s="265"/>
      <c r="RET72" s="265"/>
      <c r="REU72" s="265"/>
      <c r="REV72" s="265"/>
      <c r="REW72" s="49"/>
      <c r="REX72" s="49"/>
      <c r="REY72" s="49"/>
      <c r="REZ72" s="265"/>
      <c r="RFA72" s="265"/>
      <c r="RFB72" s="265"/>
      <c r="RFC72" s="265"/>
      <c r="RFD72" s="265"/>
      <c r="RFE72" s="49"/>
      <c r="RFF72" s="49"/>
      <c r="RFG72" s="49"/>
      <c r="RFH72" s="265"/>
      <c r="RFI72" s="265"/>
      <c r="RFJ72" s="265"/>
      <c r="RFK72" s="265"/>
      <c r="RFL72" s="265"/>
      <c r="RFM72" s="49"/>
      <c r="RFN72" s="49"/>
      <c r="RFO72" s="49"/>
      <c r="RFP72" s="265"/>
      <c r="RFQ72" s="265"/>
      <c r="RFR72" s="265"/>
      <c r="RFS72" s="265"/>
      <c r="RFT72" s="265"/>
      <c r="RFU72" s="49"/>
      <c r="RFV72" s="49"/>
      <c r="RFW72" s="49"/>
      <c r="RFX72" s="265"/>
      <c r="RFY72" s="265"/>
      <c r="RFZ72" s="265"/>
      <c r="RGA72" s="265"/>
      <c r="RGB72" s="265"/>
      <c r="RGC72" s="49"/>
      <c r="RGD72" s="49"/>
      <c r="RGE72" s="49"/>
      <c r="RGF72" s="265"/>
      <c r="RGG72" s="265"/>
      <c r="RGH72" s="265"/>
      <c r="RGI72" s="265"/>
      <c r="RGJ72" s="265"/>
      <c r="RGK72" s="49"/>
      <c r="RGL72" s="49"/>
      <c r="RGM72" s="49"/>
      <c r="RGN72" s="265"/>
      <c r="RGO72" s="265"/>
      <c r="RGP72" s="265"/>
      <c r="RGQ72" s="265"/>
      <c r="RGR72" s="265"/>
      <c r="RGS72" s="49"/>
      <c r="RGT72" s="49"/>
      <c r="RGU72" s="49"/>
      <c r="RGV72" s="265"/>
      <c r="RGW72" s="265"/>
      <c r="RGX72" s="265"/>
      <c r="RGY72" s="265"/>
      <c r="RGZ72" s="265"/>
      <c r="RHA72" s="49"/>
      <c r="RHB72" s="49"/>
      <c r="RHC72" s="49"/>
      <c r="RHD72" s="265"/>
      <c r="RHE72" s="265"/>
      <c r="RHF72" s="265"/>
      <c r="RHG72" s="265"/>
      <c r="RHH72" s="265"/>
      <c r="RHI72" s="49"/>
      <c r="RHJ72" s="49"/>
      <c r="RHK72" s="49"/>
      <c r="RHL72" s="265"/>
      <c r="RHM72" s="265"/>
      <c r="RHN72" s="265"/>
      <c r="RHO72" s="265"/>
      <c r="RHP72" s="265"/>
      <c r="RHQ72" s="49"/>
      <c r="RHR72" s="49"/>
      <c r="RHS72" s="49"/>
      <c r="RHT72" s="265"/>
      <c r="RHU72" s="265"/>
      <c r="RHV72" s="265"/>
      <c r="RHW72" s="265"/>
      <c r="RHX72" s="265"/>
      <c r="RHY72" s="49"/>
      <c r="RHZ72" s="49"/>
      <c r="RIA72" s="49"/>
      <c r="RIB72" s="265"/>
      <c r="RIC72" s="265"/>
      <c r="RID72" s="265"/>
      <c r="RIE72" s="265"/>
      <c r="RIF72" s="265"/>
      <c r="RIG72" s="49"/>
      <c r="RIH72" s="49"/>
      <c r="RII72" s="49"/>
      <c r="RIJ72" s="265"/>
      <c r="RIK72" s="265"/>
      <c r="RIL72" s="265"/>
      <c r="RIM72" s="265"/>
      <c r="RIN72" s="265"/>
      <c r="RIO72" s="49"/>
      <c r="RIP72" s="49"/>
      <c r="RIQ72" s="49"/>
      <c r="RIR72" s="265"/>
      <c r="RIS72" s="265"/>
      <c r="RIT72" s="265"/>
      <c r="RIU72" s="265"/>
      <c r="RIV72" s="265"/>
      <c r="RIW72" s="49"/>
      <c r="RIX72" s="49"/>
      <c r="RIY72" s="49"/>
      <c r="RIZ72" s="265"/>
      <c r="RJA72" s="265"/>
      <c r="RJB72" s="265"/>
      <c r="RJC72" s="265"/>
      <c r="RJD72" s="265"/>
      <c r="RJE72" s="49"/>
      <c r="RJF72" s="49"/>
      <c r="RJG72" s="49"/>
      <c r="RJH72" s="265"/>
      <c r="RJI72" s="265"/>
      <c r="RJJ72" s="265"/>
      <c r="RJK72" s="265"/>
      <c r="RJL72" s="265"/>
      <c r="RJM72" s="49"/>
      <c r="RJN72" s="49"/>
      <c r="RJO72" s="49"/>
      <c r="RJP72" s="265"/>
      <c r="RJQ72" s="265"/>
      <c r="RJR72" s="265"/>
      <c r="RJS72" s="265"/>
      <c r="RJT72" s="265"/>
      <c r="RJU72" s="49"/>
      <c r="RJV72" s="49"/>
      <c r="RJW72" s="49"/>
      <c r="RJX72" s="265"/>
      <c r="RJY72" s="265"/>
      <c r="RJZ72" s="265"/>
      <c r="RKA72" s="265"/>
      <c r="RKB72" s="265"/>
      <c r="RKC72" s="49"/>
      <c r="RKD72" s="49"/>
      <c r="RKE72" s="49"/>
      <c r="RKF72" s="265"/>
      <c r="RKG72" s="265"/>
      <c r="RKH72" s="265"/>
      <c r="RKI72" s="265"/>
      <c r="RKJ72" s="265"/>
      <c r="RKK72" s="49"/>
      <c r="RKL72" s="49"/>
      <c r="RKM72" s="49"/>
      <c r="RKN72" s="265"/>
      <c r="RKO72" s="265"/>
      <c r="RKP72" s="265"/>
      <c r="RKQ72" s="265"/>
      <c r="RKR72" s="265"/>
      <c r="RKS72" s="49"/>
      <c r="RKT72" s="49"/>
      <c r="RKU72" s="49"/>
      <c r="RKV72" s="265"/>
      <c r="RKW72" s="265"/>
      <c r="RKX72" s="265"/>
      <c r="RKY72" s="265"/>
      <c r="RKZ72" s="265"/>
      <c r="RLA72" s="49"/>
      <c r="RLB72" s="49"/>
      <c r="RLC72" s="49"/>
      <c r="RLD72" s="265"/>
      <c r="RLE72" s="265"/>
      <c r="RLF72" s="265"/>
      <c r="RLG72" s="265"/>
      <c r="RLH72" s="265"/>
      <c r="RLI72" s="49"/>
      <c r="RLJ72" s="49"/>
      <c r="RLK72" s="49"/>
      <c r="RLL72" s="265"/>
      <c r="RLM72" s="265"/>
      <c r="RLN72" s="265"/>
      <c r="RLO72" s="265"/>
      <c r="RLP72" s="265"/>
      <c r="RLQ72" s="49"/>
      <c r="RLR72" s="49"/>
      <c r="RLS72" s="49"/>
      <c r="RLT72" s="265"/>
      <c r="RLU72" s="265"/>
      <c r="RLV72" s="265"/>
      <c r="RLW72" s="265"/>
      <c r="RLX72" s="265"/>
      <c r="RLY72" s="49"/>
      <c r="RLZ72" s="49"/>
      <c r="RMA72" s="49"/>
      <c r="RMB72" s="265"/>
      <c r="RMC72" s="265"/>
      <c r="RMD72" s="265"/>
      <c r="RME72" s="265"/>
      <c r="RMF72" s="265"/>
      <c r="RMG72" s="49"/>
      <c r="RMH72" s="49"/>
      <c r="RMI72" s="49"/>
      <c r="RMJ72" s="265"/>
      <c r="RMK72" s="265"/>
      <c r="RML72" s="265"/>
      <c r="RMM72" s="265"/>
      <c r="RMN72" s="265"/>
      <c r="RMO72" s="49"/>
      <c r="RMP72" s="49"/>
      <c r="RMQ72" s="49"/>
      <c r="RMR72" s="265"/>
      <c r="RMS72" s="265"/>
      <c r="RMT72" s="265"/>
      <c r="RMU72" s="265"/>
      <c r="RMV72" s="265"/>
      <c r="RMW72" s="49"/>
      <c r="RMX72" s="49"/>
      <c r="RMY72" s="49"/>
      <c r="RMZ72" s="265"/>
      <c r="RNA72" s="265"/>
      <c r="RNB72" s="265"/>
      <c r="RNC72" s="265"/>
      <c r="RND72" s="265"/>
      <c r="RNE72" s="49"/>
      <c r="RNF72" s="49"/>
      <c r="RNG72" s="49"/>
      <c r="RNH72" s="265"/>
      <c r="RNI72" s="265"/>
      <c r="RNJ72" s="265"/>
      <c r="RNK72" s="265"/>
      <c r="RNL72" s="265"/>
      <c r="RNM72" s="49"/>
      <c r="RNN72" s="49"/>
      <c r="RNO72" s="49"/>
      <c r="RNP72" s="265"/>
      <c r="RNQ72" s="265"/>
      <c r="RNR72" s="265"/>
      <c r="RNS72" s="265"/>
      <c r="RNT72" s="265"/>
      <c r="RNU72" s="49"/>
      <c r="RNV72" s="49"/>
      <c r="RNW72" s="49"/>
      <c r="RNX72" s="265"/>
      <c r="RNY72" s="265"/>
      <c r="RNZ72" s="265"/>
      <c r="ROA72" s="265"/>
      <c r="ROB72" s="265"/>
      <c r="ROC72" s="49"/>
      <c r="ROD72" s="49"/>
      <c r="ROE72" s="49"/>
      <c r="ROF72" s="265"/>
      <c r="ROG72" s="265"/>
      <c r="ROH72" s="265"/>
      <c r="ROI72" s="265"/>
      <c r="ROJ72" s="265"/>
      <c r="ROK72" s="49"/>
      <c r="ROL72" s="49"/>
      <c r="ROM72" s="49"/>
      <c r="RON72" s="265"/>
      <c r="ROO72" s="265"/>
      <c r="ROP72" s="265"/>
      <c r="ROQ72" s="265"/>
      <c r="ROR72" s="265"/>
      <c r="ROS72" s="49"/>
      <c r="ROT72" s="49"/>
      <c r="ROU72" s="49"/>
      <c r="ROV72" s="265"/>
      <c r="ROW72" s="265"/>
      <c r="ROX72" s="265"/>
      <c r="ROY72" s="265"/>
      <c r="ROZ72" s="265"/>
      <c r="RPA72" s="49"/>
      <c r="RPB72" s="49"/>
      <c r="RPC72" s="49"/>
      <c r="RPD72" s="265"/>
      <c r="RPE72" s="265"/>
      <c r="RPF72" s="265"/>
      <c r="RPG72" s="265"/>
      <c r="RPH72" s="265"/>
      <c r="RPI72" s="49"/>
      <c r="RPJ72" s="49"/>
      <c r="RPK72" s="49"/>
      <c r="RPL72" s="265"/>
      <c r="RPM72" s="265"/>
      <c r="RPN72" s="265"/>
      <c r="RPO72" s="265"/>
      <c r="RPP72" s="265"/>
      <c r="RPQ72" s="49"/>
      <c r="RPR72" s="49"/>
      <c r="RPS72" s="49"/>
      <c r="RPT72" s="265"/>
      <c r="RPU72" s="265"/>
      <c r="RPV72" s="265"/>
      <c r="RPW72" s="265"/>
      <c r="RPX72" s="265"/>
      <c r="RPY72" s="49"/>
      <c r="RPZ72" s="49"/>
      <c r="RQA72" s="49"/>
      <c r="RQB72" s="265"/>
      <c r="RQC72" s="265"/>
      <c r="RQD72" s="265"/>
      <c r="RQE72" s="265"/>
      <c r="RQF72" s="265"/>
      <c r="RQG72" s="49"/>
      <c r="RQH72" s="49"/>
      <c r="RQI72" s="49"/>
      <c r="RQJ72" s="265"/>
      <c r="RQK72" s="265"/>
      <c r="RQL72" s="265"/>
      <c r="RQM72" s="265"/>
      <c r="RQN72" s="265"/>
      <c r="RQO72" s="49"/>
      <c r="RQP72" s="49"/>
      <c r="RQQ72" s="49"/>
      <c r="RQR72" s="265"/>
      <c r="RQS72" s="265"/>
      <c r="RQT72" s="265"/>
      <c r="RQU72" s="265"/>
      <c r="RQV72" s="265"/>
      <c r="RQW72" s="49"/>
      <c r="RQX72" s="49"/>
      <c r="RQY72" s="49"/>
      <c r="RQZ72" s="265"/>
      <c r="RRA72" s="265"/>
      <c r="RRB72" s="265"/>
      <c r="RRC72" s="265"/>
      <c r="RRD72" s="265"/>
      <c r="RRE72" s="49"/>
      <c r="RRF72" s="49"/>
      <c r="RRG72" s="49"/>
      <c r="RRH72" s="265"/>
      <c r="RRI72" s="265"/>
      <c r="RRJ72" s="265"/>
      <c r="RRK72" s="265"/>
      <c r="RRL72" s="265"/>
      <c r="RRM72" s="49"/>
      <c r="RRN72" s="49"/>
      <c r="RRO72" s="49"/>
      <c r="RRP72" s="265"/>
      <c r="RRQ72" s="265"/>
      <c r="RRR72" s="265"/>
      <c r="RRS72" s="265"/>
      <c r="RRT72" s="265"/>
      <c r="RRU72" s="49"/>
      <c r="RRV72" s="49"/>
      <c r="RRW72" s="49"/>
      <c r="RRX72" s="265"/>
      <c r="RRY72" s="265"/>
      <c r="RRZ72" s="265"/>
      <c r="RSA72" s="265"/>
      <c r="RSB72" s="265"/>
      <c r="RSC72" s="49"/>
      <c r="RSD72" s="49"/>
      <c r="RSE72" s="49"/>
      <c r="RSF72" s="265"/>
      <c r="RSG72" s="265"/>
      <c r="RSH72" s="265"/>
      <c r="RSI72" s="265"/>
      <c r="RSJ72" s="265"/>
      <c r="RSK72" s="49"/>
      <c r="RSL72" s="49"/>
      <c r="RSM72" s="49"/>
      <c r="RSN72" s="265"/>
      <c r="RSO72" s="265"/>
      <c r="RSP72" s="265"/>
      <c r="RSQ72" s="265"/>
      <c r="RSR72" s="265"/>
      <c r="RSS72" s="49"/>
      <c r="RST72" s="49"/>
      <c r="RSU72" s="49"/>
      <c r="RSV72" s="265"/>
      <c r="RSW72" s="265"/>
      <c r="RSX72" s="265"/>
      <c r="RSY72" s="265"/>
      <c r="RSZ72" s="265"/>
      <c r="RTA72" s="49"/>
      <c r="RTB72" s="49"/>
      <c r="RTC72" s="49"/>
      <c r="RTD72" s="265"/>
      <c r="RTE72" s="265"/>
      <c r="RTF72" s="265"/>
      <c r="RTG72" s="265"/>
      <c r="RTH72" s="265"/>
      <c r="RTI72" s="49"/>
      <c r="RTJ72" s="49"/>
      <c r="RTK72" s="49"/>
      <c r="RTL72" s="265"/>
      <c r="RTM72" s="265"/>
      <c r="RTN72" s="265"/>
      <c r="RTO72" s="265"/>
      <c r="RTP72" s="265"/>
      <c r="RTQ72" s="49"/>
      <c r="RTR72" s="49"/>
      <c r="RTS72" s="49"/>
      <c r="RTT72" s="265"/>
      <c r="RTU72" s="265"/>
      <c r="RTV72" s="265"/>
      <c r="RTW72" s="265"/>
      <c r="RTX72" s="265"/>
      <c r="RTY72" s="49"/>
      <c r="RTZ72" s="49"/>
      <c r="RUA72" s="49"/>
      <c r="RUB72" s="265"/>
      <c r="RUC72" s="265"/>
      <c r="RUD72" s="265"/>
      <c r="RUE72" s="265"/>
      <c r="RUF72" s="265"/>
      <c r="RUG72" s="49"/>
      <c r="RUH72" s="49"/>
      <c r="RUI72" s="49"/>
      <c r="RUJ72" s="265"/>
      <c r="RUK72" s="265"/>
      <c r="RUL72" s="265"/>
      <c r="RUM72" s="265"/>
      <c r="RUN72" s="265"/>
      <c r="RUO72" s="49"/>
      <c r="RUP72" s="49"/>
      <c r="RUQ72" s="49"/>
      <c r="RUR72" s="265"/>
      <c r="RUS72" s="265"/>
      <c r="RUT72" s="265"/>
      <c r="RUU72" s="265"/>
      <c r="RUV72" s="265"/>
      <c r="RUW72" s="49"/>
      <c r="RUX72" s="49"/>
      <c r="RUY72" s="49"/>
      <c r="RUZ72" s="265"/>
      <c r="RVA72" s="265"/>
      <c r="RVB72" s="265"/>
      <c r="RVC72" s="265"/>
      <c r="RVD72" s="265"/>
      <c r="RVE72" s="49"/>
      <c r="RVF72" s="49"/>
      <c r="RVG72" s="49"/>
      <c r="RVH72" s="265"/>
      <c r="RVI72" s="265"/>
      <c r="RVJ72" s="265"/>
      <c r="RVK72" s="265"/>
      <c r="RVL72" s="265"/>
      <c r="RVM72" s="49"/>
      <c r="RVN72" s="49"/>
      <c r="RVO72" s="49"/>
      <c r="RVP72" s="265"/>
      <c r="RVQ72" s="265"/>
      <c r="RVR72" s="265"/>
      <c r="RVS72" s="265"/>
      <c r="RVT72" s="265"/>
      <c r="RVU72" s="49"/>
      <c r="RVV72" s="49"/>
      <c r="RVW72" s="49"/>
      <c r="RVX72" s="265"/>
      <c r="RVY72" s="265"/>
      <c r="RVZ72" s="265"/>
      <c r="RWA72" s="265"/>
      <c r="RWB72" s="265"/>
      <c r="RWC72" s="49"/>
      <c r="RWD72" s="49"/>
      <c r="RWE72" s="49"/>
      <c r="RWF72" s="265"/>
      <c r="RWG72" s="265"/>
      <c r="RWH72" s="265"/>
      <c r="RWI72" s="265"/>
      <c r="RWJ72" s="265"/>
      <c r="RWK72" s="49"/>
      <c r="RWL72" s="49"/>
      <c r="RWM72" s="49"/>
      <c r="RWN72" s="265"/>
      <c r="RWO72" s="265"/>
      <c r="RWP72" s="265"/>
      <c r="RWQ72" s="265"/>
      <c r="RWR72" s="265"/>
      <c r="RWS72" s="49"/>
      <c r="RWT72" s="49"/>
      <c r="RWU72" s="49"/>
      <c r="RWV72" s="265"/>
      <c r="RWW72" s="265"/>
      <c r="RWX72" s="265"/>
      <c r="RWY72" s="265"/>
      <c r="RWZ72" s="265"/>
      <c r="RXA72" s="49"/>
      <c r="RXB72" s="49"/>
      <c r="RXC72" s="49"/>
      <c r="RXD72" s="265"/>
      <c r="RXE72" s="265"/>
      <c r="RXF72" s="265"/>
      <c r="RXG72" s="265"/>
      <c r="RXH72" s="265"/>
      <c r="RXI72" s="49"/>
      <c r="RXJ72" s="49"/>
      <c r="RXK72" s="49"/>
      <c r="RXL72" s="265"/>
      <c r="RXM72" s="265"/>
      <c r="RXN72" s="265"/>
      <c r="RXO72" s="265"/>
      <c r="RXP72" s="265"/>
      <c r="RXQ72" s="49"/>
      <c r="RXR72" s="49"/>
      <c r="RXS72" s="49"/>
      <c r="RXT72" s="265"/>
      <c r="RXU72" s="265"/>
      <c r="RXV72" s="265"/>
      <c r="RXW72" s="265"/>
      <c r="RXX72" s="265"/>
      <c r="RXY72" s="49"/>
      <c r="RXZ72" s="49"/>
      <c r="RYA72" s="49"/>
      <c r="RYB72" s="265"/>
      <c r="RYC72" s="265"/>
      <c r="RYD72" s="265"/>
      <c r="RYE72" s="265"/>
      <c r="RYF72" s="265"/>
      <c r="RYG72" s="49"/>
      <c r="RYH72" s="49"/>
      <c r="RYI72" s="49"/>
      <c r="RYJ72" s="265"/>
      <c r="RYK72" s="265"/>
      <c r="RYL72" s="265"/>
      <c r="RYM72" s="265"/>
      <c r="RYN72" s="265"/>
      <c r="RYO72" s="49"/>
      <c r="RYP72" s="49"/>
      <c r="RYQ72" s="49"/>
      <c r="RYR72" s="265"/>
      <c r="RYS72" s="265"/>
      <c r="RYT72" s="265"/>
      <c r="RYU72" s="265"/>
      <c r="RYV72" s="265"/>
      <c r="RYW72" s="49"/>
      <c r="RYX72" s="49"/>
      <c r="RYY72" s="49"/>
      <c r="RYZ72" s="265"/>
      <c r="RZA72" s="265"/>
      <c r="RZB72" s="265"/>
      <c r="RZC72" s="265"/>
      <c r="RZD72" s="265"/>
      <c r="RZE72" s="49"/>
      <c r="RZF72" s="49"/>
      <c r="RZG72" s="49"/>
      <c r="RZH72" s="265"/>
      <c r="RZI72" s="265"/>
      <c r="RZJ72" s="265"/>
      <c r="RZK72" s="265"/>
      <c r="RZL72" s="265"/>
      <c r="RZM72" s="49"/>
      <c r="RZN72" s="49"/>
      <c r="RZO72" s="49"/>
      <c r="RZP72" s="265"/>
      <c r="RZQ72" s="265"/>
      <c r="RZR72" s="265"/>
      <c r="RZS72" s="265"/>
      <c r="RZT72" s="265"/>
      <c r="RZU72" s="49"/>
      <c r="RZV72" s="49"/>
      <c r="RZW72" s="49"/>
      <c r="RZX72" s="265"/>
      <c r="RZY72" s="265"/>
      <c r="RZZ72" s="265"/>
      <c r="SAA72" s="265"/>
      <c r="SAB72" s="265"/>
      <c r="SAC72" s="49"/>
      <c r="SAD72" s="49"/>
      <c r="SAE72" s="49"/>
      <c r="SAF72" s="265"/>
      <c r="SAG72" s="265"/>
      <c r="SAH72" s="265"/>
      <c r="SAI72" s="265"/>
      <c r="SAJ72" s="265"/>
      <c r="SAK72" s="49"/>
      <c r="SAL72" s="49"/>
      <c r="SAM72" s="49"/>
      <c r="SAN72" s="265"/>
      <c r="SAO72" s="265"/>
      <c r="SAP72" s="265"/>
      <c r="SAQ72" s="265"/>
      <c r="SAR72" s="265"/>
      <c r="SAS72" s="49"/>
      <c r="SAT72" s="49"/>
      <c r="SAU72" s="49"/>
      <c r="SAV72" s="265"/>
      <c r="SAW72" s="265"/>
      <c r="SAX72" s="265"/>
      <c r="SAY72" s="265"/>
      <c r="SAZ72" s="265"/>
      <c r="SBA72" s="49"/>
      <c r="SBB72" s="49"/>
      <c r="SBC72" s="49"/>
      <c r="SBD72" s="265"/>
      <c r="SBE72" s="265"/>
      <c r="SBF72" s="265"/>
      <c r="SBG72" s="265"/>
      <c r="SBH72" s="265"/>
      <c r="SBI72" s="49"/>
      <c r="SBJ72" s="49"/>
      <c r="SBK72" s="49"/>
      <c r="SBL72" s="265"/>
      <c r="SBM72" s="265"/>
      <c r="SBN72" s="265"/>
      <c r="SBO72" s="265"/>
      <c r="SBP72" s="265"/>
      <c r="SBQ72" s="49"/>
      <c r="SBR72" s="49"/>
      <c r="SBS72" s="49"/>
      <c r="SBT72" s="265"/>
      <c r="SBU72" s="265"/>
      <c r="SBV72" s="265"/>
      <c r="SBW72" s="265"/>
      <c r="SBX72" s="265"/>
      <c r="SBY72" s="49"/>
      <c r="SBZ72" s="49"/>
      <c r="SCA72" s="49"/>
      <c r="SCB72" s="265"/>
      <c r="SCC72" s="265"/>
      <c r="SCD72" s="265"/>
      <c r="SCE72" s="265"/>
      <c r="SCF72" s="265"/>
      <c r="SCG72" s="49"/>
      <c r="SCH72" s="49"/>
      <c r="SCI72" s="49"/>
      <c r="SCJ72" s="265"/>
      <c r="SCK72" s="265"/>
      <c r="SCL72" s="265"/>
      <c r="SCM72" s="265"/>
      <c r="SCN72" s="265"/>
      <c r="SCO72" s="49"/>
      <c r="SCP72" s="49"/>
      <c r="SCQ72" s="49"/>
      <c r="SCR72" s="265"/>
      <c r="SCS72" s="265"/>
      <c r="SCT72" s="265"/>
      <c r="SCU72" s="265"/>
      <c r="SCV72" s="265"/>
      <c r="SCW72" s="49"/>
      <c r="SCX72" s="49"/>
      <c r="SCY72" s="49"/>
      <c r="SCZ72" s="265"/>
      <c r="SDA72" s="265"/>
      <c r="SDB72" s="265"/>
      <c r="SDC72" s="265"/>
      <c r="SDD72" s="265"/>
      <c r="SDE72" s="49"/>
      <c r="SDF72" s="49"/>
      <c r="SDG72" s="49"/>
      <c r="SDH72" s="265"/>
      <c r="SDI72" s="265"/>
      <c r="SDJ72" s="265"/>
      <c r="SDK72" s="265"/>
      <c r="SDL72" s="265"/>
      <c r="SDM72" s="49"/>
      <c r="SDN72" s="49"/>
      <c r="SDO72" s="49"/>
      <c r="SDP72" s="265"/>
      <c r="SDQ72" s="265"/>
      <c r="SDR72" s="265"/>
      <c r="SDS72" s="265"/>
      <c r="SDT72" s="265"/>
      <c r="SDU72" s="49"/>
      <c r="SDV72" s="49"/>
      <c r="SDW72" s="49"/>
      <c r="SDX72" s="265"/>
      <c r="SDY72" s="265"/>
      <c r="SDZ72" s="265"/>
      <c r="SEA72" s="265"/>
      <c r="SEB72" s="265"/>
      <c r="SEC72" s="49"/>
      <c r="SED72" s="49"/>
      <c r="SEE72" s="49"/>
      <c r="SEF72" s="265"/>
      <c r="SEG72" s="265"/>
      <c r="SEH72" s="265"/>
      <c r="SEI72" s="265"/>
      <c r="SEJ72" s="265"/>
      <c r="SEK72" s="49"/>
      <c r="SEL72" s="49"/>
      <c r="SEM72" s="49"/>
      <c r="SEN72" s="265"/>
      <c r="SEO72" s="265"/>
      <c r="SEP72" s="265"/>
      <c r="SEQ72" s="265"/>
      <c r="SER72" s="265"/>
      <c r="SES72" s="49"/>
      <c r="SET72" s="49"/>
      <c r="SEU72" s="49"/>
      <c r="SEV72" s="265"/>
      <c r="SEW72" s="265"/>
      <c r="SEX72" s="265"/>
      <c r="SEY72" s="265"/>
      <c r="SEZ72" s="265"/>
      <c r="SFA72" s="49"/>
      <c r="SFB72" s="49"/>
      <c r="SFC72" s="49"/>
      <c r="SFD72" s="265"/>
      <c r="SFE72" s="265"/>
      <c r="SFF72" s="265"/>
      <c r="SFG72" s="265"/>
      <c r="SFH72" s="265"/>
      <c r="SFI72" s="49"/>
      <c r="SFJ72" s="49"/>
      <c r="SFK72" s="49"/>
      <c r="SFL72" s="265"/>
      <c r="SFM72" s="265"/>
      <c r="SFN72" s="265"/>
      <c r="SFO72" s="265"/>
      <c r="SFP72" s="265"/>
      <c r="SFQ72" s="49"/>
      <c r="SFR72" s="49"/>
      <c r="SFS72" s="49"/>
      <c r="SFT72" s="265"/>
      <c r="SFU72" s="265"/>
      <c r="SFV72" s="265"/>
      <c r="SFW72" s="265"/>
      <c r="SFX72" s="265"/>
      <c r="SFY72" s="49"/>
      <c r="SFZ72" s="49"/>
      <c r="SGA72" s="49"/>
      <c r="SGB72" s="265"/>
      <c r="SGC72" s="265"/>
      <c r="SGD72" s="265"/>
      <c r="SGE72" s="265"/>
      <c r="SGF72" s="265"/>
      <c r="SGG72" s="49"/>
      <c r="SGH72" s="49"/>
      <c r="SGI72" s="49"/>
      <c r="SGJ72" s="265"/>
      <c r="SGK72" s="265"/>
      <c r="SGL72" s="265"/>
      <c r="SGM72" s="265"/>
      <c r="SGN72" s="265"/>
      <c r="SGO72" s="49"/>
      <c r="SGP72" s="49"/>
      <c r="SGQ72" s="49"/>
      <c r="SGR72" s="265"/>
      <c r="SGS72" s="265"/>
      <c r="SGT72" s="265"/>
      <c r="SGU72" s="265"/>
      <c r="SGV72" s="265"/>
      <c r="SGW72" s="49"/>
      <c r="SGX72" s="49"/>
      <c r="SGY72" s="49"/>
      <c r="SGZ72" s="265"/>
      <c r="SHA72" s="265"/>
      <c r="SHB72" s="265"/>
      <c r="SHC72" s="265"/>
      <c r="SHD72" s="265"/>
      <c r="SHE72" s="49"/>
      <c r="SHF72" s="49"/>
      <c r="SHG72" s="49"/>
      <c r="SHH72" s="265"/>
      <c r="SHI72" s="265"/>
      <c r="SHJ72" s="265"/>
      <c r="SHK72" s="265"/>
      <c r="SHL72" s="265"/>
      <c r="SHM72" s="49"/>
      <c r="SHN72" s="49"/>
      <c r="SHO72" s="49"/>
      <c r="SHP72" s="265"/>
      <c r="SHQ72" s="265"/>
      <c r="SHR72" s="265"/>
      <c r="SHS72" s="265"/>
      <c r="SHT72" s="265"/>
      <c r="SHU72" s="49"/>
      <c r="SHV72" s="49"/>
      <c r="SHW72" s="49"/>
      <c r="SHX72" s="265"/>
      <c r="SHY72" s="265"/>
      <c r="SHZ72" s="265"/>
      <c r="SIA72" s="265"/>
      <c r="SIB72" s="265"/>
      <c r="SIC72" s="49"/>
      <c r="SID72" s="49"/>
      <c r="SIE72" s="49"/>
      <c r="SIF72" s="265"/>
      <c r="SIG72" s="265"/>
      <c r="SIH72" s="265"/>
      <c r="SII72" s="265"/>
      <c r="SIJ72" s="265"/>
      <c r="SIK72" s="49"/>
      <c r="SIL72" s="49"/>
      <c r="SIM72" s="49"/>
      <c r="SIN72" s="265"/>
      <c r="SIO72" s="265"/>
      <c r="SIP72" s="265"/>
      <c r="SIQ72" s="265"/>
      <c r="SIR72" s="265"/>
      <c r="SIS72" s="49"/>
      <c r="SIT72" s="49"/>
      <c r="SIU72" s="49"/>
      <c r="SIV72" s="265"/>
      <c r="SIW72" s="265"/>
      <c r="SIX72" s="265"/>
      <c r="SIY72" s="265"/>
      <c r="SIZ72" s="265"/>
      <c r="SJA72" s="49"/>
      <c r="SJB72" s="49"/>
      <c r="SJC72" s="49"/>
      <c r="SJD72" s="265"/>
      <c r="SJE72" s="265"/>
      <c r="SJF72" s="265"/>
      <c r="SJG72" s="265"/>
      <c r="SJH72" s="265"/>
      <c r="SJI72" s="49"/>
      <c r="SJJ72" s="49"/>
      <c r="SJK72" s="49"/>
      <c r="SJL72" s="265"/>
      <c r="SJM72" s="265"/>
      <c r="SJN72" s="265"/>
      <c r="SJO72" s="265"/>
      <c r="SJP72" s="265"/>
      <c r="SJQ72" s="49"/>
      <c r="SJR72" s="49"/>
      <c r="SJS72" s="49"/>
      <c r="SJT72" s="265"/>
      <c r="SJU72" s="265"/>
      <c r="SJV72" s="265"/>
      <c r="SJW72" s="265"/>
      <c r="SJX72" s="265"/>
      <c r="SJY72" s="49"/>
      <c r="SJZ72" s="49"/>
      <c r="SKA72" s="49"/>
      <c r="SKB72" s="265"/>
      <c r="SKC72" s="265"/>
      <c r="SKD72" s="265"/>
      <c r="SKE72" s="265"/>
      <c r="SKF72" s="265"/>
      <c r="SKG72" s="49"/>
      <c r="SKH72" s="49"/>
      <c r="SKI72" s="49"/>
      <c r="SKJ72" s="265"/>
      <c r="SKK72" s="265"/>
      <c r="SKL72" s="265"/>
      <c r="SKM72" s="265"/>
      <c r="SKN72" s="265"/>
      <c r="SKO72" s="49"/>
      <c r="SKP72" s="49"/>
      <c r="SKQ72" s="49"/>
      <c r="SKR72" s="265"/>
      <c r="SKS72" s="265"/>
      <c r="SKT72" s="265"/>
      <c r="SKU72" s="265"/>
      <c r="SKV72" s="265"/>
      <c r="SKW72" s="49"/>
      <c r="SKX72" s="49"/>
      <c r="SKY72" s="49"/>
      <c r="SKZ72" s="265"/>
      <c r="SLA72" s="265"/>
      <c r="SLB72" s="265"/>
      <c r="SLC72" s="265"/>
      <c r="SLD72" s="265"/>
      <c r="SLE72" s="49"/>
      <c r="SLF72" s="49"/>
      <c r="SLG72" s="49"/>
      <c r="SLH72" s="265"/>
      <c r="SLI72" s="265"/>
      <c r="SLJ72" s="265"/>
      <c r="SLK72" s="265"/>
      <c r="SLL72" s="265"/>
      <c r="SLM72" s="49"/>
      <c r="SLN72" s="49"/>
      <c r="SLO72" s="49"/>
      <c r="SLP72" s="265"/>
      <c r="SLQ72" s="265"/>
      <c r="SLR72" s="265"/>
      <c r="SLS72" s="265"/>
      <c r="SLT72" s="265"/>
      <c r="SLU72" s="49"/>
      <c r="SLV72" s="49"/>
      <c r="SLW72" s="49"/>
      <c r="SLX72" s="265"/>
      <c r="SLY72" s="265"/>
      <c r="SLZ72" s="265"/>
      <c r="SMA72" s="265"/>
      <c r="SMB72" s="265"/>
      <c r="SMC72" s="49"/>
      <c r="SMD72" s="49"/>
      <c r="SME72" s="49"/>
      <c r="SMF72" s="265"/>
      <c r="SMG72" s="265"/>
      <c r="SMH72" s="265"/>
      <c r="SMI72" s="265"/>
      <c r="SMJ72" s="265"/>
      <c r="SMK72" s="49"/>
      <c r="SML72" s="49"/>
      <c r="SMM72" s="49"/>
      <c r="SMN72" s="265"/>
      <c r="SMO72" s="265"/>
      <c r="SMP72" s="265"/>
      <c r="SMQ72" s="265"/>
      <c r="SMR72" s="265"/>
      <c r="SMS72" s="49"/>
      <c r="SMT72" s="49"/>
      <c r="SMU72" s="49"/>
      <c r="SMV72" s="265"/>
      <c r="SMW72" s="265"/>
      <c r="SMX72" s="265"/>
      <c r="SMY72" s="265"/>
      <c r="SMZ72" s="265"/>
      <c r="SNA72" s="49"/>
      <c r="SNB72" s="49"/>
      <c r="SNC72" s="49"/>
      <c r="SND72" s="265"/>
      <c r="SNE72" s="265"/>
      <c r="SNF72" s="265"/>
      <c r="SNG72" s="265"/>
      <c r="SNH72" s="265"/>
      <c r="SNI72" s="49"/>
      <c r="SNJ72" s="49"/>
      <c r="SNK72" s="49"/>
      <c r="SNL72" s="265"/>
      <c r="SNM72" s="265"/>
      <c r="SNN72" s="265"/>
      <c r="SNO72" s="265"/>
      <c r="SNP72" s="265"/>
      <c r="SNQ72" s="49"/>
      <c r="SNR72" s="49"/>
      <c r="SNS72" s="49"/>
      <c r="SNT72" s="265"/>
      <c r="SNU72" s="265"/>
      <c r="SNV72" s="265"/>
      <c r="SNW72" s="265"/>
      <c r="SNX72" s="265"/>
      <c r="SNY72" s="49"/>
      <c r="SNZ72" s="49"/>
      <c r="SOA72" s="49"/>
      <c r="SOB72" s="265"/>
      <c r="SOC72" s="265"/>
      <c r="SOD72" s="265"/>
      <c r="SOE72" s="265"/>
      <c r="SOF72" s="265"/>
      <c r="SOG72" s="49"/>
      <c r="SOH72" s="49"/>
      <c r="SOI72" s="49"/>
      <c r="SOJ72" s="265"/>
      <c r="SOK72" s="265"/>
      <c r="SOL72" s="265"/>
      <c r="SOM72" s="265"/>
      <c r="SON72" s="265"/>
      <c r="SOO72" s="49"/>
      <c r="SOP72" s="49"/>
      <c r="SOQ72" s="49"/>
      <c r="SOR72" s="265"/>
      <c r="SOS72" s="265"/>
      <c r="SOT72" s="265"/>
      <c r="SOU72" s="265"/>
      <c r="SOV72" s="265"/>
      <c r="SOW72" s="49"/>
      <c r="SOX72" s="49"/>
      <c r="SOY72" s="49"/>
      <c r="SOZ72" s="265"/>
      <c r="SPA72" s="265"/>
      <c r="SPB72" s="265"/>
      <c r="SPC72" s="265"/>
      <c r="SPD72" s="265"/>
      <c r="SPE72" s="49"/>
      <c r="SPF72" s="49"/>
      <c r="SPG72" s="49"/>
      <c r="SPH72" s="265"/>
      <c r="SPI72" s="265"/>
      <c r="SPJ72" s="265"/>
      <c r="SPK72" s="265"/>
      <c r="SPL72" s="265"/>
      <c r="SPM72" s="49"/>
      <c r="SPN72" s="49"/>
      <c r="SPO72" s="49"/>
      <c r="SPP72" s="265"/>
      <c r="SPQ72" s="265"/>
      <c r="SPR72" s="265"/>
      <c r="SPS72" s="265"/>
      <c r="SPT72" s="265"/>
      <c r="SPU72" s="49"/>
      <c r="SPV72" s="49"/>
      <c r="SPW72" s="49"/>
      <c r="SPX72" s="265"/>
      <c r="SPY72" s="265"/>
      <c r="SPZ72" s="265"/>
      <c r="SQA72" s="265"/>
      <c r="SQB72" s="265"/>
      <c r="SQC72" s="49"/>
      <c r="SQD72" s="49"/>
      <c r="SQE72" s="49"/>
      <c r="SQF72" s="265"/>
      <c r="SQG72" s="265"/>
      <c r="SQH72" s="265"/>
      <c r="SQI72" s="265"/>
      <c r="SQJ72" s="265"/>
      <c r="SQK72" s="49"/>
      <c r="SQL72" s="49"/>
      <c r="SQM72" s="49"/>
      <c r="SQN72" s="265"/>
      <c r="SQO72" s="265"/>
      <c r="SQP72" s="265"/>
      <c r="SQQ72" s="265"/>
      <c r="SQR72" s="265"/>
      <c r="SQS72" s="49"/>
      <c r="SQT72" s="49"/>
      <c r="SQU72" s="49"/>
      <c r="SQV72" s="265"/>
      <c r="SQW72" s="265"/>
      <c r="SQX72" s="265"/>
      <c r="SQY72" s="265"/>
      <c r="SQZ72" s="265"/>
      <c r="SRA72" s="49"/>
      <c r="SRB72" s="49"/>
      <c r="SRC72" s="49"/>
      <c r="SRD72" s="265"/>
      <c r="SRE72" s="265"/>
      <c r="SRF72" s="265"/>
      <c r="SRG72" s="265"/>
      <c r="SRH72" s="265"/>
      <c r="SRI72" s="49"/>
      <c r="SRJ72" s="49"/>
      <c r="SRK72" s="49"/>
      <c r="SRL72" s="265"/>
      <c r="SRM72" s="265"/>
      <c r="SRN72" s="265"/>
      <c r="SRO72" s="265"/>
      <c r="SRP72" s="265"/>
      <c r="SRQ72" s="49"/>
      <c r="SRR72" s="49"/>
      <c r="SRS72" s="49"/>
      <c r="SRT72" s="265"/>
      <c r="SRU72" s="265"/>
      <c r="SRV72" s="265"/>
      <c r="SRW72" s="265"/>
      <c r="SRX72" s="265"/>
      <c r="SRY72" s="49"/>
      <c r="SRZ72" s="49"/>
      <c r="SSA72" s="49"/>
      <c r="SSB72" s="265"/>
      <c r="SSC72" s="265"/>
      <c r="SSD72" s="265"/>
      <c r="SSE72" s="265"/>
      <c r="SSF72" s="265"/>
      <c r="SSG72" s="49"/>
      <c r="SSH72" s="49"/>
      <c r="SSI72" s="49"/>
      <c r="SSJ72" s="265"/>
      <c r="SSK72" s="265"/>
      <c r="SSL72" s="265"/>
      <c r="SSM72" s="265"/>
      <c r="SSN72" s="265"/>
      <c r="SSO72" s="49"/>
      <c r="SSP72" s="49"/>
      <c r="SSQ72" s="49"/>
      <c r="SSR72" s="265"/>
      <c r="SSS72" s="265"/>
      <c r="SST72" s="265"/>
      <c r="SSU72" s="265"/>
      <c r="SSV72" s="265"/>
      <c r="SSW72" s="49"/>
      <c r="SSX72" s="49"/>
      <c r="SSY72" s="49"/>
      <c r="SSZ72" s="265"/>
      <c r="STA72" s="265"/>
      <c r="STB72" s="265"/>
      <c r="STC72" s="265"/>
      <c r="STD72" s="265"/>
      <c r="STE72" s="49"/>
      <c r="STF72" s="49"/>
      <c r="STG72" s="49"/>
      <c r="STH72" s="265"/>
      <c r="STI72" s="265"/>
      <c r="STJ72" s="265"/>
      <c r="STK72" s="265"/>
      <c r="STL72" s="265"/>
      <c r="STM72" s="49"/>
      <c r="STN72" s="49"/>
      <c r="STO72" s="49"/>
      <c r="STP72" s="265"/>
      <c r="STQ72" s="265"/>
      <c r="STR72" s="265"/>
      <c r="STS72" s="265"/>
      <c r="STT72" s="265"/>
      <c r="STU72" s="49"/>
      <c r="STV72" s="49"/>
      <c r="STW72" s="49"/>
      <c r="STX72" s="265"/>
      <c r="STY72" s="265"/>
      <c r="STZ72" s="265"/>
      <c r="SUA72" s="265"/>
      <c r="SUB72" s="265"/>
      <c r="SUC72" s="49"/>
      <c r="SUD72" s="49"/>
      <c r="SUE72" s="49"/>
      <c r="SUF72" s="265"/>
      <c r="SUG72" s="265"/>
      <c r="SUH72" s="265"/>
      <c r="SUI72" s="265"/>
      <c r="SUJ72" s="265"/>
      <c r="SUK72" s="49"/>
      <c r="SUL72" s="49"/>
      <c r="SUM72" s="49"/>
      <c r="SUN72" s="265"/>
      <c r="SUO72" s="265"/>
      <c r="SUP72" s="265"/>
      <c r="SUQ72" s="265"/>
      <c r="SUR72" s="265"/>
      <c r="SUS72" s="49"/>
      <c r="SUT72" s="49"/>
      <c r="SUU72" s="49"/>
      <c r="SUV72" s="265"/>
      <c r="SUW72" s="265"/>
      <c r="SUX72" s="265"/>
      <c r="SUY72" s="265"/>
      <c r="SUZ72" s="265"/>
      <c r="SVA72" s="49"/>
      <c r="SVB72" s="49"/>
      <c r="SVC72" s="49"/>
      <c r="SVD72" s="265"/>
      <c r="SVE72" s="265"/>
      <c r="SVF72" s="265"/>
      <c r="SVG72" s="265"/>
      <c r="SVH72" s="265"/>
      <c r="SVI72" s="49"/>
      <c r="SVJ72" s="49"/>
      <c r="SVK72" s="49"/>
      <c r="SVL72" s="265"/>
      <c r="SVM72" s="265"/>
      <c r="SVN72" s="265"/>
      <c r="SVO72" s="265"/>
      <c r="SVP72" s="265"/>
      <c r="SVQ72" s="49"/>
      <c r="SVR72" s="49"/>
      <c r="SVS72" s="49"/>
      <c r="SVT72" s="265"/>
      <c r="SVU72" s="265"/>
      <c r="SVV72" s="265"/>
      <c r="SVW72" s="265"/>
      <c r="SVX72" s="265"/>
      <c r="SVY72" s="49"/>
      <c r="SVZ72" s="49"/>
      <c r="SWA72" s="49"/>
      <c r="SWB72" s="265"/>
      <c r="SWC72" s="265"/>
      <c r="SWD72" s="265"/>
      <c r="SWE72" s="265"/>
      <c r="SWF72" s="265"/>
      <c r="SWG72" s="49"/>
      <c r="SWH72" s="49"/>
      <c r="SWI72" s="49"/>
      <c r="SWJ72" s="265"/>
      <c r="SWK72" s="265"/>
      <c r="SWL72" s="265"/>
      <c r="SWM72" s="265"/>
      <c r="SWN72" s="265"/>
      <c r="SWO72" s="49"/>
      <c r="SWP72" s="49"/>
      <c r="SWQ72" s="49"/>
      <c r="SWR72" s="265"/>
      <c r="SWS72" s="265"/>
      <c r="SWT72" s="265"/>
      <c r="SWU72" s="265"/>
      <c r="SWV72" s="265"/>
      <c r="SWW72" s="49"/>
      <c r="SWX72" s="49"/>
      <c r="SWY72" s="49"/>
      <c r="SWZ72" s="265"/>
      <c r="SXA72" s="265"/>
      <c r="SXB72" s="265"/>
      <c r="SXC72" s="265"/>
      <c r="SXD72" s="265"/>
      <c r="SXE72" s="49"/>
      <c r="SXF72" s="49"/>
      <c r="SXG72" s="49"/>
      <c r="SXH72" s="265"/>
      <c r="SXI72" s="265"/>
      <c r="SXJ72" s="265"/>
      <c r="SXK72" s="265"/>
      <c r="SXL72" s="265"/>
      <c r="SXM72" s="49"/>
      <c r="SXN72" s="49"/>
      <c r="SXO72" s="49"/>
      <c r="SXP72" s="265"/>
      <c r="SXQ72" s="265"/>
      <c r="SXR72" s="265"/>
      <c r="SXS72" s="265"/>
      <c r="SXT72" s="265"/>
      <c r="SXU72" s="49"/>
      <c r="SXV72" s="49"/>
      <c r="SXW72" s="49"/>
      <c r="SXX72" s="265"/>
      <c r="SXY72" s="265"/>
      <c r="SXZ72" s="265"/>
      <c r="SYA72" s="265"/>
      <c r="SYB72" s="265"/>
      <c r="SYC72" s="49"/>
      <c r="SYD72" s="49"/>
      <c r="SYE72" s="49"/>
      <c r="SYF72" s="265"/>
      <c r="SYG72" s="265"/>
      <c r="SYH72" s="265"/>
      <c r="SYI72" s="265"/>
      <c r="SYJ72" s="265"/>
      <c r="SYK72" s="49"/>
      <c r="SYL72" s="49"/>
      <c r="SYM72" s="49"/>
      <c r="SYN72" s="265"/>
      <c r="SYO72" s="265"/>
      <c r="SYP72" s="265"/>
      <c r="SYQ72" s="265"/>
      <c r="SYR72" s="265"/>
      <c r="SYS72" s="49"/>
      <c r="SYT72" s="49"/>
      <c r="SYU72" s="49"/>
      <c r="SYV72" s="265"/>
      <c r="SYW72" s="265"/>
      <c r="SYX72" s="265"/>
      <c r="SYY72" s="265"/>
      <c r="SYZ72" s="265"/>
      <c r="SZA72" s="49"/>
      <c r="SZB72" s="49"/>
      <c r="SZC72" s="49"/>
      <c r="SZD72" s="265"/>
      <c r="SZE72" s="265"/>
      <c r="SZF72" s="265"/>
      <c r="SZG72" s="265"/>
      <c r="SZH72" s="265"/>
      <c r="SZI72" s="49"/>
      <c r="SZJ72" s="49"/>
      <c r="SZK72" s="49"/>
      <c r="SZL72" s="265"/>
      <c r="SZM72" s="265"/>
      <c r="SZN72" s="265"/>
      <c r="SZO72" s="265"/>
      <c r="SZP72" s="265"/>
      <c r="SZQ72" s="49"/>
      <c r="SZR72" s="49"/>
      <c r="SZS72" s="49"/>
      <c r="SZT72" s="265"/>
      <c r="SZU72" s="265"/>
      <c r="SZV72" s="265"/>
      <c r="SZW72" s="265"/>
      <c r="SZX72" s="265"/>
      <c r="SZY72" s="49"/>
      <c r="SZZ72" s="49"/>
      <c r="TAA72" s="49"/>
      <c r="TAB72" s="265"/>
      <c r="TAC72" s="265"/>
      <c r="TAD72" s="265"/>
      <c r="TAE72" s="265"/>
      <c r="TAF72" s="265"/>
      <c r="TAG72" s="49"/>
      <c r="TAH72" s="49"/>
      <c r="TAI72" s="49"/>
      <c r="TAJ72" s="265"/>
      <c r="TAK72" s="265"/>
      <c r="TAL72" s="265"/>
      <c r="TAM72" s="265"/>
      <c r="TAN72" s="265"/>
      <c r="TAO72" s="49"/>
      <c r="TAP72" s="49"/>
      <c r="TAQ72" s="49"/>
      <c r="TAR72" s="265"/>
      <c r="TAS72" s="265"/>
      <c r="TAT72" s="265"/>
      <c r="TAU72" s="265"/>
      <c r="TAV72" s="265"/>
      <c r="TAW72" s="49"/>
      <c r="TAX72" s="49"/>
      <c r="TAY72" s="49"/>
      <c r="TAZ72" s="265"/>
      <c r="TBA72" s="265"/>
      <c r="TBB72" s="265"/>
      <c r="TBC72" s="265"/>
      <c r="TBD72" s="265"/>
      <c r="TBE72" s="49"/>
      <c r="TBF72" s="49"/>
      <c r="TBG72" s="49"/>
      <c r="TBH72" s="265"/>
      <c r="TBI72" s="265"/>
      <c r="TBJ72" s="265"/>
      <c r="TBK72" s="265"/>
      <c r="TBL72" s="265"/>
      <c r="TBM72" s="49"/>
      <c r="TBN72" s="49"/>
      <c r="TBO72" s="49"/>
      <c r="TBP72" s="265"/>
      <c r="TBQ72" s="265"/>
      <c r="TBR72" s="265"/>
      <c r="TBS72" s="265"/>
      <c r="TBT72" s="265"/>
      <c r="TBU72" s="49"/>
      <c r="TBV72" s="49"/>
      <c r="TBW72" s="49"/>
      <c r="TBX72" s="265"/>
      <c r="TBY72" s="265"/>
      <c r="TBZ72" s="265"/>
      <c r="TCA72" s="265"/>
      <c r="TCB72" s="265"/>
      <c r="TCC72" s="49"/>
      <c r="TCD72" s="49"/>
      <c r="TCE72" s="49"/>
      <c r="TCF72" s="265"/>
      <c r="TCG72" s="265"/>
      <c r="TCH72" s="265"/>
      <c r="TCI72" s="265"/>
      <c r="TCJ72" s="265"/>
      <c r="TCK72" s="49"/>
      <c r="TCL72" s="49"/>
      <c r="TCM72" s="49"/>
      <c r="TCN72" s="265"/>
      <c r="TCO72" s="265"/>
      <c r="TCP72" s="265"/>
      <c r="TCQ72" s="265"/>
      <c r="TCR72" s="265"/>
      <c r="TCS72" s="49"/>
      <c r="TCT72" s="49"/>
      <c r="TCU72" s="49"/>
      <c r="TCV72" s="265"/>
      <c r="TCW72" s="265"/>
      <c r="TCX72" s="265"/>
      <c r="TCY72" s="265"/>
      <c r="TCZ72" s="265"/>
      <c r="TDA72" s="49"/>
      <c r="TDB72" s="49"/>
      <c r="TDC72" s="49"/>
      <c r="TDD72" s="265"/>
      <c r="TDE72" s="265"/>
      <c r="TDF72" s="265"/>
      <c r="TDG72" s="265"/>
      <c r="TDH72" s="265"/>
      <c r="TDI72" s="49"/>
      <c r="TDJ72" s="49"/>
      <c r="TDK72" s="49"/>
      <c r="TDL72" s="265"/>
      <c r="TDM72" s="265"/>
      <c r="TDN72" s="265"/>
      <c r="TDO72" s="265"/>
      <c r="TDP72" s="265"/>
      <c r="TDQ72" s="49"/>
      <c r="TDR72" s="49"/>
      <c r="TDS72" s="49"/>
      <c r="TDT72" s="265"/>
      <c r="TDU72" s="265"/>
      <c r="TDV72" s="265"/>
      <c r="TDW72" s="265"/>
      <c r="TDX72" s="265"/>
      <c r="TDY72" s="49"/>
      <c r="TDZ72" s="49"/>
      <c r="TEA72" s="49"/>
      <c r="TEB72" s="265"/>
      <c r="TEC72" s="265"/>
      <c r="TED72" s="265"/>
      <c r="TEE72" s="265"/>
      <c r="TEF72" s="265"/>
      <c r="TEG72" s="49"/>
      <c r="TEH72" s="49"/>
      <c r="TEI72" s="49"/>
      <c r="TEJ72" s="265"/>
      <c r="TEK72" s="265"/>
      <c r="TEL72" s="265"/>
      <c r="TEM72" s="265"/>
      <c r="TEN72" s="265"/>
      <c r="TEO72" s="49"/>
      <c r="TEP72" s="49"/>
      <c r="TEQ72" s="49"/>
      <c r="TER72" s="265"/>
      <c r="TES72" s="265"/>
      <c r="TET72" s="265"/>
      <c r="TEU72" s="265"/>
      <c r="TEV72" s="265"/>
      <c r="TEW72" s="49"/>
      <c r="TEX72" s="49"/>
      <c r="TEY72" s="49"/>
      <c r="TEZ72" s="265"/>
      <c r="TFA72" s="265"/>
      <c r="TFB72" s="265"/>
      <c r="TFC72" s="265"/>
      <c r="TFD72" s="265"/>
      <c r="TFE72" s="49"/>
      <c r="TFF72" s="49"/>
      <c r="TFG72" s="49"/>
      <c r="TFH72" s="265"/>
      <c r="TFI72" s="265"/>
      <c r="TFJ72" s="265"/>
      <c r="TFK72" s="265"/>
      <c r="TFL72" s="265"/>
      <c r="TFM72" s="49"/>
      <c r="TFN72" s="49"/>
      <c r="TFO72" s="49"/>
      <c r="TFP72" s="265"/>
      <c r="TFQ72" s="265"/>
      <c r="TFR72" s="265"/>
      <c r="TFS72" s="265"/>
      <c r="TFT72" s="265"/>
      <c r="TFU72" s="49"/>
      <c r="TFV72" s="49"/>
      <c r="TFW72" s="49"/>
      <c r="TFX72" s="265"/>
      <c r="TFY72" s="265"/>
      <c r="TFZ72" s="265"/>
      <c r="TGA72" s="265"/>
      <c r="TGB72" s="265"/>
      <c r="TGC72" s="49"/>
      <c r="TGD72" s="49"/>
      <c r="TGE72" s="49"/>
      <c r="TGF72" s="265"/>
      <c r="TGG72" s="265"/>
      <c r="TGH72" s="265"/>
      <c r="TGI72" s="265"/>
      <c r="TGJ72" s="265"/>
      <c r="TGK72" s="49"/>
      <c r="TGL72" s="49"/>
      <c r="TGM72" s="49"/>
      <c r="TGN72" s="265"/>
      <c r="TGO72" s="265"/>
      <c r="TGP72" s="265"/>
      <c r="TGQ72" s="265"/>
      <c r="TGR72" s="265"/>
      <c r="TGS72" s="49"/>
      <c r="TGT72" s="49"/>
      <c r="TGU72" s="49"/>
      <c r="TGV72" s="265"/>
      <c r="TGW72" s="265"/>
      <c r="TGX72" s="265"/>
      <c r="TGY72" s="265"/>
      <c r="TGZ72" s="265"/>
      <c r="THA72" s="49"/>
      <c r="THB72" s="49"/>
      <c r="THC72" s="49"/>
      <c r="THD72" s="265"/>
      <c r="THE72" s="265"/>
      <c r="THF72" s="265"/>
      <c r="THG72" s="265"/>
      <c r="THH72" s="265"/>
      <c r="THI72" s="49"/>
      <c r="THJ72" s="49"/>
      <c r="THK72" s="49"/>
      <c r="THL72" s="265"/>
      <c r="THM72" s="265"/>
      <c r="THN72" s="265"/>
      <c r="THO72" s="265"/>
      <c r="THP72" s="265"/>
      <c r="THQ72" s="49"/>
      <c r="THR72" s="49"/>
      <c r="THS72" s="49"/>
      <c r="THT72" s="265"/>
      <c r="THU72" s="265"/>
      <c r="THV72" s="265"/>
      <c r="THW72" s="265"/>
      <c r="THX72" s="265"/>
      <c r="THY72" s="49"/>
      <c r="THZ72" s="49"/>
      <c r="TIA72" s="49"/>
      <c r="TIB72" s="265"/>
      <c r="TIC72" s="265"/>
      <c r="TID72" s="265"/>
      <c r="TIE72" s="265"/>
      <c r="TIF72" s="265"/>
      <c r="TIG72" s="49"/>
      <c r="TIH72" s="49"/>
      <c r="TII72" s="49"/>
      <c r="TIJ72" s="265"/>
      <c r="TIK72" s="265"/>
      <c r="TIL72" s="265"/>
      <c r="TIM72" s="265"/>
      <c r="TIN72" s="265"/>
      <c r="TIO72" s="49"/>
      <c r="TIP72" s="49"/>
      <c r="TIQ72" s="49"/>
      <c r="TIR72" s="265"/>
      <c r="TIS72" s="265"/>
      <c r="TIT72" s="265"/>
      <c r="TIU72" s="265"/>
      <c r="TIV72" s="265"/>
      <c r="TIW72" s="49"/>
      <c r="TIX72" s="49"/>
      <c r="TIY72" s="49"/>
      <c r="TIZ72" s="265"/>
      <c r="TJA72" s="265"/>
      <c r="TJB72" s="265"/>
      <c r="TJC72" s="265"/>
      <c r="TJD72" s="265"/>
      <c r="TJE72" s="49"/>
      <c r="TJF72" s="49"/>
      <c r="TJG72" s="49"/>
      <c r="TJH72" s="265"/>
      <c r="TJI72" s="265"/>
      <c r="TJJ72" s="265"/>
      <c r="TJK72" s="265"/>
      <c r="TJL72" s="265"/>
      <c r="TJM72" s="49"/>
      <c r="TJN72" s="49"/>
      <c r="TJO72" s="49"/>
      <c r="TJP72" s="265"/>
      <c r="TJQ72" s="265"/>
      <c r="TJR72" s="265"/>
      <c r="TJS72" s="265"/>
      <c r="TJT72" s="265"/>
      <c r="TJU72" s="49"/>
      <c r="TJV72" s="49"/>
      <c r="TJW72" s="49"/>
      <c r="TJX72" s="265"/>
      <c r="TJY72" s="265"/>
      <c r="TJZ72" s="265"/>
      <c r="TKA72" s="265"/>
      <c r="TKB72" s="265"/>
      <c r="TKC72" s="49"/>
      <c r="TKD72" s="49"/>
      <c r="TKE72" s="49"/>
      <c r="TKF72" s="265"/>
      <c r="TKG72" s="265"/>
      <c r="TKH72" s="265"/>
      <c r="TKI72" s="265"/>
      <c r="TKJ72" s="265"/>
      <c r="TKK72" s="49"/>
      <c r="TKL72" s="49"/>
      <c r="TKM72" s="49"/>
      <c r="TKN72" s="265"/>
      <c r="TKO72" s="265"/>
      <c r="TKP72" s="265"/>
      <c r="TKQ72" s="265"/>
      <c r="TKR72" s="265"/>
      <c r="TKS72" s="49"/>
      <c r="TKT72" s="49"/>
      <c r="TKU72" s="49"/>
      <c r="TKV72" s="265"/>
      <c r="TKW72" s="265"/>
      <c r="TKX72" s="265"/>
      <c r="TKY72" s="265"/>
      <c r="TKZ72" s="265"/>
      <c r="TLA72" s="49"/>
      <c r="TLB72" s="49"/>
      <c r="TLC72" s="49"/>
      <c r="TLD72" s="265"/>
      <c r="TLE72" s="265"/>
      <c r="TLF72" s="265"/>
      <c r="TLG72" s="265"/>
      <c r="TLH72" s="265"/>
      <c r="TLI72" s="49"/>
      <c r="TLJ72" s="49"/>
      <c r="TLK72" s="49"/>
      <c r="TLL72" s="265"/>
      <c r="TLM72" s="265"/>
      <c r="TLN72" s="265"/>
      <c r="TLO72" s="265"/>
      <c r="TLP72" s="265"/>
      <c r="TLQ72" s="49"/>
      <c r="TLR72" s="49"/>
      <c r="TLS72" s="49"/>
      <c r="TLT72" s="265"/>
      <c r="TLU72" s="265"/>
      <c r="TLV72" s="265"/>
      <c r="TLW72" s="265"/>
      <c r="TLX72" s="265"/>
      <c r="TLY72" s="49"/>
      <c r="TLZ72" s="49"/>
      <c r="TMA72" s="49"/>
      <c r="TMB72" s="265"/>
      <c r="TMC72" s="265"/>
      <c r="TMD72" s="265"/>
      <c r="TME72" s="265"/>
      <c r="TMF72" s="265"/>
      <c r="TMG72" s="49"/>
      <c r="TMH72" s="49"/>
      <c r="TMI72" s="49"/>
      <c r="TMJ72" s="265"/>
      <c r="TMK72" s="265"/>
      <c r="TML72" s="265"/>
      <c r="TMM72" s="265"/>
      <c r="TMN72" s="265"/>
      <c r="TMO72" s="49"/>
      <c r="TMP72" s="49"/>
      <c r="TMQ72" s="49"/>
      <c r="TMR72" s="265"/>
      <c r="TMS72" s="265"/>
      <c r="TMT72" s="265"/>
      <c r="TMU72" s="265"/>
      <c r="TMV72" s="265"/>
      <c r="TMW72" s="49"/>
      <c r="TMX72" s="49"/>
      <c r="TMY72" s="49"/>
      <c r="TMZ72" s="265"/>
      <c r="TNA72" s="265"/>
      <c r="TNB72" s="265"/>
      <c r="TNC72" s="265"/>
      <c r="TND72" s="265"/>
      <c r="TNE72" s="49"/>
      <c r="TNF72" s="49"/>
      <c r="TNG72" s="49"/>
      <c r="TNH72" s="265"/>
      <c r="TNI72" s="265"/>
      <c r="TNJ72" s="265"/>
      <c r="TNK72" s="265"/>
      <c r="TNL72" s="265"/>
      <c r="TNM72" s="49"/>
      <c r="TNN72" s="49"/>
      <c r="TNO72" s="49"/>
      <c r="TNP72" s="265"/>
      <c r="TNQ72" s="265"/>
      <c r="TNR72" s="265"/>
      <c r="TNS72" s="265"/>
      <c r="TNT72" s="265"/>
      <c r="TNU72" s="49"/>
      <c r="TNV72" s="49"/>
      <c r="TNW72" s="49"/>
      <c r="TNX72" s="265"/>
      <c r="TNY72" s="265"/>
      <c r="TNZ72" s="265"/>
      <c r="TOA72" s="265"/>
      <c r="TOB72" s="265"/>
      <c r="TOC72" s="49"/>
      <c r="TOD72" s="49"/>
      <c r="TOE72" s="49"/>
      <c r="TOF72" s="265"/>
      <c r="TOG72" s="265"/>
      <c r="TOH72" s="265"/>
      <c r="TOI72" s="265"/>
      <c r="TOJ72" s="265"/>
      <c r="TOK72" s="49"/>
      <c r="TOL72" s="49"/>
      <c r="TOM72" s="49"/>
      <c r="TON72" s="265"/>
      <c r="TOO72" s="265"/>
      <c r="TOP72" s="265"/>
      <c r="TOQ72" s="265"/>
      <c r="TOR72" s="265"/>
      <c r="TOS72" s="49"/>
      <c r="TOT72" s="49"/>
      <c r="TOU72" s="49"/>
      <c r="TOV72" s="265"/>
      <c r="TOW72" s="265"/>
      <c r="TOX72" s="265"/>
      <c r="TOY72" s="265"/>
      <c r="TOZ72" s="265"/>
      <c r="TPA72" s="49"/>
      <c r="TPB72" s="49"/>
      <c r="TPC72" s="49"/>
      <c r="TPD72" s="265"/>
      <c r="TPE72" s="265"/>
      <c r="TPF72" s="265"/>
      <c r="TPG72" s="265"/>
      <c r="TPH72" s="265"/>
      <c r="TPI72" s="49"/>
      <c r="TPJ72" s="49"/>
      <c r="TPK72" s="49"/>
      <c r="TPL72" s="265"/>
      <c r="TPM72" s="265"/>
      <c r="TPN72" s="265"/>
      <c r="TPO72" s="265"/>
      <c r="TPP72" s="265"/>
      <c r="TPQ72" s="49"/>
      <c r="TPR72" s="49"/>
      <c r="TPS72" s="49"/>
      <c r="TPT72" s="265"/>
      <c r="TPU72" s="265"/>
      <c r="TPV72" s="265"/>
      <c r="TPW72" s="265"/>
      <c r="TPX72" s="265"/>
      <c r="TPY72" s="49"/>
      <c r="TPZ72" s="49"/>
      <c r="TQA72" s="49"/>
      <c r="TQB72" s="265"/>
      <c r="TQC72" s="265"/>
      <c r="TQD72" s="265"/>
      <c r="TQE72" s="265"/>
      <c r="TQF72" s="265"/>
      <c r="TQG72" s="49"/>
      <c r="TQH72" s="49"/>
      <c r="TQI72" s="49"/>
      <c r="TQJ72" s="265"/>
      <c r="TQK72" s="265"/>
      <c r="TQL72" s="265"/>
      <c r="TQM72" s="265"/>
      <c r="TQN72" s="265"/>
      <c r="TQO72" s="49"/>
      <c r="TQP72" s="49"/>
      <c r="TQQ72" s="49"/>
      <c r="TQR72" s="265"/>
      <c r="TQS72" s="265"/>
      <c r="TQT72" s="265"/>
      <c r="TQU72" s="265"/>
      <c r="TQV72" s="265"/>
      <c r="TQW72" s="49"/>
      <c r="TQX72" s="49"/>
      <c r="TQY72" s="49"/>
      <c r="TQZ72" s="265"/>
      <c r="TRA72" s="265"/>
      <c r="TRB72" s="265"/>
      <c r="TRC72" s="265"/>
      <c r="TRD72" s="265"/>
      <c r="TRE72" s="49"/>
      <c r="TRF72" s="49"/>
      <c r="TRG72" s="49"/>
      <c r="TRH72" s="265"/>
      <c r="TRI72" s="265"/>
      <c r="TRJ72" s="265"/>
      <c r="TRK72" s="265"/>
      <c r="TRL72" s="265"/>
      <c r="TRM72" s="49"/>
      <c r="TRN72" s="49"/>
      <c r="TRO72" s="49"/>
      <c r="TRP72" s="265"/>
      <c r="TRQ72" s="265"/>
      <c r="TRR72" s="265"/>
      <c r="TRS72" s="265"/>
      <c r="TRT72" s="265"/>
      <c r="TRU72" s="49"/>
      <c r="TRV72" s="49"/>
      <c r="TRW72" s="49"/>
      <c r="TRX72" s="265"/>
      <c r="TRY72" s="265"/>
      <c r="TRZ72" s="265"/>
      <c r="TSA72" s="265"/>
      <c r="TSB72" s="265"/>
      <c r="TSC72" s="49"/>
      <c r="TSD72" s="49"/>
      <c r="TSE72" s="49"/>
      <c r="TSF72" s="265"/>
      <c r="TSG72" s="265"/>
      <c r="TSH72" s="265"/>
      <c r="TSI72" s="265"/>
      <c r="TSJ72" s="265"/>
      <c r="TSK72" s="49"/>
      <c r="TSL72" s="49"/>
      <c r="TSM72" s="49"/>
      <c r="TSN72" s="265"/>
      <c r="TSO72" s="265"/>
      <c r="TSP72" s="265"/>
      <c r="TSQ72" s="265"/>
      <c r="TSR72" s="265"/>
      <c r="TSS72" s="49"/>
      <c r="TST72" s="49"/>
      <c r="TSU72" s="49"/>
      <c r="TSV72" s="265"/>
      <c r="TSW72" s="265"/>
      <c r="TSX72" s="265"/>
      <c r="TSY72" s="265"/>
      <c r="TSZ72" s="265"/>
      <c r="TTA72" s="49"/>
      <c r="TTB72" s="49"/>
      <c r="TTC72" s="49"/>
      <c r="TTD72" s="265"/>
      <c r="TTE72" s="265"/>
      <c r="TTF72" s="265"/>
      <c r="TTG72" s="265"/>
      <c r="TTH72" s="265"/>
      <c r="TTI72" s="49"/>
      <c r="TTJ72" s="49"/>
      <c r="TTK72" s="49"/>
      <c r="TTL72" s="265"/>
      <c r="TTM72" s="265"/>
      <c r="TTN72" s="265"/>
      <c r="TTO72" s="265"/>
      <c r="TTP72" s="265"/>
      <c r="TTQ72" s="49"/>
      <c r="TTR72" s="49"/>
      <c r="TTS72" s="49"/>
      <c r="TTT72" s="265"/>
      <c r="TTU72" s="265"/>
      <c r="TTV72" s="265"/>
      <c r="TTW72" s="265"/>
      <c r="TTX72" s="265"/>
      <c r="TTY72" s="49"/>
      <c r="TTZ72" s="49"/>
      <c r="TUA72" s="49"/>
      <c r="TUB72" s="265"/>
      <c r="TUC72" s="265"/>
      <c r="TUD72" s="265"/>
      <c r="TUE72" s="265"/>
      <c r="TUF72" s="265"/>
      <c r="TUG72" s="49"/>
      <c r="TUH72" s="49"/>
      <c r="TUI72" s="49"/>
      <c r="TUJ72" s="265"/>
      <c r="TUK72" s="265"/>
      <c r="TUL72" s="265"/>
      <c r="TUM72" s="265"/>
      <c r="TUN72" s="265"/>
      <c r="TUO72" s="49"/>
      <c r="TUP72" s="49"/>
      <c r="TUQ72" s="49"/>
      <c r="TUR72" s="265"/>
      <c r="TUS72" s="265"/>
      <c r="TUT72" s="265"/>
      <c r="TUU72" s="265"/>
      <c r="TUV72" s="265"/>
      <c r="TUW72" s="49"/>
      <c r="TUX72" s="49"/>
      <c r="TUY72" s="49"/>
      <c r="TUZ72" s="265"/>
      <c r="TVA72" s="265"/>
      <c r="TVB72" s="265"/>
      <c r="TVC72" s="265"/>
      <c r="TVD72" s="265"/>
      <c r="TVE72" s="49"/>
      <c r="TVF72" s="49"/>
      <c r="TVG72" s="49"/>
      <c r="TVH72" s="265"/>
      <c r="TVI72" s="265"/>
      <c r="TVJ72" s="265"/>
      <c r="TVK72" s="265"/>
      <c r="TVL72" s="265"/>
      <c r="TVM72" s="49"/>
      <c r="TVN72" s="49"/>
      <c r="TVO72" s="49"/>
      <c r="TVP72" s="265"/>
      <c r="TVQ72" s="265"/>
      <c r="TVR72" s="265"/>
      <c r="TVS72" s="265"/>
      <c r="TVT72" s="265"/>
      <c r="TVU72" s="49"/>
      <c r="TVV72" s="49"/>
      <c r="TVW72" s="49"/>
      <c r="TVX72" s="265"/>
      <c r="TVY72" s="265"/>
      <c r="TVZ72" s="265"/>
      <c r="TWA72" s="265"/>
      <c r="TWB72" s="265"/>
      <c r="TWC72" s="49"/>
      <c r="TWD72" s="49"/>
      <c r="TWE72" s="49"/>
      <c r="TWF72" s="265"/>
      <c r="TWG72" s="265"/>
      <c r="TWH72" s="265"/>
      <c r="TWI72" s="265"/>
      <c r="TWJ72" s="265"/>
      <c r="TWK72" s="49"/>
      <c r="TWL72" s="49"/>
      <c r="TWM72" s="49"/>
      <c r="TWN72" s="265"/>
      <c r="TWO72" s="265"/>
      <c r="TWP72" s="265"/>
      <c r="TWQ72" s="265"/>
      <c r="TWR72" s="265"/>
      <c r="TWS72" s="49"/>
      <c r="TWT72" s="49"/>
      <c r="TWU72" s="49"/>
      <c r="TWV72" s="265"/>
      <c r="TWW72" s="265"/>
      <c r="TWX72" s="265"/>
      <c r="TWY72" s="265"/>
      <c r="TWZ72" s="265"/>
      <c r="TXA72" s="49"/>
      <c r="TXB72" s="49"/>
      <c r="TXC72" s="49"/>
      <c r="TXD72" s="265"/>
      <c r="TXE72" s="265"/>
      <c r="TXF72" s="265"/>
      <c r="TXG72" s="265"/>
      <c r="TXH72" s="265"/>
      <c r="TXI72" s="49"/>
      <c r="TXJ72" s="49"/>
      <c r="TXK72" s="49"/>
      <c r="TXL72" s="265"/>
      <c r="TXM72" s="265"/>
      <c r="TXN72" s="265"/>
      <c r="TXO72" s="265"/>
      <c r="TXP72" s="265"/>
      <c r="TXQ72" s="49"/>
      <c r="TXR72" s="49"/>
      <c r="TXS72" s="49"/>
      <c r="TXT72" s="265"/>
      <c r="TXU72" s="265"/>
      <c r="TXV72" s="265"/>
      <c r="TXW72" s="265"/>
      <c r="TXX72" s="265"/>
      <c r="TXY72" s="49"/>
      <c r="TXZ72" s="49"/>
      <c r="TYA72" s="49"/>
      <c r="TYB72" s="265"/>
      <c r="TYC72" s="265"/>
      <c r="TYD72" s="265"/>
      <c r="TYE72" s="265"/>
      <c r="TYF72" s="265"/>
      <c r="TYG72" s="49"/>
      <c r="TYH72" s="49"/>
      <c r="TYI72" s="49"/>
      <c r="TYJ72" s="265"/>
      <c r="TYK72" s="265"/>
      <c r="TYL72" s="265"/>
      <c r="TYM72" s="265"/>
      <c r="TYN72" s="265"/>
      <c r="TYO72" s="49"/>
      <c r="TYP72" s="49"/>
      <c r="TYQ72" s="49"/>
      <c r="TYR72" s="265"/>
      <c r="TYS72" s="265"/>
      <c r="TYT72" s="265"/>
      <c r="TYU72" s="265"/>
      <c r="TYV72" s="265"/>
      <c r="TYW72" s="49"/>
      <c r="TYX72" s="49"/>
      <c r="TYY72" s="49"/>
      <c r="TYZ72" s="265"/>
      <c r="TZA72" s="265"/>
      <c r="TZB72" s="265"/>
      <c r="TZC72" s="265"/>
      <c r="TZD72" s="265"/>
      <c r="TZE72" s="49"/>
      <c r="TZF72" s="49"/>
      <c r="TZG72" s="49"/>
      <c r="TZH72" s="265"/>
      <c r="TZI72" s="265"/>
      <c r="TZJ72" s="265"/>
      <c r="TZK72" s="265"/>
      <c r="TZL72" s="265"/>
      <c r="TZM72" s="49"/>
      <c r="TZN72" s="49"/>
      <c r="TZO72" s="49"/>
      <c r="TZP72" s="265"/>
      <c r="TZQ72" s="265"/>
      <c r="TZR72" s="265"/>
      <c r="TZS72" s="265"/>
      <c r="TZT72" s="265"/>
      <c r="TZU72" s="49"/>
      <c r="TZV72" s="49"/>
      <c r="TZW72" s="49"/>
      <c r="TZX72" s="265"/>
      <c r="TZY72" s="265"/>
      <c r="TZZ72" s="265"/>
      <c r="UAA72" s="265"/>
      <c r="UAB72" s="265"/>
      <c r="UAC72" s="49"/>
      <c r="UAD72" s="49"/>
      <c r="UAE72" s="49"/>
      <c r="UAF72" s="265"/>
      <c r="UAG72" s="265"/>
      <c r="UAH72" s="265"/>
      <c r="UAI72" s="265"/>
      <c r="UAJ72" s="265"/>
      <c r="UAK72" s="49"/>
      <c r="UAL72" s="49"/>
      <c r="UAM72" s="49"/>
      <c r="UAN72" s="265"/>
      <c r="UAO72" s="265"/>
      <c r="UAP72" s="265"/>
      <c r="UAQ72" s="265"/>
      <c r="UAR72" s="265"/>
      <c r="UAS72" s="49"/>
      <c r="UAT72" s="49"/>
      <c r="UAU72" s="49"/>
      <c r="UAV72" s="265"/>
      <c r="UAW72" s="265"/>
      <c r="UAX72" s="265"/>
      <c r="UAY72" s="265"/>
      <c r="UAZ72" s="265"/>
      <c r="UBA72" s="49"/>
      <c r="UBB72" s="49"/>
      <c r="UBC72" s="49"/>
      <c r="UBD72" s="265"/>
      <c r="UBE72" s="265"/>
      <c r="UBF72" s="265"/>
      <c r="UBG72" s="265"/>
      <c r="UBH72" s="265"/>
      <c r="UBI72" s="49"/>
      <c r="UBJ72" s="49"/>
      <c r="UBK72" s="49"/>
      <c r="UBL72" s="265"/>
      <c r="UBM72" s="265"/>
      <c r="UBN72" s="265"/>
      <c r="UBO72" s="265"/>
      <c r="UBP72" s="265"/>
      <c r="UBQ72" s="49"/>
      <c r="UBR72" s="49"/>
      <c r="UBS72" s="49"/>
      <c r="UBT72" s="265"/>
      <c r="UBU72" s="265"/>
      <c r="UBV72" s="265"/>
      <c r="UBW72" s="265"/>
      <c r="UBX72" s="265"/>
      <c r="UBY72" s="49"/>
      <c r="UBZ72" s="49"/>
      <c r="UCA72" s="49"/>
      <c r="UCB72" s="265"/>
      <c r="UCC72" s="265"/>
      <c r="UCD72" s="265"/>
      <c r="UCE72" s="265"/>
      <c r="UCF72" s="265"/>
      <c r="UCG72" s="49"/>
      <c r="UCH72" s="49"/>
      <c r="UCI72" s="49"/>
      <c r="UCJ72" s="265"/>
      <c r="UCK72" s="265"/>
      <c r="UCL72" s="265"/>
      <c r="UCM72" s="265"/>
      <c r="UCN72" s="265"/>
      <c r="UCO72" s="49"/>
      <c r="UCP72" s="49"/>
      <c r="UCQ72" s="49"/>
      <c r="UCR72" s="265"/>
      <c r="UCS72" s="265"/>
      <c r="UCT72" s="265"/>
      <c r="UCU72" s="265"/>
      <c r="UCV72" s="265"/>
      <c r="UCW72" s="49"/>
      <c r="UCX72" s="49"/>
      <c r="UCY72" s="49"/>
      <c r="UCZ72" s="265"/>
      <c r="UDA72" s="265"/>
      <c r="UDB72" s="265"/>
      <c r="UDC72" s="265"/>
      <c r="UDD72" s="265"/>
      <c r="UDE72" s="49"/>
      <c r="UDF72" s="49"/>
      <c r="UDG72" s="49"/>
      <c r="UDH72" s="265"/>
      <c r="UDI72" s="265"/>
      <c r="UDJ72" s="265"/>
      <c r="UDK72" s="265"/>
      <c r="UDL72" s="265"/>
      <c r="UDM72" s="49"/>
      <c r="UDN72" s="49"/>
      <c r="UDO72" s="49"/>
      <c r="UDP72" s="265"/>
      <c r="UDQ72" s="265"/>
      <c r="UDR72" s="265"/>
      <c r="UDS72" s="265"/>
      <c r="UDT72" s="265"/>
      <c r="UDU72" s="49"/>
      <c r="UDV72" s="49"/>
      <c r="UDW72" s="49"/>
      <c r="UDX72" s="265"/>
      <c r="UDY72" s="265"/>
      <c r="UDZ72" s="265"/>
      <c r="UEA72" s="265"/>
      <c r="UEB72" s="265"/>
      <c r="UEC72" s="49"/>
      <c r="UED72" s="49"/>
      <c r="UEE72" s="49"/>
      <c r="UEF72" s="265"/>
      <c r="UEG72" s="265"/>
      <c r="UEH72" s="265"/>
      <c r="UEI72" s="265"/>
      <c r="UEJ72" s="265"/>
      <c r="UEK72" s="49"/>
      <c r="UEL72" s="49"/>
      <c r="UEM72" s="49"/>
      <c r="UEN72" s="265"/>
      <c r="UEO72" s="265"/>
      <c r="UEP72" s="265"/>
      <c r="UEQ72" s="265"/>
      <c r="UER72" s="265"/>
      <c r="UES72" s="49"/>
      <c r="UET72" s="49"/>
      <c r="UEU72" s="49"/>
      <c r="UEV72" s="265"/>
      <c r="UEW72" s="265"/>
      <c r="UEX72" s="265"/>
      <c r="UEY72" s="265"/>
      <c r="UEZ72" s="265"/>
      <c r="UFA72" s="49"/>
      <c r="UFB72" s="49"/>
      <c r="UFC72" s="49"/>
      <c r="UFD72" s="265"/>
      <c r="UFE72" s="265"/>
      <c r="UFF72" s="265"/>
      <c r="UFG72" s="265"/>
      <c r="UFH72" s="265"/>
      <c r="UFI72" s="49"/>
      <c r="UFJ72" s="49"/>
      <c r="UFK72" s="49"/>
      <c r="UFL72" s="265"/>
      <c r="UFM72" s="265"/>
      <c r="UFN72" s="265"/>
      <c r="UFO72" s="265"/>
      <c r="UFP72" s="265"/>
      <c r="UFQ72" s="49"/>
      <c r="UFR72" s="49"/>
      <c r="UFS72" s="49"/>
      <c r="UFT72" s="265"/>
      <c r="UFU72" s="265"/>
      <c r="UFV72" s="265"/>
      <c r="UFW72" s="265"/>
      <c r="UFX72" s="265"/>
      <c r="UFY72" s="49"/>
      <c r="UFZ72" s="49"/>
      <c r="UGA72" s="49"/>
      <c r="UGB72" s="265"/>
      <c r="UGC72" s="265"/>
      <c r="UGD72" s="265"/>
      <c r="UGE72" s="265"/>
      <c r="UGF72" s="265"/>
      <c r="UGG72" s="49"/>
      <c r="UGH72" s="49"/>
      <c r="UGI72" s="49"/>
      <c r="UGJ72" s="265"/>
      <c r="UGK72" s="265"/>
      <c r="UGL72" s="265"/>
      <c r="UGM72" s="265"/>
      <c r="UGN72" s="265"/>
      <c r="UGO72" s="49"/>
      <c r="UGP72" s="49"/>
      <c r="UGQ72" s="49"/>
      <c r="UGR72" s="265"/>
      <c r="UGS72" s="265"/>
      <c r="UGT72" s="265"/>
      <c r="UGU72" s="265"/>
      <c r="UGV72" s="265"/>
      <c r="UGW72" s="49"/>
      <c r="UGX72" s="49"/>
      <c r="UGY72" s="49"/>
      <c r="UGZ72" s="265"/>
      <c r="UHA72" s="265"/>
      <c r="UHB72" s="265"/>
      <c r="UHC72" s="265"/>
      <c r="UHD72" s="265"/>
      <c r="UHE72" s="49"/>
      <c r="UHF72" s="49"/>
      <c r="UHG72" s="49"/>
      <c r="UHH72" s="265"/>
      <c r="UHI72" s="265"/>
      <c r="UHJ72" s="265"/>
      <c r="UHK72" s="265"/>
      <c r="UHL72" s="265"/>
      <c r="UHM72" s="49"/>
      <c r="UHN72" s="49"/>
      <c r="UHO72" s="49"/>
      <c r="UHP72" s="265"/>
      <c r="UHQ72" s="265"/>
      <c r="UHR72" s="265"/>
      <c r="UHS72" s="265"/>
      <c r="UHT72" s="265"/>
      <c r="UHU72" s="49"/>
      <c r="UHV72" s="49"/>
      <c r="UHW72" s="49"/>
      <c r="UHX72" s="265"/>
      <c r="UHY72" s="265"/>
      <c r="UHZ72" s="265"/>
      <c r="UIA72" s="265"/>
      <c r="UIB72" s="265"/>
      <c r="UIC72" s="49"/>
      <c r="UID72" s="49"/>
      <c r="UIE72" s="49"/>
      <c r="UIF72" s="265"/>
      <c r="UIG72" s="265"/>
      <c r="UIH72" s="265"/>
      <c r="UII72" s="265"/>
      <c r="UIJ72" s="265"/>
      <c r="UIK72" s="49"/>
      <c r="UIL72" s="49"/>
      <c r="UIM72" s="49"/>
      <c r="UIN72" s="265"/>
      <c r="UIO72" s="265"/>
      <c r="UIP72" s="265"/>
      <c r="UIQ72" s="265"/>
      <c r="UIR72" s="265"/>
      <c r="UIS72" s="49"/>
      <c r="UIT72" s="49"/>
      <c r="UIU72" s="49"/>
      <c r="UIV72" s="265"/>
      <c r="UIW72" s="265"/>
      <c r="UIX72" s="265"/>
      <c r="UIY72" s="265"/>
      <c r="UIZ72" s="265"/>
      <c r="UJA72" s="49"/>
      <c r="UJB72" s="49"/>
      <c r="UJC72" s="49"/>
      <c r="UJD72" s="265"/>
      <c r="UJE72" s="265"/>
      <c r="UJF72" s="265"/>
      <c r="UJG72" s="265"/>
      <c r="UJH72" s="265"/>
      <c r="UJI72" s="49"/>
      <c r="UJJ72" s="49"/>
      <c r="UJK72" s="49"/>
      <c r="UJL72" s="265"/>
      <c r="UJM72" s="265"/>
      <c r="UJN72" s="265"/>
      <c r="UJO72" s="265"/>
      <c r="UJP72" s="265"/>
      <c r="UJQ72" s="49"/>
      <c r="UJR72" s="49"/>
      <c r="UJS72" s="49"/>
      <c r="UJT72" s="265"/>
      <c r="UJU72" s="265"/>
      <c r="UJV72" s="265"/>
      <c r="UJW72" s="265"/>
      <c r="UJX72" s="265"/>
      <c r="UJY72" s="49"/>
      <c r="UJZ72" s="49"/>
      <c r="UKA72" s="49"/>
      <c r="UKB72" s="265"/>
      <c r="UKC72" s="265"/>
      <c r="UKD72" s="265"/>
      <c r="UKE72" s="265"/>
      <c r="UKF72" s="265"/>
      <c r="UKG72" s="49"/>
      <c r="UKH72" s="49"/>
      <c r="UKI72" s="49"/>
      <c r="UKJ72" s="265"/>
      <c r="UKK72" s="265"/>
      <c r="UKL72" s="265"/>
      <c r="UKM72" s="265"/>
      <c r="UKN72" s="265"/>
      <c r="UKO72" s="49"/>
      <c r="UKP72" s="49"/>
      <c r="UKQ72" s="49"/>
      <c r="UKR72" s="265"/>
      <c r="UKS72" s="265"/>
      <c r="UKT72" s="265"/>
      <c r="UKU72" s="265"/>
      <c r="UKV72" s="265"/>
      <c r="UKW72" s="49"/>
      <c r="UKX72" s="49"/>
      <c r="UKY72" s="49"/>
      <c r="UKZ72" s="265"/>
      <c r="ULA72" s="265"/>
      <c r="ULB72" s="265"/>
      <c r="ULC72" s="265"/>
      <c r="ULD72" s="265"/>
      <c r="ULE72" s="49"/>
      <c r="ULF72" s="49"/>
      <c r="ULG72" s="49"/>
      <c r="ULH72" s="265"/>
      <c r="ULI72" s="265"/>
      <c r="ULJ72" s="265"/>
      <c r="ULK72" s="265"/>
      <c r="ULL72" s="265"/>
      <c r="ULM72" s="49"/>
      <c r="ULN72" s="49"/>
      <c r="ULO72" s="49"/>
      <c r="ULP72" s="265"/>
      <c r="ULQ72" s="265"/>
      <c r="ULR72" s="265"/>
      <c r="ULS72" s="265"/>
      <c r="ULT72" s="265"/>
      <c r="ULU72" s="49"/>
      <c r="ULV72" s="49"/>
      <c r="ULW72" s="49"/>
      <c r="ULX72" s="265"/>
      <c r="ULY72" s="265"/>
      <c r="ULZ72" s="265"/>
      <c r="UMA72" s="265"/>
      <c r="UMB72" s="265"/>
      <c r="UMC72" s="49"/>
      <c r="UMD72" s="49"/>
      <c r="UME72" s="49"/>
      <c r="UMF72" s="265"/>
      <c r="UMG72" s="265"/>
      <c r="UMH72" s="265"/>
      <c r="UMI72" s="265"/>
      <c r="UMJ72" s="265"/>
      <c r="UMK72" s="49"/>
      <c r="UML72" s="49"/>
      <c r="UMM72" s="49"/>
      <c r="UMN72" s="265"/>
      <c r="UMO72" s="265"/>
      <c r="UMP72" s="265"/>
      <c r="UMQ72" s="265"/>
      <c r="UMR72" s="265"/>
      <c r="UMS72" s="49"/>
      <c r="UMT72" s="49"/>
      <c r="UMU72" s="49"/>
      <c r="UMV72" s="265"/>
      <c r="UMW72" s="265"/>
      <c r="UMX72" s="265"/>
      <c r="UMY72" s="265"/>
      <c r="UMZ72" s="265"/>
      <c r="UNA72" s="49"/>
      <c r="UNB72" s="49"/>
      <c r="UNC72" s="49"/>
      <c r="UND72" s="265"/>
      <c r="UNE72" s="265"/>
      <c r="UNF72" s="265"/>
      <c r="UNG72" s="265"/>
      <c r="UNH72" s="265"/>
      <c r="UNI72" s="49"/>
      <c r="UNJ72" s="49"/>
      <c r="UNK72" s="49"/>
      <c r="UNL72" s="265"/>
      <c r="UNM72" s="265"/>
      <c r="UNN72" s="265"/>
      <c r="UNO72" s="265"/>
      <c r="UNP72" s="265"/>
      <c r="UNQ72" s="49"/>
      <c r="UNR72" s="49"/>
      <c r="UNS72" s="49"/>
      <c r="UNT72" s="265"/>
      <c r="UNU72" s="265"/>
      <c r="UNV72" s="265"/>
      <c r="UNW72" s="265"/>
      <c r="UNX72" s="265"/>
      <c r="UNY72" s="49"/>
      <c r="UNZ72" s="49"/>
      <c r="UOA72" s="49"/>
      <c r="UOB72" s="265"/>
      <c r="UOC72" s="265"/>
      <c r="UOD72" s="265"/>
      <c r="UOE72" s="265"/>
      <c r="UOF72" s="265"/>
      <c r="UOG72" s="49"/>
      <c r="UOH72" s="49"/>
      <c r="UOI72" s="49"/>
      <c r="UOJ72" s="265"/>
      <c r="UOK72" s="265"/>
      <c r="UOL72" s="265"/>
      <c r="UOM72" s="265"/>
      <c r="UON72" s="265"/>
      <c r="UOO72" s="49"/>
      <c r="UOP72" s="49"/>
      <c r="UOQ72" s="49"/>
      <c r="UOR72" s="265"/>
      <c r="UOS72" s="265"/>
      <c r="UOT72" s="265"/>
      <c r="UOU72" s="265"/>
      <c r="UOV72" s="265"/>
      <c r="UOW72" s="49"/>
      <c r="UOX72" s="49"/>
      <c r="UOY72" s="49"/>
      <c r="UOZ72" s="265"/>
      <c r="UPA72" s="265"/>
      <c r="UPB72" s="265"/>
      <c r="UPC72" s="265"/>
      <c r="UPD72" s="265"/>
      <c r="UPE72" s="49"/>
      <c r="UPF72" s="49"/>
      <c r="UPG72" s="49"/>
      <c r="UPH72" s="265"/>
      <c r="UPI72" s="265"/>
      <c r="UPJ72" s="265"/>
      <c r="UPK72" s="265"/>
      <c r="UPL72" s="265"/>
      <c r="UPM72" s="49"/>
      <c r="UPN72" s="49"/>
      <c r="UPO72" s="49"/>
      <c r="UPP72" s="265"/>
      <c r="UPQ72" s="265"/>
      <c r="UPR72" s="265"/>
      <c r="UPS72" s="265"/>
      <c r="UPT72" s="265"/>
      <c r="UPU72" s="49"/>
      <c r="UPV72" s="49"/>
      <c r="UPW72" s="49"/>
      <c r="UPX72" s="265"/>
      <c r="UPY72" s="265"/>
      <c r="UPZ72" s="265"/>
      <c r="UQA72" s="265"/>
      <c r="UQB72" s="265"/>
      <c r="UQC72" s="49"/>
      <c r="UQD72" s="49"/>
      <c r="UQE72" s="49"/>
      <c r="UQF72" s="265"/>
      <c r="UQG72" s="265"/>
      <c r="UQH72" s="265"/>
      <c r="UQI72" s="265"/>
      <c r="UQJ72" s="265"/>
      <c r="UQK72" s="49"/>
      <c r="UQL72" s="49"/>
      <c r="UQM72" s="49"/>
      <c r="UQN72" s="265"/>
      <c r="UQO72" s="265"/>
      <c r="UQP72" s="265"/>
      <c r="UQQ72" s="265"/>
      <c r="UQR72" s="265"/>
      <c r="UQS72" s="49"/>
      <c r="UQT72" s="49"/>
      <c r="UQU72" s="49"/>
      <c r="UQV72" s="265"/>
      <c r="UQW72" s="265"/>
      <c r="UQX72" s="265"/>
      <c r="UQY72" s="265"/>
      <c r="UQZ72" s="265"/>
      <c r="URA72" s="49"/>
      <c r="URB72" s="49"/>
      <c r="URC72" s="49"/>
      <c r="URD72" s="265"/>
      <c r="URE72" s="265"/>
      <c r="URF72" s="265"/>
      <c r="URG72" s="265"/>
      <c r="URH72" s="265"/>
      <c r="URI72" s="49"/>
      <c r="URJ72" s="49"/>
      <c r="URK72" s="49"/>
      <c r="URL72" s="265"/>
      <c r="URM72" s="265"/>
      <c r="URN72" s="265"/>
      <c r="URO72" s="265"/>
      <c r="URP72" s="265"/>
      <c r="URQ72" s="49"/>
      <c r="URR72" s="49"/>
      <c r="URS72" s="49"/>
      <c r="URT72" s="265"/>
      <c r="URU72" s="265"/>
      <c r="URV72" s="265"/>
      <c r="URW72" s="265"/>
      <c r="URX72" s="265"/>
      <c r="URY72" s="49"/>
      <c r="URZ72" s="49"/>
      <c r="USA72" s="49"/>
      <c r="USB72" s="265"/>
      <c r="USC72" s="265"/>
      <c r="USD72" s="265"/>
      <c r="USE72" s="265"/>
      <c r="USF72" s="265"/>
      <c r="USG72" s="49"/>
      <c r="USH72" s="49"/>
      <c r="USI72" s="49"/>
      <c r="USJ72" s="265"/>
      <c r="USK72" s="265"/>
      <c r="USL72" s="265"/>
      <c r="USM72" s="265"/>
      <c r="USN72" s="265"/>
      <c r="USO72" s="49"/>
      <c r="USP72" s="49"/>
      <c r="USQ72" s="49"/>
      <c r="USR72" s="265"/>
      <c r="USS72" s="265"/>
      <c r="UST72" s="265"/>
      <c r="USU72" s="265"/>
      <c r="USV72" s="265"/>
      <c r="USW72" s="49"/>
      <c r="USX72" s="49"/>
      <c r="USY72" s="49"/>
      <c r="USZ72" s="265"/>
      <c r="UTA72" s="265"/>
      <c r="UTB72" s="265"/>
      <c r="UTC72" s="265"/>
      <c r="UTD72" s="265"/>
      <c r="UTE72" s="49"/>
      <c r="UTF72" s="49"/>
      <c r="UTG72" s="49"/>
      <c r="UTH72" s="265"/>
      <c r="UTI72" s="265"/>
      <c r="UTJ72" s="265"/>
      <c r="UTK72" s="265"/>
      <c r="UTL72" s="265"/>
      <c r="UTM72" s="49"/>
      <c r="UTN72" s="49"/>
      <c r="UTO72" s="49"/>
      <c r="UTP72" s="265"/>
      <c r="UTQ72" s="265"/>
      <c r="UTR72" s="265"/>
      <c r="UTS72" s="265"/>
      <c r="UTT72" s="265"/>
      <c r="UTU72" s="49"/>
      <c r="UTV72" s="49"/>
      <c r="UTW72" s="49"/>
      <c r="UTX72" s="265"/>
      <c r="UTY72" s="265"/>
      <c r="UTZ72" s="265"/>
      <c r="UUA72" s="265"/>
      <c r="UUB72" s="265"/>
      <c r="UUC72" s="49"/>
      <c r="UUD72" s="49"/>
      <c r="UUE72" s="49"/>
      <c r="UUF72" s="265"/>
      <c r="UUG72" s="265"/>
      <c r="UUH72" s="265"/>
      <c r="UUI72" s="265"/>
      <c r="UUJ72" s="265"/>
      <c r="UUK72" s="49"/>
      <c r="UUL72" s="49"/>
      <c r="UUM72" s="49"/>
      <c r="UUN72" s="265"/>
      <c r="UUO72" s="265"/>
      <c r="UUP72" s="265"/>
      <c r="UUQ72" s="265"/>
      <c r="UUR72" s="265"/>
      <c r="UUS72" s="49"/>
      <c r="UUT72" s="49"/>
      <c r="UUU72" s="49"/>
      <c r="UUV72" s="265"/>
      <c r="UUW72" s="265"/>
      <c r="UUX72" s="265"/>
      <c r="UUY72" s="265"/>
      <c r="UUZ72" s="265"/>
      <c r="UVA72" s="49"/>
      <c r="UVB72" s="49"/>
      <c r="UVC72" s="49"/>
      <c r="UVD72" s="265"/>
      <c r="UVE72" s="265"/>
      <c r="UVF72" s="265"/>
      <c r="UVG72" s="265"/>
      <c r="UVH72" s="265"/>
      <c r="UVI72" s="49"/>
      <c r="UVJ72" s="49"/>
      <c r="UVK72" s="49"/>
      <c r="UVL72" s="265"/>
      <c r="UVM72" s="265"/>
      <c r="UVN72" s="265"/>
      <c r="UVO72" s="265"/>
      <c r="UVP72" s="265"/>
      <c r="UVQ72" s="49"/>
      <c r="UVR72" s="49"/>
      <c r="UVS72" s="49"/>
      <c r="UVT72" s="265"/>
      <c r="UVU72" s="265"/>
      <c r="UVV72" s="265"/>
      <c r="UVW72" s="265"/>
      <c r="UVX72" s="265"/>
      <c r="UVY72" s="49"/>
      <c r="UVZ72" s="49"/>
      <c r="UWA72" s="49"/>
      <c r="UWB72" s="265"/>
      <c r="UWC72" s="265"/>
      <c r="UWD72" s="265"/>
      <c r="UWE72" s="265"/>
      <c r="UWF72" s="265"/>
      <c r="UWG72" s="49"/>
      <c r="UWH72" s="49"/>
      <c r="UWI72" s="49"/>
      <c r="UWJ72" s="265"/>
      <c r="UWK72" s="265"/>
      <c r="UWL72" s="265"/>
      <c r="UWM72" s="265"/>
      <c r="UWN72" s="265"/>
      <c r="UWO72" s="49"/>
      <c r="UWP72" s="49"/>
      <c r="UWQ72" s="49"/>
      <c r="UWR72" s="265"/>
      <c r="UWS72" s="265"/>
      <c r="UWT72" s="265"/>
      <c r="UWU72" s="265"/>
      <c r="UWV72" s="265"/>
      <c r="UWW72" s="49"/>
      <c r="UWX72" s="49"/>
      <c r="UWY72" s="49"/>
      <c r="UWZ72" s="265"/>
      <c r="UXA72" s="265"/>
      <c r="UXB72" s="265"/>
      <c r="UXC72" s="265"/>
      <c r="UXD72" s="265"/>
      <c r="UXE72" s="49"/>
      <c r="UXF72" s="49"/>
      <c r="UXG72" s="49"/>
      <c r="UXH72" s="265"/>
      <c r="UXI72" s="265"/>
      <c r="UXJ72" s="265"/>
      <c r="UXK72" s="265"/>
      <c r="UXL72" s="265"/>
      <c r="UXM72" s="49"/>
      <c r="UXN72" s="49"/>
      <c r="UXO72" s="49"/>
      <c r="UXP72" s="265"/>
      <c r="UXQ72" s="265"/>
      <c r="UXR72" s="265"/>
      <c r="UXS72" s="265"/>
      <c r="UXT72" s="265"/>
      <c r="UXU72" s="49"/>
      <c r="UXV72" s="49"/>
      <c r="UXW72" s="49"/>
      <c r="UXX72" s="265"/>
      <c r="UXY72" s="265"/>
      <c r="UXZ72" s="265"/>
      <c r="UYA72" s="265"/>
      <c r="UYB72" s="265"/>
      <c r="UYC72" s="49"/>
      <c r="UYD72" s="49"/>
      <c r="UYE72" s="49"/>
      <c r="UYF72" s="265"/>
      <c r="UYG72" s="265"/>
      <c r="UYH72" s="265"/>
      <c r="UYI72" s="265"/>
      <c r="UYJ72" s="265"/>
      <c r="UYK72" s="49"/>
      <c r="UYL72" s="49"/>
      <c r="UYM72" s="49"/>
      <c r="UYN72" s="265"/>
      <c r="UYO72" s="265"/>
      <c r="UYP72" s="265"/>
      <c r="UYQ72" s="265"/>
      <c r="UYR72" s="265"/>
      <c r="UYS72" s="49"/>
      <c r="UYT72" s="49"/>
      <c r="UYU72" s="49"/>
      <c r="UYV72" s="265"/>
      <c r="UYW72" s="265"/>
      <c r="UYX72" s="265"/>
      <c r="UYY72" s="265"/>
      <c r="UYZ72" s="265"/>
      <c r="UZA72" s="49"/>
      <c r="UZB72" s="49"/>
      <c r="UZC72" s="49"/>
      <c r="UZD72" s="265"/>
      <c r="UZE72" s="265"/>
      <c r="UZF72" s="265"/>
      <c r="UZG72" s="265"/>
      <c r="UZH72" s="265"/>
      <c r="UZI72" s="49"/>
      <c r="UZJ72" s="49"/>
      <c r="UZK72" s="49"/>
      <c r="UZL72" s="265"/>
      <c r="UZM72" s="265"/>
      <c r="UZN72" s="265"/>
      <c r="UZO72" s="265"/>
      <c r="UZP72" s="265"/>
      <c r="UZQ72" s="49"/>
      <c r="UZR72" s="49"/>
      <c r="UZS72" s="49"/>
      <c r="UZT72" s="265"/>
      <c r="UZU72" s="265"/>
      <c r="UZV72" s="265"/>
      <c r="UZW72" s="265"/>
      <c r="UZX72" s="265"/>
      <c r="UZY72" s="49"/>
      <c r="UZZ72" s="49"/>
      <c r="VAA72" s="49"/>
      <c r="VAB72" s="265"/>
      <c r="VAC72" s="265"/>
      <c r="VAD72" s="265"/>
      <c r="VAE72" s="265"/>
      <c r="VAF72" s="265"/>
      <c r="VAG72" s="49"/>
      <c r="VAH72" s="49"/>
      <c r="VAI72" s="49"/>
      <c r="VAJ72" s="265"/>
      <c r="VAK72" s="265"/>
      <c r="VAL72" s="265"/>
      <c r="VAM72" s="265"/>
      <c r="VAN72" s="265"/>
      <c r="VAO72" s="49"/>
      <c r="VAP72" s="49"/>
      <c r="VAQ72" s="49"/>
      <c r="VAR72" s="265"/>
      <c r="VAS72" s="265"/>
      <c r="VAT72" s="265"/>
      <c r="VAU72" s="265"/>
      <c r="VAV72" s="265"/>
      <c r="VAW72" s="49"/>
      <c r="VAX72" s="49"/>
      <c r="VAY72" s="49"/>
      <c r="VAZ72" s="265"/>
      <c r="VBA72" s="265"/>
      <c r="VBB72" s="265"/>
      <c r="VBC72" s="265"/>
      <c r="VBD72" s="265"/>
      <c r="VBE72" s="49"/>
      <c r="VBF72" s="49"/>
      <c r="VBG72" s="49"/>
      <c r="VBH72" s="265"/>
      <c r="VBI72" s="265"/>
      <c r="VBJ72" s="265"/>
      <c r="VBK72" s="265"/>
      <c r="VBL72" s="265"/>
      <c r="VBM72" s="49"/>
      <c r="VBN72" s="49"/>
      <c r="VBO72" s="49"/>
      <c r="VBP72" s="265"/>
      <c r="VBQ72" s="265"/>
      <c r="VBR72" s="265"/>
      <c r="VBS72" s="265"/>
      <c r="VBT72" s="265"/>
      <c r="VBU72" s="49"/>
      <c r="VBV72" s="49"/>
      <c r="VBW72" s="49"/>
      <c r="VBX72" s="265"/>
      <c r="VBY72" s="265"/>
      <c r="VBZ72" s="265"/>
      <c r="VCA72" s="265"/>
      <c r="VCB72" s="265"/>
      <c r="VCC72" s="49"/>
      <c r="VCD72" s="49"/>
      <c r="VCE72" s="49"/>
      <c r="VCF72" s="265"/>
      <c r="VCG72" s="265"/>
      <c r="VCH72" s="265"/>
      <c r="VCI72" s="265"/>
      <c r="VCJ72" s="265"/>
      <c r="VCK72" s="49"/>
      <c r="VCL72" s="49"/>
      <c r="VCM72" s="49"/>
      <c r="VCN72" s="265"/>
      <c r="VCO72" s="265"/>
      <c r="VCP72" s="265"/>
      <c r="VCQ72" s="265"/>
      <c r="VCR72" s="265"/>
      <c r="VCS72" s="49"/>
      <c r="VCT72" s="49"/>
      <c r="VCU72" s="49"/>
      <c r="VCV72" s="265"/>
      <c r="VCW72" s="265"/>
      <c r="VCX72" s="265"/>
      <c r="VCY72" s="265"/>
      <c r="VCZ72" s="265"/>
      <c r="VDA72" s="49"/>
      <c r="VDB72" s="49"/>
      <c r="VDC72" s="49"/>
      <c r="VDD72" s="265"/>
      <c r="VDE72" s="265"/>
      <c r="VDF72" s="265"/>
      <c r="VDG72" s="265"/>
      <c r="VDH72" s="265"/>
      <c r="VDI72" s="49"/>
      <c r="VDJ72" s="49"/>
      <c r="VDK72" s="49"/>
      <c r="VDL72" s="265"/>
      <c r="VDM72" s="265"/>
      <c r="VDN72" s="265"/>
      <c r="VDO72" s="265"/>
      <c r="VDP72" s="265"/>
      <c r="VDQ72" s="49"/>
      <c r="VDR72" s="49"/>
      <c r="VDS72" s="49"/>
      <c r="VDT72" s="265"/>
      <c r="VDU72" s="265"/>
      <c r="VDV72" s="265"/>
      <c r="VDW72" s="265"/>
      <c r="VDX72" s="265"/>
      <c r="VDY72" s="49"/>
      <c r="VDZ72" s="49"/>
      <c r="VEA72" s="49"/>
      <c r="VEB72" s="265"/>
      <c r="VEC72" s="265"/>
      <c r="VED72" s="265"/>
      <c r="VEE72" s="265"/>
      <c r="VEF72" s="265"/>
      <c r="VEG72" s="49"/>
      <c r="VEH72" s="49"/>
      <c r="VEI72" s="49"/>
      <c r="VEJ72" s="265"/>
      <c r="VEK72" s="265"/>
      <c r="VEL72" s="265"/>
      <c r="VEM72" s="265"/>
      <c r="VEN72" s="265"/>
      <c r="VEO72" s="49"/>
      <c r="VEP72" s="49"/>
      <c r="VEQ72" s="49"/>
      <c r="VER72" s="265"/>
      <c r="VES72" s="265"/>
      <c r="VET72" s="265"/>
      <c r="VEU72" s="265"/>
      <c r="VEV72" s="265"/>
      <c r="VEW72" s="49"/>
      <c r="VEX72" s="49"/>
      <c r="VEY72" s="49"/>
      <c r="VEZ72" s="265"/>
      <c r="VFA72" s="265"/>
      <c r="VFB72" s="265"/>
      <c r="VFC72" s="265"/>
      <c r="VFD72" s="265"/>
      <c r="VFE72" s="49"/>
      <c r="VFF72" s="49"/>
      <c r="VFG72" s="49"/>
      <c r="VFH72" s="265"/>
      <c r="VFI72" s="265"/>
      <c r="VFJ72" s="265"/>
      <c r="VFK72" s="265"/>
      <c r="VFL72" s="265"/>
      <c r="VFM72" s="49"/>
      <c r="VFN72" s="49"/>
      <c r="VFO72" s="49"/>
      <c r="VFP72" s="265"/>
      <c r="VFQ72" s="265"/>
      <c r="VFR72" s="265"/>
      <c r="VFS72" s="265"/>
      <c r="VFT72" s="265"/>
      <c r="VFU72" s="49"/>
      <c r="VFV72" s="49"/>
      <c r="VFW72" s="49"/>
      <c r="VFX72" s="265"/>
      <c r="VFY72" s="265"/>
      <c r="VFZ72" s="265"/>
      <c r="VGA72" s="265"/>
      <c r="VGB72" s="265"/>
      <c r="VGC72" s="49"/>
      <c r="VGD72" s="49"/>
      <c r="VGE72" s="49"/>
      <c r="VGF72" s="265"/>
      <c r="VGG72" s="265"/>
      <c r="VGH72" s="265"/>
      <c r="VGI72" s="265"/>
      <c r="VGJ72" s="265"/>
      <c r="VGK72" s="49"/>
      <c r="VGL72" s="49"/>
      <c r="VGM72" s="49"/>
      <c r="VGN72" s="265"/>
      <c r="VGO72" s="265"/>
      <c r="VGP72" s="265"/>
      <c r="VGQ72" s="265"/>
      <c r="VGR72" s="265"/>
      <c r="VGS72" s="49"/>
      <c r="VGT72" s="49"/>
      <c r="VGU72" s="49"/>
      <c r="VGV72" s="265"/>
      <c r="VGW72" s="265"/>
      <c r="VGX72" s="265"/>
      <c r="VGY72" s="265"/>
      <c r="VGZ72" s="265"/>
      <c r="VHA72" s="49"/>
      <c r="VHB72" s="49"/>
      <c r="VHC72" s="49"/>
      <c r="VHD72" s="265"/>
      <c r="VHE72" s="265"/>
      <c r="VHF72" s="265"/>
      <c r="VHG72" s="265"/>
      <c r="VHH72" s="265"/>
      <c r="VHI72" s="49"/>
      <c r="VHJ72" s="49"/>
      <c r="VHK72" s="49"/>
      <c r="VHL72" s="265"/>
      <c r="VHM72" s="265"/>
      <c r="VHN72" s="265"/>
      <c r="VHO72" s="265"/>
      <c r="VHP72" s="265"/>
      <c r="VHQ72" s="49"/>
      <c r="VHR72" s="49"/>
      <c r="VHS72" s="49"/>
      <c r="VHT72" s="265"/>
      <c r="VHU72" s="265"/>
      <c r="VHV72" s="265"/>
      <c r="VHW72" s="265"/>
      <c r="VHX72" s="265"/>
      <c r="VHY72" s="49"/>
      <c r="VHZ72" s="49"/>
      <c r="VIA72" s="49"/>
      <c r="VIB72" s="265"/>
      <c r="VIC72" s="265"/>
      <c r="VID72" s="265"/>
      <c r="VIE72" s="265"/>
      <c r="VIF72" s="265"/>
      <c r="VIG72" s="49"/>
      <c r="VIH72" s="49"/>
      <c r="VII72" s="49"/>
      <c r="VIJ72" s="265"/>
      <c r="VIK72" s="265"/>
      <c r="VIL72" s="265"/>
      <c r="VIM72" s="265"/>
      <c r="VIN72" s="265"/>
      <c r="VIO72" s="49"/>
      <c r="VIP72" s="49"/>
      <c r="VIQ72" s="49"/>
      <c r="VIR72" s="265"/>
      <c r="VIS72" s="265"/>
      <c r="VIT72" s="265"/>
      <c r="VIU72" s="265"/>
      <c r="VIV72" s="265"/>
      <c r="VIW72" s="49"/>
      <c r="VIX72" s="49"/>
      <c r="VIY72" s="49"/>
      <c r="VIZ72" s="265"/>
      <c r="VJA72" s="265"/>
      <c r="VJB72" s="265"/>
      <c r="VJC72" s="265"/>
      <c r="VJD72" s="265"/>
      <c r="VJE72" s="49"/>
      <c r="VJF72" s="49"/>
      <c r="VJG72" s="49"/>
      <c r="VJH72" s="265"/>
      <c r="VJI72" s="265"/>
      <c r="VJJ72" s="265"/>
      <c r="VJK72" s="265"/>
      <c r="VJL72" s="265"/>
      <c r="VJM72" s="49"/>
      <c r="VJN72" s="49"/>
      <c r="VJO72" s="49"/>
      <c r="VJP72" s="265"/>
      <c r="VJQ72" s="265"/>
      <c r="VJR72" s="265"/>
      <c r="VJS72" s="265"/>
      <c r="VJT72" s="265"/>
      <c r="VJU72" s="49"/>
      <c r="VJV72" s="49"/>
      <c r="VJW72" s="49"/>
      <c r="VJX72" s="265"/>
      <c r="VJY72" s="265"/>
      <c r="VJZ72" s="265"/>
      <c r="VKA72" s="265"/>
      <c r="VKB72" s="265"/>
      <c r="VKC72" s="49"/>
      <c r="VKD72" s="49"/>
      <c r="VKE72" s="49"/>
      <c r="VKF72" s="265"/>
      <c r="VKG72" s="265"/>
      <c r="VKH72" s="265"/>
      <c r="VKI72" s="265"/>
      <c r="VKJ72" s="265"/>
      <c r="VKK72" s="49"/>
      <c r="VKL72" s="49"/>
      <c r="VKM72" s="49"/>
      <c r="VKN72" s="265"/>
      <c r="VKO72" s="265"/>
      <c r="VKP72" s="265"/>
      <c r="VKQ72" s="265"/>
      <c r="VKR72" s="265"/>
      <c r="VKS72" s="49"/>
      <c r="VKT72" s="49"/>
      <c r="VKU72" s="49"/>
      <c r="VKV72" s="265"/>
      <c r="VKW72" s="265"/>
      <c r="VKX72" s="265"/>
      <c r="VKY72" s="265"/>
      <c r="VKZ72" s="265"/>
      <c r="VLA72" s="49"/>
      <c r="VLB72" s="49"/>
      <c r="VLC72" s="49"/>
      <c r="VLD72" s="265"/>
      <c r="VLE72" s="265"/>
      <c r="VLF72" s="265"/>
      <c r="VLG72" s="265"/>
      <c r="VLH72" s="265"/>
      <c r="VLI72" s="49"/>
      <c r="VLJ72" s="49"/>
      <c r="VLK72" s="49"/>
      <c r="VLL72" s="265"/>
      <c r="VLM72" s="265"/>
      <c r="VLN72" s="265"/>
      <c r="VLO72" s="265"/>
      <c r="VLP72" s="265"/>
      <c r="VLQ72" s="49"/>
      <c r="VLR72" s="49"/>
      <c r="VLS72" s="49"/>
      <c r="VLT72" s="265"/>
      <c r="VLU72" s="265"/>
      <c r="VLV72" s="265"/>
      <c r="VLW72" s="265"/>
      <c r="VLX72" s="265"/>
      <c r="VLY72" s="49"/>
      <c r="VLZ72" s="49"/>
      <c r="VMA72" s="49"/>
      <c r="VMB72" s="265"/>
      <c r="VMC72" s="265"/>
      <c r="VMD72" s="265"/>
      <c r="VME72" s="265"/>
      <c r="VMF72" s="265"/>
      <c r="VMG72" s="49"/>
      <c r="VMH72" s="49"/>
      <c r="VMI72" s="49"/>
      <c r="VMJ72" s="265"/>
      <c r="VMK72" s="265"/>
      <c r="VML72" s="265"/>
      <c r="VMM72" s="265"/>
      <c r="VMN72" s="265"/>
      <c r="VMO72" s="49"/>
      <c r="VMP72" s="49"/>
      <c r="VMQ72" s="49"/>
      <c r="VMR72" s="265"/>
      <c r="VMS72" s="265"/>
      <c r="VMT72" s="265"/>
      <c r="VMU72" s="265"/>
      <c r="VMV72" s="265"/>
      <c r="VMW72" s="49"/>
      <c r="VMX72" s="49"/>
      <c r="VMY72" s="49"/>
      <c r="VMZ72" s="265"/>
      <c r="VNA72" s="265"/>
      <c r="VNB72" s="265"/>
      <c r="VNC72" s="265"/>
      <c r="VND72" s="265"/>
      <c r="VNE72" s="49"/>
      <c r="VNF72" s="49"/>
      <c r="VNG72" s="49"/>
      <c r="VNH72" s="265"/>
      <c r="VNI72" s="265"/>
      <c r="VNJ72" s="265"/>
      <c r="VNK72" s="265"/>
      <c r="VNL72" s="265"/>
      <c r="VNM72" s="49"/>
      <c r="VNN72" s="49"/>
      <c r="VNO72" s="49"/>
      <c r="VNP72" s="265"/>
      <c r="VNQ72" s="265"/>
      <c r="VNR72" s="265"/>
      <c r="VNS72" s="265"/>
      <c r="VNT72" s="265"/>
      <c r="VNU72" s="49"/>
      <c r="VNV72" s="49"/>
      <c r="VNW72" s="49"/>
      <c r="VNX72" s="265"/>
      <c r="VNY72" s="265"/>
      <c r="VNZ72" s="265"/>
      <c r="VOA72" s="265"/>
      <c r="VOB72" s="265"/>
      <c r="VOC72" s="49"/>
      <c r="VOD72" s="49"/>
      <c r="VOE72" s="49"/>
      <c r="VOF72" s="265"/>
      <c r="VOG72" s="265"/>
      <c r="VOH72" s="265"/>
      <c r="VOI72" s="265"/>
      <c r="VOJ72" s="265"/>
      <c r="VOK72" s="49"/>
      <c r="VOL72" s="49"/>
      <c r="VOM72" s="49"/>
      <c r="VON72" s="265"/>
      <c r="VOO72" s="265"/>
      <c r="VOP72" s="265"/>
      <c r="VOQ72" s="265"/>
      <c r="VOR72" s="265"/>
      <c r="VOS72" s="49"/>
      <c r="VOT72" s="49"/>
      <c r="VOU72" s="49"/>
      <c r="VOV72" s="265"/>
      <c r="VOW72" s="265"/>
      <c r="VOX72" s="265"/>
      <c r="VOY72" s="265"/>
      <c r="VOZ72" s="265"/>
      <c r="VPA72" s="49"/>
      <c r="VPB72" s="49"/>
      <c r="VPC72" s="49"/>
      <c r="VPD72" s="265"/>
      <c r="VPE72" s="265"/>
      <c r="VPF72" s="265"/>
      <c r="VPG72" s="265"/>
      <c r="VPH72" s="265"/>
      <c r="VPI72" s="49"/>
      <c r="VPJ72" s="49"/>
      <c r="VPK72" s="49"/>
      <c r="VPL72" s="265"/>
      <c r="VPM72" s="265"/>
      <c r="VPN72" s="265"/>
      <c r="VPO72" s="265"/>
      <c r="VPP72" s="265"/>
      <c r="VPQ72" s="49"/>
      <c r="VPR72" s="49"/>
      <c r="VPS72" s="49"/>
      <c r="VPT72" s="265"/>
      <c r="VPU72" s="265"/>
      <c r="VPV72" s="265"/>
      <c r="VPW72" s="265"/>
      <c r="VPX72" s="265"/>
      <c r="VPY72" s="49"/>
      <c r="VPZ72" s="49"/>
      <c r="VQA72" s="49"/>
      <c r="VQB72" s="265"/>
      <c r="VQC72" s="265"/>
      <c r="VQD72" s="265"/>
      <c r="VQE72" s="265"/>
      <c r="VQF72" s="265"/>
      <c r="VQG72" s="49"/>
      <c r="VQH72" s="49"/>
      <c r="VQI72" s="49"/>
      <c r="VQJ72" s="265"/>
      <c r="VQK72" s="265"/>
      <c r="VQL72" s="265"/>
      <c r="VQM72" s="265"/>
      <c r="VQN72" s="265"/>
      <c r="VQO72" s="49"/>
      <c r="VQP72" s="49"/>
      <c r="VQQ72" s="49"/>
      <c r="VQR72" s="265"/>
      <c r="VQS72" s="265"/>
      <c r="VQT72" s="265"/>
      <c r="VQU72" s="265"/>
      <c r="VQV72" s="265"/>
      <c r="VQW72" s="49"/>
      <c r="VQX72" s="49"/>
      <c r="VQY72" s="49"/>
      <c r="VQZ72" s="265"/>
      <c r="VRA72" s="265"/>
      <c r="VRB72" s="265"/>
      <c r="VRC72" s="265"/>
      <c r="VRD72" s="265"/>
      <c r="VRE72" s="49"/>
      <c r="VRF72" s="49"/>
      <c r="VRG72" s="49"/>
      <c r="VRH72" s="265"/>
      <c r="VRI72" s="265"/>
      <c r="VRJ72" s="265"/>
      <c r="VRK72" s="265"/>
      <c r="VRL72" s="265"/>
      <c r="VRM72" s="49"/>
      <c r="VRN72" s="49"/>
      <c r="VRO72" s="49"/>
      <c r="VRP72" s="265"/>
      <c r="VRQ72" s="265"/>
      <c r="VRR72" s="265"/>
      <c r="VRS72" s="265"/>
      <c r="VRT72" s="265"/>
      <c r="VRU72" s="49"/>
      <c r="VRV72" s="49"/>
      <c r="VRW72" s="49"/>
      <c r="VRX72" s="265"/>
      <c r="VRY72" s="265"/>
      <c r="VRZ72" s="265"/>
      <c r="VSA72" s="265"/>
      <c r="VSB72" s="265"/>
      <c r="VSC72" s="49"/>
      <c r="VSD72" s="49"/>
      <c r="VSE72" s="49"/>
      <c r="VSF72" s="265"/>
      <c r="VSG72" s="265"/>
      <c r="VSH72" s="265"/>
      <c r="VSI72" s="265"/>
      <c r="VSJ72" s="265"/>
      <c r="VSK72" s="49"/>
      <c r="VSL72" s="49"/>
      <c r="VSM72" s="49"/>
      <c r="VSN72" s="265"/>
      <c r="VSO72" s="265"/>
      <c r="VSP72" s="265"/>
      <c r="VSQ72" s="265"/>
      <c r="VSR72" s="265"/>
      <c r="VSS72" s="49"/>
      <c r="VST72" s="49"/>
      <c r="VSU72" s="49"/>
      <c r="VSV72" s="265"/>
      <c r="VSW72" s="265"/>
      <c r="VSX72" s="265"/>
      <c r="VSY72" s="265"/>
      <c r="VSZ72" s="265"/>
      <c r="VTA72" s="49"/>
      <c r="VTB72" s="49"/>
      <c r="VTC72" s="49"/>
      <c r="VTD72" s="265"/>
      <c r="VTE72" s="265"/>
      <c r="VTF72" s="265"/>
      <c r="VTG72" s="265"/>
      <c r="VTH72" s="265"/>
      <c r="VTI72" s="49"/>
      <c r="VTJ72" s="49"/>
      <c r="VTK72" s="49"/>
      <c r="VTL72" s="265"/>
      <c r="VTM72" s="265"/>
      <c r="VTN72" s="265"/>
      <c r="VTO72" s="265"/>
      <c r="VTP72" s="265"/>
      <c r="VTQ72" s="49"/>
      <c r="VTR72" s="49"/>
      <c r="VTS72" s="49"/>
      <c r="VTT72" s="265"/>
      <c r="VTU72" s="265"/>
      <c r="VTV72" s="265"/>
      <c r="VTW72" s="265"/>
      <c r="VTX72" s="265"/>
      <c r="VTY72" s="49"/>
      <c r="VTZ72" s="49"/>
      <c r="VUA72" s="49"/>
      <c r="VUB72" s="265"/>
      <c r="VUC72" s="265"/>
      <c r="VUD72" s="265"/>
      <c r="VUE72" s="265"/>
      <c r="VUF72" s="265"/>
      <c r="VUG72" s="49"/>
      <c r="VUH72" s="49"/>
      <c r="VUI72" s="49"/>
      <c r="VUJ72" s="265"/>
      <c r="VUK72" s="265"/>
      <c r="VUL72" s="265"/>
      <c r="VUM72" s="265"/>
      <c r="VUN72" s="265"/>
      <c r="VUO72" s="49"/>
      <c r="VUP72" s="49"/>
      <c r="VUQ72" s="49"/>
      <c r="VUR72" s="265"/>
      <c r="VUS72" s="265"/>
      <c r="VUT72" s="265"/>
      <c r="VUU72" s="265"/>
      <c r="VUV72" s="265"/>
      <c r="VUW72" s="49"/>
      <c r="VUX72" s="49"/>
      <c r="VUY72" s="49"/>
      <c r="VUZ72" s="265"/>
      <c r="VVA72" s="265"/>
      <c r="VVB72" s="265"/>
      <c r="VVC72" s="265"/>
      <c r="VVD72" s="265"/>
      <c r="VVE72" s="49"/>
      <c r="VVF72" s="49"/>
      <c r="VVG72" s="49"/>
      <c r="VVH72" s="265"/>
      <c r="VVI72" s="265"/>
      <c r="VVJ72" s="265"/>
      <c r="VVK72" s="265"/>
      <c r="VVL72" s="265"/>
      <c r="VVM72" s="49"/>
      <c r="VVN72" s="49"/>
      <c r="VVO72" s="49"/>
      <c r="VVP72" s="265"/>
      <c r="VVQ72" s="265"/>
      <c r="VVR72" s="265"/>
      <c r="VVS72" s="265"/>
      <c r="VVT72" s="265"/>
      <c r="VVU72" s="49"/>
      <c r="VVV72" s="49"/>
      <c r="VVW72" s="49"/>
      <c r="VVX72" s="265"/>
      <c r="VVY72" s="265"/>
      <c r="VVZ72" s="265"/>
      <c r="VWA72" s="265"/>
      <c r="VWB72" s="265"/>
      <c r="VWC72" s="49"/>
      <c r="VWD72" s="49"/>
      <c r="VWE72" s="49"/>
      <c r="VWF72" s="265"/>
      <c r="VWG72" s="265"/>
      <c r="VWH72" s="265"/>
      <c r="VWI72" s="265"/>
      <c r="VWJ72" s="265"/>
      <c r="VWK72" s="49"/>
      <c r="VWL72" s="49"/>
      <c r="VWM72" s="49"/>
      <c r="VWN72" s="265"/>
      <c r="VWO72" s="265"/>
      <c r="VWP72" s="265"/>
      <c r="VWQ72" s="265"/>
      <c r="VWR72" s="265"/>
      <c r="VWS72" s="49"/>
      <c r="VWT72" s="49"/>
      <c r="VWU72" s="49"/>
      <c r="VWV72" s="265"/>
      <c r="VWW72" s="265"/>
      <c r="VWX72" s="265"/>
      <c r="VWY72" s="265"/>
      <c r="VWZ72" s="265"/>
      <c r="VXA72" s="49"/>
      <c r="VXB72" s="49"/>
      <c r="VXC72" s="49"/>
      <c r="VXD72" s="265"/>
      <c r="VXE72" s="265"/>
      <c r="VXF72" s="265"/>
      <c r="VXG72" s="265"/>
      <c r="VXH72" s="265"/>
      <c r="VXI72" s="49"/>
      <c r="VXJ72" s="49"/>
      <c r="VXK72" s="49"/>
      <c r="VXL72" s="265"/>
      <c r="VXM72" s="265"/>
      <c r="VXN72" s="265"/>
      <c r="VXO72" s="265"/>
      <c r="VXP72" s="265"/>
      <c r="VXQ72" s="49"/>
      <c r="VXR72" s="49"/>
      <c r="VXS72" s="49"/>
      <c r="VXT72" s="265"/>
      <c r="VXU72" s="265"/>
      <c r="VXV72" s="265"/>
      <c r="VXW72" s="265"/>
      <c r="VXX72" s="265"/>
      <c r="VXY72" s="49"/>
      <c r="VXZ72" s="49"/>
      <c r="VYA72" s="49"/>
      <c r="VYB72" s="265"/>
      <c r="VYC72" s="265"/>
      <c r="VYD72" s="265"/>
      <c r="VYE72" s="265"/>
      <c r="VYF72" s="265"/>
      <c r="VYG72" s="49"/>
      <c r="VYH72" s="49"/>
      <c r="VYI72" s="49"/>
      <c r="VYJ72" s="265"/>
      <c r="VYK72" s="265"/>
      <c r="VYL72" s="265"/>
      <c r="VYM72" s="265"/>
      <c r="VYN72" s="265"/>
      <c r="VYO72" s="49"/>
      <c r="VYP72" s="49"/>
      <c r="VYQ72" s="49"/>
      <c r="VYR72" s="265"/>
      <c r="VYS72" s="265"/>
      <c r="VYT72" s="265"/>
      <c r="VYU72" s="265"/>
      <c r="VYV72" s="265"/>
      <c r="VYW72" s="49"/>
      <c r="VYX72" s="49"/>
      <c r="VYY72" s="49"/>
      <c r="VYZ72" s="265"/>
      <c r="VZA72" s="265"/>
      <c r="VZB72" s="265"/>
      <c r="VZC72" s="265"/>
      <c r="VZD72" s="265"/>
      <c r="VZE72" s="49"/>
      <c r="VZF72" s="49"/>
      <c r="VZG72" s="49"/>
      <c r="VZH72" s="265"/>
      <c r="VZI72" s="265"/>
      <c r="VZJ72" s="265"/>
      <c r="VZK72" s="265"/>
      <c r="VZL72" s="265"/>
      <c r="VZM72" s="49"/>
      <c r="VZN72" s="49"/>
      <c r="VZO72" s="49"/>
      <c r="VZP72" s="265"/>
      <c r="VZQ72" s="265"/>
      <c r="VZR72" s="265"/>
      <c r="VZS72" s="265"/>
      <c r="VZT72" s="265"/>
      <c r="VZU72" s="49"/>
      <c r="VZV72" s="49"/>
      <c r="VZW72" s="49"/>
      <c r="VZX72" s="265"/>
      <c r="VZY72" s="265"/>
      <c r="VZZ72" s="265"/>
      <c r="WAA72" s="265"/>
      <c r="WAB72" s="265"/>
      <c r="WAC72" s="49"/>
      <c r="WAD72" s="49"/>
      <c r="WAE72" s="49"/>
      <c r="WAF72" s="265"/>
      <c r="WAG72" s="265"/>
      <c r="WAH72" s="265"/>
      <c r="WAI72" s="265"/>
      <c r="WAJ72" s="265"/>
      <c r="WAK72" s="49"/>
      <c r="WAL72" s="49"/>
      <c r="WAM72" s="49"/>
      <c r="WAN72" s="265"/>
      <c r="WAO72" s="265"/>
      <c r="WAP72" s="265"/>
      <c r="WAQ72" s="265"/>
      <c r="WAR72" s="265"/>
      <c r="WAS72" s="49"/>
      <c r="WAT72" s="49"/>
      <c r="WAU72" s="49"/>
      <c r="WAV72" s="265"/>
      <c r="WAW72" s="265"/>
      <c r="WAX72" s="265"/>
      <c r="WAY72" s="265"/>
      <c r="WAZ72" s="265"/>
      <c r="WBA72" s="49"/>
      <c r="WBB72" s="49"/>
      <c r="WBC72" s="49"/>
      <c r="WBD72" s="265"/>
      <c r="WBE72" s="265"/>
      <c r="WBF72" s="265"/>
      <c r="WBG72" s="265"/>
      <c r="WBH72" s="265"/>
      <c r="WBI72" s="49"/>
      <c r="WBJ72" s="49"/>
      <c r="WBK72" s="49"/>
      <c r="WBL72" s="265"/>
      <c r="WBM72" s="265"/>
      <c r="WBN72" s="265"/>
      <c r="WBO72" s="265"/>
      <c r="WBP72" s="265"/>
      <c r="WBQ72" s="49"/>
      <c r="WBR72" s="49"/>
      <c r="WBS72" s="49"/>
      <c r="WBT72" s="265"/>
      <c r="WBU72" s="265"/>
      <c r="WBV72" s="265"/>
      <c r="WBW72" s="265"/>
      <c r="WBX72" s="265"/>
      <c r="WBY72" s="49"/>
      <c r="WBZ72" s="49"/>
      <c r="WCA72" s="49"/>
      <c r="WCB72" s="265"/>
      <c r="WCC72" s="265"/>
      <c r="WCD72" s="265"/>
      <c r="WCE72" s="265"/>
      <c r="WCF72" s="265"/>
      <c r="WCG72" s="49"/>
      <c r="WCH72" s="49"/>
      <c r="WCI72" s="49"/>
      <c r="WCJ72" s="265"/>
      <c r="WCK72" s="265"/>
      <c r="WCL72" s="265"/>
      <c r="WCM72" s="265"/>
      <c r="WCN72" s="265"/>
      <c r="WCO72" s="49"/>
      <c r="WCP72" s="49"/>
      <c r="WCQ72" s="49"/>
      <c r="WCR72" s="265"/>
      <c r="WCS72" s="265"/>
      <c r="WCT72" s="265"/>
      <c r="WCU72" s="265"/>
      <c r="WCV72" s="265"/>
      <c r="WCW72" s="49"/>
      <c r="WCX72" s="49"/>
      <c r="WCY72" s="49"/>
      <c r="WCZ72" s="265"/>
      <c r="WDA72" s="265"/>
      <c r="WDB72" s="265"/>
      <c r="WDC72" s="265"/>
      <c r="WDD72" s="265"/>
      <c r="WDE72" s="49"/>
      <c r="WDF72" s="49"/>
      <c r="WDG72" s="49"/>
      <c r="WDH72" s="265"/>
      <c r="WDI72" s="265"/>
      <c r="WDJ72" s="265"/>
      <c r="WDK72" s="265"/>
      <c r="WDL72" s="265"/>
      <c r="WDM72" s="49"/>
      <c r="WDN72" s="49"/>
      <c r="WDO72" s="49"/>
      <c r="WDP72" s="265"/>
      <c r="WDQ72" s="265"/>
      <c r="WDR72" s="265"/>
      <c r="WDS72" s="265"/>
      <c r="WDT72" s="265"/>
      <c r="WDU72" s="49"/>
      <c r="WDV72" s="49"/>
      <c r="WDW72" s="49"/>
      <c r="WDX72" s="265"/>
      <c r="WDY72" s="265"/>
      <c r="WDZ72" s="265"/>
      <c r="WEA72" s="265"/>
      <c r="WEB72" s="265"/>
      <c r="WEC72" s="49"/>
      <c r="WED72" s="49"/>
      <c r="WEE72" s="49"/>
      <c r="WEF72" s="265"/>
      <c r="WEG72" s="265"/>
      <c r="WEH72" s="265"/>
      <c r="WEI72" s="265"/>
      <c r="WEJ72" s="265"/>
      <c r="WEK72" s="49"/>
      <c r="WEL72" s="49"/>
      <c r="WEM72" s="49"/>
      <c r="WEN72" s="265"/>
      <c r="WEO72" s="265"/>
      <c r="WEP72" s="265"/>
      <c r="WEQ72" s="265"/>
      <c r="WER72" s="265"/>
      <c r="WES72" s="49"/>
      <c r="WET72" s="49"/>
      <c r="WEU72" s="49"/>
      <c r="WEV72" s="265"/>
      <c r="WEW72" s="265"/>
      <c r="WEX72" s="265"/>
      <c r="WEY72" s="265"/>
      <c r="WEZ72" s="265"/>
      <c r="WFA72" s="49"/>
      <c r="WFB72" s="49"/>
      <c r="WFC72" s="49"/>
      <c r="WFD72" s="265"/>
      <c r="WFE72" s="265"/>
      <c r="WFF72" s="265"/>
      <c r="WFG72" s="265"/>
      <c r="WFH72" s="265"/>
      <c r="WFI72" s="49"/>
      <c r="WFJ72" s="49"/>
      <c r="WFK72" s="49"/>
      <c r="WFL72" s="265"/>
      <c r="WFM72" s="265"/>
      <c r="WFN72" s="265"/>
      <c r="WFO72" s="265"/>
      <c r="WFP72" s="265"/>
      <c r="WFQ72" s="49"/>
      <c r="WFR72" s="49"/>
      <c r="WFS72" s="49"/>
      <c r="WFT72" s="265"/>
      <c r="WFU72" s="265"/>
      <c r="WFV72" s="265"/>
      <c r="WFW72" s="265"/>
      <c r="WFX72" s="265"/>
      <c r="WFY72" s="49"/>
      <c r="WFZ72" s="49"/>
      <c r="WGA72" s="49"/>
      <c r="WGB72" s="265"/>
      <c r="WGC72" s="265"/>
      <c r="WGD72" s="265"/>
      <c r="WGE72" s="265"/>
      <c r="WGF72" s="265"/>
      <c r="WGG72" s="49"/>
      <c r="WGH72" s="49"/>
      <c r="WGI72" s="49"/>
      <c r="WGJ72" s="265"/>
      <c r="WGK72" s="265"/>
      <c r="WGL72" s="265"/>
      <c r="WGM72" s="265"/>
      <c r="WGN72" s="265"/>
      <c r="WGO72" s="49"/>
      <c r="WGP72" s="49"/>
      <c r="WGQ72" s="49"/>
      <c r="WGR72" s="265"/>
      <c r="WGS72" s="265"/>
      <c r="WGT72" s="265"/>
      <c r="WGU72" s="265"/>
      <c r="WGV72" s="265"/>
      <c r="WGW72" s="49"/>
      <c r="WGX72" s="49"/>
      <c r="WGY72" s="49"/>
      <c r="WGZ72" s="265"/>
      <c r="WHA72" s="265"/>
      <c r="WHB72" s="265"/>
      <c r="WHC72" s="265"/>
      <c r="WHD72" s="265"/>
      <c r="WHE72" s="49"/>
      <c r="WHF72" s="49"/>
      <c r="WHG72" s="49"/>
      <c r="WHH72" s="265"/>
      <c r="WHI72" s="265"/>
      <c r="WHJ72" s="265"/>
      <c r="WHK72" s="265"/>
      <c r="WHL72" s="265"/>
      <c r="WHM72" s="49"/>
      <c r="WHN72" s="49"/>
      <c r="WHO72" s="49"/>
      <c r="WHP72" s="265"/>
      <c r="WHQ72" s="265"/>
      <c r="WHR72" s="265"/>
      <c r="WHS72" s="265"/>
      <c r="WHT72" s="265"/>
      <c r="WHU72" s="49"/>
      <c r="WHV72" s="49"/>
      <c r="WHW72" s="49"/>
      <c r="WHX72" s="265"/>
      <c r="WHY72" s="265"/>
      <c r="WHZ72" s="265"/>
      <c r="WIA72" s="265"/>
      <c r="WIB72" s="265"/>
      <c r="WIC72" s="49"/>
      <c r="WID72" s="49"/>
      <c r="WIE72" s="49"/>
      <c r="WIF72" s="265"/>
      <c r="WIG72" s="265"/>
      <c r="WIH72" s="265"/>
      <c r="WII72" s="265"/>
      <c r="WIJ72" s="265"/>
      <c r="WIK72" s="49"/>
      <c r="WIL72" s="49"/>
      <c r="WIM72" s="49"/>
      <c r="WIN72" s="265"/>
      <c r="WIO72" s="265"/>
      <c r="WIP72" s="265"/>
      <c r="WIQ72" s="265"/>
      <c r="WIR72" s="265"/>
      <c r="WIS72" s="49"/>
      <c r="WIT72" s="49"/>
      <c r="WIU72" s="49"/>
      <c r="WIV72" s="265"/>
      <c r="WIW72" s="265"/>
      <c r="WIX72" s="265"/>
      <c r="WIY72" s="265"/>
      <c r="WIZ72" s="265"/>
      <c r="WJA72" s="49"/>
      <c r="WJB72" s="49"/>
      <c r="WJC72" s="49"/>
      <c r="WJD72" s="265"/>
      <c r="WJE72" s="265"/>
      <c r="WJF72" s="265"/>
      <c r="WJG72" s="265"/>
      <c r="WJH72" s="265"/>
      <c r="WJI72" s="49"/>
      <c r="WJJ72" s="49"/>
      <c r="WJK72" s="49"/>
      <c r="WJL72" s="265"/>
      <c r="WJM72" s="265"/>
      <c r="WJN72" s="265"/>
      <c r="WJO72" s="265"/>
      <c r="WJP72" s="265"/>
      <c r="WJQ72" s="49"/>
      <c r="WJR72" s="49"/>
      <c r="WJS72" s="49"/>
      <c r="WJT72" s="265"/>
      <c r="WJU72" s="265"/>
      <c r="WJV72" s="265"/>
      <c r="WJW72" s="265"/>
      <c r="WJX72" s="265"/>
      <c r="WJY72" s="49"/>
      <c r="WJZ72" s="49"/>
      <c r="WKA72" s="49"/>
      <c r="WKB72" s="265"/>
      <c r="WKC72" s="265"/>
      <c r="WKD72" s="265"/>
      <c r="WKE72" s="265"/>
      <c r="WKF72" s="265"/>
      <c r="WKG72" s="49"/>
      <c r="WKH72" s="49"/>
      <c r="WKI72" s="49"/>
      <c r="WKJ72" s="265"/>
      <c r="WKK72" s="265"/>
      <c r="WKL72" s="265"/>
      <c r="WKM72" s="265"/>
      <c r="WKN72" s="265"/>
      <c r="WKO72" s="49"/>
      <c r="WKP72" s="49"/>
      <c r="WKQ72" s="49"/>
      <c r="WKR72" s="265"/>
      <c r="WKS72" s="265"/>
      <c r="WKT72" s="265"/>
      <c r="WKU72" s="265"/>
      <c r="WKV72" s="265"/>
      <c r="WKW72" s="49"/>
      <c r="WKX72" s="49"/>
      <c r="WKY72" s="49"/>
      <c r="WKZ72" s="265"/>
      <c r="WLA72" s="265"/>
      <c r="WLB72" s="265"/>
      <c r="WLC72" s="265"/>
      <c r="WLD72" s="265"/>
      <c r="WLE72" s="49"/>
      <c r="WLF72" s="49"/>
      <c r="WLG72" s="49"/>
      <c r="WLH72" s="265"/>
      <c r="WLI72" s="265"/>
      <c r="WLJ72" s="265"/>
      <c r="WLK72" s="265"/>
      <c r="WLL72" s="265"/>
      <c r="WLM72" s="49"/>
      <c r="WLN72" s="49"/>
      <c r="WLO72" s="49"/>
      <c r="WLP72" s="265"/>
      <c r="WLQ72" s="265"/>
      <c r="WLR72" s="265"/>
      <c r="WLS72" s="265"/>
      <c r="WLT72" s="265"/>
      <c r="WLU72" s="49"/>
      <c r="WLV72" s="49"/>
      <c r="WLW72" s="49"/>
      <c r="WLX72" s="265"/>
      <c r="WLY72" s="265"/>
      <c r="WLZ72" s="265"/>
      <c r="WMA72" s="265"/>
      <c r="WMB72" s="265"/>
      <c r="WMC72" s="49"/>
      <c r="WMD72" s="49"/>
      <c r="WME72" s="49"/>
      <c r="WMF72" s="265"/>
      <c r="WMG72" s="265"/>
      <c r="WMH72" s="265"/>
      <c r="WMI72" s="265"/>
      <c r="WMJ72" s="265"/>
      <c r="WMK72" s="49"/>
      <c r="WML72" s="49"/>
      <c r="WMM72" s="49"/>
      <c r="WMN72" s="265"/>
      <c r="WMO72" s="265"/>
      <c r="WMP72" s="265"/>
      <c r="WMQ72" s="265"/>
      <c r="WMR72" s="265"/>
      <c r="WMS72" s="49"/>
      <c r="WMT72" s="49"/>
      <c r="WMU72" s="49"/>
      <c r="WMV72" s="265"/>
      <c r="WMW72" s="265"/>
      <c r="WMX72" s="265"/>
      <c r="WMY72" s="265"/>
      <c r="WMZ72" s="265"/>
      <c r="WNA72" s="49"/>
      <c r="WNB72" s="49"/>
      <c r="WNC72" s="49"/>
      <c r="WND72" s="265"/>
      <c r="WNE72" s="265"/>
      <c r="WNF72" s="265"/>
      <c r="WNG72" s="265"/>
      <c r="WNH72" s="265"/>
      <c r="WNI72" s="49"/>
      <c r="WNJ72" s="49"/>
      <c r="WNK72" s="49"/>
      <c r="WNL72" s="265"/>
      <c r="WNM72" s="265"/>
      <c r="WNN72" s="265"/>
      <c r="WNO72" s="265"/>
      <c r="WNP72" s="265"/>
      <c r="WNQ72" s="49"/>
      <c r="WNR72" s="49"/>
      <c r="WNS72" s="49"/>
      <c r="WNT72" s="265"/>
      <c r="WNU72" s="265"/>
      <c r="WNV72" s="265"/>
      <c r="WNW72" s="265"/>
      <c r="WNX72" s="265"/>
      <c r="WNY72" s="49"/>
      <c r="WNZ72" s="49"/>
      <c r="WOA72" s="49"/>
      <c r="WOB72" s="265"/>
      <c r="WOC72" s="265"/>
      <c r="WOD72" s="265"/>
      <c r="WOE72" s="265"/>
      <c r="WOF72" s="265"/>
      <c r="WOG72" s="49"/>
      <c r="WOH72" s="49"/>
      <c r="WOI72" s="49"/>
      <c r="WOJ72" s="265"/>
      <c r="WOK72" s="265"/>
      <c r="WOL72" s="265"/>
      <c r="WOM72" s="265"/>
      <c r="WON72" s="265"/>
      <c r="WOO72" s="49"/>
      <c r="WOP72" s="49"/>
      <c r="WOQ72" s="49"/>
      <c r="WOR72" s="265"/>
      <c r="WOS72" s="265"/>
      <c r="WOT72" s="265"/>
      <c r="WOU72" s="265"/>
      <c r="WOV72" s="265"/>
      <c r="WOW72" s="49"/>
      <c r="WOX72" s="49"/>
      <c r="WOY72" s="49"/>
      <c r="WOZ72" s="265"/>
      <c r="WPA72" s="265"/>
      <c r="WPB72" s="265"/>
      <c r="WPC72" s="265"/>
      <c r="WPD72" s="265"/>
      <c r="WPE72" s="49"/>
      <c r="WPF72" s="49"/>
      <c r="WPG72" s="49"/>
      <c r="WPH72" s="265"/>
      <c r="WPI72" s="265"/>
      <c r="WPJ72" s="265"/>
      <c r="WPK72" s="265"/>
      <c r="WPL72" s="265"/>
      <c r="WPM72" s="49"/>
      <c r="WPN72" s="49"/>
      <c r="WPO72" s="49"/>
      <c r="WPP72" s="265"/>
      <c r="WPQ72" s="265"/>
      <c r="WPR72" s="265"/>
      <c r="WPS72" s="265"/>
      <c r="WPT72" s="265"/>
      <c r="WPU72" s="49"/>
      <c r="WPV72" s="49"/>
      <c r="WPW72" s="49"/>
      <c r="WPX72" s="265"/>
      <c r="WPY72" s="265"/>
      <c r="WPZ72" s="265"/>
      <c r="WQA72" s="265"/>
      <c r="WQB72" s="265"/>
      <c r="WQC72" s="49"/>
      <c r="WQD72" s="49"/>
      <c r="WQE72" s="49"/>
      <c r="WQF72" s="265"/>
      <c r="WQG72" s="265"/>
      <c r="WQH72" s="265"/>
      <c r="WQI72" s="265"/>
      <c r="WQJ72" s="265"/>
      <c r="WQK72" s="49"/>
      <c r="WQL72" s="49"/>
      <c r="WQM72" s="49"/>
      <c r="WQN72" s="265"/>
      <c r="WQO72" s="265"/>
      <c r="WQP72" s="265"/>
      <c r="WQQ72" s="265"/>
      <c r="WQR72" s="265"/>
      <c r="WQS72" s="49"/>
      <c r="WQT72" s="49"/>
      <c r="WQU72" s="49"/>
      <c r="WQV72" s="265"/>
      <c r="WQW72" s="265"/>
      <c r="WQX72" s="265"/>
      <c r="WQY72" s="265"/>
      <c r="WQZ72" s="265"/>
      <c r="WRA72" s="49"/>
      <c r="WRB72" s="49"/>
      <c r="WRC72" s="49"/>
      <c r="WRD72" s="265"/>
      <c r="WRE72" s="265"/>
      <c r="WRF72" s="265"/>
      <c r="WRG72" s="265"/>
      <c r="WRH72" s="265"/>
      <c r="WRI72" s="49"/>
      <c r="WRJ72" s="49"/>
      <c r="WRK72" s="49"/>
      <c r="WRL72" s="265"/>
      <c r="WRM72" s="265"/>
      <c r="WRN72" s="265"/>
      <c r="WRO72" s="265"/>
      <c r="WRP72" s="265"/>
      <c r="WRQ72" s="49"/>
      <c r="WRR72" s="49"/>
      <c r="WRS72" s="49"/>
      <c r="WRT72" s="265"/>
      <c r="WRU72" s="265"/>
      <c r="WRV72" s="265"/>
      <c r="WRW72" s="265"/>
      <c r="WRX72" s="265"/>
      <c r="WRY72" s="49"/>
      <c r="WRZ72" s="49"/>
      <c r="WSA72" s="49"/>
      <c r="WSB72" s="265"/>
      <c r="WSC72" s="265"/>
      <c r="WSD72" s="265"/>
      <c r="WSE72" s="265"/>
      <c r="WSF72" s="265"/>
      <c r="WSG72" s="49"/>
      <c r="WSH72" s="49"/>
      <c r="WSI72" s="49"/>
      <c r="WSJ72" s="265"/>
      <c r="WSK72" s="265"/>
      <c r="WSL72" s="265"/>
      <c r="WSM72" s="265"/>
      <c r="WSN72" s="265"/>
      <c r="WSO72" s="49"/>
      <c r="WSP72" s="49"/>
      <c r="WSQ72" s="49"/>
      <c r="WSR72" s="265"/>
      <c r="WSS72" s="265"/>
      <c r="WST72" s="265"/>
      <c r="WSU72" s="265"/>
      <c r="WSV72" s="265"/>
      <c r="WSW72" s="49"/>
      <c r="WSX72" s="49"/>
      <c r="WSY72" s="49"/>
      <c r="WSZ72" s="265"/>
      <c r="WTA72" s="265"/>
      <c r="WTB72" s="265"/>
      <c r="WTC72" s="265"/>
      <c r="WTD72" s="265"/>
      <c r="WTE72" s="49"/>
      <c r="WTF72" s="49"/>
      <c r="WTG72" s="49"/>
      <c r="WTH72" s="265"/>
      <c r="WTI72" s="265"/>
      <c r="WTJ72" s="265"/>
      <c r="WTK72" s="265"/>
      <c r="WTL72" s="265"/>
      <c r="WTM72" s="49"/>
      <c r="WTN72" s="49"/>
      <c r="WTO72" s="49"/>
      <c r="WTP72" s="265"/>
      <c r="WTQ72" s="265"/>
      <c r="WTR72" s="265"/>
      <c r="WTS72" s="265"/>
      <c r="WTT72" s="265"/>
      <c r="WTU72" s="49"/>
      <c r="WTV72" s="49"/>
      <c r="WTW72" s="49"/>
      <c r="WTX72" s="265"/>
      <c r="WTY72" s="265"/>
      <c r="WTZ72" s="265"/>
      <c r="WUA72" s="265"/>
      <c r="WUB72" s="265"/>
      <c r="WUC72" s="49"/>
      <c r="WUD72" s="49"/>
      <c r="WUE72" s="49"/>
      <c r="WUF72" s="265"/>
      <c r="WUG72" s="265"/>
      <c r="WUH72" s="265"/>
      <c r="WUI72" s="265"/>
      <c r="WUJ72" s="265"/>
      <c r="WUK72" s="49"/>
      <c r="WUL72" s="49"/>
      <c r="WUM72" s="49"/>
      <c r="WUN72" s="265"/>
      <c r="WUO72" s="265"/>
      <c r="WUP72" s="265"/>
      <c r="WUQ72" s="265"/>
      <c r="WUR72" s="265"/>
      <c r="WUS72" s="49"/>
      <c r="WUT72" s="49"/>
      <c r="WUU72" s="49"/>
      <c r="WUV72" s="265"/>
      <c r="WUW72" s="265"/>
      <c r="WUX72" s="265"/>
      <c r="WUY72" s="265"/>
      <c r="WUZ72" s="265"/>
      <c r="WVA72" s="49"/>
      <c r="WVB72" s="49"/>
      <c r="WVC72" s="49"/>
      <c r="WVD72" s="265"/>
      <c r="WVE72" s="265"/>
      <c r="WVF72" s="265"/>
      <c r="WVG72" s="265"/>
      <c r="WVH72" s="265"/>
      <c r="WVI72" s="49"/>
      <c r="WVJ72" s="49"/>
      <c r="WVK72" s="49"/>
      <c r="WVL72" s="265"/>
      <c r="WVM72" s="265"/>
      <c r="WVN72" s="265"/>
      <c r="WVO72" s="265"/>
      <c r="WVP72" s="265"/>
      <c r="WVQ72" s="49"/>
      <c r="WVR72" s="49"/>
      <c r="WVS72" s="49"/>
      <c r="WVT72" s="265"/>
      <c r="WVU72" s="265"/>
      <c r="WVV72" s="265"/>
      <c r="WVW72" s="265"/>
      <c r="WVX72" s="265"/>
      <c r="WVY72" s="49"/>
      <c r="WVZ72" s="49"/>
      <c r="WWA72" s="49"/>
      <c r="WWB72" s="265"/>
      <c r="WWC72" s="265"/>
      <c r="WWD72" s="265"/>
      <c r="WWE72" s="265"/>
      <c r="WWF72" s="265"/>
      <c r="WWG72" s="49"/>
      <c r="WWH72" s="49"/>
      <c r="WWI72" s="49"/>
      <c r="WWJ72" s="265"/>
      <c r="WWK72" s="265"/>
      <c r="WWL72" s="265"/>
      <c r="WWM72" s="265"/>
      <c r="WWN72" s="265"/>
      <c r="WWO72" s="49"/>
      <c r="WWP72" s="49"/>
      <c r="WWQ72" s="49"/>
      <c r="WWR72" s="265"/>
      <c r="WWS72" s="265"/>
      <c r="WWT72" s="265"/>
      <c r="WWU72" s="265"/>
      <c r="WWV72" s="265"/>
      <c r="WWW72" s="49"/>
      <c r="WWX72" s="49"/>
      <c r="WWY72" s="49"/>
      <c r="WWZ72" s="265"/>
      <c r="WXA72" s="265"/>
      <c r="WXB72" s="265"/>
      <c r="WXC72" s="265"/>
      <c r="WXD72" s="265"/>
      <c r="WXE72" s="49"/>
      <c r="WXF72" s="49"/>
      <c r="WXG72" s="49"/>
      <c r="WXH72" s="265"/>
      <c r="WXI72" s="265"/>
      <c r="WXJ72" s="265"/>
      <c r="WXK72" s="265"/>
      <c r="WXL72" s="265"/>
      <c r="WXM72" s="49"/>
      <c r="WXN72" s="49"/>
      <c r="WXO72" s="49"/>
      <c r="WXP72" s="265"/>
      <c r="WXQ72" s="265"/>
      <c r="WXR72" s="265"/>
      <c r="WXS72" s="265"/>
      <c r="WXT72" s="265"/>
      <c r="WXU72" s="49"/>
      <c r="WXV72" s="49"/>
      <c r="WXW72" s="49"/>
      <c r="WXX72" s="265"/>
      <c r="WXY72" s="265"/>
      <c r="WXZ72" s="265"/>
      <c r="WYA72" s="265"/>
      <c r="WYB72" s="265"/>
      <c r="WYC72" s="49"/>
      <c r="WYD72" s="49"/>
      <c r="WYE72" s="49"/>
      <c r="WYF72" s="265"/>
      <c r="WYG72" s="265"/>
      <c r="WYH72" s="265"/>
      <c r="WYI72" s="265"/>
      <c r="WYJ72" s="265"/>
      <c r="WYK72" s="49"/>
      <c r="WYL72" s="49"/>
      <c r="WYM72" s="49"/>
      <c r="WYN72" s="265"/>
      <c r="WYO72" s="265"/>
      <c r="WYP72" s="265"/>
      <c r="WYQ72" s="265"/>
      <c r="WYR72" s="265"/>
      <c r="WYS72" s="49"/>
      <c r="WYT72" s="49"/>
      <c r="WYU72" s="49"/>
      <c r="WYV72" s="265"/>
      <c r="WYW72" s="265"/>
      <c r="WYX72" s="265"/>
      <c r="WYY72" s="265"/>
      <c r="WYZ72" s="265"/>
      <c r="WZA72" s="49"/>
      <c r="WZB72" s="49"/>
      <c r="WZC72" s="49"/>
      <c r="WZD72" s="265"/>
      <c r="WZE72" s="265"/>
      <c r="WZF72" s="265"/>
      <c r="WZG72" s="265"/>
      <c r="WZH72" s="265"/>
      <c r="WZI72" s="49"/>
      <c r="WZJ72" s="49"/>
      <c r="WZK72" s="49"/>
      <c r="WZL72" s="265"/>
      <c r="WZM72" s="265"/>
      <c r="WZN72" s="265"/>
      <c r="WZO72" s="265"/>
      <c r="WZP72" s="265"/>
      <c r="WZQ72" s="49"/>
      <c r="WZR72" s="49"/>
      <c r="WZS72" s="49"/>
      <c r="WZT72" s="265"/>
      <c r="WZU72" s="265"/>
      <c r="WZV72" s="265"/>
      <c r="WZW72" s="265"/>
      <c r="WZX72" s="265"/>
      <c r="WZY72" s="49"/>
      <c r="WZZ72" s="49"/>
      <c r="XAA72" s="49"/>
      <c r="XAB72" s="265"/>
      <c r="XAC72" s="265"/>
      <c r="XAD72" s="265"/>
      <c r="XAE72" s="265"/>
      <c r="XAF72" s="265"/>
      <c r="XAG72" s="49"/>
      <c r="XAH72" s="49"/>
      <c r="XAI72" s="49"/>
      <c r="XAJ72" s="265"/>
      <c r="XAK72" s="265"/>
      <c r="XAL72" s="265"/>
      <c r="XAM72" s="265"/>
      <c r="XAN72" s="265"/>
      <c r="XAO72" s="49"/>
      <c r="XAP72" s="49"/>
      <c r="XAQ72" s="49"/>
      <c r="XAR72" s="265"/>
      <c r="XAS72" s="265"/>
      <c r="XAT72" s="265"/>
      <c r="XAU72" s="265"/>
      <c r="XAV72" s="265"/>
      <c r="XAW72" s="49"/>
      <c r="XAX72" s="49"/>
      <c r="XAY72" s="49"/>
      <c r="XAZ72" s="265"/>
      <c r="XBA72" s="265"/>
      <c r="XBB72" s="265"/>
      <c r="XBC72" s="265"/>
      <c r="XBD72" s="265"/>
      <c r="XBE72" s="49"/>
      <c r="XBF72" s="49"/>
      <c r="XBG72" s="49"/>
      <c r="XBH72" s="265"/>
      <c r="XBI72" s="265"/>
      <c r="XBJ72" s="265"/>
      <c r="XBK72" s="265"/>
      <c r="XBL72" s="265"/>
      <c r="XBM72" s="49"/>
      <c r="XBN72" s="49"/>
      <c r="XBO72" s="49"/>
      <c r="XBP72" s="265"/>
      <c r="XBQ72" s="265"/>
      <c r="XBR72" s="265"/>
      <c r="XBS72" s="265"/>
      <c r="XBT72" s="265"/>
      <c r="XBU72" s="49"/>
      <c r="XBV72" s="49"/>
      <c r="XBW72" s="49"/>
      <c r="XBX72" s="265"/>
      <c r="XBY72" s="265"/>
      <c r="XBZ72" s="265"/>
      <c r="XCA72" s="265"/>
      <c r="XCB72" s="265"/>
      <c r="XCC72" s="49"/>
      <c r="XCD72" s="49"/>
      <c r="XCE72" s="49"/>
      <c r="XCF72" s="265"/>
      <c r="XCG72" s="265"/>
      <c r="XCH72" s="265"/>
      <c r="XCI72" s="265"/>
      <c r="XCJ72" s="265"/>
      <c r="XCK72" s="49"/>
      <c r="XCL72" s="49"/>
      <c r="XCM72" s="49"/>
      <c r="XCN72" s="265"/>
      <c r="XCO72" s="265"/>
      <c r="XCP72" s="265"/>
      <c r="XCQ72" s="265"/>
      <c r="XCR72" s="265"/>
      <c r="XCS72" s="49"/>
      <c r="XCT72" s="49"/>
      <c r="XCU72" s="49"/>
      <c r="XCV72" s="265"/>
      <c r="XCW72" s="265"/>
      <c r="XCX72" s="265"/>
      <c r="XCY72" s="265"/>
      <c r="XCZ72" s="265"/>
      <c r="XDA72" s="49"/>
      <c r="XDB72" s="49"/>
      <c r="XDC72" s="49"/>
      <c r="XDD72" s="265"/>
      <c r="XDE72" s="265"/>
      <c r="XDF72" s="265"/>
      <c r="XDG72" s="265"/>
      <c r="XDH72" s="265"/>
      <c r="XDI72" s="49"/>
      <c r="XDJ72" s="49"/>
      <c r="XDK72" s="49"/>
      <c r="XDL72" s="265"/>
      <c r="XDM72" s="265"/>
      <c r="XDN72" s="265"/>
      <c r="XDO72" s="265"/>
      <c r="XDP72" s="265"/>
      <c r="XDQ72" s="49"/>
      <c r="XDR72" s="49"/>
      <c r="XDS72" s="49"/>
      <c r="XDT72" s="265"/>
      <c r="XDU72" s="265"/>
      <c r="XDV72" s="265"/>
      <c r="XDW72" s="265"/>
      <c r="XDX72" s="265"/>
      <c r="XDY72" s="49"/>
      <c r="XDZ72" s="49"/>
      <c r="XEA72" s="49"/>
      <c r="XEB72" s="265"/>
      <c r="XEC72" s="265"/>
      <c r="XED72" s="265"/>
      <c r="XEE72" s="265"/>
      <c r="XEF72" s="265"/>
      <c r="XEG72" s="49"/>
      <c r="XEH72" s="49"/>
      <c r="XEI72" s="49"/>
      <c r="XEJ72" s="265"/>
      <c r="XEK72" s="265"/>
      <c r="XEL72" s="265"/>
      <c r="XEM72" s="265"/>
      <c r="XEN72" s="265"/>
      <c r="XEO72" s="49"/>
      <c r="XEP72" s="49"/>
      <c r="XEQ72" s="49"/>
      <c r="XER72" s="265"/>
      <c r="XES72" s="265"/>
      <c r="XET72" s="265"/>
      <c r="XEU72" s="265"/>
      <c r="XEV72" s="265"/>
      <c r="XEW72" s="49"/>
      <c r="XEX72" s="49"/>
      <c r="XEY72" s="49"/>
      <c r="XEZ72" s="265"/>
      <c r="XFA72" s="265"/>
      <c r="XFB72" s="265"/>
      <c r="XFC72" s="265"/>
      <c r="XFD72" s="265"/>
    </row>
    <row r="73" spans="1:16384" s="256" customFormat="1" ht="26" x14ac:dyDescent="0.15">
      <c r="C73" s="258" t="s">
        <v>496</v>
      </c>
      <c r="D73" s="258"/>
      <c r="E73" s="274" t="s">
        <v>787</v>
      </c>
      <c r="F73" s="274" t="s">
        <v>789</v>
      </c>
      <c r="G73" s="274" t="s">
        <v>786</v>
      </c>
      <c r="H73" s="274" t="s">
        <v>788</v>
      </c>
      <c r="I73" s="274" t="s">
        <v>790</v>
      </c>
      <c r="J73" s="650" t="s">
        <v>978</v>
      </c>
      <c r="K73" s="650" t="s">
        <v>979</v>
      </c>
      <c r="L73" s="274" t="s">
        <v>206</v>
      </c>
      <c r="M73" s="273" t="s">
        <v>959</v>
      </c>
      <c r="N73" s="545"/>
      <c r="O73" s="545"/>
      <c r="P73" s="545"/>
      <c r="R73" s="545"/>
      <c r="S73" s="545"/>
      <c r="T73" s="545"/>
      <c r="U73" s="545"/>
      <c r="V73" s="545"/>
      <c r="W73" s="545"/>
      <c r="X73" s="545"/>
      <c r="Z73" s="545"/>
      <c r="AA73" s="545"/>
      <c r="AB73" s="545"/>
      <c r="AC73" s="545"/>
      <c r="AD73" s="545"/>
      <c r="AE73" s="545"/>
      <c r="AF73" s="545"/>
      <c r="AH73" s="545"/>
      <c r="AI73" s="545"/>
      <c r="AJ73" s="545"/>
      <c r="AK73" s="545"/>
      <c r="AL73" s="545"/>
      <c r="AM73" s="545"/>
      <c r="AN73" s="545"/>
      <c r="AP73" s="545"/>
      <c r="AQ73" s="545"/>
      <c r="AR73" s="545"/>
      <c r="AS73" s="545"/>
      <c r="AT73" s="545"/>
      <c r="AU73" s="545"/>
      <c r="AV73" s="545"/>
      <c r="AX73" s="545"/>
      <c r="AY73" s="545"/>
      <c r="AZ73" s="545"/>
      <c r="BA73" s="545"/>
      <c r="BB73" s="545"/>
      <c r="BC73" s="545"/>
      <c r="BD73" s="545"/>
      <c r="BF73" s="545"/>
      <c r="BG73" s="545"/>
      <c r="BH73" s="545"/>
      <c r="BI73" s="545"/>
      <c r="BJ73" s="545"/>
      <c r="BK73" s="545"/>
      <c r="BL73" s="545"/>
      <c r="BN73" s="545"/>
      <c r="BO73" s="545"/>
      <c r="BP73" s="545"/>
      <c r="BQ73" s="545"/>
      <c r="BR73" s="545"/>
      <c r="BS73" s="545"/>
      <c r="BT73" s="545"/>
      <c r="BV73" s="545"/>
      <c r="BW73" s="545"/>
      <c r="BX73" s="545"/>
      <c r="BY73" s="545"/>
      <c r="BZ73" s="545"/>
      <c r="CA73" s="545"/>
      <c r="CB73" s="545"/>
      <c r="CD73" s="545"/>
      <c r="CE73" s="545"/>
      <c r="CF73" s="545"/>
      <c r="CG73" s="545"/>
      <c r="CH73" s="545"/>
      <c r="CI73" s="545"/>
      <c r="CJ73" s="545"/>
      <c r="CL73" s="545"/>
      <c r="CM73" s="545"/>
      <c r="CN73" s="545"/>
      <c r="CO73" s="545"/>
      <c r="CP73" s="545"/>
      <c r="CQ73" s="545"/>
      <c r="CR73" s="545"/>
      <c r="CT73" s="545"/>
      <c r="CU73" s="545"/>
      <c r="CV73" s="545"/>
      <c r="CW73" s="545"/>
      <c r="CX73" s="545"/>
      <c r="CY73" s="545"/>
      <c r="CZ73" s="545"/>
      <c r="DB73" s="545"/>
      <c r="DC73" s="545"/>
      <c r="DD73" s="545"/>
      <c r="DE73" s="545"/>
      <c r="DF73" s="545"/>
      <c r="DG73" s="545"/>
      <c r="DH73" s="545"/>
      <c r="DJ73" s="545"/>
      <c r="DK73" s="545"/>
      <c r="DL73" s="545"/>
      <c r="DM73" s="545"/>
      <c r="DN73" s="545"/>
      <c r="DO73" s="545"/>
      <c r="DP73" s="545"/>
      <c r="DR73" s="545"/>
      <c r="DS73" s="545"/>
      <c r="DT73" s="545"/>
      <c r="DU73" s="545"/>
      <c r="DV73" s="545"/>
      <c r="DW73" s="545"/>
      <c r="DX73" s="545"/>
      <c r="DZ73" s="545"/>
      <c r="EA73" s="545"/>
      <c r="EB73" s="545"/>
      <c r="EC73" s="545"/>
      <c r="ED73" s="545"/>
      <c r="EE73" s="545"/>
      <c r="EF73" s="545"/>
      <c r="EH73" s="545"/>
      <c r="EI73" s="545"/>
      <c r="EJ73" s="545"/>
      <c r="EK73" s="545"/>
      <c r="EL73" s="545"/>
      <c r="EM73" s="545"/>
      <c r="EN73" s="545"/>
      <c r="EP73" s="545"/>
      <c r="EQ73" s="545"/>
      <c r="ER73" s="545"/>
      <c r="ES73" s="545"/>
      <c r="ET73" s="545"/>
      <c r="EU73" s="545"/>
      <c r="EV73" s="545"/>
      <c r="EX73" s="545"/>
      <c r="EY73" s="545"/>
      <c r="EZ73" s="545"/>
      <c r="FA73" s="545"/>
      <c r="FB73" s="545"/>
      <c r="FC73" s="545"/>
      <c r="FD73" s="545"/>
      <c r="FF73" s="545"/>
      <c r="FG73" s="545"/>
      <c r="FH73" s="545"/>
      <c r="FI73" s="545"/>
      <c r="FJ73" s="545"/>
      <c r="FK73" s="545"/>
      <c r="FL73" s="545"/>
      <c r="FN73" s="545"/>
      <c r="FO73" s="545"/>
      <c r="FP73" s="545"/>
      <c r="FQ73" s="545"/>
      <c r="FR73" s="545"/>
      <c r="FS73" s="545"/>
      <c r="FT73" s="545"/>
      <c r="FV73" s="545"/>
      <c r="FW73" s="545"/>
      <c r="FX73" s="545"/>
      <c r="FY73" s="545"/>
      <c r="FZ73" s="545"/>
      <c r="GA73" s="545"/>
      <c r="GB73" s="545"/>
      <c r="GD73" s="545"/>
      <c r="GE73" s="545"/>
      <c r="GF73" s="545"/>
      <c r="GG73" s="545"/>
      <c r="GH73" s="545"/>
      <c r="GI73" s="545"/>
      <c r="GJ73" s="545"/>
      <c r="GL73" s="545"/>
      <c r="GM73" s="545"/>
      <c r="GN73" s="545"/>
      <c r="GO73" s="545"/>
      <c r="GP73" s="545"/>
      <c r="GQ73" s="545"/>
      <c r="GR73" s="545"/>
      <c r="GT73" s="545"/>
      <c r="GU73" s="545"/>
      <c r="GV73" s="545"/>
      <c r="GW73" s="545"/>
      <c r="GX73" s="545"/>
      <c r="GY73" s="545"/>
      <c r="GZ73" s="545"/>
      <c r="HB73" s="545"/>
      <c r="HC73" s="545"/>
      <c r="HD73" s="545"/>
      <c r="HE73" s="545"/>
      <c r="HF73" s="545"/>
      <c r="HG73" s="545"/>
      <c r="HH73" s="545"/>
      <c r="HJ73" s="545"/>
      <c r="HK73" s="545"/>
      <c r="HL73" s="545"/>
      <c r="HM73" s="545"/>
      <c r="HN73" s="545"/>
      <c r="HO73" s="545"/>
      <c r="HP73" s="545"/>
      <c r="HR73" s="545"/>
      <c r="HS73" s="545"/>
      <c r="HT73" s="545"/>
      <c r="HU73" s="545"/>
      <c r="HV73" s="545"/>
      <c r="HW73" s="545"/>
      <c r="HX73" s="545"/>
      <c r="HZ73" s="545"/>
      <c r="IA73" s="545"/>
      <c r="IB73" s="545"/>
      <c r="IC73" s="545"/>
      <c r="ID73" s="545"/>
      <c r="IE73" s="545"/>
      <c r="IF73" s="545"/>
      <c r="IH73" s="545"/>
      <c r="II73" s="545"/>
      <c r="IJ73" s="545"/>
      <c r="IK73" s="545"/>
      <c r="IL73" s="545"/>
      <c r="IM73" s="545"/>
      <c r="IN73" s="545"/>
      <c r="IP73" s="545"/>
      <c r="IQ73" s="545"/>
      <c r="IR73" s="545"/>
      <c r="IS73" s="545"/>
      <c r="IT73" s="545"/>
      <c r="IU73" s="545"/>
      <c r="IV73" s="545"/>
      <c r="IX73" s="545"/>
      <c r="IY73" s="545"/>
      <c r="IZ73" s="545"/>
      <c r="JA73" s="545"/>
      <c r="JB73" s="545"/>
      <c r="JC73" s="545"/>
      <c r="JD73" s="545"/>
      <c r="JF73" s="545"/>
      <c r="JG73" s="545"/>
      <c r="JH73" s="545"/>
      <c r="JI73" s="545"/>
      <c r="JJ73" s="545"/>
      <c r="JK73" s="545"/>
      <c r="JL73" s="545"/>
      <c r="JN73" s="545"/>
      <c r="JO73" s="545"/>
      <c r="JP73" s="545"/>
      <c r="JQ73" s="545"/>
      <c r="JR73" s="545"/>
      <c r="JS73" s="545"/>
      <c r="JT73" s="545"/>
      <c r="JV73" s="545"/>
      <c r="JW73" s="545"/>
      <c r="JX73" s="545"/>
      <c r="JY73" s="545"/>
      <c r="JZ73" s="545"/>
      <c r="KA73" s="545"/>
      <c r="KB73" s="545"/>
      <c r="KD73" s="545"/>
      <c r="KE73" s="545"/>
      <c r="KF73" s="545"/>
      <c r="KG73" s="545"/>
      <c r="KH73" s="545"/>
      <c r="KI73" s="545"/>
      <c r="KJ73" s="545"/>
      <c r="KL73" s="545"/>
      <c r="KM73" s="545"/>
      <c r="KN73" s="545"/>
      <c r="KO73" s="545"/>
      <c r="KP73" s="545"/>
      <c r="KQ73" s="545"/>
      <c r="KR73" s="545"/>
      <c r="KT73" s="545"/>
      <c r="KU73" s="545"/>
      <c r="KV73" s="545"/>
      <c r="KW73" s="545"/>
      <c r="KX73" s="545"/>
      <c r="KY73" s="545"/>
      <c r="KZ73" s="545"/>
      <c r="LB73" s="545"/>
      <c r="LC73" s="545"/>
      <c r="LD73" s="545"/>
      <c r="LE73" s="545"/>
      <c r="LF73" s="545"/>
      <c r="LG73" s="545"/>
      <c r="LH73" s="545"/>
      <c r="LJ73" s="545"/>
      <c r="LK73" s="545"/>
      <c r="LL73" s="545"/>
      <c r="LM73" s="545"/>
      <c r="LN73" s="545"/>
      <c r="LO73" s="545"/>
      <c r="LP73" s="545"/>
      <c r="LR73" s="545"/>
      <c r="LS73" s="545"/>
      <c r="LT73" s="545"/>
      <c r="LU73" s="545"/>
      <c r="LV73" s="545"/>
      <c r="LW73" s="545"/>
      <c r="LX73" s="545"/>
      <c r="LZ73" s="545"/>
      <c r="MA73" s="545"/>
      <c r="MB73" s="545"/>
      <c r="MC73" s="545"/>
      <c r="MD73" s="545"/>
      <c r="ME73" s="545"/>
      <c r="MF73" s="545"/>
      <c r="MH73" s="545"/>
      <c r="MI73" s="545"/>
      <c r="MJ73" s="545"/>
      <c r="MK73" s="545"/>
      <c r="ML73" s="545"/>
      <c r="MM73" s="545"/>
      <c r="MN73" s="545"/>
      <c r="MP73" s="545"/>
      <c r="MQ73" s="545"/>
      <c r="MR73" s="545"/>
      <c r="MS73" s="545"/>
      <c r="MT73" s="545"/>
      <c r="MU73" s="545"/>
      <c r="MV73" s="545"/>
      <c r="MX73" s="545"/>
      <c r="MY73" s="545"/>
      <c r="MZ73" s="545"/>
      <c r="NA73" s="545"/>
      <c r="NB73" s="545"/>
      <c r="NC73" s="545"/>
      <c r="ND73" s="545"/>
      <c r="NF73" s="545"/>
      <c r="NG73" s="545"/>
      <c r="NH73" s="545"/>
      <c r="NI73" s="545"/>
      <c r="NJ73" s="545"/>
      <c r="NK73" s="545"/>
      <c r="NL73" s="545"/>
      <c r="NN73" s="545"/>
      <c r="NO73" s="545"/>
      <c r="NP73" s="545"/>
      <c r="NQ73" s="545"/>
      <c r="NR73" s="545"/>
      <c r="NS73" s="545"/>
      <c r="NT73" s="545"/>
      <c r="NV73" s="545"/>
      <c r="NW73" s="545"/>
      <c r="NX73" s="545"/>
      <c r="NY73" s="545"/>
      <c r="NZ73" s="545"/>
      <c r="OA73" s="545"/>
      <c r="OB73" s="545"/>
      <c r="OD73" s="545"/>
      <c r="OE73" s="545"/>
      <c r="OF73" s="545"/>
      <c r="OG73" s="545"/>
      <c r="OH73" s="545"/>
      <c r="OI73" s="545"/>
      <c r="OJ73" s="545"/>
      <c r="OL73" s="545"/>
      <c r="OM73" s="545"/>
      <c r="ON73" s="545"/>
      <c r="OO73" s="545"/>
      <c r="OP73" s="545"/>
      <c r="OQ73" s="545"/>
      <c r="OR73" s="545"/>
      <c r="OT73" s="545"/>
      <c r="OU73" s="545"/>
      <c r="OV73" s="545"/>
      <c r="OW73" s="545"/>
      <c r="OX73" s="545"/>
      <c r="OY73" s="545"/>
      <c r="OZ73" s="545"/>
      <c r="PB73" s="545"/>
      <c r="PC73" s="545"/>
      <c r="PD73" s="545"/>
      <c r="PE73" s="545"/>
      <c r="PF73" s="545"/>
      <c r="PG73" s="545"/>
      <c r="PH73" s="545"/>
      <c r="PJ73" s="545"/>
      <c r="PK73" s="545"/>
      <c r="PL73" s="545"/>
      <c r="PM73" s="545"/>
      <c r="PN73" s="545"/>
      <c r="PO73" s="545"/>
      <c r="PP73" s="545"/>
      <c r="PR73" s="545"/>
      <c r="PS73" s="545"/>
      <c r="PT73" s="545"/>
      <c r="PU73" s="545"/>
      <c r="PV73" s="545"/>
      <c r="PW73" s="545"/>
      <c r="PX73" s="545"/>
      <c r="PZ73" s="545"/>
      <c r="QA73" s="545"/>
      <c r="QB73" s="545"/>
      <c r="QC73" s="545"/>
      <c r="QD73" s="545"/>
      <c r="QE73" s="545"/>
      <c r="QF73" s="545"/>
      <c r="QH73" s="545"/>
      <c r="QI73" s="545"/>
      <c r="QJ73" s="545"/>
      <c r="QK73" s="545"/>
      <c r="QL73" s="545"/>
      <c r="QM73" s="545"/>
      <c r="QN73" s="545"/>
      <c r="QP73" s="545"/>
      <c r="QQ73" s="545"/>
      <c r="QR73" s="545"/>
      <c r="QS73" s="545"/>
      <c r="QT73" s="545"/>
      <c r="QU73" s="545"/>
      <c r="QV73" s="545"/>
      <c r="QX73" s="545"/>
      <c r="QY73" s="545"/>
      <c r="QZ73" s="545"/>
      <c r="RA73" s="545"/>
      <c r="RB73" s="545"/>
      <c r="RC73" s="545"/>
      <c r="RD73" s="545"/>
      <c r="RF73" s="545"/>
      <c r="RG73" s="545"/>
      <c r="RH73" s="545"/>
      <c r="RI73" s="545"/>
      <c r="RJ73" s="545"/>
      <c r="RK73" s="545"/>
      <c r="RL73" s="545"/>
      <c r="RN73" s="545"/>
      <c r="RO73" s="545"/>
      <c r="RP73" s="545"/>
      <c r="RQ73" s="545"/>
      <c r="RR73" s="545"/>
      <c r="RS73" s="545"/>
      <c r="RT73" s="545"/>
      <c r="RV73" s="545"/>
      <c r="RW73" s="545"/>
      <c r="RX73" s="545"/>
      <c r="RY73" s="545"/>
      <c r="RZ73" s="545"/>
      <c r="SA73" s="545"/>
      <c r="SB73" s="545"/>
      <c r="SD73" s="545"/>
      <c r="SE73" s="545"/>
      <c r="SF73" s="545"/>
      <c r="SG73" s="545"/>
      <c r="SH73" s="545"/>
      <c r="SI73" s="545"/>
      <c r="SJ73" s="545"/>
      <c r="SL73" s="545"/>
      <c r="SM73" s="545"/>
      <c r="SN73" s="545"/>
      <c r="SO73" s="545"/>
      <c r="SP73" s="545"/>
      <c r="SQ73" s="545"/>
      <c r="SR73" s="545"/>
      <c r="ST73" s="545"/>
      <c r="SU73" s="545"/>
      <c r="SV73" s="545"/>
      <c r="SW73" s="545"/>
      <c r="SX73" s="545"/>
      <c r="SY73" s="545"/>
      <c r="SZ73" s="545"/>
      <c r="TB73" s="545"/>
      <c r="TC73" s="545"/>
      <c r="TD73" s="545"/>
      <c r="TE73" s="545"/>
      <c r="TF73" s="545"/>
      <c r="TG73" s="545"/>
      <c r="TH73" s="545"/>
      <c r="TJ73" s="545"/>
      <c r="TK73" s="545"/>
      <c r="TL73" s="545"/>
      <c r="TM73" s="545"/>
      <c r="TN73" s="545"/>
      <c r="TO73" s="545"/>
      <c r="TP73" s="545"/>
      <c r="TR73" s="545"/>
      <c r="TS73" s="545"/>
      <c r="TT73" s="545"/>
      <c r="TU73" s="545"/>
      <c r="TV73" s="545"/>
      <c r="TW73" s="545"/>
      <c r="TX73" s="545"/>
      <c r="TZ73" s="545"/>
      <c r="UA73" s="545"/>
      <c r="UB73" s="545"/>
      <c r="UC73" s="545"/>
      <c r="UD73" s="545"/>
      <c r="UE73" s="545"/>
      <c r="UF73" s="545"/>
      <c r="UH73" s="545"/>
      <c r="UI73" s="545"/>
      <c r="UJ73" s="545"/>
      <c r="UK73" s="545"/>
      <c r="UL73" s="545"/>
      <c r="UM73" s="545"/>
      <c r="UN73" s="545"/>
      <c r="UP73" s="545"/>
      <c r="UQ73" s="545"/>
      <c r="UR73" s="545"/>
      <c r="US73" s="545"/>
      <c r="UT73" s="545"/>
      <c r="UU73" s="545"/>
      <c r="UV73" s="545"/>
      <c r="UX73" s="545"/>
      <c r="UY73" s="545"/>
      <c r="UZ73" s="545"/>
      <c r="VA73" s="545"/>
      <c r="VB73" s="545"/>
      <c r="VC73" s="545"/>
      <c r="VD73" s="545"/>
      <c r="VF73" s="545"/>
      <c r="VG73" s="545"/>
      <c r="VH73" s="545"/>
      <c r="VI73" s="545"/>
      <c r="VJ73" s="545"/>
      <c r="VK73" s="545"/>
      <c r="VL73" s="545"/>
      <c r="VN73" s="545"/>
      <c r="VO73" s="545"/>
      <c r="VP73" s="545"/>
      <c r="VQ73" s="545"/>
      <c r="VR73" s="545"/>
      <c r="VS73" s="545"/>
      <c r="VT73" s="545"/>
      <c r="VV73" s="545"/>
      <c r="VW73" s="545"/>
      <c r="VX73" s="545"/>
      <c r="VY73" s="545"/>
      <c r="VZ73" s="545"/>
      <c r="WA73" s="545"/>
      <c r="WB73" s="545"/>
      <c r="WD73" s="545"/>
      <c r="WE73" s="545"/>
      <c r="WF73" s="545"/>
      <c r="WG73" s="545"/>
      <c r="WH73" s="545"/>
      <c r="WI73" s="545"/>
      <c r="WJ73" s="545"/>
      <c r="WL73" s="545"/>
      <c r="WM73" s="545"/>
      <c r="WN73" s="545"/>
      <c r="WO73" s="545"/>
      <c r="WP73" s="545"/>
      <c r="WQ73" s="545"/>
      <c r="WR73" s="545"/>
      <c r="WT73" s="545"/>
      <c r="WU73" s="545"/>
      <c r="WV73" s="545"/>
      <c r="WW73" s="545"/>
      <c r="WX73" s="545"/>
      <c r="WY73" s="545"/>
      <c r="WZ73" s="545"/>
      <c r="XB73" s="545"/>
      <c r="XC73" s="545"/>
      <c r="XD73" s="545"/>
      <c r="XE73" s="545"/>
      <c r="XF73" s="545"/>
      <c r="XG73" s="545"/>
      <c r="XH73" s="545"/>
      <c r="XJ73" s="545"/>
      <c r="XK73" s="545"/>
      <c r="XL73" s="545"/>
      <c r="XM73" s="545"/>
      <c r="XN73" s="545"/>
      <c r="XO73" s="545"/>
      <c r="XP73" s="545"/>
      <c r="XR73" s="545"/>
      <c r="XS73" s="545"/>
      <c r="XT73" s="545"/>
      <c r="XU73" s="545"/>
      <c r="XV73" s="545"/>
      <c r="XW73" s="545"/>
      <c r="XX73" s="545"/>
      <c r="XZ73" s="545"/>
      <c r="YA73" s="545"/>
      <c r="YB73" s="545"/>
      <c r="YC73" s="545"/>
      <c r="YD73" s="545"/>
      <c r="YE73" s="545"/>
      <c r="YF73" s="545"/>
      <c r="YH73" s="545"/>
      <c r="YI73" s="545"/>
      <c r="YJ73" s="545"/>
      <c r="YK73" s="545"/>
      <c r="YL73" s="545"/>
      <c r="YM73" s="545"/>
      <c r="YN73" s="545"/>
      <c r="YP73" s="545"/>
      <c r="YQ73" s="545"/>
      <c r="YR73" s="545"/>
      <c r="YS73" s="545"/>
      <c r="YT73" s="545"/>
      <c r="YU73" s="545"/>
      <c r="YV73" s="545"/>
      <c r="YX73" s="545"/>
      <c r="YY73" s="545"/>
      <c r="YZ73" s="545"/>
      <c r="ZA73" s="545"/>
      <c r="ZB73" s="545"/>
      <c r="ZC73" s="545"/>
      <c r="ZD73" s="545"/>
      <c r="ZF73" s="545"/>
      <c r="ZG73" s="545"/>
      <c r="ZH73" s="545"/>
      <c r="ZI73" s="545"/>
      <c r="ZJ73" s="545"/>
      <c r="ZK73" s="545"/>
      <c r="ZL73" s="545"/>
      <c r="ZN73" s="545"/>
      <c r="ZO73" s="545"/>
      <c r="ZP73" s="545"/>
      <c r="ZQ73" s="545"/>
      <c r="ZR73" s="545"/>
      <c r="ZS73" s="545"/>
      <c r="ZT73" s="545"/>
      <c r="ZV73" s="545"/>
      <c r="ZW73" s="545"/>
      <c r="ZX73" s="545"/>
      <c r="ZY73" s="545"/>
      <c r="ZZ73" s="545"/>
      <c r="AAA73" s="545"/>
      <c r="AAB73" s="545"/>
      <c r="AAD73" s="545"/>
      <c r="AAE73" s="545"/>
      <c r="AAF73" s="545"/>
      <c r="AAG73" s="545"/>
      <c r="AAH73" s="545"/>
      <c r="AAI73" s="545"/>
      <c r="AAJ73" s="545"/>
      <c r="AAL73" s="545"/>
      <c r="AAM73" s="545"/>
      <c r="AAN73" s="545"/>
      <c r="AAO73" s="545"/>
      <c r="AAP73" s="545"/>
      <c r="AAQ73" s="545"/>
      <c r="AAR73" s="545"/>
      <c r="AAT73" s="545"/>
      <c r="AAU73" s="545"/>
      <c r="AAV73" s="545"/>
      <c r="AAW73" s="545"/>
      <c r="AAX73" s="545"/>
      <c r="AAY73" s="545"/>
      <c r="AAZ73" s="545"/>
      <c r="ABB73" s="545"/>
      <c r="ABC73" s="545"/>
      <c r="ABD73" s="545"/>
      <c r="ABE73" s="545"/>
      <c r="ABF73" s="545"/>
      <c r="ABG73" s="545"/>
      <c r="ABH73" s="545"/>
      <c r="ABJ73" s="545"/>
      <c r="ABK73" s="545"/>
      <c r="ABL73" s="545"/>
      <c r="ABM73" s="545"/>
      <c r="ABN73" s="545"/>
      <c r="ABO73" s="545"/>
      <c r="ABP73" s="545"/>
      <c r="ABR73" s="545"/>
      <c r="ABS73" s="545"/>
      <c r="ABT73" s="545"/>
      <c r="ABU73" s="545"/>
      <c r="ABV73" s="545"/>
      <c r="ABW73" s="545"/>
      <c r="ABX73" s="545"/>
      <c r="ABZ73" s="545"/>
      <c r="ACA73" s="545"/>
      <c r="ACB73" s="545"/>
      <c r="ACC73" s="545"/>
      <c r="ACD73" s="545"/>
      <c r="ACE73" s="545"/>
      <c r="ACF73" s="545"/>
      <c r="ACH73" s="545"/>
      <c r="ACI73" s="545"/>
      <c r="ACJ73" s="545"/>
      <c r="ACK73" s="545"/>
      <c r="ACL73" s="545"/>
      <c r="ACM73" s="545"/>
      <c r="ACN73" s="545"/>
      <c r="ACP73" s="545"/>
      <c r="ACQ73" s="545"/>
      <c r="ACR73" s="545"/>
      <c r="ACS73" s="545"/>
      <c r="ACT73" s="545"/>
      <c r="ACU73" s="545"/>
      <c r="ACV73" s="545"/>
      <c r="ACX73" s="545"/>
      <c r="ACY73" s="545"/>
      <c r="ACZ73" s="545"/>
      <c r="ADA73" s="545"/>
      <c r="ADB73" s="545"/>
      <c r="ADC73" s="545"/>
      <c r="ADD73" s="545"/>
      <c r="ADF73" s="545"/>
      <c r="ADG73" s="545"/>
      <c r="ADH73" s="545"/>
      <c r="ADI73" s="545"/>
      <c r="ADJ73" s="545"/>
      <c r="ADK73" s="545"/>
      <c r="ADL73" s="545"/>
      <c r="ADN73" s="545"/>
      <c r="ADO73" s="545"/>
      <c r="ADP73" s="545"/>
      <c r="ADQ73" s="545"/>
      <c r="ADR73" s="545"/>
      <c r="ADS73" s="545"/>
      <c r="ADT73" s="545"/>
      <c r="ADV73" s="545"/>
      <c r="ADW73" s="545"/>
      <c r="ADX73" s="545"/>
      <c r="ADY73" s="545"/>
      <c r="ADZ73" s="545"/>
      <c r="AEA73" s="545"/>
      <c r="AEB73" s="545"/>
      <c r="AED73" s="545"/>
      <c r="AEE73" s="545"/>
      <c r="AEF73" s="545"/>
      <c r="AEG73" s="545"/>
      <c r="AEH73" s="545"/>
      <c r="AEI73" s="545"/>
      <c r="AEJ73" s="545"/>
      <c r="AEL73" s="545"/>
      <c r="AEM73" s="545"/>
      <c r="AEN73" s="545"/>
      <c r="AEO73" s="545"/>
      <c r="AEP73" s="545"/>
      <c r="AEQ73" s="545"/>
      <c r="AER73" s="545"/>
      <c r="AET73" s="545"/>
      <c r="AEU73" s="545"/>
      <c r="AEV73" s="545"/>
      <c r="AEW73" s="545"/>
      <c r="AEX73" s="545"/>
      <c r="AEY73" s="545"/>
      <c r="AEZ73" s="545"/>
      <c r="AFB73" s="545"/>
      <c r="AFC73" s="545"/>
      <c r="AFD73" s="545"/>
      <c r="AFE73" s="545"/>
      <c r="AFF73" s="545"/>
      <c r="AFG73" s="545"/>
      <c r="AFH73" s="545"/>
      <c r="AFJ73" s="545"/>
      <c r="AFK73" s="545"/>
      <c r="AFL73" s="545"/>
      <c r="AFM73" s="545"/>
      <c r="AFN73" s="545"/>
      <c r="AFO73" s="545"/>
      <c r="AFP73" s="545"/>
      <c r="AFR73" s="545"/>
      <c r="AFS73" s="545"/>
      <c r="AFT73" s="545"/>
      <c r="AFU73" s="545"/>
      <c r="AFV73" s="545"/>
      <c r="AFW73" s="545"/>
      <c r="AFX73" s="545"/>
      <c r="AFZ73" s="545"/>
      <c r="AGA73" s="545"/>
      <c r="AGB73" s="545"/>
      <c r="AGC73" s="545"/>
      <c r="AGD73" s="545"/>
      <c r="AGE73" s="545"/>
      <c r="AGF73" s="545"/>
      <c r="AGH73" s="545"/>
      <c r="AGI73" s="545"/>
      <c r="AGJ73" s="545"/>
      <c r="AGK73" s="545"/>
      <c r="AGL73" s="545"/>
      <c r="AGM73" s="545"/>
      <c r="AGN73" s="545"/>
      <c r="AGP73" s="545"/>
      <c r="AGQ73" s="545"/>
      <c r="AGR73" s="545"/>
      <c r="AGS73" s="545"/>
      <c r="AGT73" s="545"/>
      <c r="AGU73" s="545"/>
      <c r="AGV73" s="545"/>
      <c r="AGX73" s="545"/>
      <c r="AGY73" s="545"/>
      <c r="AGZ73" s="545"/>
      <c r="AHA73" s="545"/>
      <c r="AHB73" s="545"/>
      <c r="AHC73" s="545"/>
      <c r="AHD73" s="545"/>
      <c r="AHF73" s="545"/>
      <c r="AHG73" s="545"/>
      <c r="AHH73" s="545"/>
      <c r="AHI73" s="545"/>
      <c r="AHJ73" s="545"/>
      <c r="AHK73" s="545"/>
      <c r="AHL73" s="545"/>
      <c r="AHN73" s="545"/>
      <c r="AHO73" s="545"/>
      <c r="AHP73" s="545"/>
      <c r="AHQ73" s="545"/>
      <c r="AHR73" s="545"/>
      <c r="AHS73" s="545"/>
      <c r="AHT73" s="545"/>
      <c r="AHV73" s="545"/>
      <c r="AHW73" s="545"/>
      <c r="AHX73" s="545"/>
      <c r="AHY73" s="545"/>
      <c r="AHZ73" s="545"/>
      <c r="AIA73" s="545"/>
      <c r="AIB73" s="545"/>
      <c r="AID73" s="545"/>
      <c r="AIE73" s="545"/>
      <c r="AIF73" s="545"/>
      <c r="AIG73" s="545"/>
      <c r="AIH73" s="545"/>
      <c r="AII73" s="545"/>
      <c r="AIJ73" s="545"/>
      <c r="AIL73" s="545"/>
      <c r="AIM73" s="545"/>
      <c r="AIN73" s="545"/>
      <c r="AIO73" s="545"/>
      <c r="AIP73" s="545"/>
      <c r="AIQ73" s="545"/>
      <c r="AIR73" s="545"/>
      <c r="AIT73" s="545"/>
      <c r="AIU73" s="545"/>
      <c r="AIV73" s="545"/>
      <c r="AIW73" s="545"/>
      <c r="AIX73" s="545"/>
      <c r="AIY73" s="545"/>
      <c r="AIZ73" s="545"/>
      <c r="AJB73" s="545"/>
      <c r="AJC73" s="545"/>
      <c r="AJD73" s="545"/>
      <c r="AJE73" s="545"/>
      <c r="AJF73" s="545"/>
      <c r="AJG73" s="545"/>
      <c r="AJH73" s="545"/>
      <c r="AJJ73" s="545"/>
      <c r="AJK73" s="545"/>
      <c r="AJL73" s="545"/>
      <c r="AJM73" s="545"/>
      <c r="AJN73" s="545"/>
      <c r="AJO73" s="545"/>
      <c r="AJP73" s="545"/>
      <c r="AJR73" s="545"/>
      <c r="AJS73" s="545"/>
      <c r="AJT73" s="545"/>
      <c r="AJU73" s="545"/>
      <c r="AJV73" s="545"/>
      <c r="AJW73" s="545"/>
      <c r="AJX73" s="545"/>
      <c r="AJZ73" s="545"/>
      <c r="AKA73" s="545"/>
      <c r="AKB73" s="545"/>
      <c r="AKC73" s="545"/>
      <c r="AKD73" s="545"/>
      <c r="AKE73" s="545"/>
      <c r="AKF73" s="545"/>
      <c r="AKH73" s="545"/>
      <c r="AKI73" s="545"/>
      <c r="AKJ73" s="545"/>
      <c r="AKK73" s="545"/>
      <c r="AKL73" s="545"/>
      <c r="AKM73" s="545"/>
      <c r="AKN73" s="545"/>
      <c r="AKP73" s="545"/>
      <c r="AKQ73" s="545"/>
      <c r="AKR73" s="545"/>
      <c r="AKS73" s="545"/>
      <c r="AKT73" s="545"/>
      <c r="AKU73" s="545"/>
      <c r="AKV73" s="545"/>
      <c r="AKX73" s="545"/>
      <c r="AKY73" s="545"/>
      <c r="AKZ73" s="545"/>
      <c r="ALA73" s="545"/>
      <c r="ALB73" s="545"/>
      <c r="ALC73" s="545"/>
      <c r="ALD73" s="545"/>
      <c r="ALF73" s="545"/>
      <c r="ALG73" s="545"/>
      <c r="ALH73" s="545"/>
      <c r="ALI73" s="545"/>
      <c r="ALJ73" s="545"/>
      <c r="ALK73" s="545"/>
      <c r="ALL73" s="545"/>
      <c r="ALN73" s="545"/>
      <c r="ALO73" s="545"/>
      <c r="ALP73" s="545"/>
      <c r="ALQ73" s="545"/>
      <c r="ALR73" s="545"/>
      <c r="ALS73" s="545"/>
      <c r="ALT73" s="545"/>
      <c r="ALV73" s="545"/>
      <c r="ALW73" s="545"/>
      <c r="ALX73" s="545"/>
      <c r="ALY73" s="545"/>
      <c r="ALZ73" s="545"/>
      <c r="AMA73" s="545"/>
      <c r="AMB73" s="545"/>
      <c r="AMD73" s="545"/>
      <c r="AME73" s="545"/>
      <c r="AMF73" s="545"/>
      <c r="AMG73" s="545"/>
      <c r="AMH73" s="545"/>
      <c r="AMI73" s="545"/>
      <c r="AMJ73" s="545"/>
      <c r="AML73" s="545"/>
      <c r="AMM73" s="545"/>
      <c r="AMN73" s="545"/>
      <c r="AMO73" s="545"/>
      <c r="AMP73" s="545"/>
      <c r="AMQ73" s="545"/>
      <c r="AMR73" s="545"/>
      <c r="AMT73" s="545"/>
      <c r="AMU73" s="545"/>
      <c r="AMV73" s="545"/>
      <c r="AMW73" s="545"/>
      <c r="AMX73" s="545"/>
      <c r="AMY73" s="545"/>
      <c r="AMZ73" s="545"/>
      <c r="ANB73" s="545"/>
      <c r="ANC73" s="545"/>
      <c r="AND73" s="545"/>
      <c r="ANE73" s="545"/>
      <c r="ANF73" s="545"/>
      <c r="ANG73" s="545"/>
      <c r="ANH73" s="545"/>
      <c r="ANJ73" s="545"/>
      <c r="ANK73" s="545"/>
      <c r="ANL73" s="545"/>
      <c r="ANM73" s="545"/>
      <c r="ANN73" s="545"/>
      <c r="ANO73" s="545"/>
      <c r="ANP73" s="545"/>
      <c r="ANR73" s="545"/>
      <c r="ANS73" s="545"/>
      <c r="ANT73" s="545"/>
      <c r="ANU73" s="545"/>
      <c r="ANV73" s="545"/>
      <c r="ANW73" s="545"/>
      <c r="ANX73" s="545"/>
      <c r="ANZ73" s="545"/>
      <c r="AOA73" s="545"/>
      <c r="AOB73" s="545"/>
      <c r="AOC73" s="545"/>
      <c r="AOD73" s="545"/>
      <c r="AOE73" s="545"/>
      <c r="AOF73" s="545"/>
      <c r="AOH73" s="545"/>
      <c r="AOI73" s="545"/>
      <c r="AOJ73" s="545"/>
      <c r="AOK73" s="545"/>
      <c r="AOL73" s="545"/>
      <c r="AOM73" s="545"/>
      <c r="AON73" s="545"/>
      <c r="AOP73" s="545"/>
      <c r="AOQ73" s="545"/>
      <c r="AOR73" s="545"/>
      <c r="AOS73" s="545"/>
      <c r="AOT73" s="545"/>
      <c r="AOU73" s="545"/>
      <c r="AOV73" s="545"/>
      <c r="AOX73" s="545"/>
      <c r="AOY73" s="545"/>
      <c r="AOZ73" s="545"/>
      <c r="APA73" s="545"/>
      <c r="APB73" s="545"/>
      <c r="APC73" s="545"/>
      <c r="APD73" s="545"/>
      <c r="APF73" s="545"/>
      <c r="APG73" s="545"/>
      <c r="APH73" s="545"/>
      <c r="API73" s="545"/>
      <c r="APJ73" s="545"/>
      <c r="APK73" s="545"/>
      <c r="APL73" s="545"/>
      <c r="APN73" s="545"/>
      <c r="APO73" s="545"/>
      <c r="APP73" s="545"/>
      <c r="APQ73" s="545"/>
      <c r="APR73" s="545"/>
      <c r="APS73" s="545"/>
      <c r="APT73" s="545"/>
      <c r="APV73" s="545"/>
      <c r="APW73" s="545"/>
      <c r="APX73" s="545"/>
      <c r="APY73" s="545"/>
      <c r="APZ73" s="545"/>
      <c r="AQA73" s="545"/>
      <c r="AQB73" s="545"/>
      <c r="AQD73" s="545"/>
      <c r="AQE73" s="545"/>
      <c r="AQF73" s="545"/>
      <c r="AQG73" s="545"/>
      <c r="AQH73" s="545"/>
      <c r="AQI73" s="545"/>
      <c r="AQJ73" s="545"/>
      <c r="AQL73" s="545"/>
      <c r="AQM73" s="545"/>
      <c r="AQN73" s="545"/>
      <c r="AQO73" s="545"/>
      <c r="AQP73" s="545"/>
      <c r="AQQ73" s="545"/>
      <c r="AQR73" s="545"/>
      <c r="AQT73" s="545"/>
      <c r="AQU73" s="545"/>
      <c r="AQV73" s="545"/>
      <c r="AQW73" s="545"/>
      <c r="AQX73" s="545"/>
      <c r="AQY73" s="545"/>
      <c r="AQZ73" s="545"/>
      <c r="ARB73" s="545"/>
      <c r="ARC73" s="545"/>
      <c r="ARD73" s="545"/>
      <c r="ARE73" s="545"/>
      <c r="ARF73" s="545"/>
      <c r="ARG73" s="545"/>
      <c r="ARH73" s="545"/>
      <c r="ARJ73" s="545"/>
      <c r="ARK73" s="545"/>
      <c r="ARL73" s="545"/>
      <c r="ARM73" s="545"/>
      <c r="ARN73" s="545"/>
      <c r="ARO73" s="545"/>
      <c r="ARP73" s="545"/>
      <c r="ARR73" s="545"/>
      <c r="ARS73" s="545"/>
      <c r="ART73" s="545"/>
      <c r="ARU73" s="545"/>
      <c r="ARV73" s="545"/>
      <c r="ARW73" s="545"/>
      <c r="ARX73" s="545"/>
      <c r="ARZ73" s="545"/>
      <c r="ASA73" s="545"/>
      <c r="ASB73" s="545"/>
      <c r="ASC73" s="545"/>
      <c r="ASD73" s="545"/>
      <c r="ASE73" s="545"/>
      <c r="ASF73" s="545"/>
      <c r="ASH73" s="545"/>
      <c r="ASI73" s="545"/>
      <c r="ASJ73" s="545"/>
      <c r="ASK73" s="545"/>
      <c r="ASL73" s="545"/>
      <c r="ASM73" s="545"/>
      <c r="ASN73" s="545"/>
      <c r="ASP73" s="545"/>
      <c r="ASQ73" s="545"/>
      <c r="ASR73" s="545"/>
      <c r="ASS73" s="545"/>
      <c r="AST73" s="545"/>
      <c r="ASU73" s="545"/>
      <c r="ASV73" s="545"/>
      <c r="ASX73" s="545"/>
      <c r="ASY73" s="545"/>
      <c r="ASZ73" s="545"/>
      <c r="ATA73" s="545"/>
      <c r="ATB73" s="545"/>
      <c r="ATC73" s="545"/>
      <c r="ATD73" s="545"/>
      <c r="ATF73" s="545"/>
      <c r="ATG73" s="545"/>
      <c r="ATH73" s="545"/>
      <c r="ATI73" s="545"/>
      <c r="ATJ73" s="545"/>
      <c r="ATK73" s="545"/>
      <c r="ATL73" s="545"/>
      <c r="ATN73" s="545"/>
      <c r="ATO73" s="545"/>
      <c r="ATP73" s="545"/>
      <c r="ATQ73" s="545"/>
      <c r="ATR73" s="545"/>
      <c r="ATS73" s="545"/>
      <c r="ATT73" s="545"/>
      <c r="ATV73" s="545"/>
      <c r="ATW73" s="545"/>
      <c r="ATX73" s="545"/>
      <c r="ATY73" s="545"/>
      <c r="ATZ73" s="545"/>
      <c r="AUA73" s="545"/>
      <c r="AUB73" s="545"/>
      <c r="AUD73" s="545"/>
      <c r="AUE73" s="545"/>
      <c r="AUF73" s="545"/>
      <c r="AUG73" s="545"/>
      <c r="AUH73" s="545"/>
      <c r="AUI73" s="545"/>
      <c r="AUJ73" s="545"/>
      <c r="AUL73" s="545"/>
      <c r="AUM73" s="545"/>
      <c r="AUN73" s="545"/>
      <c r="AUO73" s="545"/>
      <c r="AUP73" s="545"/>
      <c r="AUQ73" s="545"/>
      <c r="AUR73" s="545"/>
      <c r="AUT73" s="545"/>
      <c r="AUU73" s="545"/>
      <c r="AUV73" s="545"/>
      <c r="AUW73" s="545"/>
      <c r="AUX73" s="545"/>
      <c r="AUY73" s="545"/>
      <c r="AUZ73" s="545"/>
      <c r="AVB73" s="545"/>
      <c r="AVC73" s="545"/>
      <c r="AVD73" s="545"/>
      <c r="AVE73" s="545"/>
      <c r="AVF73" s="545"/>
      <c r="AVG73" s="545"/>
      <c r="AVH73" s="545"/>
      <c r="AVJ73" s="545"/>
      <c r="AVK73" s="545"/>
      <c r="AVL73" s="545"/>
      <c r="AVM73" s="545"/>
      <c r="AVN73" s="545"/>
      <c r="AVO73" s="545"/>
      <c r="AVP73" s="545"/>
      <c r="AVR73" s="545"/>
      <c r="AVS73" s="545"/>
      <c r="AVT73" s="545"/>
      <c r="AVU73" s="545"/>
      <c r="AVV73" s="545"/>
      <c r="AVW73" s="545"/>
      <c r="AVX73" s="545"/>
      <c r="AVZ73" s="545"/>
      <c r="AWA73" s="545"/>
      <c r="AWB73" s="545"/>
      <c r="AWC73" s="545"/>
      <c r="AWD73" s="545"/>
      <c r="AWE73" s="545"/>
      <c r="AWF73" s="545"/>
      <c r="AWH73" s="545"/>
      <c r="AWI73" s="545"/>
      <c r="AWJ73" s="545"/>
      <c r="AWK73" s="545"/>
      <c r="AWL73" s="545"/>
      <c r="AWM73" s="545"/>
      <c r="AWN73" s="545"/>
      <c r="AWP73" s="545"/>
      <c r="AWQ73" s="545"/>
      <c r="AWR73" s="545"/>
      <c r="AWS73" s="545"/>
      <c r="AWT73" s="545"/>
      <c r="AWU73" s="545"/>
      <c r="AWV73" s="545"/>
      <c r="AWX73" s="545"/>
      <c r="AWY73" s="545"/>
      <c r="AWZ73" s="545"/>
      <c r="AXA73" s="545"/>
      <c r="AXB73" s="545"/>
      <c r="AXC73" s="545"/>
      <c r="AXD73" s="545"/>
      <c r="AXF73" s="545"/>
      <c r="AXG73" s="545"/>
      <c r="AXH73" s="545"/>
      <c r="AXI73" s="545"/>
      <c r="AXJ73" s="545"/>
      <c r="AXK73" s="545"/>
      <c r="AXL73" s="545"/>
      <c r="AXN73" s="545"/>
      <c r="AXO73" s="545"/>
      <c r="AXP73" s="545"/>
      <c r="AXQ73" s="545"/>
      <c r="AXR73" s="545"/>
      <c r="AXS73" s="545"/>
      <c r="AXT73" s="545"/>
      <c r="AXV73" s="545"/>
      <c r="AXW73" s="545"/>
      <c r="AXX73" s="545"/>
      <c r="AXY73" s="545"/>
      <c r="AXZ73" s="545"/>
      <c r="AYA73" s="545"/>
      <c r="AYB73" s="545"/>
      <c r="AYD73" s="545"/>
      <c r="AYE73" s="545"/>
      <c r="AYF73" s="545"/>
      <c r="AYG73" s="545"/>
      <c r="AYH73" s="545"/>
      <c r="AYI73" s="545"/>
      <c r="AYJ73" s="545"/>
      <c r="AYL73" s="545"/>
      <c r="AYM73" s="545"/>
      <c r="AYN73" s="545"/>
      <c r="AYO73" s="545"/>
      <c r="AYP73" s="545"/>
      <c r="AYQ73" s="545"/>
      <c r="AYR73" s="545"/>
      <c r="AYT73" s="545"/>
      <c r="AYU73" s="545"/>
      <c r="AYV73" s="545"/>
      <c r="AYW73" s="545"/>
      <c r="AYX73" s="545"/>
      <c r="AYY73" s="545"/>
      <c r="AYZ73" s="545"/>
      <c r="AZB73" s="545"/>
      <c r="AZC73" s="545"/>
      <c r="AZD73" s="545"/>
      <c r="AZE73" s="545"/>
      <c r="AZF73" s="545"/>
      <c r="AZG73" s="545"/>
      <c r="AZH73" s="545"/>
      <c r="AZJ73" s="545"/>
      <c r="AZK73" s="545"/>
      <c r="AZL73" s="545"/>
      <c r="AZM73" s="545"/>
      <c r="AZN73" s="545"/>
      <c r="AZO73" s="545"/>
      <c r="AZP73" s="545"/>
      <c r="AZR73" s="545"/>
      <c r="AZS73" s="545"/>
      <c r="AZT73" s="545"/>
      <c r="AZU73" s="545"/>
      <c r="AZV73" s="545"/>
      <c r="AZW73" s="545"/>
      <c r="AZX73" s="545"/>
      <c r="AZZ73" s="545"/>
      <c r="BAA73" s="545"/>
      <c r="BAB73" s="545"/>
      <c r="BAC73" s="545"/>
      <c r="BAD73" s="545"/>
      <c r="BAE73" s="545"/>
      <c r="BAF73" s="545"/>
      <c r="BAH73" s="545"/>
      <c r="BAI73" s="545"/>
      <c r="BAJ73" s="545"/>
      <c r="BAK73" s="545"/>
      <c r="BAL73" s="545"/>
      <c r="BAM73" s="545"/>
      <c r="BAN73" s="545"/>
      <c r="BAP73" s="545"/>
      <c r="BAQ73" s="545"/>
      <c r="BAR73" s="545"/>
      <c r="BAS73" s="545"/>
      <c r="BAT73" s="545"/>
      <c r="BAU73" s="545"/>
      <c r="BAV73" s="545"/>
      <c r="BAX73" s="545"/>
      <c r="BAY73" s="545"/>
      <c r="BAZ73" s="545"/>
      <c r="BBA73" s="545"/>
      <c r="BBB73" s="545"/>
      <c r="BBC73" s="545"/>
      <c r="BBD73" s="545"/>
      <c r="BBF73" s="545"/>
      <c r="BBG73" s="545"/>
      <c r="BBH73" s="545"/>
      <c r="BBI73" s="545"/>
      <c r="BBJ73" s="545"/>
      <c r="BBK73" s="545"/>
      <c r="BBL73" s="545"/>
      <c r="BBN73" s="545"/>
      <c r="BBO73" s="545"/>
      <c r="BBP73" s="545"/>
      <c r="BBQ73" s="545"/>
      <c r="BBR73" s="545"/>
      <c r="BBS73" s="545"/>
      <c r="BBT73" s="545"/>
      <c r="BBV73" s="545"/>
      <c r="BBW73" s="545"/>
      <c r="BBX73" s="545"/>
      <c r="BBY73" s="545"/>
      <c r="BBZ73" s="545"/>
      <c r="BCA73" s="545"/>
      <c r="BCB73" s="545"/>
      <c r="BCD73" s="545"/>
      <c r="BCE73" s="545"/>
      <c r="BCF73" s="545"/>
      <c r="BCG73" s="545"/>
      <c r="BCH73" s="545"/>
      <c r="BCI73" s="545"/>
      <c r="BCJ73" s="545"/>
      <c r="BCL73" s="545"/>
      <c r="BCM73" s="545"/>
      <c r="BCN73" s="545"/>
      <c r="BCO73" s="545"/>
      <c r="BCP73" s="545"/>
      <c r="BCQ73" s="545"/>
      <c r="BCR73" s="545"/>
      <c r="BCT73" s="545"/>
      <c r="BCU73" s="545"/>
      <c r="BCV73" s="545"/>
      <c r="BCW73" s="545"/>
      <c r="BCX73" s="545"/>
      <c r="BCY73" s="545"/>
      <c r="BCZ73" s="545"/>
      <c r="BDB73" s="545"/>
      <c r="BDC73" s="545"/>
      <c r="BDD73" s="545"/>
      <c r="BDE73" s="545"/>
      <c r="BDF73" s="545"/>
      <c r="BDG73" s="545"/>
      <c r="BDH73" s="545"/>
      <c r="BDJ73" s="545"/>
      <c r="BDK73" s="545"/>
      <c r="BDL73" s="545"/>
      <c r="BDM73" s="545"/>
      <c r="BDN73" s="545"/>
      <c r="BDO73" s="545"/>
      <c r="BDP73" s="545"/>
      <c r="BDR73" s="545"/>
      <c r="BDS73" s="545"/>
      <c r="BDT73" s="545"/>
      <c r="BDU73" s="545"/>
      <c r="BDV73" s="545"/>
      <c r="BDW73" s="545"/>
      <c r="BDX73" s="545"/>
      <c r="BDZ73" s="545"/>
      <c r="BEA73" s="545"/>
      <c r="BEB73" s="545"/>
      <c r="BEC73" s="545"/>
      <c r="BED73" s="545"/>
      <c r="BEE73" s="545"/>
      <c r="BEF73" s="545"/>
      <c r="BEH73" s="545"/>
      <c r="BEI73" s="545"/>
      <c r="BEJ73" s="545"/>
      <c r="BEK73" s="545"/>
      <c r="BEL73" s="545"/>
      <c r="BEM73" s="545"/>
      <c r="BEN73" s="545"/>
      <c r="BEP73" s="545"/>
      <c r="BEQ73" s="545"/>
      <c r="BER73" s="545"/>
      <c r="BES73" s="545"/>
      <c r="BET73" s="545"/>
      <c r="BEU73" s="545"/>
      <c r="BEV73" s="545"/>
      <c r="BEX73" s="545"/>
      <c r="BEY73" s="545"/>
      <c r="BEZ73" s="545"/>
      <c r="BFA73" s="545"/>
      <c r="BFB73" s="545"/>
      <c r="BFC73" s="545"/>
      <c r="BFD73" s="545"/>
      <c r="BFF73" s="545"/>
      <c r="BFG73" s="545"/>
      <c r="BFH73" s="545"/>
      <c r="BFI73" s="545"/>
      <c r="BFJ73" s="545"/>
      <c r="BFK73" s="545"/>
      <c r="BFL73" s="545"/>
      <c r="BFN73" s="545"/>
      <c r="BFO73" s="545"/>
      <c r="BFP73" s="545"/>
      <c r="BFQ73" s="545"/>
      <c r="BFR73" s="545"/>
      <c r="BFS73" s="545"/>
      <c r="BFT73" s="545"/>
      <c r="BFV73" s="545"/>
      <c r="BFW73" s="545"/>
      <c r="BFX73" s="545"/>
      <c r="BFY73" s="545"/>
      <c r="BFZ73" s="545"/>
      <c r="BGA73" s="545"/>
      <c r="BGB73" s="545"/>
      <c r="BGD73" s="545"/>
      <c r="BGE73" s="545"/>
      <c r="BGF73" s="545"/>
      <c r="BGG73" s="545"/>
      <c r="BGH73" s="545"/>
      <c r="BGI73" s="545"/>
      <c r="BGJ73" s="545"/>
      <c r="BGL73" s="545"/>
      <c r="BGM73" s="545"/>
      <c r="BGN73" s="545"/>
      <c r="BGO73" s="545"/>
      <c r="BGP73" s="545"/>
      <c r="BGQ73" s="545"/>
      <c r="BGR73" s="545"/>
      <c r="BGT73" s="545"/>
      <c r="BGU73" s="545"/>
      <c r="BGV73" s="545"/>
      <c r="BGW73" s="545"/>
      <c r="BGX73" s="545"/>
      <c r="BGY73" s="545"/>
      <c r="BGZ73" s="545"/>
      <c r="BHB73" s="545"/>
      <c r="BHC73" s="545"/>
      <c r="BHD73" s="545"/>
      <c r="BHE73" s="545"/>
      <c r="BHF73" s="545"/>
      <c r="BHG73" s="545"/>
      <c r="BHH73" s="545"/>
      <c r="BHJ73" s="545"/>
      <c r="BHK73" s="545"/>
      <c r="BHL73" s="545"/>
      <c r="BHM73" s="545"/>
      <c r="BHN73" s="545"/>
      <c r="BHO73" s="545"/>
      <c r="BHP73" s="545"/>
      <c r="BHR73" s="545"/>
      <c r="BHS73" s="545"/>
      <c r="BHT73" s="545"/>
      <c r="BHU73" s="545"/>
      <c r="BHV73" s="545"/>
      <c r="BHW73" s="545"/>
      <c r="BHX73" s="545"/>
      <c r="BHZ73" s="545"/>
      <c r="BIA73" s="545"/>
      <c r="BIB73" s="545"/>
      <c r="BIC73" s="545"/>
      <c r="BID73" s="545"/>
      <c r="BIE73" s="545"/>
      <c r="BIF73" s="545"/>
      <c r="BIH73" s="545"/>
      <c r="BII73" s="545"/>
      <c r="BIJ73" s="545"/>
      <c r="BIK73" s="545"/>
      <c r="BIL73" s="545"/>
      <c r="BIM73" s="545"/>
      <c r="BIN73" s="545"/>
      <c r="BIP73" s="545"/>
      <c r="BIQ73" s="545"/>
      <c r="BIR73" s="545"/>
      <c r="BIS73" s="545"/>
      <c r="BIT73" s="545"/>
      <c r="BIU73" s="545"/>
      <c r="BIV73" s="545"/>
      <c r="BIX73" s="545"/>
      <c r="BIY73" s="545"/>
      <c r="BIZ73" s="545"/>
      <c r="BJA73" s="545"/>
      <c r="BJB73" s="545"/>
      <c r="BJC73" s="545"/>
      <c r="BJD73" s="545"/>
      <c r="BJF73" s="545"/>
      <c r="BJG73" s="545"/>
      <c r="BJH73" s="545"/>
      <c r="BJI73" s="545"/>
      <c r="BJJ73" s="545"/>
      <c r="BJK73" s="545"/>
      <c r="BJL73" s="545"/>
      <c r="BJN73" s="545"/>
      <c r="BJO73" s="545"/>
      <c r="BJP73" s="545"/>
      <c r="BJQ73" s="545"/>
      <c r="BJR73" s="545"/>
      <c r="BJS73" s="545"/>
      <c r="BJT73" s="545"/>
      <c r="BJV73" s="545"/>
      <c r="BJW73" s="545"/>
      <c r="BJX73" s="545"/>
      <c r="BJY73" s="545"/>
      <c r="BJZ73" s="545"/>
      <c r="BKA73" s="545"/>
      <c r="BKB73" s="545"/>
      <c r="BKD73" s="545"/>
      <c r="BKE73" s="545"/>
      <c r="BKF73" s="545"/>
      <c r="BKG73" s="545"/>
      <c r="BKH73" s="545"/>
      <c r="BKI73" s="545"/>
      <c r="BKJ73" s="545"/>
      <c r="BKL73" s="545"/>
      <c r="BKM73" s="545"/>
      <c r="BKN73" s="545"/>
      <c r="BKO73" s="545"/>
      <c r="BKP73" s="545"/>
      <c r="BKQ73" s="545"/>
      <c r="BKR73" s="545"/>
      <c r="BKT73" s="545"/>
      <c r="BKU73" s="545"/>
      <c r="BKV73" s="545"/>
      <c r="BKW73" s="545"/>
      <c r="BKX73" s="545"/>
      <c r="BKY73" s="545"/>
      <c r="BKZ73" s="545"/>
      <c r="BLB73" s="545"/>
      <c r="BLC73" s="545"/>
      <c r="BLD73" s="545"/>
      <c r="BLE73" s="545"/>
      <c r="BLF73" s="545"/>
      <c r="BLG73" s="545"/>
      <c r="BLH73" s="545"/>
      <c r="BLJ73" s="545"/>
      <c r="BLK73" s="545"/>
      <c r="BLL73" s="545"/>
      <c r="BLM73" s="545"/>
      <c r="BLN73" s="545"/>
      <c r="BLO73" s="545"/>
      <c r="BLP73" s="545"/>
      <c r="BLR73" s="545"/>
      <c r="BLS73" s="545"/>
      <c r="BLT73" s="545"/>
      <c r="BLU73" s="545"/>
      <c r="BLV73" s="545"/>
      <c r="BLW73" s="545"/>
      <c r="BLX73" s="545"/>
      <c r="BLZ73" s="545"/>
      <c r="BMA73" s="545"/>
      <c r="BMB73" s="545"/>
      <c r="BMC73" s="545"/>
      <c r="BMD73" s="545"/>
      <c r="BME73" s="545"/>
      <c r="BMF73" s="545"/>
      <c r="BMH73" s="545"/>
      <c r="BMI73" s="545"/>
      <c r="BMJ73" s="545"/>
      <c r="BMK73" s="545"/>
      <c r="BML73" s="545"/>
      <c r="BMM73" s="545"/>
      <c r="BMN73" s="545"/>
      <c r="BMP73" s="545"/>
      <c r="BMQ73" s="545"/>
      <c r="BMR73" s="545"/>
      <c r="BMS73" s="545"/>
      <c r="BMT73" s="545"/>
      <c r="BMU73" s="545"/>
      <c r="BMV73" s="545"/>
      <c r="BMX73" s="545"/>
      <c r="BMY73" s="545"/>
      <c r="BMZ73" s="545"/>
      <c r="BNA73" s="545"/>
      <c r="BNB73" s="545"/>
      <c r="BNC73" s="545"/>
      <c r="BND73" s="545"/>
      <c r="BNF73" s="545"/>
      <c r="BNG73" s="545"/>
      <c r="BNH73" s="545"/>
      <c r="BNI73" s="545"/>
      <c r="BNJ73" s="545"/>
      <c r="BNK73" s="545"/>
      <c r="BNL73" s="545"/>
      <c r="BNN73" s="545"/>
      <c r="BNO73" s="545"/>
      <c r="BNP73" s="545"/>
      <c r="BNQ73" s="545"/>
      <c r="BNR73" s="545"/>
      <c r="BNS73" s="545"/>
      <c r="BNT73" s="545"/>
      <c r="BNV73" s="545"/>
      <c r="BNW73" s="545"/>
      <c r="BNX73" s="545"/>
      <c r="BNY73" s="545"/>
      <c r="BNZ73" s="545"/>
      <c r="BOA73" s="545"/>
      <c r="BOB73" s="545"/>
      <c r="BOD73" s="545"/>
      <c r="BOE73" s="545"/>
      <c r="BOF73" s="545"/>
      <c r="BOG73" s="545"/>
      <c r="BOH73" s="545"/>
      <c r="BOI73" s="545"/>
      <c r="BOJ73" s="545"/>
      <c r="BOL73" s="545"/>
      <c r="BOM73" s="545"/>
      <c r="BON73" s="545"/>
      <c r="BOO73" s="545"/>
      <c r="BOP73" s="545"/>
      <c r="BOQ73" s="545"/>
      <c r="BOR73" s="545"/>
      <c r="BOT73" s="545"/>
      <c r="BOU73" s="545"/>
      <c r="BOV73" s="545"/>
      <c r="BOW73" s="545"/>
      <c r="BOX73" s="545"/>
      <c r="BOY73" s="545"/>
      <c r="BOZ73" s="545"/>
      <c r="BPB73" s="545"/>
      <c r="BPC73" s="545"/>
      <c r="BPD73" s="545"/>
      <c r="BPE73" s="545"/>
      <c r="BPF73" s="545"/>
      <c r="BPG73" s="545"/>
      <c r="BPH73" s="545"/>
      <c r="BPJ73" s="545"/>
      <c r="BPK73" s="545"/>
      <c r="BPL73" s="545"/>
      <c r="BPM73" s="545"/>
      <c r="BPN73" s="545"/>
      <c r="BPO73" s="545"/>
      <c r="BPP73" s="545"/>
      <c r="BPR73" s="545"/>
      <c r="BPS73" s="545"/>
      <c r="BPT73" s="545"/>
      <c r="BPU73" s="545"/>
      <c r="BPV73" s="545"/>
      <c r="BPW73" s="545"/>
      <c r="BPX73" s="545"/>
      <c r="BPZ73" s="545"/>
      <c r="BQA73" s="545"/>
      <c r="BQB73" s="545"/>
      <c r="BQC73" s="545"/>
      <c r="BQD73" s="545"/>
      <c r="BQE73" s="545"/>
      <c r="BQF73" s="545"/>
      <c r="BQH73" s="545"/>
      <c r="BQI73" s="545"/>
      <c r="BQJ73" s="545"/>
      <c r="BQK73" s="545"/>
      <c r="BQL73" s="545"/>
      <c r="BQM73" s="545"/>
      <c r="BQN73" s="545"/>
      <c r="BQP73" s="545"/>
      <c r="BQQ73" s="545"/>
      <c r="BQR73" s="545"/>
      <c r="BQS73" s="545"/>
      <c r="BQT73" s="545"/>
      <c r="BQU73" s="545"/>
      <c r="BQV73" s="545"/>
      <c r="BQX73" s="545"/>
      <c r="BQY73" s="545"/>
      <c r="BQZ73" s="545"/>
      <c r="BRA73" s="545"/>
      <c r="BRB73" s="545"/>
      <c r="BRC73" s="545"/>
      <c r="BRD73" s="545"/>
      <c r="BRF73" s="545"/>
      <c r="BRG73" s="545"/>
      <c r="BRH73" s="545"/>
      <c r="BRI73" s="545"/>
      <c r="BRJ73" s="545"/>
      <c r="BRK73" s="545"/>
      <c r="BRL73" s="545"/>
      <c r="BRN73" s="545"/>
      <c r="BRO73" s="545"/>
      <c r="BRP73" s="545"/>
      <c r="BRQ73" s="545"/>
      <c r="BRR73" s="545"/>
      <c r="BRS73" s="545"/>
      <c r="BRT73" s="545"/>
      <c r="BRV73" s="545"/>
      <c r="BRW73" s="545"/>
      <c r="BRX73" s="545"/>
      <c r="BRY73" s="545"/>
      <c r="BRZ73" s="545"/>
      <c r="BSA73" s="545"/>
      <c r="BSB73" s="545"/>
      <c r="BSD73" s="545"/>
      <c r="BSE73" s="545"/>
      <c r="BSF73" s="545"/>
      <c r="BSG73" s="545"/>
      <c r="BSH73" s="545"/>
      <c r="BSI73" s="545"/>
      <c r="BSJ73" s="545"/>
      <c r="BSL73" s="545"/>
      <c r="BSM73" s="545"/>
      <c r="BSN73" s="545"/>
      <c r="BSO73" s="545"/>
      <c r="BSP73" s="545"/>
      <c r="BSQ73" s="545"/>
      <c r="BSR73" s="545"/>
      <c r="BST73" s="545"/>
      <c r="BSU73" s="545"/>
      <c r="BSV73" s="545"/>
      <c r="BSW73" s="545"/>
      <c r="BSX73" s="545"/>
      <c r="BSY73" s="545"/>
      <c r="BSZ73" s="545"/>
      <c r="BTB73" s="545"/>
      <c r="BTC73" s="545"/>
      <c r="BTD73" s="545"/>
      <c r="BTE73" s="545"/>
      <c r="BTF73" s="545"/>
      <c r="BTG73" s="545"/>
      <c r="BTH73" s="545"/>
      <c r="BTJ73" s="545"/>
      <c r="BTK73" s="545"/>
      <c r="BTL73" s="545"/>
      <c r="BTM73" s="545"/>
      <c r="BTN73" s="545"/>
      <c r="BTO73" s="545"/>
      <c r="BTP73" s="545"/>
      <c r="BTR73" s="545"/>
      <c r="BTS73" s="545"/>
      <c r="BTT73" s="545"/>
      <c r="BTU73" s="545"/>
      <c r="BTV73" s="545"/>
      <c r="BTW73" s="545"/>
      <c r="BTX73" s="545"/>
      <c r="BTZ73" s="545"/>
      <c r="BUA73" s="545"/>
      <c r="BUB73" s="545"/>
      <c r="BUC73" s="545"/>
      <c r="BUD73" s="545"/>
      <c r="BUE73" s="545"/>
      <c r="BUF73" s="545"/>
      <c r="BUH73" s="545"/>
      <c r="BUI73" s="545"/>
      <c r="BUJ73" s="545"/>
      <c r="BUK73" s="545"/>
      <c r="BUL73" s="545"/>
      <c r="BUM73" s="545"/>
      <c r="BUN73" s="545"/>
      <c r="BUP73" s="545"/>
      <c r="BUQ73" s="545"/>
      <c r="BUR73" s="545"/>
      <c r="BUS73" s="545"/>
      <c r="BUT73" s="545"/>
      <c r="BUU73" s="545"/>
      <c r="BUV73" s="545"/>
      <c r="BUX73" s="545"/>
      <c r="BUY73" s="545"/>
      <c r="BUZ73" s="545"/>
      <c r="BVA73" s="545"/>
      <c r="BVB73" s="545"/>
      <c r="BVC73" s="545"/>
      <c r="BVD73" s="545"/>
      <c r="BVF73" s="545"/>
      <c r="BVG73" s="545"/>
      <c r="BVH73" s="545"/>
      <c r="BVI73" s="545"/>
      <c r="BVJ73" s="545"/>
      <c r="BVK73" s="545"/>
      <c r="BVL73" s="545"/>
      <c r="BVN73" s="545"/>
      <c r="BVO73" s="545"/>
      <c r="BVP73" s="545"/>
      <c r="BVQ73" s="545"/>
      <c r="BVR73" s="545"/>
      <c r="BVS73" s="545"/>
      <c r="BVT73" s="545"/>
      <c r="BVV73" s="545"/>
      <c r="BVW73" s="545"/>
      <c r="BVX73" s="545"/>
      <c r="BVY73" s="545"/>
      <c r="BVZ73" s="545"/>
      <c r="BWA73" s="545"/>
      <c r="BWB73" s="545"/>
      <c r="BWD73" s="545"/>
      <c r="BWE73" s="545"/>
      <c r="BWF73" s="545"/>
      <c r="BWG73" s="545"/>
      <c r="BWH73" s="545"/>
      <c r="BWI73" s="545"/>
      <c r="BWJ73" s="545"/>
      <c r="BWL73" s="545"/>
      <c r="BWM73" s="545"/>
      <c r="BWN73" s="545"/>
      <c r="BWO73" s="545"/>
      <c r="BWP73" s="545"/>
      <c r="BWQ73" s="545"/>
      <c r="BWR73" s="545"/>
      <c r="BWT73" s="545"/>
      <c r="BWU73" s="545"/>
      <c r="BWV73" s="545"/>
      <c r="BWW73" s="545"/>
      <c r="BWX73" s="545"/>
      <c r="BWY73" s="545"/>
      <c r="BWZ73" s="545"/>
      <c r="BXB73" s="545"/>
      <c r="BXC73" s="545"/>
      <c r="BXD73" s="545"/>
      <c r="BXE73" s="545"/>
      <c r="BXF73" s="545"/>
      <c r="BXG73" s="545"/>
      <c r="BXH73" s="545"/>
      <c r="BXJ73" s="545"/>
      <c r="BXK73" s="545"/>
      <c r="BXL73" s="545"/>
      <c r="BXM73" s="545"/>
      <c r="BXN73" s="545"/>
      <c r="BXO73" s="545"/>
      <c r="BXP73" s="545"/>
      <c r="BXR73" s="545"/>
      <c r="BXS73" s="545"/>
      <c r="BXT73" s="545"/>
      <c r="BXU73" s="545"/>
      <c r="BXV73" s="545"/>
      <c r="BXW73" s="545"/>
      <c r="BXX73" s="545"/>
      <c r="BXZ73" s="545"/>
      <c r="BYA73" s="545"/>
      <c r="BYB73" s="545"/>
      <c r="BYC73" s="545"/>
      <c r="BYD73" s="545"/>
      <c r="BYE73" s="545"/>
      <c r="BYF73" s="545"/>
      <c r="BYH73" s="545"/>
      <c r="BYI73" s="545"/>
      <c r="BYJ73" s="545"/>
      <c r="BYK73" s="545"/>
      <c r="BYL73" s="545"/>
      <c r="BYM73" s="545"/>
      <c r="BYN73" s="545"/>
      <c r="BYP73" s="545"/>
      <c r="BYQ73" s="545"/>
      <c r="BYR73" s="545"/>
      <c r="BYS73" s="545"/>
      <c r="BYT73" s="545"/>
      <c r="BYU73" s="545"/>
      <c r="BYV73" s="545"/>
      <c r="BYX73" s="545"/>
      <c r="BYY73" s="545"/>
      <c r="BYZ73" s="545"/>
      <c r="BZA73" s="545"/>
      <c r="BZB73" s="545"/>
      <c r="BZC73" s="545"/>
      <c r="BZD73" s="545"/>
      <c r="BZF73" s="545"/>
      <c r="BZG73" s="545"/>
      <c r="BZH73" s="545"/>
      <c r="BZI73" s="545"/>
      <c r="BZJ73" s="545"/>
      <c r="BZK73" s="545"/>
      <c r="BZL73" s="545"/>
      <c r="BZN73" s="545"/>
      <c r="BZO73" s="545"/>
      <c r="BZP73" s="545"/>
      <c r="BZQ73" s="545"/>
      <c r="BZR73" s="545"/>
      <c r="BZS73" s="545"/>
      <c r="BZT73" s="545"/>
      <c r="BZV73" s="545"/>
      <c r="BZW73" s="545"/>
      <c r="BZX73" s="545"/>
      <c r="BZY73" s="545"/>
      <c r="BZZ73" s="545"/>
      <c r="CAA73" s="545"/>
      <c r="CAB73" s="545"/>
      <c r="CAD73" s="545"/>
      <c r="CAE73" s="545"/>
      <c r="CAF73" s="545"/>
      <c r="CAG73" s="545"/>
      <c r="CAH73" s="545"/>
      <c r="CAI73" s="545"/>
      <c r="CAJ73" s="545"/>
      <c r="CAL73" s="545"/>
      <c r="CAM73" s="545"/>
      <c r="CAN73" s="545"/>
      <c r="CAO73" s="545"/>
      <c r="CAP73" s="545"/>
      <c r="CAQ73" s="545"/>
      <c r="CAR73" s="545"/>
      <c r="CAT73" s="545"/>
      <c r="CAU73" s="545"/>
      <c r="CAV73" s="545"/>
      <c r="CAW73" s="545"/>
      <c r="CAX73" s="545"/>
      <c r="CAY73" s="545"/>
      <c r="CAZ73" s="545"/>
      <c r="CBB73" s="545"/>
      <c r="CBC73" s="545"/>
      <c r="CBD73" s="545"/>
      <c r="CBE73" s="545"/>
      <c r="CBF73" s="545"/>
      <c r="CBG73" s="545"/>
      <c r="CBH73" s="545"/>
      <c r="CBJ73" s="545"/>
      <c r="CBK73" s="545"/>
      <c r="CBL73" s="545"/>
      <c r="CBM73" s="545"/>
      <c r="CBN73" s="545"/>
      <c r="CBO73" s="545"/>
      <c r="CBP73" s="545"/>
      <c r="CBR73" s="545"/>
      <c r="CBS73" s="545"/>
      <c r="CBT73" s="545"/>
      <c r="CBU73" s="545"/>
      <c r="CBV73" s="545"/>
      <c r="CBW73" s="545"/>
      <c r="CBX73" s="545"/>
      <c r="CBZ73" s="545"/>
      <c r="CCA73" s="545"/>
      <c r="CCB73" s="545"/>
      <c r="CCC73" s="545"/>
      <c r="CCD73" s="545"/>
      <c r="CCE73" s="545"/>
      <c r="CCF73" s="545"/>
      <c r="CCH73" s="545"/>
      <c r="CCI73" s="545"/>
      <c r="CCJ73" s="545"/>
      <c r="CCK73" s="545"/>
      <c r="CCL73" s="545"/>
      <c r="CCM73" s="545"/>
      <c r="CCN73" s="545"/>
      <c r="CCP73" s="545"/>
      <c r="CCQ73" s="545"/>
      <c r="CCR73" s="545"/>
      <c r="CCS73" s="545"/>
      <c r="CCT73" s="545"/>
      <c r="CCU73" s="545"/>
      <c r="CCV73" s="545"/>
      <c r="CCX73" s="545"/>
      <c r="CCY73" s="545"/>
      <c r="CCZ73" s="545"/>
      <c r="CDA73" s="545"/>
      <c r="CDB73" s="545"/>
      <c r="CDC73" s="545"/>
      <c r="CDD73" s="545"/>
      <c r="CDF73" s="545"/>
      <c r="CDG73" s="545"/>
      <c r="CDH73" s="545"/>
      <c r="CDI73" s="545"/>
      <c r="CDJ73" s="545"/>
      <c r="CDK73" s="545"/>
      <c r="CDL73" s="545"/>
      <c r="CDN73" s="545"/>
      <c r="CDO73" s="545"/>
      <c r="CDP73" s="545"/>
      <c r="CDQ73" s="545"/>
      <c r="CDR73" s="545"/>
      <c r="CDS73" s="545"/>
      <c r="CDT73" s="545"/>
      <c r="CDV73" s="545"/>
      <c r="CDW73" s="545"/>
      <c r="CDX73" s="545"/>
      <c r="CDY73" s="545"/>
      <c r="CDZ73" s="545"/>
      <c r="CEA73" s="545"/>
      <c r="CEB73" s="545"/>
      <c r="CED73" s="545"/>
      <c r="CEE73" s="545"/>
      <c r="CEF73" s="545"/>
      <c r="CEG73" s="545"/>
      <c r="CEH73" s="545"/>
      <c r="CEI73" s="545"/>
      <c r="CEJ73" s="545"/>
      <c r="CEL73" s="545"/>
      <c r="CEM73" s="545"/>
      <c r="CEN73" s="545"/>
      <c r="CEO73" s="545"/>
      <c r="CEP73" s="545"/>
      <c r="CEQ73" s="545"/>
      <c r="CER73" s="545"/>
      <c r="CET73" s="545"/>
      <c r="CEU73" s="545"/>
      <c r="CEV73" s="545"/>
      <c r="CEW73" s="545"/>
      <c r="CEX73" s="545"/>
      <c r="CEY73" s="545"/>
      <c r="CEZ73" s="545"/>
      <c r="CFB73" s="545"/>
      <c r="CFC73" s="545"/>
      <c r="CFD73" s="545"/>
      <c r="CFE73" s="545"/>
      <c r="CFF73" s="545"/>
      <c r="CFG73" s="545"/>
      <c r="CFH73" s="545"/>
      <c r="CFJ73" s="545"/>
      <c r="CFK73" s="545"/>
      <c r="CFL73" s="545"/>
      <c r="CFM73" s="545"/>
      <c r="CFN73" s="545"/>
      <c r="CFO73" s="545"/>
      <c r="CFP73" s="545"/>
      <c r="CFR73" s="545"/>
      <c r="CFS73" s="545"/>
      <c r="CFT73" s="545"/>
      <c r="CFU73" s="545"/>
      <c r="CFV73" s="545"/>
      <c r="CFW73" s="545"/>
      <c r="CFX73" s="545"/>
      <c r="CFZ73" s="545"/>
      <c r="CGA73" s="545"/>
      <c r="CGB73" s="545"/>
      <c r="CGC73" s="545"/>
      <c r="CGD73" s="545"/>
      <c r="CGE73" s="545"/>
      <c r="CGF73" s="545"/>
      <c r="CGH73" s="545"/>
      <c r="CGI73" s="545"/>
      <c r="CGJ73" s="545"/>
      <c r="CGK73" s="545"/>
      <c r="CGL73" s="545"/>
      <c r="CGM73" s="545"/>
      <c r="CGN73" s="545"/>
      <c r="CGP73" s="545"/>
      <c r="CGQ73" s="545"/>
      <c r="CGR73" s="545"/>
      <c r="CGS73" s="545"/>
      <c r="CGT73" s="545"/>
      <c r="CGU73" s="545"/>
      <c r="CGV73" s="545"/>
      <c r="CGX73" s="545"/>
      <c r="CGY73" s="545"/>
      <c r="CGZ73" s="545"/>
      <c r="CHA73" s="545"/>
      <c r="CHB73" s="545"/>
      <c r="CHC73" s="545"/>
      <c r="CHD73" s="545"/>
      <c r="CHF73" s="545"/>
      <c r="CHG73" s="545"/>
      <c r="CHH73" s="545"/>
      <c r="CHI73" s="545"/>
      <c r="CHJ73" s="545"/>
      <c r="CHK73" s="545"/>
      <c r="CHL73" s="545"/>
      <c r="CHN73" s="545"/>
      <c r="CHO73" s="545"/>
      <c r="CHP73" s="545"/>
      <c r="CHQ73" s="545"/>
      <c r="CHR73" s="545"/>
      <c r="CHS73" s="545"/>
      <c r="CHT73" s="545"/>
      <c r="CHV73" s="545"/>
      <c r="CHW73" s="545"/>
      <c r="CHX73" s="545"/>
      <c r="CHY73" s="545"/>
      <c r="CHZ73" s="545"/>
      <c r="CIA73" s="545"/>
      <c r="CIB73" s="545"/>
      <c r="CID73" s="545"/>
      <c r="CIE73" s="545"/>
      <c r="CIF73" s="545"/>
      <c r="CIG73" s="545"/>
      <c r="CIH73" s="545"/>
      <c r="CII73" s="545"/>
      <c r="CIJ73" s="545"/>
      <c r="CIL73" s="545"/>
      <c r="CIM73" s="545"/>
      <c r="CIN73" s="545"/>
      <c r="CIO73" s="545"/>
      <c r="CIP73" s="545"/>
      <c r="CIQ73" s="545"/>
      <c r="CIR73" s="545"/>
      <c r="CIT73" s="545"/>
      <c r="CIU73" s="545"/>
      <c r="CIV73" s="545"/>
      <c r="CIW73" s="545"/>
      <c r="CIX73" s="545"/>
      <c r="CIY73" s="545"/>
      <c r="CIZ73" s="545"/>
      <c r="CJB73" s="545"/>
      <c r="CJC73" s="545"/>
      <c r="CJD73" s="545"/>
      <c r="CJE73" s="545"/>
      <c r="CJF73" s="545"/>
      <c r="CJG73" s="545"/>
      <c r="CJH73" s="545"/>
      <c r="CJJ73" s="545"/>
      <c r="CJK73" s="545"/>
      <c r="CJL73" s="545"/>
      <c r="CJM73" s="545"/>
      <c r="CJN73" s="545"/>
      <c r="CJO73" s="545"/>
      <c r="CJP73" s="545"/>
      <c r="CJR73" s="545"/>
      <c r="CJS73" s="545"/>
      <c r="CJT73" s="545"/>
      <c r="CJU73" s="545"/>
      <c r="CJV73" s="545"/>
      <c r="CJW73" s="545"/>
      <c r="CJX73" s="545"/>
      <c r="CJZ73" s="545"/>
      <c r="CKA73" s="545"/>
      <c r="CKB73" s="545"/>
      <c r="CKC73" s="545"/>
      <c r="CKD73" s="545"/>
      <c r="CKE73" s="545"/>
      <c r="CKF73" s="545"/>
      <c r="CKH73" s="545"/>
      <c r="CKI73" s="545"/>
      <c r="CKJ73" s="545"/>
      <c r="CKK73" s="545"/>
      <c r="CKL73" s="545"/>
      <c r="CKM73" s="545"/>
      <c r="CKN73" s="545"/>
      <c r="CKP73" s="545"/>
      <c r="CKQ73" s="545"/>
      <c r="CKR73" s="545"/>
      <c r="CKS73" s="545"/>
      <c r="CKT73" s="545"/>
      <c r="CKU73" s="545"/>
      <c r="CKV73" s="545"/>
      <c r="CKX73" s="545"/>
      <c r="CKY73" s="545"/>
      <c r="CKZ73" s="545"/>
      <c r="CLA73" s="545"/>
      <c r="CLB73" s="545"/>
      <c r="CLC73" s="545"/>
      <c r="CLD73" s="545"/>
      <c r="CLF73" s="545"/>
      <c r="CLG73" s="545"/>
      <c r="CLH73" s="545"/>
      <c r="CLI73" s="545"/>
      <c r="CLJ73" s="545"/>
      <c r="CLK73" s="545"/>
      <c r="CLL73" s="545"/>
      <c r="CLN73" s="545"/>
      <c r="CLO73" s="545"/>
      <c r="CLP73" s="545"/>
      <c r="CLQ73" s="545"/>
      <c r="CLR73" s="545"/>
      <c r="CLS73" s="545"/>
      <c r="CLT73" s="545"/>
      <c r="CLV73" s="545"/>
      <c r="CLW73" s="545"/>
      <c r="CLX73" s="545"/>
      <c r="CLY73" s="545"/>
      <c r="CLZ73" s="545"/>
      <c r="CMA73" s="545"/>
      <c r="CMB73" s="545"/>
      <c r="CMD73" s="545"/>
      <c r="CME73" s="545"/>
      <c r="CMF73" s="545"/>
      <c r="CMG73" s="545"/>
      <c r="CMH73" s="545"/>
      <c r="CMI73" s="545"/>
      <c r="CMJ73" s="545"/>
      <c r="CML73" s="545"/>
      <c r="CMM73" s="545"/>
      <c r="CMN73" s="545"/>
      <c r="CMO73" s="545"/>
      <c r="CMP73" s="545"/>
      <c r="CMQ73" s="545"/>
      <c r="CMR73" s="545"/>
      <c r="CMT73" s="545"/>
      <c r="CMU73" s="545"/>
      <c r="CMV73" s="545"/>
      <c r="CMW73" s="545"/>
      <c r="CMX73" s="545"/>
      <c r="CMY73" s="545"/>
      <c r="CMZ73" s="545"/>
      <c r="CNB73" s="545"/>
      <c r="CNC73" s="545"/>
      <c r="CND73" s="545"/>
      <c r="CNE73" s="545"/>
      <c r="CNF73" s="545"/>
      <c r="CNG73" s="545"/>
      <c r="CNH73" s="545"/>
      <c r="CNJ73" s="545"/>
      <c r="CNK73" s="545"/>
      <c r="CNL73" s="545"/>
      <c r="CNM73" s="545"/>
      <c r="CNN73" s="545"/>
      <c r="CNO73" s="545"/>
      <c r="CNP73" s="545"/>
      <c r="CNR73" s="545"/>
      <c r="CNS73" s="545"/>
      <c r="CNT73" s="545"/>
      <c r="CNU73" s="545"/>
      <c r="CNV73" s="545"/>
      <c r="CNW73" s="545"/>
      <c r="CNX73" s="545"/>
      <c r="CNZ73" s="545"/>
      <c r="COA73" s="545"/>
      <c r="COB73" s="545"/>
      <c r="COC73" s="545"/>
      <c r="COD73" s="545"/>
      <c r="COE73" s="545"/>
      <c r="COF73" s="545"/>
      <c r="COH73" s="545"/>
      <c r="COI73" s="545"/>
      <c r="COJ73" s="545"/>
      <c r="COK73" s="545"/>
      <c r="COL73" s="545"/>
      <c r="COM73" s="545"/>
      <c r="CON73" s="545"/>
      <c r="COP73" s="545"/>
      <c r="COQ73" s="545"/>
      <c r="COR73" s="545"/>
      <c r="COS73" s="545"/>
      <c r="COT73" s="545"/>
      <c r="COU73" s="545"/>
      <c r="COV73" s="545"/>
      <c r="COX73" s="545"/>
      <c r="COY73" s="545"/>
      <c r="COZ73" s="545"/>
      <c r="CPA73" s="545"/>
      <c r="CPB73" s="545"/>
      <c r="CPC73" s="545"/>
      <c r="CPD73" s="545"/>
      <c r="CPF73" s="545"/>
      <c r="CPG73" s="545"/>
      <c r="CPH73" s="545"/>
      <c r="CPI73" s="545"/>
      <c r="CPJ73" s="545"/>
      <c r="CPK73" s="545"/>
      <c r="CPL73" s="545"/>
      <c r="CPN73" s="545"/>
      <c r="CPO73" s="545"/>
      <c r="CPP73" s="545"/>
      <c r="CPQ73" s="545"/>
      <c r="CPR73" s="545"/>
      <c r="CPS73" s="545"/>
      <c r="CPT73" s="545"/>
      <c r="CPV73" s="545"/>
      <c r="CPW73" s="545"/>
      <c r="CPX73" s="545"/>
      <c r="CPY73" s="545"/>
      <c r="CPZ73" s="545"/>
      <c r="CQA73" s="545"/>
      <c r="CQB73" s="545"/>
      <c r="CQD73" s="545"/>
      <c r="CQE73" s="545"/>
      <c r="CQF73" s="545"/>
      <c r="CQG73" s="545"/>
      <c r="CQH73" s="545"/>
      <c r="CQI73" s="545"/>
      <c r="CQJ73" s="545"/>
      <c r="CQL73" s="545"/>
      <c r="CQM73" s="545"/>
      <c r="CQN73" s="545"/>
      <c r="CQO73" s="545"/>
      <c r="CQP73" s="545"/>
      <c r="CQQ73" s="545"/>
      <c r="CQR73" s="545"/>
      <c r="CQT73" s="545"/>
      <c r="CQU73" s="545"/>
      <c r="CQV73" s="545"/>
      <c r="CQW73" s="545"/>
      <c r="CQX73" s="545"/>
      <c r="CQY73" s="545"/>
      <c r="CQZ73" s="545"/>
      <c r="CRB73" s="545"/>
      <c r="CRC73" s="545"/>
      <c r="CRD73" s="545"/>
      <c r="CRE73" s="545"/>
      <c r="CRF73" s="545"/>
      <c r="CRG73" s="545"/>
      <c r="CRH73" s="545"/>
      <c r="CRJ73" s="545"/>
      <c r="CRK73" s="545"/>
      <c r="CRL73" s="545"/>
      <c r="CRM73" s="545"/>
      <c r="CRN73" s="545"/>
      <c r="CRO73" s="545"/>
      <c r="CRP73" s="545"/>
      <c r="CRR73" s="545"/>
      <c r="CRS73" s="545"/>
      <c r="CRT73" s="545"/>
      <c r="CRU73" s="545"/>
      <c r="CRV73" s="545"/>
      <c r="CRW73" s="545"/>
      <c r="CRX73" s="545"/>
      <c r="CRZ73" s="545"/>
      <c r="CSA73" s="545"/>
      <c r="CSB73" s="545"/>
      <c r="CSC73" s="545"/>
      <c r="CSD73" s="545"/>
      <c r="CSE73" s="545"/>
      <c r="CSF73" s="545"/>
      <c r="CSH73" s="545"/>
      <c r="CSI73" s="545"/>
      <c r="CSJ73" s="545"/>
      <c r="CSK73" s="545"/>
      <c r="CSL73" s="545"/>
      <c r="CSM73" s="545"/>
      <c r="CSN73" s="545"/>
      <c r="CSP73" s="545"/>
      <c r="CSQ73" s="545"/>
      <c r="CSR73" s="545"/>
      <c r="CSS73" s="545"/>
      <c r="CST73" s="545"/>
      <c r="CSU73" s="545"/>
      <c r="CSV73" s="545"/>
      <c r="CSX73" s="545"/>
      <c r="CSY73" s="545"/>
      <c r="CSZ73" s="545"/>
      <c r="CTA73" s="545"/>
      <c r="CTB73" s="545"/>
      <c r="CTC73" s="545"/>
      <c r="CTD73" s="545"/>
      <c r="CTF73" s="545"/>
      <c r="CTG73" s="545"/>
      <c r="CTH73" s="545"/>
      <c r="CTI73" s="545"/>
      <c r="CTJ73" s="545"/>
      <c r="CTK73" s="545"/>
      <c r="CTL73" s="545"/>
      <c r="CTN73" s="545"/>
      <c r="CTO73" s="545"/>
      <c r="CTP73" s="545"/>
      <c r="CTQ73" s="545"/>
      <c r="CTR73" s="545"/>
      <c r="CTS73" s="545"/>
      <c r="CTT73" s="545"/>
      <c r="CTV73" s="545"/>
      <c r="CTW73" s="545"/>
      <c r="CTX73" s="545"/>
      <c r="CTY73" s="545"/>
      <c r="CTZ73" s="545"/>
      <c r="CUA73" s="545"/>
      <c r="CUB73" s="545"/>
      <c r="CUD73" s="545"/>
      <c r="CUE73" s="545"/>
      <c r="CUF73" s="545"/>
      <c r="CUG73" s="545"/>
      <c r="CUH73" s="545"/>
      <c r="CUI73" s="545"/>
      <c r="CUJ73" s="545"/>
      <c r="CUL73" s="545"/>
      <c r="CUM73" s="545"/>
      <c r="CUN73" s="545"/>
      <c r="CUO73" s="545"/>
      <c r="CUP73" s="545"/>
      <c r="CUQ73" s="545"/>
      <c r="CUR73" s="545"/>
      <c r="CUT73" s="545"/>
      <c r="CUU73" s="545"/>
      <c r="CUV73" s="545"/>
      <c r="CUW73" s="545"/>
      <c r="CUX73" s="545"/>
      <c r="CUY73" s="545"/>
      <c r="CUZ73" s="545"/>
      <c r="CVB73" s="545"/>
      <c r="CVC73" s="545"/>
      <c r="CVD73" s="545"/>
      <c r="CVE73" s="545"/>
      <c r="CVF73" s="545"/>
      <c r="CVG73" s="545"/>
      <c r="CVH73" s="545"/>
      <c r="CVJ73" s="545"/>
      <c r="CVK73" s="545"/>
      <c r="CVL73" s="545"/>
      <c r="CVM73" s="545"/>
      <c r="CVN73" s="545"/>
      <c r="CVO73" s="545"/>
      <c r="CVP73" s="545"/>
      <c r="CVR73" s="545"/>
      <c r="CVS73" s="545"/>
      <c r="CVT73" s="545"/>
      <c r="CVU73" s="545"/>
      <c r="CVV73" s="545"/>
      <c r="CVW73" s="545"/>
      <c r="CVX73" s="545"/>
      <c r="CVZ73" s="545"/>
      <c r="CWA73" s="545"/>
      <c r="CWB73" s="545"/>
      <c r="CWC73" s="545"/>
      <c r="CWD73" s="545"/>
      <c r="CWE73" s="545"/>
      <c r="CWF73" s="545"/>
      <c r="CWH73" s="545"/>
      <c r="CWI73" s="545"/>
      <c r="CWJ73" s="545"/>
      <c r="CWK73" s="545"/>
      <c r="CWL73" s="545"/>
      <c r="CWM73" s="545"/>
      <c r="CWN73" s="545"/>
      <c r="CWP73" s="545"/>
      <c r="CWQ73" s="545"/>
      <c r="CWR73" s="545"/>
      <c r="CWS73" s="545"/>
      <c r="CWT73" s="545"/>
      <c r="CWU73" s="545"/>
      <c r="CWV73" s="545"/>
      <c r="CWX73" s="545"/>
      <c r="CWY73" s="545"/>
      <c r="CWZ73" s="545"/>
      <c r="CXA73" s="545"/>
      <c r="CXB73" s="545"/>
      <c r="CXC73" s="545"/>
      <c r="CXD73" s="545"/>
      <c r="CXF73" s="545"/>
      <c r="CXG73" s="545"/>
      <c r="CXH73" s="545"/>
      <c r="CXI73" s="545"/>
      <c r="CXJ73" s="545"/>
      <c r="CXK73" s="545"/>
      <c r="CXL73" s="545"/>
      <c r="CXN73" s="545"/>
      <c r="CXO73" s="545"/>
      <c r="CXP73" s="545"/>
      <c r="CXQ73" s="545"/>
      <c r="CXR73" s="545"/>
      <c r="CXS73" s="545"/>
      <c r="CXT73" s="545"/>
      <c r="CXV73" s="545"/>
      <c r="CXW73" s="545"/>
      <c r="CXX73" s="545"/>
      <c r="CXY73" s="545"/>
      <c r="CXZ73" s="545"/>
      <c r="CYA73" s="545"/>
      <c r="CYB73" s="545"/>
      <c r="CYD73" s="545"/>
      <c r="CYE73" s="545"/>
      <c r="CYF73" s="545"/>
      <c r="CYG73" s="545"/>
      <c r="CYH73" s="545"/>
      <c r="CYI73" s="545"/>
      <c r="CYJ73" s="545"/>
      <c r="CYL73" s="545"/>
      <c r="CYM73" s="545"/>
      <c r="CYN73" s="545"/>
      <c r="CYO73" s="545"/>
      <c r="CYP73" s="545"/>
      <c r="CYQ73" s="545"/>
      <c r="CYR73" s="545"/>
      <c r="CYT73" s="545"/>
      <c r="CYU73" s="545"/>
      <c r="CYV73" s="545"/>
      <c r="CYW73" s="545"/>
      <c r="CYX73" s="545"/>
      <c r="CYY73" s="545"/>
      <c r="CYZ73" s="545"/>
      <c r="CZB73" s="545"/>
      <c r="CZC73" s="545"/>
      <c r="CZD73" s="545"/>
      <c r="CZE73" s="545"/>
      <c r="CZF73" s="545"/>
      <c r="CZG73" s="545"/>
      <c r="CZH73" s="545"/>
      <c r="CZJ73" s="545"/>
      <c r="CZK73" s="545"/>
      <c r="CZL73" s="545"/>
      <c r="CZM73" s="545"/>
      <c r="CZN73" s="545"/>
      <c r="CZO73" s="545"/>
      <c r="CZP73" s="545"/>
      <c r="CZR73" s="545"/>
      <c r="CZS73" s="545"/>
      <c r="CZT73" s="545"/>
      <c r="CZU73" s="545"/>
      <c r="CZV73" s="545"/>
      <c r="CZW73" s="545"/>
      <c r="CZX73" s="545"/>
      <c r="CZZ73" s="545"/>
      <c r="DAA73" s="545"/>
      <c r="DAB73" s="545"/>
      <c r="DAC73" s="545"/>
      <c r="DAD73" s="545"/>
      <c r="DAE73" s="545"/>
      <c r="DAF73" s="545"/>
      <c r="DAH73" s="545"/>
      <c r="DAI73" s="545"/>
      <c r="DAJ73" s="545"/>
      <c r="DAK73" s="545"/>
      <c r="DAL73" s="545"/>
      <c r="DAM73" s="545"/>
      <c r="DAN73" s="545"/>
      <c r="DAP73" s="545"/>
      <c r="DAQ73" s="545"/>
      <c r="DAR73" s="545"/>
      <c r="DAS73" s="545"/>
      <c r="DAT73" s="545"/>
      <c r="DAU73" s="545"/>
      <c r="DAV73" s="545"/>
      <c r="DAX73" s="545"/>
      <c r="DAY73" s="545"/>
      <c r="DAZ73" s="545"/>
      <c r="DBA73" s="545"/>
      <c r="DBB73" s="545"/>
      <c r="DBC73" s="545"/>
      <c r="DBD73" s="545"/>
      <c r="DBF73" s="545"/>
      <c r="DBG73" s="545"/>
      <c r="DBH73" s="545"/>
      <c r="DBI73" s="545"/>
      <c r="DBJ73" s="545"/>
      <c r="DBK73" s="545"/>
      <c r="DBL73" s="545"/>
      <c r="DBN73" s="545"/>
      <c r="DBO73" s="545"/>
      <c r="DBP73" s="545"/>
      <c r="DBQ73" s="545"/>
      <c r="DBR73" s="545"/>
      <c r="DBS73" s="545"/>
      <c r="DBT73" s="545"/>
      <c r="DBV73" s="545"/>
      <c r="DBW73" s="545"/>
      <c r="DBX73" s="545"/>
      <c r="DBY73" s="545"/>
      <c r="DBZ73" s="545"/>
      <c r="DCA73" s="545"/>
      <c r="DCB73" s="545"/>
      <c r="DCD73" s="545"/>
      <c r="DCE73" s="545"/>
      <c r="DCF73" s="545"/>
      <c r="DCG73" s="545"/>
      <c r="DCH73" s="545"/>
      <c r="DCI73" s="545"/>
      <c r="DCJ73" s="545"/>
      <c r="DCL73" s="545"/>
      <c r="DCM73" s="545"/>
      <c r="DCN73" s="545"/>
      <c r="DCO73" s="545"/>
      <c r="DCP73" s="545"/>
      <c r="DCQ73" s="545"/>
      <c r="DCR73" s="545"/>
      <c r="DCT73" s="545"/>
      <c r="DCU73" s="545"/>
      <c r="DCV73" s="545"/>
      <c r="DCW73" s="545"/>
      <c r="DCX73" s="545"/>
      <c r="DCY73" s="545"/>
      <c r="DCZ73" s="545"/>
      <c r="DDB73" s="545"/>
      <c r="DDC73" s="545"/>
      <c r="DDD73" s="545"/>
      <c r="DDE73" s="545"/>
      <c r="DDF73" s="545"/>
      <c r="DDG73" s="545"/>
      <c r="DDH73" s="545"/>
      <c r="DDJ73" s="545"/>
      <c r="DDK73" s="545"/>
      <c r="DDL73" s="545"/>
      <c r="DDM73" s="545"/>
      <c r="DDN73" s="545"/>
      <c r="DDO73" s="545"/>
      <c r="DDP73" s="545"/>
      <c r="DDR73" s="545"/>
      <c r="DDS73" s="545"/>
      <c r="DDT73" s="545"/>
      <c r="DDU73" s="545"/>
      <c r="DDV73" s="545"/>
      <c r="DDW73" s="545"/>
      <c r="DDX73" s="545"/>
      <c r="DDZ73" s="545"/>
      <c r="DEA73" s="545"/>
      <c r="DEB73" s="545"/>
      <c r="DEC73" s="545"/>
      <c r="DED73" s="545"/>
      <c r="DEE73" s="545"/>
      <c r="DEF73" s="545"/>
      <c r="DEH73" s="545"/>
      <c r="DEI73" s="545"/>
      <c r="DEJ73" s="545"/>
      <c r="DEK73" s="545"/>
      <c r="DEL73" s="545"/>
      <c r="DEM73" s="545"/>
      <c r="DEN73" s="545"/>
      <c r="DEP73" s="545"/>
      <c r="DEQ73" s="545"/>
      <c r="DER73" s="545"/>
      <c r="DES73" s="545"/>
      <c r="DET73" s="545"/>
      <c r="DEU73" s="545"/>
      <c r="DEV73" s="545"/>
      <c r="DEX73" s="545"/>
      <c r="DEY73" s="545"/>
      <c r="DEZ73" s="545"/>
      <c r="DFA73" s="545"/>
      <c r="DFB73" s="545"/>
      <c r="DFC73" s="545"/>
      <c r="DFD73" s="545"/>
      <c r="DFF73" s="545"/>
      <c r="DFG73" s="545"/>
      <c r="DFH73" s="545"/>
      <c r="DFI73" s="545"/>
      <c r="DFJ73" s="545"/>
      <c r="DFK73" s="545"/>
      <c r="DFL73" s="545"/>
      <c r="DFN73" s="545"/>
      <c r="DFO73" s="545"/>
      <c r="DFP73" s="545"/>
      <c r="DFQ73" s="545"/>
      <c r="DFR73" s="545"/>
      <c r="DFS73" s="545"/>
      <c r="DFT73" s="545"/>
      <c r="DFV73" s="545"/>
      <c r="DFW73" s="545"/>
      <c r="DFX73" s="545"/>
      <c r="DFY73" s="545"/>
      <c r="DFZ73" s="545"/>
      <c r="DGA73" s="545"/>
      <c r="DGB73" s="545"/>
      <c r="DGD73" s="545"/>
      <c r="DGE73" s="545"/>
      <c r="DGF73" s="545"/>
      <c r="DGG73" s="545"/>
      <c r="DGH73" s="545"/>
      <c r="DGI73" s="545"/>
      <c r="DGJ73" s="545"/>
      <c r="DGL73" s="545"/>
      <c r="DGM73" s="545"/>
      <c r="DGN73" s="545"/>
      <c r="DGO73" s="545"/>
      <c r="DGP73" s="545"/>
      <c r="DGQ73" s="545"/>
      <c r="DGR73" s="545"/>
      <c r="DGT73" s="545"/>
      <c r="DGU73" s="545"/>
      <c r="DGV73" s="545"/>
      <c r="DGW73" s="545"/>
      <c r="DGX73" s="545"/>
      <c r="DGY73" s="545"/>
      <c r="DGZ73" s="545"/>
      <c r="DHB73" s="545"/>
      <c r="DHC73" s="545"/>
      <c r="DHD73" s="545"/>
      <c r="DHE73" s="545"/>
      <c r="DHF73" s="545"/>
      <c r="DHG73" s="545"/>
      <c r="DHH73" s="545"/>
      <c r="DHJ73" s="545"/>
      <c r="DHK73" s="545"/>
      <c r="DHL73" s="545"/>
      <c r="DHM73" s="545"/>
      <c r="DHN73" s="545"/>
      <c r="DHO73" s="545"/>
      <c r="DHP73" s="545"/>
      <c r="DHR73" s="545"/>
      <c r="DHS73" s="545"/>
      <c r="DHT73" s="545"/>
      <c r="DHU73" s="545"/>
      <c r="DHV73" s="545"/>
      <c r="DHW73" s="545"/>
      <c r="DHX73" s="545"/>
      <c r="DHZ73" s="545"/>
      <c r="DIA73" s="545"/>
      <c r="DIB73" s="545"/>
      <c r="DIC73" s="545"/>
      <c r="DID73" s="545"/>
      <c r="DIE73" s="545"/>
      <c r="DIF73" s="545"/>
      <c r="DIH73" s="545"/>
      <c r="DII73" s="545"/>
      <c r="DIJ73" s="545"/>
      <c r="DIK73" s="545"/>
      <c r="DIL73" s="545"/>
      <c r="DIM73" s="545"/>
      <c r="DIN73" s="545"/>
      <c r="DIP73" s="545"/>
      <c r="DIQ73" s="545"/>
      <c r="DIR73" s="545"/>
      <c r="DIS73" s="545"/>
      <c r="DIT73" s="545"/>
      <c r="DIU73" s="545"/>
      <c r="DIV73" s="545"/>
      <c r="DIX73" s="545"/>
      <c r="DIY73" s="545"/>
      <c r="DIZ73" s="545"/>
      <c r="DJA73" s="545"/>
      <c r="DJB73" s="545"/>
      <c r="DJC73" s="545"/>
      <c r="DJD73" s="545"/>
      <c r="DJF73" s="545"/>
      <c r="DJG73" s="545"/>
      <c r="DJH73" s="545"/>
      <c r="DJI73" s="545"/>
      <c r="DJJ73" s="545"/>
      <c r="DJK73" s="545"/>
      <c r="DJL73" s="545"/>
      <c r="DJN73" s="545"/>
      <c r="DJO73" s="545"/>
      <c r="DJP73" s="545"/>
      <c r="DJQ73" s="545"/>
      <c r="DJR73" s="545"/>
      <c r="DJS73" s="545"/>
      <c r="DJT73" s="545"/>
      <c r="DJV73" s="545"/>
      <c r="DJW73" s="545"/>
      <c r="DJX73" s="545"/>
      <c r="DJY73" s="545"/>
      <c r="DJZ73" s="545"/>
      <c r="DKA73" s="545"/>
      <c r="DKB73" s="545"/>
      <c r="DKD73" s="545"/>
      <c r="DKE73" s="545"/>
      <c r="DKF73" s="545"/>
      <c r="DKG73" s="545"/>
      <c r="DKH73" s="545"/>
      <c r="DKI73" s="545"/>
      <c r="DKJ73" s="545"/>
      <c r="DKL73" s="545"/>
      <c r="DKM73" s="545"/>
      <c r="DKN73" s="545"/>
      <c r="DKO73" s="545"/>
      <c r="DKP73" s="545"/>
      <c r="DKQ73" s="545"/>
      <c r="DKR73" s="545"/>
      <c r="DKT73" s="545"/>
      <c r="DKU73" s="545"/>
      <c r="DKV73" s="545"/>
      <c r="DKW73" s="545"/>
      <c r="DKX73" s="545"/>
      <c r="DKY73" s="545"/>
      <c r="DKZ73" s="545"/>
      <c r="DLB73" s="545"/>
      <c r="DLC73" s="545"/>
      <c r="DLD73" s="545"/>
      <c r="DLE73" s="545"/>
      <c r="DLF73" s="545"/>
      <c r="DLG73" s="545"/>
      <c r="DLH73" s="545"/>
      <c r="DLJ73" s="545"/>
      <c r="DLK73" s="545"/>
      <c r="DLL73" s="545"/>
      <c r="DLM73" s="545"/>
      <c r="DLN73" s="545"/>
      <c r="DLO73" s="545"/>
      <c r="DLP73" s="545"/>
      <c r="DLR73" s="545"/>
      <c r="DLS73" s="545"/>
      <c r="DLT73" s="545"/>
      <c r="DLU73" s="545"/>
      <c r="DLV73" s="545"/>
      <c r="DLW73" s="545"/>
      <c r="DLX73" s="545"/>
      <c r="DLZ73" s="545"/>
      <c r="DMA73" s="545"/>
      <c r="DMB73" s="545"/>
      <c r="DMC73" s="545"/>
      <c r="DMD73" s="545"/>
      <c r="DME73" s="545"/>
      <c r="DMF73" s="545"/>
      <c r="DMH73" s="545"/>
      <c r="DMI73" s="545"/>
      <c r="DMJ73" s="545"/>
      <c r="DMK73" s="545"/>
      <c r="DML73" s="545"/>
      <c r="DMM73" s="545"/>
      <c r="DMN73" s="545"/>
      <c r="DMP73" s="545"/>
      <c r="DMQ73" s="545"/>
      <c r="DMR73" s="545"/>
      <c r="DMS73" s="545"/>
      <c r="DMT73" s="545"/>
      <c r="DMU73" s="545"/>
      <c r="DMV73" s="545"/>
      <c r="DMX73" s="545"/>
      <c r="DMY73" s="545"/>
      <c r="DMZ73" s="545"/>
      <c r="DNA73" s="545"/>
      <c r="DNB73" s="545"/>
      <c r="DNC73" s="545"/>
      <c r="DND73" s="545"/>
      <c r="DNF73" s="545"/>
      <c r="DNG73" s="545"/>
      <c r="DNH73" s="545"/>
      <c r="DNI73" s="545"/>
      <c r="DNJ73" s="545"/>
      <c r="DNK73" s="545"/>
      <c r="DNL73" s="545"/>
      <c r="DNN73" s="545"/>
      <c r="DNO73" s="545"/>
      <c r="DNP73" s="545"/>
      <c r="DNQ73" s="545"/>
      <c r="DNR73" s="545"/>
      <c r="DNS73" s="545"/>
      <c r="DNT73" s="545"/>
      <c r="DNV73" s="545"/>
      <c r="DNW73" s="545"/>
      <c r="DNX73" s="545"/>
      <c r="DNY73" s="545"/>
      <c r="DNZ73" s="545"/>
      <c r="DOA73" s="545"/>
      <c r="DOB73" s="545"/>
      <c r="DOD73" s="545"/>
      <c r="DOE73" s="545"/>
      <c r="DOF73" s="545"/>
      <c r="DOG73" s="545"/>
      <c r="DOH73" s="545"/>
      <c r="DOI73" s="545"/>
      <c r="DOJ73" s="545"/>
      <c r="DOL73" s="545"/>
      <c r="DOM73" s="545"/>
      <c r="DON73" s="545"/>
      <c r="DOO73" s="545"/>
      <c r="DOP73" s="545"/>
      <c r="DOQ73" s="545"/>
      <c r="DOR73" s="545"/>
      <c r="DOT73" s="545"/>
      <c r="DOU73" s="545"/>
      <c r="DOV73" s="545"/>
      <c r="DOW73" s="545"/>
      <c r="DOX73" s="545"/>
      <c r="DOY73" s="545"/>
      <c r="DOZ73" s="545"/>
      <c r="DPB73" s="545"/>
      <c r="DPC73" s="545"/>
      <c r="DPD73" s="545"/>
      <c r="DPE73" s="545"/>
      <c r="DPF73" s="545"/>
      <c r="DPG73" s="545"/>
      <c r="DPH73" s="545"/>
      <c r="DPJ73" s="545"/>
      <c r="DPK73" s="545"/>
      <c r="DPL73" s="545"/>
      <c r="DPM73" s="545"/>
      <c r="DPN73" s="545"/>
      <c r="DPO73" s="545"/>
      <c r="DPP73" s="545"/>
      <c r="DPR73" s="545"/>
      <c r="DPS73" s="545"/>
      <c r="DPT73" s="545"/>
      <c r="DPU73" s="545"/>
      <c r="DPV73" s="545"/>
      <c r="DPW73" s="545"/>
      <c r="DPX73" s="545"/>
      <c r="DPZ73" s="545"/>
      <c r="DQA73" s="545"/>
      <c r="DQB73" s="545"/>
      <c r="DQC73" s="545"/>
      <c r="DQD73" s="545"/>
      <c r="DQE73" s="545"/>
      <c r="DQF73" s="545"/>
      <c r="DQH73" s="545"/>
      <c r="DQI73" s="545"/>
      <c r="DQJ73" s="545"/>
      <c r="DQK73" s="545"/>
      <c r="DQL73" s="545"/>
      <c r="DQM73" s="545"/>
      <c r="DQN73" s="545"/>
      <c r="DQP73" s="545"/>
      <c r="DQQ73" s="545"/>
      <c r="DQR73" s="545"/>
      <c r="DQS73" s="545"/>
      <c r="DQT73" s="545"/>
      <c r="DQU73" s="545"/>
      <c r="DQV73" s="545"/>
      <c r="DQX73" s="545"/>
      <c r="DQY73" s="545"/>
      <c r="DQZ73" s="545"/>
      <c r="DRA73" s="545"/>
      <c r="DRB73" s="545"/>
      <c r="DRC73" s="545"/>
      <c r="DRD73" s="545"/>
      <c r="DRF73" s="545"/>
      <c r="DRG73" s="545"/>
      <c r="DRH73" s="545"/>
      <c r="DRI73" s="545"/>
      <c r="DRJ73" s="545"/>
      <c r="DRK73" s="545"/>
      <c r="DRL73" s="545"/>
      <c r="DRN73" s="545"/>
      <c r="DRO73" s="545"/>
      <c r="DRP73" s="545"/>
      <c r="DRQ73" s="545"/>
      <c r="DRR73" s="545"/>
      <c r="DRS73" s="545"/>
      <c r="DRT73" s="545"/>
      <c r="DRV73" s="545"/>
      <c r="DRW73" s="545"/>
      <c r="DRX73" s="545"/>
      <c r="DRY73" s="545"/>
      <c r="DRZ73" s="545"/>
      <c r="DSA73" s="545"/>
      <c r="DSB73" s="545"/>
      <c r="DSD73" s="545"/>
      <c r="DSE73" s="545"/>
      <c r="DSF73" s="545"/>
      <c r="DSG73" s="545"/>
      <c r="DSH73" s="545"/>
      <c r="DSI73" s="545"/>
      <c r="DSJ73" s="545"/>
      <c r="DSL73" s="545"/>
      <c r="DSM73" s="545"/>
      <c r="DSN73" s="545"/>
      <c r="DSO73" s="545"/>
      <c r="DSP73" s="545"/>
      <c r="DSQ73" s="545"/>
      <c r="DSR73" s="545"/>
      <c r="DST73" s="545"/>
      <c r="DSU73" s="545"/>
      <c r="DSV73" s="545"/>
      <c r="DSW73" s="545"/>
      <c r="DSX73" s="545"/>
      <c r="DSY73" s="545"/>
      <c r="DSZ73" s="545"/>
      <c r="DTB73" s="545"/>
      <c r="DTC73" s="545"/>
      <c r="DTD73" s="545"/>
      <c r="DTE73" s="545"/>
      <c r="DTF73" s="545"/>
      <c r="DTG73" s="545"/>
      <c r="DTH73" s="545"/>
      <c r="DTJ73" s="545"/>
      <c r="DTK73" s="545"/>
      <c r="DTL73" s="545"/>
      <c r="DTM73" s="545"/>
      <c r="DTN73" s="545"/>
      <c r="DTO73" s="545"/>
      <c r="DTP73" s="545"/>
      <c r="DTR73" s="545"/>
      <c r="DTS73" s="545"/>
      <c r="DTT73" s="545"/>
      <c r="DTU73" s="545"/>
      <c r="DTV73" s="545"/>
      <c r="DTW73" s="545"/>
      <c r="DTX73" s="545"/>
      <c r="DTZ73" s="545"/>
      <c r="DUA73" s="545"/>
      <c r="DUB73" s="545"/>
      <c r="DUC73" s="545"/>
      <c r="DUD73" s="545"/>
      <c r="DUE73" s="545"/>
      <c r="DUF73" s="545"/>
      <c r="DUH73" s="545"/>
      <c r="DUI73" s="545"/>
      <c r="DUJ73" s="545"/>
      <c r="DUK73" s="545"/>
      <c r="DUL73" s="545"/>
      <c r="DUM73" s="545"/>
      <c r="DUN73" s="545"/>
      <c r="DUP73" s="545"/>
      <c r="DUQ73" s="545"/>
      <c r="DUR73" s="545"/>
      <c r="DUS73" s="545"/>
      <c r="DUT73" s="545"/>
      <c r="DUU73" s="545"/>
      <c r="DUV73" s="545"/>
      <c r="DUX73" s="545"/>
      <c r="DUY73" s="545"/>
      <c r="DUZ73" s="545"/>
      <c r="DVA73" s="545"/>
      <c r="DVB73" s="545"/>
      <c r="DVC73" s="545"/>
      <c r="DVD73" s="545"/>
      <c r="DVF73" s="545"/>
      <c r="DVG73" s="545"/>
      <c r="DVH73" s="545"/>
      <c r="DVI73" s="545"/>
      <c r="DVJ73" s="545"/>
      <c r="DVK73" s="545"/>
      <c r="DVL73" s="545"/>
      <c r="DVN73" s="545"/>
      <c r="DVO73" s="545"/>
      <c r="DVP73" s="545"/>
      <c r="DVQ73" s="545"/>
      <c r="DVR73" s="545"/>
      <c r="DVS73" s="545"/>
      <c r="DVT73" s="545"/>
      <c r="DVV73" s="545"/>
      <c r="DVW73" s="545"/>
      <c r="DVX73" s="545"/>
      <c r="DVY73" s="545"/>
      <c r="DVZ73" s="545"/>
      <c r="DWA73" s="545"/>
      <c r="DWB73" s="545"/>
      <c r="DWD73" s="545"/>
      <c r="DWE73" s="545"/>
      <c r="DWF73" s="545"/>
      <c r="DWG73" s="545"/>
      <c r="DWH73" s="545"/>
      <c r="DWI73" s="545"/>
      <c r="DWJ73" s="545"/>
      <c r="DWL73" s="545"/>
      <c r="DWM73" s="545"/>
      <c r="DWN73" s="545"/>
      <c r="DWO73" s="545"/>
      <c r="DWP73" s="545"/>
      <c r="DWQ73" s="545"/>
      <c r="DWR73" s="545"/>
      <c r="DWT73" s="545"/>
      <c r="DWU73" s="545"/>
      <c r="DWV73" s="545"/>
      <c r="DWW73" s="545"/>
      <c r="DWX73" s="545"/>
      <c r="DWY73" s="545"/>
      <c r="DWZ73" s="545"/>
      <c r="DXB73" s="545"/>
      <c r="DXC73" s="545"/>
      <c r="DXD73" s="545"/>
      <c r="DXE73" s="545"/>
      <c r="DXF73" s="545"/>
      <c r="DXG73" s="545"/>
      <c r="DXH73" s="545"/>
      <c r="DXJ73" s="545"/>
      <c r="DXK73" s="545"/>
      <c r="DXL73" s="545"/>
      <c r="DXM73" s="545"/>
      <c r="DXN73" s="545"/>
      <c r="DXO73" s="545"/>
      <c r="DXP73" s="545"/>
      <c r="DXR73" s="545"/>
      <c r="DXS73" s="545"/>
      <c r="DXT73" s="545"/>
      <c r="DXU73" s="545"/>
      <c r="DXV73" s="545"/>
      <c r="DXW73" s="545"/>
      <c r="DXX73" s="545"/>
      <c r="DXZ73" s="545"/>
      <c r="DYA73" s="545"/>
      <c r="DYB73" s="545"/>
      <c r="DYC73" s="545"/>
      <c r="DYD73" s="545"/>
      <c r="DYE73" s="545"/>
      <c r="DYF73" s="545"/>
      <c r="DYH73" s="545"/>
      <c r="DYI73" s="545"/>
      <c r="DYJ73" s="545"/>
      <c r="DYK73" s="545"/>
      <c r="DYL73" s="545"/>
      <c r="DYM73" s="545"/>
      <c r="DYN73" s="545"/>
      <c r="DYP73" s="545"/>
      <c r="DYQ73" s="545"/>
      <c r="DYR73" s="545"/>
      <c r="DYS73" s="545"/>
      <c r="DYT73" s="545"/>
      <c r="DYU73" s="545"/>
      <c r="DYV73" s="545"/>
      <c r="DYX73" s="545"/>
      <c r="DYY73" s="545"/>
      <c r="DYZ73" s="545"/>
      <c r="DZA73" s="545"/>
      <c r="DZB73" s="545"/>
      <c r="DZC73" s="545"/>
      <c r="DZD73" s="545"/>
      <c r="DZF73" s="545"/>
      <c r="DZG73" s="545"/>
      <c r="DZH73" s="545"/>
      <c r="DZI73" s="545"/>
      <c r="DZJ73" s="545"/>
      <c r="DZK73" s="545"/>
      <c r="DZL73" s="545"/>
      <c r="DZN73" s="545"/>
      <c r="DZO73" s="545"/>
      <c r="DZP73" s="545"/>
      <c r="DZQ73" s="545"/>
      <c r="DZR73" s="545"/>
      <c r="DZS73" s="545"/>
      <c r="DZT73" s="545"/>
      <c r="DZV73" s="545"/>
      <c r="DZW73" s="545"/>
      <c r="DZX73" s="545"/>
      <c r="DZY73" s="545"/>
      <c r="DZZ73" s="545"/>
      <c r="EAA73" s="545"/>
      <c r="EAB73" s="545"/>
      <c r="EAD73" s="545"/>
      <c r="EAE73" s="545"/>
      <c r="EAF73" s="545"/>
      <c r="EAG73" s="545"/>
      <c r="EAH73" s="545"/>
      <c r="EAI73" s="545"/>
      <c r="EAJ73" s="545"/>
      <c r="EAL73" s="545"/>
      <c r="EAM73" s="545"/>
      <c r="EAN73" s="545"/>
      <c r="EAO73" s="545"/>
      <c r="EAP73" s="545"/>
      <c r="EAQ73" s="545"/>
      <c r="EAR73" s="545"/>
      <c r="EAT73" s="545"/>
      <c r="EAU73" s="545"/>
      <c r="EAV73" s="545"/>
      <c r="EAW73" s="545"/>
      <c r="EAX73" s="545"/>
      <c r="EAY73" s="545"/>
      <c r="EAZ73" s="545"/>
      <c r="EBB73" s="545"/>
      <c r="EBC73" s="545"/>
      <c r="EBD73" s="545"/>
      <c r="EBE73" s="545"/>
      <c r="EBF73" s="545"/>
      <c r="EBG73" s="545"/>
      <c r="EBH73" s="545"/>
      <c r="EBJ73" s="545"/>
      <c r="EBK73" s="545"/>
      <c r="EBL73" s="545"/>
      <c r="EBM73" s="545"/>
      <c r="EBN73" s="545"/>
      <c r="EBO73" s="545"/>
      <c r="EBP73" s="545"/>
      <c r="EBR73" s="545"/>
      <c r="EBS73" s="545"/>
      <c r="EBT73" s="545"/>
      <c r="EBU73" s="545"/>
      <c r="EBV73" s="545"/>
      <c r="EBW73" s="545"/>
      <c r="EBX73" s="545"/>
      <c r="EBZ73" s="545"/>
      <c r="ECA73" s="545"/>
      <c r="ECB73" s="545"/>
      <c r="ECC73" s="545"/>
      <c r="ECD73" s="545"/>
      <c r="ECE73" s="545"/>
      <c r="ECF73" s="545"/>
      <c r="ECH73" s="545"/>
      <c r="ECI73" s="545"/>
      <c r="ECJ73" s="545"/>
      <c r="ECK73" s="545"/>
      <c r="ECL73" s="545"/>
      <c r="ECM73" s="545"/>
      <c r="ECN73" s="545"/>
      <c r="ECP73" s="545"/>
      <c r="ECQ73" s="545"/>
      <c r="ECR73" s="545"/>
      <c r="ECS73" s="545"/>
      <c r="ECT73" s="545"/>
      <c r="ECU73" s="545"/>
      <c r="ECV73" s="545"/>
      <c r="ECX73" s="545"/>
      <c r="ECY73" s="545"/>
      <c r="ECZ73" s="545"/>
      <c r="EDA73" s="545"/>
      <c r="EDB73" s="545"/>
      <c r="EDC73" s="545"/>
      <c r="EDD73" s="545"/>
      <c r="EDF73" s="545"/>
      <c r="EDG73" s="545"/>
      <c r="EDH73" s="545"/>
      <c r="EDI73" s="545"/>
      <c r="EDJ73" s="545"/>
      <c r="EDK73" s="545"/>
      <c r="EDL73" s="545"/>
      <c r="EDN73" s="545"/>
      <c r="EDO73" s="545"/>
      <c r="EDP73" s="545"/>
      <c r="EDQ73" s="545"/>
      <c r="EDR73" s="545"/>
      <c r="EDS73" s="545"/>
      <c r="EDT73" s="545"/>
      <c r="EDV73" s="545"/>
      <c r="EDW73" s="545"/>
      <c r="EDX73" s="545"/>
      <c r="EDY73" s="545"/>
      <c r="EDZ73" s="545"/>
      <c r="EEA73" s="545"/>
      <c r="EEB73" s="545"/>
      <c r="EED73" s="545"/>
      <c r="EEE73" s="545"/>
      <c r="EEF73" s="545"/>
      <c r="EEG73" s="545"/>
      <c r="EEH73" s="545"/>
      <c r="EEI73" s="545"/>
      <c r="EEJ73" s="545"/>
      <c r="EEL73" s="545"/>
      <c r="EEM73" s="545"/>
      <c r="EEN73" s="545"/>
      <c r="EEO73" s="545"/>
      <c r="EEP73" s="545"/>
      <c r="EEQ73" s="545"/>
      <c r="EER73" s="545"/>
      <c r="EET73" s="545"/>
      <c r="EEU73" s="545"/>
      <c r="EEV73" s="545"/>
      <c r="EEW73" s="545"/>
      <c r="EEX73" s="545"/>
      <c r="EEY73" s="545"/>
      <c r="EEZ73" s="545"/>
      <c r="EFB73" s="545"/>
      <c r="EFC73" s="545"/>
      <c r="EFD73" s="545"/>
      <c r="EFE73" s="545"/>
      <c r="EFF73" s="545"/>
      <c r="EFG73" s="545"/>
      <c r="EFH73" s="545"/>
      <c r="EFJ73" s="545"/>
      <c r="EFK73" s="545"/>
      <c r="EFL73" s="545"/>
      <c r="EFM73" s="545"/>
      <c r="EFN73" s="545"/>
      <c r="EFO73" s="545"/>
      <c r="EFP73" s="545"/>
      <c r="EFR73" s="545"/>
      <c r="EFS73" s="545"/>
      <c r="EFT73" s="545"/>
      <c r="EFU73" s="545"/>
      <c r="EFV73" s="545"/>
      <c r="EFW73" s="545"/>
      <c r="EFX73" s="545"/>
      <c r="EFZ73" s="545"/>
      <c r="EGA73" s="545"/>
      <c r="EGB73" s="545"/>
      <c r="EGC73" s="545"/>
      <c r="EGD73" s="545"/>
      <c r="EGE73" s="545"/>
      <c r="EGF73" s="545"/>
      <c r="EGH73" s="545"/>
      <c r="EGI73" s="545"/>
      <c r="EGJ73" s="545"/>
      <c r="EGK73" s="545"/>
      <c r="EGL73" s="545"/>
      <c r="EGM73" s="545"/>
      <c r="EGN73" s="545"/>
      <c r="EGP73" s="545"/>
      <c r="EGQ73" s="545"/>
      <c r="EGR73" s="545"/>
      <c r="EGS73" s="545"/>
      <c r="EGT73" s="545"/>
      <c r="EGU73" s="545"/>
      <c r="EGV73" s="545"/>
      <c r="EGX73" s="545"/>
      <c r="EGY73" s="545"/>
      <c r="EGZ73" s="545"/>
      <c r="EHA73" s="545"/>
      <c r="EHB73" s="545"/>
      <c r="EHC73" s="545"/>
      <c r="EHD73" s="545"/>
      <c r="EHF73" s="545"/>
      <c r="EHG73" s="545"/>
      <c r="EHH73" s="545"/>
      <c r="EHI73" s="545"/>
      <c r="EHJ73" s="545"/>
      <c r="EHK73" s="545"/>
      <c r="EHL73" s="545"/>
      <c r="EHN73" s="545"/>
      <c r="EHO73" s="545"/>
      <c r="EHP73" s="545"/>
      <c r="EHQ73" s="545"/>
      <c r="EHR73" s="545"/>
      <c r="EHS73" s="545"/>
      <c r="EHT73" s="545"/>
      <c r="EHV73" s="545"/>
      <c r="EHW73" s="545"/>
      <c r="EHX73" s="545"/>
      <c r="EHY73" s="545"/>
      <c r="EHZ73" s="545"/>
      <c r="EIA73" s="545"/>
      <c r="EIB73" s="545"/>
      <c r="EID73" s="545"/>
      <c r="EIE73" s="545"/>
      <c r="EIF73" s="545"/>
      <c r="EIG73" s="545"/>
      <c r="EIH73" s="545"/>
      <c r="EII73" s="545"/>
      <c r="EIJ73" s="545"/>
      <c r="EIL73" s="545"/>
      <c r="EIM73" s="545"/>
      <c r="EIN73" s="545"/>
      <c r="EIO73" s="545"/>
      <c r="EIP73" s="545"/>
      <c r="EIQ73" s="545"/>
      <c r="EIR73" s="545"/>
      <c r="EIT73" s="545"/>
      <c r="EIU73" s="545"/>
      <c r="EIV73" s="545"/>
      <c r="EIW73" s="545"/>
      <c r="EIX73" s="545"/>
      <c r="EIY73" s="545"/>
      <c r="EIZ73" s="545"/>
      <c r="EJB73" s="545"/>
      <c r="EJC73" s="545"/>
      <c r="EJD73" s="545"/>
      <c r="EJE73" s="545"/>
      <c r="EJF73" s="545"/>
      <c r="EJG73" s="545"/>
      <c r="EJH73" s="545"/>
      <c r="EJJ73" s="545"/>
      <c r="EJK73" s="545"/>
      <c r="EJL73" s="545"/>
      <c r="EJM73" s="545"/>
      <c r="EJN73" s="545"/>
      <c r="EJO73" s="545"/>
      <c r="EJP73" s="545"/>
      <c r="EJR73" s="545"/>
      <c r="EJS73" s="545"/>
      <c r="EJT73" s="545"/>
      <c r="EJU73" s="545"/>
      <c r="EJV73" s="545"/>
      <c r="EJW73" s="545"/>
      <c r="EJX73" s="545"/>
      <c r="EJZ73" s="545"/>
      <c r="EKA73" s="545"/>
      <c r="EKB73" s="545"/>
      <c r="EKC73" s="545"/>
      <c r="EKD73" s="545"/>
      <c r="EKE73" s="545"/>
      <c r="EKF73" s="545"/>
      <c r="EKH73" s="545"/>
      <c r="EKI73" s="545"/>
      <c r="EKJ73" s="545"/>
      <c r="EKK73" s="545"/>
      <c r="EKL73" s="545"/>
      <c r="EKM73" s="545"/>
      <c r="EKN73" s="545"/>
      <c r="EKP73" s="545"/>
      <c r="EKQ73" s="545"/>
      <c r="EKR73" s="545"/>
      <c r="EKS73" s="545"/>
      <c r="EKT73" s="545"/>
      <c r="EKU73" s="545"/>
      <c r="EKV73" s="545"/>
      <c r="EKX73" s="545"/>
      <c r="EKY73" s="545"/>
      <c r="EKZ73" s="545"/>
      <c r="ELA73" s="545"/>
      <c r="ELB73" s="545"/>
      <c r="ELC73" s="545"/>
      <c r="ELD73" s="545"/>
      <c r="ELF73" s="545"/>
      <c r="ELG73" s="545"/>
      <c r="ELH73" s="545"/>
      <c r="ELI73" s="545"/>
      <c r="ELJ73" s="545"/>
      <c r="ELK73" s="545"/>
      <c r="ELL73" s="545"/>
      <c r="ELN73" s="545"/>
      <c r="ELO73" s="545"/>
      <c r="ELP73" s="545"/>
      <c r="ELQ73" s="545"/>
      <c r="ELR73" s="545"/>
      <c r="ELS73" s="545"/>
      <c r="ELT73" s="545"/>
      <c r="ELV73" s="545"/>
      <c r="ELW73" s="545"/>
      <c r="ELX73" s="545"/>
      <c r="ELY73" s="545"/>
      <c r="ELZ73" s="545"/>
      <c r="EMA73" s="545"/>
      <c r="EMB73" s="545"/>
      <c r="EMD73" s="545"/>
      <c r="EME73" s="545"/>
      <c r="EMF73" s="545"/>
      <c r="EMG73" s="545"/>
      <c r="EMH73" s="545"/>
      <c r="EMI73" s="545"/>
      <c r="EMJ73" s="545"/>
      <c r="EML73" s="545"/>
      <c r="EMM73" s="545"/>
      <c r="EMN73" s="545"/>
      <c r="EMO73" s="545"/>
      <c r="EMP73" s="545"/>
      <c r="EMQ73" s="545"/>
      <c r="EMR73" s="545"/>
      <c r="EMT73" s="545"/>
      <c r="EMU73" s="545"/>
      <c r="EMV73" s="545"/>
      <c r="EMW73" s="545"/>
      <c r="EMX73" s="545"/>
      <c r="EMY73" s="545"/>
      <c r="EMZ73" s="545"/>
      <c r="ENB73" s="545"/>
      <c r="ENC73" s="545"/>
      <c r="END73" s="545"/>
      <c r="ENE73" s="545"/>
      <c r="ENF73" s="545"/>
      <c r="ENG73" s="545"/>
      <c r="ENH73" s="545"/>
      <c r="ENJ73" s="545"/>
      <c r="ENK73" s="545"/>
      <c r="ENL73" s="545"/>
      <c r="ENM73" s="545"/>
      <c r="ENN73" s="545"/>
      <c r="ENO73" s="545"/>
      <c r="ENP73" s="545"/>
      <c r="ENR73" s="545"/>
      <c r="ENS73" s="545"/>
      <c r="ENT73" s="545"/>
      <c r="ENU73" s="545"/>
      <c r="ENV73" s="545"/>
      <c r="ENW73" s="545"/>
      <c r="ENX73" s="545"/>
      <c r="ENZ73" s="545"/>
      <c r="EOA73" s="545"/>
      <c r="EOB73" s="545"/>
      <c r="EOC73" s="545"/>
      <c r="EOD73" s="545"/>
      <c r="EOE73" s="545"/>
      <c r="EOF73" s="545"/>
      <c r="EOH73" s="545"/>
      <c r="EOI73" s="545"/>
      <c r="EOJ73" s="545"/>
      <c r="EOK73" s="545"/>
      <c r="EOL73" s="545"/>
      <c r="EOM73" s="545"/>
      <c r="EON73" s="545"/>
      <c r="EOP73" s="545"/>
      <c r="EOQ73" s="545"/>
      <c r="EOR73" s="545"/>
      <c r="EOS73" s="545"/>
      <c r="EOT73" s="545"/>
      <c r="EOU73" s="545"/>
      <c r="EOV73" s="545"/>
      <c r="EOX73" s="545"/>
      <c r="EOY73" s="545"/>
      <c r="EOZ73" s="545"/>
      <c r="EPA73" s="545"/>
      <c r="EPB73" s="545"/>
      <c r="EPC73" s="545"/>
      <c r="EPD73" s="545"/>
      <c r="EPF73" s="545"/>
      <c r="EPG73" s="545"/>
      <c r="EPH73" s="545"/>
      <c r="EPI73" s="545"/>
      <c r="EPJ73" s="545"/>
      <c r="EPK73" s="545"/>
      <c r="EPL73" s="545"/>
      <c r="EPN73" s="545"/>
      <c r="EPO73" s="545"/>
      <c r="EPP73" s="545"/>
      <c r="EPQ73" s="545"/>
      <c r="EPR73" s="545"/>
      <c r="EPS73" s="545"/>
      <c r="EPT73" s="545"/>
      <c r="EPV73" s="545"/>
      <c r="EPW73" s="545"/>
      <c r="EPX73" s="545"/>
      <c r="EPY73" s="545"/>
      <c r="EPZ73" s="545"/>
      <c r="EQA73" s="545"/>
      <c r="EQB73" s="545"/>
      <c r="EQD73" s="545"/>
      <c r="EQE73" s="545"/>
      <c r="EQF73" s="545"/>
      <c r="EQG73" s="545"/>
      <c r="EQH73" s="545"/>
      <c r="EQI73" s="545"/>
      <c r="EQJ73" s="545"/>
      <c r="EQL73" s="545"/>
      <c r="EQM73" s="545"/>
      <c r="EQN73" s="545"/>
      <c r="EQO73" s="545"/>
      <c r="EQP73" s="545"/>
      <c r="EQQ73" s="545"/>
      <c r="EQR73" s="545"/>
      <c r="EQT73" s="545"/>
      <c r="EQU73" s="545"/>
      <c r="EQV73" s="545"/>
      <c r="EQW73" s="545"/>
      <c r="EQX73" s="545"/>
      <c r="EQY73" s="545"/>
      <c r="EQZ73" s="545"/>
      <c r="ERB73" s="545"/>
      <c r="ERC73" s="545"/>
      <c r="ERD73" s="545"/>
      <c r="ERE73" s="545"/>
      <c r="ERF73" s="545"/>
      <c r="ERG73" s="545"/>
      <c r="ERH73" s="545"/>
      <c r="ERJ73" s="545"/>
      <c r="ERK73" s="545"/>
      <c r="ERL73" s="545"/>
      <c r="ERM73" s="545"/>
      <c r="ERN73" s="545"/>
      <c r="ERO73" s="545"/>
      <c r="ERP73" s="545"/>
      <c r="ERR73" s="545"/>
      <c r="ERS73" s="545"/>
      <c r="ERT73" s="545"/>
      <c r="ERU73" s="545"/>
      <c r="ERV73" s="545"/>
      <c r="ERW73" s="545"/>
      <c r="ERX73" s="545"/>
      <c r="ERZ73" s="545"/>
      <c r="ESA73" s="545"/>
      <c r="ESB73" s="545"/>
      <c r="ESC73" s="545"/>
      <c r="ESD73" s="545"/>
      <c r="ESE73" s="545"/>
      <c r="ESF73" s="545"/>
      <c r="ESH73" s="545"/>
      <c r="ESI73" s="545"/>
      <c r="ESJ73" s="545"/>
      <c r="ESK73" s="545"/>
      <c r="ESL73" s="545"/>
      <c r="ESM73" s="545"/>
      <c r="ESN73" s="545"/>
      <c r="ESP73" s="545"/>
      <c r="ESQ73" s="545"/>
      <c r="ESR73" s="545"/>
      <c r="ESS73" s="545"/>
      <c r="EST73" s="545"/>
      <c r="ESU73" s="545"/>
      <c r="ESV73" s="545"/>
      <c r="ESX73" s="545"/>
      <c r="ESY73" s="545"/>
      <c r="ESZ73" s="545"/>
      <c r="ETA73" s="545"/>
      <c r="ETB73" s="545"/>
      <c r="ETC73" s="545"/>
      <c r="ETD73" s="545"/>
      <c r="ETF73" s="545"/>
      <c r="ETG73" s="545"/>
      <c r="ETH73" s="545"/>
      <c r="ETI73" s="545"/>
      <c r="ETJ73" s="545"/>
      <c r="ETK73" s="545"/>
      <c r="ETL73" s="545"/>
      <c r="ETN73" s="545"/>
      <c r="ETO73" s="545"/>
      <c r="ETP73" s="545"/>
      <c r="ETQ73" s="545"/>
      <c r="ETR73" s="545"/>
      <c r="ETS73" s="545"/>
      <c r="ETT73" s="545"/>
      <c r="ETV73" s="545"/>
      <c r="ETW73" s="545"/>
      <c r="ETX73" s="545"/>
      <c r="ETY73" s="545"/>
      <c r="ETZ73" s="545"/>
      <c r="EUA73" s="545"/>
      <c r="EUB73" s="545"/>
      <c r="EUD73" s="545"/>
      <c r="EUE73" s="545"/>
      <c r="EUF73" s="545"/>
      <c r="EUG73" s="545"/>
      <c r="EUH73" s="545"/>
      <c r="EUI73" s="545"/>
      <c r="EUJ73" s="545"/>
      <c r="EUL73" s="545"/>
      <c r="EUM73" s="545"/>
      <c r="EUN73" s="545"/>
      <c r="EUO73" s="545"/>
      <c r="EUP73" s="545"/>
      <c r="EUQ73" s="545"/>
      <c r="EUR73" s="545"/>
      <c r="EUT73" s="545"/>
      <c r="EUU73" s="545"/>
      <c r="EUV73" s="545"/>
      <c r="EUW73" s="545"/>
      <c r="EUX73" s="545"/>
      <c r="EUY73" s="545"/>
      <c r="EUZ73" s="545"/>
      <c r="EVB73" s="545"/>
      <c r="EVC73" s="545"/>
      <c r="EVD73" s="545"/>
      <c r="EVE73" s="545"/>
      <c r="EVF73" s="545"/>
      <c r="EVG73" s="545"/>
      <c r="EVH73" s="545"/>
      <c r="EVJ73" s="545"/>
      <c r="EVK73" s="545"/>
      <c r="EVL73" s="545"/>
      <c r="EVM73" s="545"/>
      <c r="EVN73" s="545"/>
      <c r="EVO73" s="545"/>
      <c r="EVP73" s="545"/>
      <c r="EVR73" s="545"/>
      <c r="EVS73" s="545"/>
      <c r="EVT73" s="545"/>
      <c r="EVU73" s="545"/>
      <c r="EVV73" s="545"/>
      <c r="EVW73" s="545"/>
      <c r="EVX73" s="545"/>
      <c r="EVZ73" s="545"/>
      <c r="EWA73" s="545"/>
      <c r="EWB73" s="545"/>
      <c r="EWC73" s="545"/>
      <c r="EWD73" s="545"/>
      <c r="EWE73" s="545"/>
      <c r="EWF73" s="545"/>
      <c r="EWH73" s="545"/>
      <c r="EWI73" s="545"/>
      <c r="EWJ73" s="545"/>
      <c r="EWK73" s="545"/>
      <c r="EWL73" s="545"/>
      <c r="EWM73" s="545"/>
      <c r="EWN73" s="545"/>
      <c r="EWP73" s="545"/>
      <c r="EWQ73" s="545"/>
      <c r="EWR73" s="545"/>
      <c r="EWS73" s="545"/>
      <c r="EWT73" s="545"/>
      <c r="EWU73" s="545"/>
      <c r="EWV73" s="545"/>
      <c r="EWX73" s="545"/>
      <c r="EWY73" s="545"/>
      <c r="EWZ73" s="545"/>
      <c r="EXA73" s="545"/>
      <c r="EXB73" s="545"/>
      <c r="EXC73" s="545"/>
      <c r="EXD73" s="545"/>
      <c r="EXF73" s="545"/>
      <c r="EXG73" s="545"/>
      <c r="EXH73" s="545"/>
      <c r="EXI73" s="545"/>
      <c r="EXJ73" s="545"/>
      <c r="EXK73" s="545"/>
      <c r="EXL73" s="545"/>
      <c r="EXN73" s="545"/>
      <c r="EXO73" s="545"/>
      <c r="EXP73" s="545"/>
      <c r="EXQ73" s="545"/>
      <c r="EXR73" s="545"/>
      <c r="EXS73" s="545"/>
      <c r="EXT73" s="545"/>
      <c r="EXV73" s="545"/>
      <c r="EXW73" s="545"/>
      <c r="EXX73" s="545"/>
      <c r="EXY73" s="545"/>
      <c r="EXZ73" s="545"/>
      <c r="EYA73" s="545"/>
      <c r="EYB73" s="545"/>
      <c r="EYD73" s="545"/>
      <c r="EYE73" s="545"/>
      <c r="EYF73" s="545"/>
      <c r="EYG73" s="545"/>
      <c r="EYH73" s="545"/>
      <c r="EYI73" s="545"/>
      <c r="EYJ73" s="545"/>
      <c r="EYL73" s="545"/>
      <c r="EYM73" s="545"/>
      <c r="EYN73" s="545"/>
      <c r="EYO73" s="545"/>
      <c r="EYP73" s="545"/>
      <c r="EYQ73" s="545"/>
      <c r="EYR73" s="545"/>
      <c r="EYT73" s="545"/>
      <c r="EYU73" s="545"/>
      <c r="EYV73" s="545"/>
      <c r="EYW73" s="545"/>
      <c r="EYX73" s="545"/>
      <c r="EYY73" s="545"/>
      <c r="EYZ73" s="545"/>
      <c r="EZB73" s="545"/>
      <c r="EZC73" s="545"/>
      <c r="EZD73" s="545"/>
      <c r="EZE73" s="545"/>
      <c r="EZF73" s="545"/>
      <c r="EZG73" s="545"/>
      <c r="EZH73" s="545"/>
      <c r="EZJ73" s="545"/>
      <c r="EZK73" s="545"/>
      <c r="EZL73" s="545"/>
      <c r="EZM73" s="545"/>
      <c r="EZN73" s="545"/>
      <c r="EZO73" s="545"/>
      <c r="EZP73" s="545"/>
      <c r="EZR73" s="545"/>
      <c r="EZS73" s="545"/>
      <c r="EZT73" s="545"/>
      <c r="EZU73" s="545"/>
      <c r="EZV73" s="545"/>
      <c r="EZW73" s="545"/>
      <c r="EZX73" s="545"/>
      <c r="EZZ73" s="545"/>
      <c r="FAA73" s="545"/>
      <c r="FAB73" s="545"/>
      <c r="FAC73" s="545"/>
      <c r="FAD73" s="545"/>
      <c r="FAE73" s="545"/>
      <c r="FAF73" s="545"/>
      <c r="FAH73" s="545"/>
      <c r="FAI73" s="545"/>
      <c r="FAJ73" s="545"/>
      <c r="FAK73" s="545"/>
      <c r="FAL73" s="545"/>
      <c r="FAM73" s="545"/>
      <c r="FAN73" s="545"/>
      <c r="FAP73" s="545"/>
      <c r="FAQ73" s="545"/>
      <c r="FAR73" s="545"/>
      <c r="FAS73" s="545"/>
      <c r="FAT73" s="545"/>
      <c r="FAU73" s="545"/>
      <c r="FAV73" s="545"/>
      <c r="FAX73" s="545"/>
      <c r="FAY73" s="545"/>
      <c r="FAZ73" s="545"/>
      <c r="FBA73" s="545"/>
      <c r="FBB73" s="545"/>
      <c r="FBC73" s="545"/>
      <c r="FBD73" s="545"/>
      <c r="FBF73" s="545"/>
      <c r="FBG73" s="545"/>
      <c r="FBH73" s="545"/>
      <c r="FBI73" s="545"/>
      <c r="FBJ73" s="545"/>
      <c r="FBK73" s="545"/>
      <c r="FBL73" s="545"/>
      <c r="FBN73" s="545"/>
      <c r="FBO73" s="545"/>
      <c r="FBP73" s="545"/>
      <c r="FBQ73" s="545"/>
      <c r="FBR73" s="545"/>
      <c r="FBS73" s="545"/>
      <c r="FBT73" s="545"/>
      <c r="FBV73" s="545"/>
      <c r="FBW73" s="545"/>
      <c r="FBX73" s="545"/>
      <c r="FBY73" s="545"/>
      <c r="FBZ73" s="545"/>
      <c r="FCA73" s="545"/>
      <c r="FCB73" s="545"/>
      <c r="FCD73" s="545"/>
      <c r="FCE73" s="545"/>
      <c r="FCF73" s="545"/>
      <c r="FCG73" s="545"/>
      <c r="FCH73" s="545"/>
      <c r="FCI73" s="545"/>
      <c r="FCJ73" s="545"/>
      <c r="FCL73" s="545"/>
      <c r="FCM73" s="545"/>
      <c r="FCN73" s="545"/>
      <c r="FCO73" s="545"/>
      <c r="FCP73" s="545"/>
      <c r="FCQ73" s="545"/>
      <c r="FCR73" s="545"/>
      <c r="FCT73" s="545"/>
      <c r="FCU73" s="545"/>
      <c r="FCV73" s="545"/>
      <c r="FCW73" s="545"/>
      <c r="FCX73" s="545"/>
      <c r="FCY73" s="545"/>
      <c r="FCZ73" s="545"/>
      <c r="FDB73" s="545"/>
      <c r="FDC73" s="545"/>
      <c r="FDD73" s="545"/>
      <c r="FDE73" s="545"/>
      <c r="FDF73" s="545"/>
      <c r="FDG73" s="545"/>
      <c r="FDH73" s="545"/>
      <c r="FDJ73" s="545"/>
      <c r="FDK73" s="545"/>
      <c r="FDL73" s="545"/>
      <c r="FDM73" s="545"/>
      <c r="FDN73" s="545"/>
      <c r="FDO73" s="545"/>
      <c r="FDP73" s="545"/>
      <c r="FDR73" s="545"/>
      <c r="FDS73" s="545"/>
      <c r="FDT73" s="545"/>
      <c r="FDU73" s="545"/>
      <c r="FDV73" s="545"/>
      <c r="FDW73" s="545"/>
      <c r="FDX73" s="545"/>
      <c r="FDZ73" s="545"/>
      <c r="FEA73" s="545"/>
      <c r="FEB73" s="545"/>
      <c r="FEC73" s="545"/>
      <c r="FED73" s="545"/>
      <c r="FEE73" s="545"/>
      <c r="FEF73" s="545"/>
      <c r="FEH73" s="545"/>
      <c r="FEI73" s="545"/>
      <c r="FEJ73" s="545"/>
      <c r="FEK73" s="545"/>
      <c r="FEL73" s="545"/>
      <c r="FEM73" s="545"/>
      <c r="FEN73" s="545"/>
      <c r="FEP73" s="545"/>
      <c r="FEQ73" s="545"/>
      <c r="FER73" s="545"/>
      <c r="FES73" s="545"/>
      <c r="FET73" s="545"/>
      <c r="FEU73" s="545"/>
      <c r="FEV73" s="545"/>
      <c r="FEX73" s="545"/>
      <c r="FEY73" s="545"/>
      <c r="FEZ73" s="545"/>
      <c r="FFA73" s="545"/>
      <c r="FFB73" s="545"/>
      <c r="FFC73" s="545"/>
      <c r="FFD73" s="545"/>
      <c r="FFF73" s="545"/>
      <c r="FFG73" s="545"/>
      <c r="FFH73" s="545"/>
      <c r="FFI73" s="545"/>
      <c r="FFJ73" s="545"/>
      <c r="FFK73" s="545"/>
      <c r="FFL73" s="545"/>
      <c r="FFN73" s="545"/>
      <c r="FFO73" s="545"/>
      <c r="FFP73" s="545"/>
      <c r="FFQ73" s="545"/>
      <c r="FFR73" s="545"/>
      <c r="FFS73" s="545"/>
      <c r="FFT73" s="545"/>
      <c r="FFV73" s="545"/>
      <c r="FFW73" s="545"/>
      <c r="FFX73" s="545"/>
      <c r="FFY73" s="545"/>
      <c r="FFZ73" s="545"/>
      <c r="FGA73" s="545"/>
      <c r="FGB73" s="545"/>
      <c r="FGD73" s="545"/>
      <c r="FGE73" s="545"/>
      <c r="FGF73" s="545"/>
      <c r="FGG73" s="545"/>
      <c r="FGH73" s="545"/>
      <c r="FGI73" s="545"/>
      <c r="FGJ73" s="545"/>
      <c r="FGL73" s="545"/>
      <c r="FGM73" s="545"/>
      <c r="FGN73" s="545"/>
      <c r="FGO73" s="545"/>
      <c r="FGP73" s="545"/>
      <c r="FGQ73" s="545"/>
      <c r="FGR73" s="545"/>
      <c r="FGT73" s="545"/>
      <c r="FGU73" s="545"/>
      <c r="FGV73" s="545"/>
      <c r="FGW73" s="545"/>
      <c r="FGX73" s="545"/>
      <c r="FGY73" s="545"/>
      <c r="FGZ73" s="545"/>
      <c r="FHB73" s="545"/>
      <c r="FHC73" s="545"/>
      <c r="FHD73" s="545"/>
      <c r="FHE73" s="545"/>
      <c r="FHF73" s="545"/>
      <c r="FHG73" s="545"/>
      <c r="FHH73" s="545"/>
      <c r="FHJ73" s="545"/>
      <c r="FHK73" s="545"/>
      <c r="FHL73" s="545"/>
      <c r="FHM73" s="545"/>
      <c r="FHN73" s="545"/>
      <c r="FHO73" s="545"/>
      <c r="FHP73" s="545"/>
      <c r="FHR73" s="545"/>
      <c r="FHS73" s="545"/>
      <c r="FHT73" s="545"/>
      <c r="FHU73" s="545"/>
      <c r="FHV73" s="545"/>
      <c r="FHW73" s="545"/>
      <c r="FHX73" s="545"/>
      <c r="FHZ73" s="545"/>
      <c r="FIA73" s="545"/>
      <c r="FIB73" s="545"/>
      <c r="FIC73" s="545"/>
      <c r="FID73" s="545"/>
      <c r="FIE73" s="545"/>
      <c r="FIF73" s="545"/>
      <c r="FIH73" s="545"/>
      <c r="FII73" s="545"/>
      <c r="FIJ73" s="545"/>
      <c r="FIK73" s="545"/>
      <c r="FIL73" s="545"/>
      <c r="FIM73" s="545"/>
      <c r="FIN73" s="545"/>
      <c r="FIP73" s="545"/>
      <c r="FIQ73" s="545"/>
      <c r="FIR73" s="545"/>
      <c r="FIS73" s="545"/>
      <c r="FIT73" s="545"/>
      <c r="FIU73" s="545"/>
      <c r="FIV73" s="545"/>
      <c r="FIX73" s="545"/>
      <c r="FIY73" s="545"/>
      <c r="FIZ73" s="545"/>
      <c r="FJA73" s="545"/>
      <c r="FJB73" s="545"/>
      <c r="FJC73" s="545"/>
      <c r="FJD73" s="545"/>
      <c r="FJF73" s="545"/>
      <c r="FJG73" s="545"/>
      <c r="FJH73" s="545"/>
      <c r="FJI73" s="545"/>
      <c r="FJJ73" s="545"/>
      <c r="FJK73" s="545"/>
      <c r="FJL73" s="545"/>
      <c r="FJN73" s="545"/>
      <c r="FJO73" s="545"/>
      <c r="FJP73" s="545"/>
      <c r="FJQ73" s="545"/>
      <c r="FJR73" s="545"/>
      <c r="FJS73" s="545"/>
      <c r="FJT73" s="545"/>
      <c r="FJV73" s="545"/>
      <c r="FJW73" s="545"/>
      <c r="FJX73" s="545"/>
      <c r="FJY73" s="545"/>
      <c r="FJZ73" s="545"/>
      <c r="FKA73" s="545"/>
      <c r="FKB73" s="545"/>
      <c r="FKD73" s="545"/>
      <c r="FKE73" s="545"/>
      <c r="FKF73" s="545"/>
      <c r="FKG73" s="545"/>
      <c r="FKH73" s="545"/>
      <c r="FKI73" s="545"/>
      <c r="FKJ73" s="545"/>
      <c r="FKL73" s="545"/>
      <c r="FKM73" s="545"/>
      <c r="FKN73" s="545"/>
      <c r="FKO73" s="545"/>
      <c r="FKP73" s="545"/>
      <c r="FKQ73" s="545"/>
      <c r="FKR73" s="545"/>
      <c r="FKT73" s="545"/>
      <c r="FKU73" s="545"/>
      <c r="FKV73" s="545"/>
      <c r="FKW73" s="545"/>
      <c r="FKX73" s="545"/>
      <c r="FKY73" s="545"/>
      <c r="FKZ73" s="545"/>
      <c r="FLB73" s="545"/>
      <c r="FLC73" s="545"/>
      <c r="FLD73" s="545"/>
      <c r="FLE73" s="545"/>
      <c r="FLF73" s="545"/>
      <c r="FLG73" s="545"/>
      <c r="FLH73" s="545"/>
      <c r="FLJ73" s="545"/>
      <c r="FLK73" s="545"/>
      <c r="FLL73" s="545"/>
      <c r="FLM73" s="545"/>
      <c r="FLN73" s="545"/>
      <c r="FLO73" s="545"/>
      <c r="FLP73" s="545"/>
      <c r="FLR73" s="545"/>
      <c r="FLS73" s="545"/>
      <c r="FLT73" s="545"/>
      <c r="FLU73" s="545"/>
      <c r="FLV73" s="545"/>
      <c r="FLW73" s="545"/>
      <c r="FLX73" s="545"/>
      <c r="FLZ73" s="545"/>
      <c r="FMA73" s="545"/>
      <c r="FMB73" s="545"/>
      <c r="FMC73" s="545"/>
      <c r="FMD73" s="545"/>
      <c r="FME73" s="545"/>
      <c r="FMF73" s="545"/>
      <c r="FMH73" s="545"/>
      <c r="FMI73" s="545"/>
      <c r="FMJ73" s="545"/>
      <c r="FMK73" s="545"/>
      <c r="FML73" s="545"/>
      <c r="FMM73" s="545"/>
      <c r="FMN73" s="545"/>
      <c r="FMP73" s="545"/>
      <c r="FMQ73" s="545"/>
      <c r="FMR73" s="545"/>
      <c r="FMS73" s="545"/>
      <c r="FMT73" s="545"/>
      <c r="FMU73" s="545"/>
      <c r="FMV73" s="545"/>
      <c r="FMX73" s="545"/>
      <c r="FMY73" s="545"/>
      <c r="FMZ73" s="545"/>
      <c r="FNA73" s="545"/>
      <c r="FNB73" s="545"/>
      <c r="FNC73" s="545"/>
      <c r="FND73" s="545"/>
      <c r="FNF73" s="545"/>
      <c r="FNG73" s="545"/>
      <c r="FNH73" s="545"/>
      <c r="FNI73" s="545"/>
      <c r="FNJ73" s="545"/>
      <c r="FNK73" s="545"/>
      <c r="FNL73" s="545"/>
      <c r="FNN73" s="545"/>
      <c r="FNO73" s="545"/>
      <c r="FNP73" s="545"/>
      <c r="FNQ73" s="545"/>
      <c r="FNR73" s="545"/>
      <c r="FNS73" s="545"/>
      <c r="FNT73" s="545"/>
      <c r="FNV73" s="545"/>
      <c r="FNW73" s="545"/>
      <c r="FNX73" s="545"/>
      <c r="FNY73" s="545"/>
      <c r="FNZ73" s="545"/>
      <c r="FOA73" s="545"/>
      <c r="FOB73" s="545"/>
      <c r="FOD73" s="545"/>
      <c r="FOE73" s="545"/>
      <c r="FOF73" s="545"/>
      <c r="FOG73" s="545"/>
      <c r="FOH73" s="545"/>
      <c r="FOI73" s="545"/>
      <c r="FOJ73" s="545"/>
      <c r="FOL73" s="545"/>
      <c r="FOM73" s="545"/>
      <c r="FON73" s="545"/>
      <c r="FOO73" s="545"/>
      <c r="FOP73" s="545"/>
      <c r="FOQ73" s="545"/>
      <c r="FOR73" s="545"/>
      <c r="FOT73" s="545"/>
      <c r="FOU73" s="545"/>
      <c r="FOV73" s="545"/>
      <c r="FOW73" s="545"/>
      <c r="FOX73" s="545"/>
      <c r="FOY73" s="545"/>
      <c r="FOZ73" s="545"/>
      <c r="FPB73" s="545"/>
      <c r="FPC73" s="545"/>
      <c r="FPD73" s="545"/>
      <c r="FPE73" s="545"/>
      <c r="FPF73" s="545"/>
      <c r="FPG73" s="545"/>
      <c r="FPH73" s="545"/>
      <c r="FPJ73" s="545"/>
      <c r="FPK73" s="545"/>
      <c r="FPL73" s="545"/>
      <c r="FPM73" s="545"/>
      <c r="FPN73" s="545"/>
      <c r="FPO73" s="545"/>
      <c r="FPP73" s="545"/>
      <c r="FPR73" s="545"/>
      <c r="FPS73" s="545"/>
      <c r="FPT73" s="545"/>
      <c r="FPU73" s="545"/>
      <c r="FPV73" s="545"/>
      <c r="FPW73" s="545"/>
      <c r="FPX73" s="545"/>
      <c r="FPZ73" s="545"/>
      <c r="FQA73" s="545"/>
      <c r="FQB73" s="545"/>
      <c r="FQC73" s="545"/>
      <c r="FQD73" s="545"/>
      <c r="FQE73" s="545"/>
      <c r="FQF73" s="545"/>
      <c r="FQH73" s="545"/>
      <c r="FQI73" s="545"/>
      <c r="FQJ73" s="545"/>
      <c r="FQK73" s="545"/>
      <c r="FQL73" s="545"/>
      <c r="FQM73" s="545"/>
      <c r="FQN73" s="545"/>
      <c r="FQP73" s="545"/>
      <c r="FQQ73" s="545"/>
      <c r="FQR73" s="545"/>
      <c r="FQS73" s="545"/>
      <c r="FQT73" s="545"/>
      <c r="FQU73" s="545"/>
      <c r="FQV73" s="545"/>
      <c r="FQX73" s="545"/>
      <c r="FQY73" s="545"/>
      <c r="FQZ73" s="545"/>
      <c r="FRA73" s="545"/>
      <c r="FRB73" s="545"/>
      <c r="FRC73" s="545"/>
      <c r="FRD73" s="545"/>
      <c r="FRF73" s="545"/>
      <c r="FRG73" s="545"/>
      <c r="FRH73" s="545"/>
      <c r="FRI73" s="545"/>
      <c r="FRJ73" s="545"/>
      <c r="FRK73" s="545"/>
      <c r="FRL73" s="545"/>
      <c r="FRN73" s="545"/>
      <c r="FRO73" s="545"/>
      <c r="FRP73" s="545"/>
      <c r="FRQ73" s="545"/>
      <c r="FRR73" s="545"/>
      <c r="FRS73" s="545"/>
      <c r="FRT73" s="545"/>
      <c r="FRV73" s="545"/>
      <c r="FRW73" s="545"/>
      <c r="FRX73" s="545"/>
      <c r="FRY73" s="545"/>
      <c r="FRZ73" s="545"/>
      <c r="FSA73" s="545"/>
      <c r="FSB73" s="545"/>
      <c r="FSD73" s="545"/>
      <c r="FSE73" s="545"/>
      <c r="FSF73" s="545"/>
      <c r="FSG73" s="545"/>
      <c r="FSH73" s="545"/>
      <c r="FSI73" s="545"/>
      <c r="FSJ73" s="545"/>
      <c r="FSL73" s="545"/>
      <c r="FSM73" s="545"/>
      <c r="FSN73" s="545"/>
      <c r="FSO73" s="545"/>
      <c r="FSP73" s="545"/>
      <c r="FSQ73" s="545"/>
      <c r="FSR73" s="545"/>
      <c r="FST73" s="545"/>
      <c r="FSU73" s="545"/>
      <c r="FSV73" s="545"/>
      <c r="FSW73" s="545"/>
      <c r="FSX73" s="545"/>
      <c r="FSY73" s="545"/>
      <c r="FSZ73" s="545"/>
      <c r="FTB73" s="545"/>
      <c r="FTC73" s="545"/>
      <c r="FTD73" s="545"/>
      <c r="FTE73" s="545"/>
      <c r="FTF73" s="545"/>
      <c r="FTG73" s="545"/>
      <c r="FTH73" s="545"/>
      <c r="FTJ73" s="545"/>
      <c r="FTK73" s="545"/>
      <c r="FTL73" s="545"/>
      <c r="FTM73" s="545"/>
      <c r="FTN73" s="545"/>
      <c r="FTO73" s="545"/>
      <c r="FTP73" s="545"/>
      <c r="FTR73" s="545"/>
      <c r="FTS73" s="545"/>
      <c r="FTT73" s="545"/>
      <c r="FTU73" s="545"/>
      <c r="FTV73" s="545"/>
      <c r="FTW73" s="545"/>
      <c r="FTX73" s="545"/>
      <c r="FTZ73" s="545"/>
      <c r="FUA73" s="545"/>
      <c r="FUB73" s="545"/>
      <c r="FUC73" s="545"/>
      <c r="FUD73" s="545"/>
      <c r="FUE73" s="545"/>
      <c r="FUF73" s="545"/>
      <c r="FUH73" s="545"/>
      <c r="FUI73" s="545"/>
      <c r="FUJ73" s="545"/>
      <c r="FUK73" s="545"/>
      <c r="FUL73" s="545"/>
      <c r="FUM73" s="545"/>
      <c r="FUN73" s="545"/>
      <c r="FUP73" s="545"/>
      <c r="FUQ73" s="545"/>
      <c r="FUR73" s="545"/>
      <c r="FUS73" s="545"/>
      <c r="FUT73" s="545"/>
      <c r="FUU73" s="545"/>
      <c r="FUV73" s="545"/>
      <c r="FUX73" s="545"/>
      <c r="FUY73" s="545"/>
      <c r="FUZ73" s="545"/>
      <c r="FVA73" s="545"/>
      <c r="FVB73" s="545"/>
      <c r="FVC73" s="545"/>
      <c r="FVD73" s="545"/>
      <c r="FVF73" s="545"/>
      <c r="FVG73" s="545"/>
      <c r="FVH73" s="545"/>
      <c r="FVI73" s="545"/>
      <c r="FVJ73" s="545"/>
      <c r="FVK73" s="545"/>
      <c r="FVL73" s="545"/>
      <c r="FVN73" s="545"/>
      <c r="FVO73" s="545"/>
      <c r="FVP73" s="545"/>
      <c r="FVQ73" s="545"/>
      <c r="FVR73" s="545"/>
      <c r="FVS73" s="545"/>
      <c r="FVT73" s="545"/>
      <c r="FVV73" s="545"/>
      <c r="FVW73" s="545"/>
      <c r="FVX73" s="545"/>
      <c r="FVY73" s="545"/>
      <c r="FVZ73" s="545"/>
      <c r="FWA73" s="545"/>
      <c r="FWB73" s="545"/>
      <c r="FWD73" s="545"/>
      <c r="FWE73" s="545"/>
      <c r="FWF73" s="545"/>
      <c r="FWG73" s="545"/>
      <c r="FWH73" s="545"/>
      <c r="FWI73" s="545"/>
      <c r="FWJ73" s="545"/>
      <c r="FWL73" s="545"/>
      <c r="FWM73" s="545"/>
      <c r="FWN73" s="545"/>
      <c r="FWO73" s="545"/>
      <c r="FWP73" s="545"/>
      <c r="FWQ73" s="545"/>
      <c r="FWR73" s="545"/>
      <c r="FWT73" s="545"/>
      <c r="FWU73" s="545"/>
      <c r="FWV73" s="545"/>
      <c r="FWW73" s="545"/>
      <c r="FWX73" s="545"/>
      <c r="FWY73" s="545"/>
      <c r="FWZ73" s="545"/>
      <c r="FXB73" s="545"/>
      <c r="FXC73" s="545"/>
      <c r="FXD73" s="545"/>
      <c r="FXE73" s="545"/>
      <c r="FXF73" s="545"/>
      <c r="FXG73" s="545"/>
      <c r="FXH73" s="545"/>
      <c r="FXJ73" s="545"/>
      <c r="FXK73" s="545"/>
      <c r="FXL73" s="545"/>
      <c r="FXM73" s="545"/>
      <c r="FXN73" s="545"/>
      <c r="FXO73" s="545"/>
      <c r="FXP73" s="545"/>
      <c r="FXR73" s="545"/>
      <c r="FXS73" s="545"/>
      <c r="FXT73" s="545"/>
      <c r="FXU73" s="545"/>
      <c r="FXV73" s="545"/>
      <c r="FXW73" s="545"/>
      <c r="FXX73" s="545"/>
      <c r="FXZ73" s="545"/>
      <c r="FYA73" s="545"/>
      <c r="FYB73" s="545"/>
      <c r="FYC73" s="545"/>
      <c r="FYD73" s="545"/>
      <c r="FYE73" s="545"/>
      <c r="FYF73" s="545"/>
      <c r="FYH73" s="545"/>
      <c r="FYI73" s="545"/>
      <c r="FYJ73" s="545"/>
      <c r="FYK73" s="545"/>
      <c r="FYL73" s="545"/>
      <c r="FYM73" s="545"/>
      <c r="FYN73" s="545"/>
      <c r="FYP73" s="545"/>
      <c r="FYQ73" s="545"/>
      <c r="FYR73" s="545"/>
      <c r="FYS73" s="545"/>
      <c r="FYT73" s="545"/>
      <c r="FYU73" s="545"/>
      <c r="FYV73" s="545"/>
      <c r="FYX73" s="545"/>
      <c r="FYY73" s="545"/>
      <c r="FYZ73" s="545"/>
      <c r="FZA73" s="545"/>
      <c r="FZB73" s="545"/>
      <c r="FZC73" s="545"/>
      <c r="FZD73" s="545"/>
      <c r="FZF73" s="545"/>
      <c r="FZG73" s="545"/>
      <c r="FZH73" s="545"/>
      <c r="FZI73" s="545"/>
      <c r="FZJ73" s="545"/>
      <c r="FZK73" s="545"/>
      <c r="FZL73" s="545"/>
      <c r="FZN73" s="545"/>
      <c r="FZO73" s="545"/>
      <c r="FZP73" s="545"/>
      <c r="FZQ73" s="545"/>
      <c r="FZR73" s="545"/>
      <c r="FZS73" s="545"/>
      <c r="FZT73" s="545"/>
      <c r="FZV73" s="545"/>
      <c r="FZW73" s="545"/>
      <c r="FZX73" s="545"/>
      <c r="FZY73" s="545"/>
      <c r="FZZ73" s="545"/>
      <c r="GAA73" s="545"/>
      <c r="GAB73" s="545"/>
      <c r="GAD73" s="545"/>
      <c r="GAE73" s="545"/>
      <c r="GAF73" s="545"/>
      <c r="GAG73" s="545"/>
      <c r="GAH73" s="545"/>
      <c r="GAI73" s="545"/>
      <c r="GAJ73" s="545"/>
      <c r="GAL73" s="545"/>
      <c r="GAM73" s="545"/>
      <c r="GAN73" s="545"/>
      <c r="GAO73" s="545"/>
      <c r="GAP73" s="545"/>
      <c r="GAQ73" s="545"/>
      <c r="GAR73" s="545"/>
      <c r="GAT73" s="545"/>
      <c r="GAU73" s="545"/>
      <c r="GAV73" s="545"/>
      <c r="GAW73" s="545"/>
      <c r="GAX73" s="545"/>
      <c r="GAY73" s="545"/>
      <c r="GAZ73" s="545"/>
      <c r="GBB73" s="545"/>
      <c r="GBC73" s="545"/>
      <c r="GBD73" s="545"/>
      <c r="GBE73" s="545"/>
      <c r="GBF73" s="545"/>
      <c r="GBG73" s="545"/>
      <c r="GBH73" s="545"/>
      <c r="GBJ73" s="545"/>
      <c r="GBK73" s="545"/>
      <c r="GBL73" s="545"/>
      <c r="GBM73" s="545"/>
      <c r="GBN73" s="545"/>
      <c r="GBO73" s="545"/>
      <c r="GBP73" s="545"/>
      <c r="GBR73" s="545"/>
      <c r="GBS73" s="545"/>
      <c r="GBT73" s="545"/>
      <c r="GBU73" s="545"/>
      <c r="GBV73" s="545"/>
      <c r="GBW73" s="545"/>
      <c r="GBX73" s="545"/>
      <c r="GBZ73" s="545"/>
      <c r="GCA73" s="545"/>
      <c r="GCB73" s="545"/>
      <c r="GCC73" s="545"/>
      <c r="GCD73" s="545"/>
      <c r="GCE73" s="545"/>
      <c r="GCF73" s="545"/>
      <c r="GCH73" s="545"/>
      <c r="GCI73" s="545"/>
      <c r="GCJ73" s="545"/>
      <c r="GCK73" s="545"/>
      <c r="GCL73" s="545"/>
      <c r="GCM73" s="545"/>
      <c r="GCN73" s="545"/>
      <c r="GCP73" s="545"/>
      <c r="GCQ73" s="545"/>
      <c r="GCR73" s="545"/>
      <c r="GCS73" s="545"/>
      <c r="GCT73" s="545"/>
      <c r="GCU73" s="545"/>
      <c r="GCV73" s="545"/>
      <c r="GCX73" s="545"/>
      <c r="GCY73" s="545"/>
      <c r="GCZ73" s="545"/>
      <c r="GDA73" s="545"/>
      <c r="GDB73" s="545"/>
      <c r="GDC73" s="545"/>
      <c r="GDD73" s="545"/>
      <c r="GDF73" s="545"/>
      <c r="GDG73" s="545"/>
      <c r="GDH73" s="545"/>
      <c r="GDI73" s="545"/>
      <c r="GDJ73" s="545"/>
      <c r="GDK73" s="545"/>
      <c r="GDL73" s="545"/>
      <c r="GDN73" s="545"/>
      <c r="GDO73" s="545"/>
      <c r="GDP73" s="545"/>
      <c r="GDQ73" s="545"/>
      <c r="GDR73" s="545"/>
      <c r="GDS73" s="545"/>
      <c r="GDT73" s="545"/>
      <c r="GDV73" s="545"/>
      <c r="GDW73" s="545"/>
      <c r="GDX73" s="545"/>
      <c r="GDY73" s="545"/>
      <c r="GDZ73" s="545"/>
      <c r="GEA73" s="545"/>
      <c r="GEB73" s="545"/>
      <c r="GED73" s="545"/>
      <c r="GEE73" s="545"/>
      <c r="GEF73" s="545"/>
      <c r="GEG73" s="545"/>
      <c r="GEH73" s="545"/>
      <c r="GEI73" s="545"/>
      <c r="GEJ73" s="545"/>
      <c r="GEL73" s="545"/>
      <c r="GEM73" s="545"/>
      <c r="GEN73" s="545"/>
      <c r="GEO73" s="545"/>
      <c r="GEP73" s="545"/>
      <c r="GEQ73" s="545"/>
      <c r="GER73" s="545"/>
      <c r="GET73" s="545"/>
      <c r="GEU73" s="545"/>
      <c r="GEV73" s="545"/>
      <c r="GEW73" s="545"/>
      <c r="GEX73" s="545"/>
      <c r="GEY73" s="545"/>
      <c r="GEZ73" s="545"/>
      <c r="GFB73" s="545"/>
      <c r="GFC73" s="545"/>
      <c r="GFD73" s="545"/>
      <c r="GFE73" s="545"/>
      <c r="GFF73" s="545"/>
      <c r="GFG73" s="545"/>
      <c r="GFH73" s="545"/>
      <c r="GFJ73" s="545"/>
      <c r="GFK73" s="545"/>
      <c r="GFL73" s="545"/>
      <c r="GFM73" s="545"/>
      <c r="GFN73" s="545"/>
      <c r="GFO73" s="545"/>
      <c r="GFP73" s="545"/>
      <c r="GFR73" s="545"/>
      <c r="GFS73" s="545"/>
      <c r="GFT73" s="545"/>
      <c r="GFU73" s="545"/>
      <c r="GFV73" s="545"/>
      <c r="GFW73" s="545"/>
      <c r="GFX73" s="545"/>
      <c r="GFZ73" s="545"/>
      <c r="GGA73" s="545"/>
      <c r="GGB73" s="545"/>
      <c r="GGC73" s="545"/>
      <c r="GGD73" s="545"/>
      <c r="GGE73" s="545"/>
      <c r="GGF73" s="545"/>
      <c r="GGH73" s="545"/>
      <c r="GGI73" s="545"/>
      <c r="GGJ73" s="545"/>
      <c r="GGK73" s="545"/>
      <c r="GGL73" s="545"/>
      <c r="GGM73" s="545"/>
      <c r="GGN73" s="545"/>
      <c r="GGP73" s="545"/>
      <c r="GGQ73" s="545"/>
      <c r="GGR73" s="545"/>
      <c r="GGS73" s="545"/>
      <c r="GGT73" s="545"/>
      <c r="GGU73" s="545"/>
      <c r="GGV73" s="545"/>
      <c r="GGX73" s="545"/>
      <c r="GGY73" s="545"/>
      <c r="GGZ73" s="545"/>
      <c r="GHA73" s="545"/>
      <c r="GHB73" s="545"/>
      <c r="GHC73" s="545"/>
      <c r="GHD73" s="545"/>
      <c r="GHF73" s="545"/>
      <c r="GHG73" s="545"/>
      <c r="GHH73" s="545"/>
      <c r="GHI73" s="545"/>
      <c r="GHJ73" s="545"/>
      <c r="GHK73" s="545"/>
      <c r="GHL73" s="545"/>
      <c r="GHN73" s="545"/>
      <c r="GHO73" s="545"/>
      <c r="GHP73" s="545"/>
      <c r="GHQ73" s="545"/>
      <c r="GHR73" s="545"/>
      <c r="GHS73" s="545"/>
      <c r="GHT73" s="545"/>
      <c r="GHV73" s="545"/>
      <c r="GHW73" s="545"/>
      <c r="GHX73" s="545"/>
      <c r="GHY73" s="545"/>
      <c r="GHZ73" s="545"/>
      <c r="GIA73" s="545"/>
      <c r="GIB73" s="545"/>
      <c r="GID73" s="545"/>
      <c r="GIE73" s="545"/>
      <c r="GIF73" s="545"/>
      <c r="GIG73" s="545"/>
      <c r="GIH73" s="545"/>
      <c r="GII73" s="545"/>
      <c r="GIJ73" s="545"/>
      <c r="GIL73" s="545"/>
      <c r="GIM73" s="545"/>
      <c r="GIN73" s="545"/>
      <c r="GIO73" s="545"/>
      <c r="GIP73" s="545"/>
      <c r="GIQ73" s="545"/>
      <c r="GIR73" s="545"/>
      <c r="GIT73" s="545"/>
      <c r="GIU73" s="545"/>
      <c r="GIV73" s="545"/>
      <c r="GIW73" s="545"/>
      <c r="GIX73" s="545"/>
      <c r="GIY73" s="545"/>
      <c r="GIZ73" s="545"/>
      <c r="GJB73" s="545"/>
      <c r="GJC73" s="545"/>
      <c r="GJD73" s="545"/>
      <c r="GJE73" s="545"/>
      <c r="GJF73" s="545"/>
      <c r="GJG73" s="545"/>
      <c r="GJH73" s="545"/>
      <c r="GJJ73" s="545"/>
      <c r="GJK73" s="545"/>
      <c r="GJL73" s="545"/>
      <c r="GJM73" s="545"/>
      <c r="GJN73" s="545"/>
      <c r="GJO73" s="545"/>
      <c r="GJP73" s="545"/>
      <c r="GJR73" s="545"/>
      <c r="GJS73" s="545"/>
      <c r="GJT73" s="545"/>
      <c r="GJU73" s="545"/>
      <c r="GJV73" s="545"/>
      <c r="GJW73" s="545"/>
      <c r="GJX73" s="545"/>
      <c r="GJZ73" s="545"/>
      <c r="GKA73" s="545"/>
      <c r="GKB73" s="545"/>
      <c r="GKC73" s="545"/>
      <c r="GKD73" s="545"/>
      <c r="GKE73" s="545"/>
      <c r="GKF73" s="545"/>
      <c r="GKH73" s="545"/>
      <c r="GKI73" s="545"/>
      <c r="GKJ73" s="545"/>
      <c r="GKK73" s="545"/>
      <c r="GKL73" s="545"/>
      <c r="GKM73" s="545"/>
      <c r="GKN73" s="545"/>
      <c r="GKP73" s="545"/>
      <c r="GKQ73" s="545"/>
      <c r="GKR73" s="545"/>
      <c r="GKS73" s="545"/>
      <c r="GKT73" s="545"/>
      <c r="GKU73" s="545"/>
      <c r="GKV73" s="545"/>
      <c r="GKX73" s="545"/>
      <c r="GKY73" s="545"/>
      <c r="GKZ73" s="545"/>
      <c r="GLA73" s="545"/>
      <c r="GLB73" s="545"/>
      <c r="GLC73" s="545"/>
      <c r="GLD73" s="545"/>
      <c r="GLF73" s="545"/>
      <c r="GLG73" s="545"/>
      <c r="GLH73" s="545"/>
      <c r="GLI73" s="545"/>
      <c r="GLJ73" s="545"/>
      <c r="GLK73" s="545"/>
      <c r="GLL73" s="545"/>
      <c r="GLN73" s="545"/>
      <c r="GLO73" s="545"/>
      <c r="GLP73" s="545"/>
      <c r="GLQ73" s="545"/>
      <c r="GLR73" s="545"/>
      <c r="GLS73" s="545"/>
      <c r="GLT73" s="545"/>
      <c r="GLV73" s="545"/>
      <c r="GLW73" s="545"/>
      <c r="GLX73" s="545"/>
      <c r="GLY73" s="545"/>
      <c r="GLZ73" s="545"/>
      <c r="GMA73" s="545"/>
      <c r="GMB73" s="545"/>
      <c r="GMD73" s="545"/>
      <c r="GME73" s="545"/>
      <c r="GMF73" s="545"/>
      <c r="GMG73" s="545"/>
      <c r="GMH73" s="545"/>
      <c r="GMI73" s="545"/>
      <c r="GMJ73" s="545"/>
      <c r="GML73" s="545"/>
      <c r="GMM73" s="545"/>
      <c r="GMN73" s="545"/>
      <c r="GMO73" s="545"/>
      <c r="GMP73" s="545"/>
      <c r="GMQ73" s="545"/>
      <c r="GMR73" s="545"/>
      <c r="GMT73" s="545"/>
      <c r="GMU73" s="545"/>
      <c r="GMV73" s="545"/>
      <c r="GMW73" s="545"/>
      <c r="GMX73" s="545"/>
      <c r="GMY73" s="545"/>
      <c r="GMZ73" s="545"/>
      <c r="GNB73" s="545"/>
      <c r="GNC73" s="545"/>
      <c r="GND73" s="545"/>
      <c r="GNE73" s="545"/>
      <c r="GNF73" s="545"/>
      <c r="GNG73" s="545"/>
      <c r="GNH73" s="545"/>
      <c r="GNJ73" s="545"/>
      <c r="GNK73" s="545"/>
      <c r="GNL73" s="545"/>
      <c r="GNM73" s="545"/>
      <c r="GNN73" s="545"/>
      <c r="GNO73" s="545"/>
      <c r="GNP73" s="545"/>
      <c r="GNR73" s="545"/>
      <c r="GNS73" s="545"/>
      <c r="GNT73" s="545"/>
      <c r="GNU73" s="545"/>
      <c r="GNV73" s="545"/>
      <c r="GNW73" s="545"/>
      <c r="GNX73" s="545"/>
      <c r="GNZ73" s="545"/>
      <c r="GOA73" s="545"/>
      <c r="GOB73" s="545"/>
      <c r="GOC73" s="545"/>
      <c r="GOD73" s="545"/>
      <c r="GOE73" s="545"/>
      <c r="GOF73" s="545"/>
      <c r="GOH73" s="545"/>
      <c r="GOI73" s="545"/>
      <c r="GOJ73" s="545"/>
      <c r="GOK73" s="545"/>
      <c r="GOL73" s="545"/>
      <c r="GOM73" s="545"/>
      <c r="GON73" s="545"/>
      <c r="GOP73" s="545"/>
      <c r="GOQ73" s="545"/>
      <c r="GOR73" s="545"/>
      <c r="GOS73" s="545"/>
      <c r="GOT73" s="545"/>
      <c r="GOU73" s="545"/>
      <c r="GOV73" s="545"/>
      <c r="GOX73" s="545"/>
      <c r="GOY73" s="545"/>
      <c r="GOZ73" s="545"/>
      <c r="GPA73" s="545"/>
      <c r="GPB73" s="545"/>
      <c r="GPC73" s="545"/>
      <c r="GPD73" s="545"/>
      <c r="GPF73" s="545"/>
      <c r="GPG73" s="545"/>
      <c r="GPH73" s="545"/>
      <c r="GPI73" s="545"/>
      <c r="GPJ73" s="545"/>
      <c r="GPK73" s="545"/>
      <c r="GPL73" s="545"/>
      <c r="GPN73" s="545"/>
      <c r="GPO73" s="545"/>
      <c r="GPP73" s="545"/>
      <c r="GPQ73" s="545"/>
      <c r="GPR73" s="545"/>
      <c r="GPS73" s="545"/>
      <c r="GPT73" s="545"/>
      <c r="GPV73" s="545"/>
      <c r="GPW73" s="545"/>
      <c r="GPX73" s="545"/>
      <c r="GPY73" s="545"/>
      <c r="GPZ73" s="545"/>
      <c r="GQA73" s="545"/>
      <c r="GQB73" s="545"/>
      <c r="GQD73" s="545"/>
      <c r="GQE73" s="545"/>
      <c r="GQF73" s="545"/>
      <c r="GQG73" s="545"/>
      <c r="GQH73" s="545"/>
      <c r="GQI73" s="545"/>
      <c r="GQJ73" s="545"/>
      <c r="GQL73" s="545"/>
      <c r="GQM73" s="545"/>
      <c r="GQN73" s="545"/>
      <c r="GQO73" s="545"/>
      <c r="GQP73" s="545"/>
      <c r="GQQ73" s="545"/>
      <c r="GQR73" s="545"/>
      <c r="GQT73" s="545"/>
      <c r="GQU73" s="545"/>
      <c r="GQV73" s="545"/>
      <c r="GQW73" s="545"/>
      <c r="GQX73" s="545"/>
      <c r="GQY73" s="545"/>
      <c r="GQZ73" s="545"/>
      <c r="GRB73" s="545"/>
      <c r="GRC73" s="545"/>
      <c r="GRD73" s="545"/>
      <c r="GRE73" s="545"/>
      <c r="GRF73" s="545"/>
      <c r="GRG73" s="545"/>
      <c r="GRH73" s="545"/>
      <c r="GRJ73" s="545"/>
      <c r="GRK73" s="545"/>
      <c r="GRL73" s="545"/>
      <c r="GRM73" s="545"/>
      <c r="GRN73" s="545"/>
      <c r="GRO73" s="545"/>
      <c r="GRP73" s="545"/>
      <c r="GRR73" s="545"/>
      <c r="GRS73" s="545"/>
      <c r="GRT73" s="545"/>
      <c r="GRU73" s="545"/>
      <c r="GRV73" s="545"/>
      <c r="GRW73" s="545"/>
      <c r="GRX73" s="545"/>
      <c r="GRZ73" s="545"/>
      <c r="GSA73" s="545"/>
      <c r="GSB73" s="545"/>
      <c r="GSC73" s="545"/>
      <c r="GSD73" s="545"/>
      <c r="GSE73" s="545"/>
      <c r="GSF73" s="545"/>
      <c r="GSH73" s="545"/>
      <c r="GSI73" s="545"/>
      <c r="GSJ73" s="545"/>
      <c r="GSK73" s="545"/>
      <c r="GSL73" s="545"/>
      <c r="GSM73" s="545"/>
      <c r="GSN73" s="545"/>
      <c r="GSP73" s="545"/>
      <c r="GSQ73" s="545"/>
      <c r="GSR73" s="545"/>
      <c r="GSS73" s="545"/>
      <c r="GST73" s="545"/>
      <c r="GSU73" s="545"/>
      <c r="GSV73" s="545"/>
      <c r="GSX73" s="545"/>
      <c r="GSY73" s="545"/>
      <c r="GSZ73" s="545"/>
      <c r="GTA73" s="545"/>
      <c r="GTB73" s="545"/>
      <c r="GTC73" s="545"/>
      <c r="GTD73" s="545"/>
      <c r="GTF73" s="545"/>
      <c r="GTG73" s="545"/>
      <c r="GTH73" s="545"/>
      <c r="GTI73" s="545"/>
      <c r="GTJ73" s="545"/>
      <c r="GTK73" s="545"/>
      <c r="GTL73" s="545"/>
      <c r="GTN73" s="545"/>
      <c r="GTO73" s="545"/>
      <c r="GTP73" s="545"/>
      <c r="GTQ73" s="545"/>
      <c r="GTR73" s="545"/>
      <c r="GTS73" s="545"/>
      <c r="GTT73" s="545"/>
      <c r="GTV73" s="545"/>
      <c r="GTW73" s="545"/>
      <c r="GTX73" s="545"/>
      <c r="GTY73" s="545"/>
      <c r="GTZ73" s="545"/>
      <c r="GUA73" s="545"/>
      <c r="GUB73" s="545"/>
      <c r="GUD73" s="545"/>
      <c r="GUE73" s="545"/>
      <c r="GUF73" s="545"/>
      <c r="GUG73" s="545"/>
      <c r="GUH73" s="545"/>
      <c r="GUI73" s="545"/>
      <c r="GUJ73" s="545"/>
      <c r="GUL73" s="545"/>
      <c r="GUM73" s="545"/>
      <c r="GUN73" s="545"/>
      <c r="GUO73" s="545"/>
      <c r="GUP73" s="545"/>
      <c r="GUQ73" s="545"/>
      <c r="GUR73" s="545"/>
      <c r="GUT73" s="545"/>
      <c r="GUU73" s="545"/>
      <c r="GUV73" s="545"/>
      <c r="GUW73" s="545"/>
      <c r="GUX73" s="545"/>
      <c r="GUY73" s="545"/>
      <c r="GUZ73" s="545"/>
      <c r="GVB73" s="545"/>
      <c r="GVC73" s="545"/>
      <c r="GVD73" s="545"/>
      <c r="GVE73" s="545"/>
      <c r="GVF73" s="545"/>
      <c r="GVG73" s="545"/>
      <c r="GVH73" s="545"/>
      <c r="GVJ73" s="545"/>
      <c r="GVK73" s="545"/>
      <c r="GVL73" s="545"/>
      <c r="GVM73" s="545"/>
      <c r="GVN73" s="545"/>
      <c r="GVO73" s="545"/>
      <c r="GVP73" s="545"/>
      <c r="GVR73" s="545"/>
      <c r="GVS73" s="545"/>
      <c r="GVT73" s="545"/>
      <c r="GVU73" s="545"/>
      <c r="GVV73" s="545"/>
      <c r="GVW73" s="545"/>
      <c r="GVX73" s="545"/>
      <c r="GVZ73" s="545"/>
      <c r="GWA73" s="545"/>
      <c r="GWB73" s="545"/>
      <c r="GWC73" s="545"/>
      <c r="GWD73" s="545"/>
      <c r="GWE73" s="545"/>
      <c r="GWF73" s="545"/>
      <c r="GWH73" s="545"/>
      <c r="GWI73" s="545"/>
      <c r="GWJ73" s="545"/>
      <c r="GWK73" s="545"/>
      <c r="GWL73" s="545"/>
      <c r="GWM73" s="545"/>
      <c r="GWN73" s="545"/>
      <c r="GWP73" s="545"/>
      <c r="GWQ73" s="545"/>
      <c r="GWR73" s="545"/>
      <c r="GWS73" s="545"/>
      <c r="GWT73" s="545"/>
      <c r="GWU73" s="545"/>
      <c r="GWV73" s="545"/>
      <c r="GWX73" s="545"/>
      <c r="GWY73" s="545"/>
      <c r="GWZ73" s="545"/>
      <c r="GXA73" s="545"/>
      <c r="GXB73" s="545"/>
      <c r="GXC73" s="545"/>
      <c r="GXD73" s="545"/>
      <c r="GXF73" s="545"/>
      <c r="GXG73" s="545"/>
      <c r="GXH73" s="545"/>
      <c r="GXI73" s="545"/>
      <c r="GXJ73" s="545"/>
      <c r="GXK73" s="545"/>
      <c r="GXL73" s="545"/>
      <c r="GXN73" s="545"/>
      <c r="GXO73" s="545"/>
      <c r="GXP73" s="545"/>
      <c r="GXQ73" s="545"/>
      <c r="GXR73" s="545"/>
      <c r="GXS73" s="545"/>
      <c r="GXT73" s="545"/>
      <c r="GXV73" s="545"/>
      <c r="GXW73" s="545"/>
      <c r="GXX73" s="545"/>
      <c r="GXY73" s="545"/>
      <c r="GXZ73" s="545"/>
      <c r="GYA73" s="545"/>
      <c r="GYB73" s="545"/>
      <c r="GYD73" s="545"/>
      <c r="GYE73" s="545"/>
      <c r="GYF73" s="545"/>
      <c r="GYG73" s="545"/>
      <c r="GYH73" s="545"/>
      <c r="GYI73" s="545"/>
      <c r="GYJ73" s="545"/>
      <c r="GYL73" s="545"/>
      <c r="GYM73" s="545"/>
      <c r="GYN73" s="545"/>
      <c r="GYO73" s="545"/>
      <c r="GYP73" s="545"/>
      <c r="GYQ73" s="545"/>
      <c r="GYR73" s="545"/>
      <c r="GYT73" s="545"/>
      <c r="GYU73" s="545"/>
      <c r="GYV73" s="545"/>
      <c r="GYW73" s="545"/>
      <c r="GYX73" s="545"/>
      <c r="GYY73" s="545"/>
      <c r="GYZ73" s="545"/>
      <c r="GZB73" s="545"/>
      <c r="GZC73" s="545"/>
      <c r="GZD73" s="545"/>
      <c r="GZE73" s="545"/>
      <c r="GZF73" s="545"/>
      <c r="GZG73" s="545"/>
      <c r="GZH73" s="545"/>
      <c r="GZJ73" s="545"/>
      <c r="GZK73" s="545"/>
      <c r="GZL73" s="545"/>
      <c r="GZM73" s="545"/>
      <c r="GZN73" s="545"/>
      <c r="GZO73" s="545"/>
      <c r="GZP73" s="545"/>
      <c r="GZR73" s="545"/>
      <c r="GZS73" s="545"/>
      <c r="GZT73" s="545"/>
      <c r="GZU73" s="545"/>
      <c r="GZV73" s="545"/>
      <c r="GZW73" s="545"/>
      <c r="GZX73" s="545"/>
      <c r="GZZ73" s="545"/>
      <c r="HAA73" s="545"/>
      <c r="HAB73" s="545"/>
      <c r="HAC73" s="545"/>
      <c r="HAD73" s="545"/>
      <c r="HAE73" s="545"/>
      <c r="HAF73" s="545"/>
      <c r="HAH73" s="545"/>
      <c r="HAI73" s="545"/>
      <c r="HAJ73" s="545"/>
      <c r="HAK73" s="545"/>
      <c r="HAL73" s="545"/>
      <c r="HAM73" s="545"/>
      <c r="HAN73" s="545"/>
      <c r="HAP73" s="545"/>
      <c r="HAQ73" s="545"/>
      <c r="HAR73" s="545"/>
      <c r="HAS73" s="545"/>
      <c r="HAT73" s="545"/>
      <c r="HAU73" s="545"/>
      <c r="HAV73" s="545"/>
      <c r="HAX73" s="545"/>
      <c r="HAY73" s="545"/>
      <c r="HAZ73" s="545"/>
      <c r="HBA73" s="545"/>
      <c r="HBB73" s="545"/>
      <c r="HBC73" s="545"/>
      <c r="HBD73" s="545"/>
      <c r="HBF73" s="545"/>
      <c r="HBG73" s="545"/>
      <c r="HBH73" s="545"/>
      <c r="HBI73" s="545"/>
      <c r="HBJ73" s="545"/>
      <c r="HBK73" s="545"/>
      <c r="HBL73" s="545"/>
      <c r="HBN73" s="545"/>
      <c r="HBO73" s="545"/>
      <c r="HBP73" s="545"/>
      <c r="HBQ73" s="545"/>
      <c r="HBR73" s="545"/>
      <c r="HBS73" s="545"/>
      <c r="HBT73" s="545"/>
      <c r="HBV73" s="545"/>
      <c r="HBW73" s="545"/>
      <c r="HBX73" s="545"/>
      <c r="HBY73" s="545"/>
      <c r="HBZ73" s="545"/>
      <c r="HCA73" s="545"/>
      <c r="HCB73" s="545"/>
      <c r="HCD73" s="545"/>
      <c r="HCE73" s="545"/>
      <c r="HCF73" s="545"/>
      <c r="HCG73" s="545"/>
      <c r="HCH73" s="545"/>
      <c r="HCI73" s="545"/>
      <c r="HCJ73" s="545"/>
      <c r="HCL73" s="545"/>
      <c r="HCM73" s="545"/>
      <c r="HCN73" s="545"/>
      <c r="HCO73" s="545"/>
      <c r="HCP73" s="545"/>
      <c r="HCQ73" s="545"/>
      <c r="HCR73" s="545"/>
      <c r="HCT73" s="545"/>
      <c r="HCU73" s="545"/>
      <c r="HCV73" s="545"/>
      <c r="HCW73" s="545"/>
      <c r="HCX73" s="545"/>
      <c r="HCY73" s="545"/>
      <c r="HCZ73" s="545"/>
      <c r="HDB73" s="545"/>
      <c r="HDC73" s="545"/>
      <c r="HDD73" s="545"/>
      <c r="HDE73" s="545"/>
      <c r="HDF73" s="545"/>
      <c r="HDG73" s="545"/>
      <c r="HDH73" s="545"/>
      <c r="HDJ73" s="545"/>
      <c r="HDK73" s="545"/>
      <c r="HDL73" s="545"/>
      <c r="HDM73" s="545"/>
      <c r="HDN73" s="545"/>
      <c r="HDO73" s="545"/>
      <c r="HDP73" s="545"/>
      <c r="HDR73" s="545"/>
      <c r="HDS73" s="545"/>
      <c r="HDT73" s="545"/>
      <c r="HDU73" s="545"/>
      <c r="HDV73" s="545"/>
      <c r="HDW73" s="545"/>
      <c r="HDX73" s="545"/>
      <c r="HDZ73" s="545"/>
      <c r="HEA73" s="545"/>
      <c r="HEB73" s="545"/>
      <c r="HEC73" s="545"/>
      <c r="HED73" s="545"/>
      <c r="HEE73" s="545"/>
      <c r="HEF73" s="545"/>
      <c r="HEH73" s="545"/>
      <c r="HEI73" s="545"/>
      <c r="HEJ73" s="545"/>
      <c r="HEK73" s="545"/>
      <c r="HEL73" s="545"/>
      <c r="HEM73" s="545"/>
      <c r="HEN73" s="545"/>
      <c r="HEP73" s="545"/>
      <c r="HEQ73" s="545"/>
      <c r="HER73" s="545"/>
      <c r="HES73" s="545"/>
      <c r="HET73" s="545"/>
      <c r="HEU73" s="545"/>
      <c r="HEV73" s="545"/>
      <c r="HEX73" s="545"/>
      <c r="HEY73" s="545"/>
      <c r="HEZ73" s="545"/>
      <c r="HFA73" s="545"/>
      <c r="HFB73" s="545"/>
      <c r="HFC73" s="545"/>
      <c r="HFD73" s="545"/>
      <c r="HFF73" s="545"/>
      <c r="HFG73" s="545"/>
      <c r="HFH73" s="545"/>
      <c r="HFI73" s="545"/>
      <c r="HFJ73" s="545"/>
      <c r="HFK73" s="545"/>
      <c r="HFL73" s="545"/>
      <c r="HFN73" s="545"/>
      <c r="HFO73" s="545"/>
      <c r="HFP73" s="545"/>
      <c r="HFQ73" s="545"/>
      <c r="HFR73" s="545"/>
      <c r="HFS73" s="545"/>
      <c r="HFT73" s="545"/>
      <c r="HFV73" s="545"/>
      <c r="HFW73" s="545"/>
      <c r="HFX73" s="545"/>
      <c r="HFY73" s="545"/>
      <c r="HFZ73" s="545"/>
      <c r="HGA73" s="545"/>
      <c r="HGB73" s="545"/>
      <c r="HGD73" s="545"/>
      <c r="HGE73" s="545"/>
      <c r="HGF73" s="545"/>
      <c r="HGG73" s="545"/>
      <c r="HGH73" s="545"/>
      <c r="HGI73" s="545"/>
      <c r="HGJ73" s="545"/>
      <c r="HGL73" s="545"/>
      <c r="HGM73" s="545"/>
      <c r="HGN73" s="545"/>
      <c r="HGO73" s="545"/>
      <c r="HGP73" s="545"/>
      <c r="HGQ73" s="545"/>
      <c r="HGR73" s="545"/>
      <c r="HGT73" s="545"/>
      <c r="HGU73" s="545"/>
      <c r="HGV73" s="545"/>
      <c r="HGW73" s="545"/>
      <c r="HGX73" s="545"/>
      <c r="HGY73" s="545"/>
      <c r="HGZ73" s="545"/>
      <c r="HHB73" s="545"/>
      <c r="HHC73" s="545"/>
      <c r="HHD73" s="545"/>
      <c r="HHE73" s="545"/>
      <c r="HHF73" s="545"/>
      <c r="HHG73" s="545"/>
      <c r="HHH73" s="545"/>
      <c r="HHJ73" s="545"/>
      <c r="HHK73" s="545"/>
      <c r="HHL73" s="545"/>
      <c r="HHM73" s="545"/>
      <c r="HHN73" s="545"/>
      <c r="HHO73" s="545"/>
      <c r="HHP73" s="545"/>
      <c r="HHR73" s="545"/>
      <c r="HHS73" s="545"/>
      <c r="HHT73" s="545"/>
      <c r="HHU73" s="545"/>
      <c r="HHV73" s="545"/>
      <c r="HHW73" s="545"/>
      <c r="HHX73" s="545"/>
      <c r="HHZ73" s="545"/>
      <c r="HIA73" s="545"/>
      <c r="HIB73" s="545"/>
      <c r="HIC73" s="545"/>
      <c r="HID73" s="545"/>
      <c r="HIE73" s="545"/>
      <c r="HIF73" s="545"/>
      <c r="HIH73" s="545"/>
      <c r="HII73" s="545"/>
      <c r="HIJ73" s="545"/>
      <c r="HIK73" s="545"/>
      <c r="HIL73" s="545"/>
      <c r="HIM73" s="545"/>
      <c r="HIN73" s="545"/>
      <c r="HIP73" s="545"/>
      <c r="HIQ73" s="545"/>
      <c r="HIR73" s="545"/>
      <c r="HIS73" s="545"/>
      <c r="HIT73" s="545"/>
      <c r="HIU73" s="545"/>
      <c r="HIV73" s="545"/>
      <c r="HIX73" s="545"/>
      <c r="HIY73" s="545"/>
      <c r="HIZ73" s="545"/>
      <c r="HJA73" s="545"/>
      <c r="HJB73" s="545"/>
      <c r="HJC73" s="545"/>
      <c r="HJD73" s="545"/>
      <c r="HJF73" s="545"/>
      <c r="HJG73" s="545"/>
      <c r="HJH73" s="545"/>
      <c r="HJI73" s="545"/>
      <c r="HJJ73" s="545"/>
      <c r="HJK73" s="545"/>
      <c r="HJL73" s="545"/>
      <c r="HJN73" s="545"/>
      <c r="HJO73" s="545"/>
      <c r="HJP73" s="545"/>
      <c r="HJQ73" s="545"/>
      <c r="HJR73" s="545"/>
      <c r="HJS73" s="545"/>
      <c r="HJT73" s="545"/>
      <c r="HJV73" s="545"/>
      <c r="HJW73" s="545"/>
      <c r="HJX73" s="545"/>
      <c r="HJY73" s="545"/>
      <c r="HJZ73" s="545"/>
      <c r="HKA73" s="545"/>
      <c r="HKB73" s="545"/>
      <c r="HKD73" s="545"/>
      <c r="HKE73" s="545"/>
      <c r="HKF73" s="545"/>
      <c r="HKG73" s="545"/>
      <c r="HKH73" s="545"/>
      <c r="HKI73" s="545"/>
      <c r="HKJ73" s="545"/>
      <c r="HKL73" s="545"/>
      <c r="HKM73" s="545"/>
      <c r="HKN73" s="545"/>
      <c r="HKO73" s="545"/>
      <c r="HKP73" s="545"/>
      <c r="HKQ73" s="545"/>
      <c r="HKR73" s="545"/>
      <c r="HKT73" s="545"/>
      <c r="HKU73" s="545"/>
      <c r="HKV73" s="545"/>
      <c r="HKW73" s="545"/>
      <c r="HKX73" s="545"/>
      <c r="HKY73" s="545"/>
      <c r="HKZ73" s="545"/>
      <c r="HLB73" s="545"/>
      <c r="HLC73" s="545"/>
      <c r="HLD73" s="545"/>
      <c r="HLE73" s="545"/>
      <c r="HLF73" s="545"/>
      <c r="HLG73" s="545"/>
      <c r="HLH73" s="545"/>
      <c r="HLJ73" s="545"/>
      <c r="HLK73" s="545"/>
      <c r="HLL73" s="545"/>
      <c r="HLM73" s="545"/>
      <c r="HLN73" s="545"/>
      <c r="HLO73" s="545"/>
      <c r="HLP73" s="545"/>
      <c r="HLR73" s="545"/>
      <c r="HLS73" s="545"/>
      <c r="HLT73" s="545"/>
      <c r="HLU73" s="545"/>
      <c r="HLV73" s="545"/>
      <c r="HLW73" s="545"/>
      <c r="HLX73" s="545"/>
      <c r="HLZ73" s="545"/>
      <c r="HMA73" s="545"/>
      <c r="HMB73" s="545"/>
      <c r="HMC73" s="545"/>
      <c r="HMD73" s="545"/>
      <c r="HME73" s="545"/>
      <c r="HMF73" s="545"/>
      <c r="HMH73" s="545"/>
      <c r="HMI73" s="545"/>
      <c r="HMJ73" s="545"/>
      <c r="HMK73" s="545"/>
      <c r="HML73" s="545"/>
      <c r="HMM73" s="545"/>
      <c r="HMN73" s="545"/>
      <c r="HMP73" s="545"/>
      <c r="HMQ73" s="545"/>
      <c r="HMR73" s="545"/>
      <c r="HMS73" s="545"/>
      <c r="HMT73" s="545"/>
      <c r="HMU73" s="545"/>
      <c r="HMV73" s="545"/>
      <c r="HMX73" s="545"/>
      <c r="HMY73" s="545"/>
      <c r="HMZ73" s="545"/>
      <c r="HNA73" s="545"/>
      <c r="HNB73" s="545"/>
      <c r="HNC73" s="545"/>
      <c r="HND73" s="545"/>
      <c r="HNF73" s="545"/>
      <c r="HNG73" s="545"/>
      <c r="HNH73" s="545"/>
      <c r="HNI73" s="545"/>
      <c r="HNJ73" s="545"/>
      <c r="HNK73" s="545"/>
      <c r="HNL73" s="545"/>
      <c r="HNN73" s="545"/>
      <c r="HNO73" s="545"/>
      <c r="HNP73" s="545"/>
      <c r="HNQ73" s="545"/>
      <c r="HNR73" s="545"/>
      <c r="HNS73" s="545"/>
      <c r="HNT73" s="545"/>
      <c r="HNV73" s="545"/>
      <c r="HNW73" s="545"/>
      <c r="HNX73" s="545"/>
      <c r="HNY73" s="545"/>
      <c r="HNZ73" s="545"/>
      <c r="HOA73" s="545"/>
      <c r="HOB73" s="545"/>
      <c r="HOD73" s="545"/>
      <c r="HOE73" s="545"/>
      <c r="HOF73" s="545"/>
      <c r="HOG73" s="545"/>
      <c r="HOH73" s="545"/>
      <c r="HOI73" s="545"/>
      <c r="HOJ73" s="545"/>
      <c r="HOL73" s="545"/>
      <c r="HOM73" s="545"/>
      <c r="HON73" s="545"/>
      <c r="HOO73" s="545"/>
      <c r="HOP73" s="545"/>
      <c r="HOQ73" s="545"/>
      <c r="HOR73" s="545"/>
      <c r="HOT73" s="545"/>
      <c r="HOU73" s="545"/>
      <c r="HOV73" s="545"/>
      <c r="HOW73" s="545"/>
      <c r="HOX73" s="545"/>
      <c r="HOY73" s="545"/>
      <c r="HOZ73" s="545"/>
      <c r="HPB73" s="545"/>
      <c r="HPC73" s="545"/>
      <c r="HPD73" s="545"/>
      <c r="HPE73" s="545"/>
      <c r="HPF73" s="545"/>
      <c r="HPG73" s="545"/>
      <c r="HPH73" s="545"/>
      <c r="HPJ73" s="545"/>
      <c r="HPK73" s="545"/>
      <c r="HPL73" s="545"/>
      <c r="HPM73" s="545"/>
      <c r="HPN73" s="545"/>
      <c r="HPO73" s="545"/>
      <c r="HPP73" s="545"/>
      <c r="HPR73" s="545"/>
      <c r="HPS73" s="545"/>
      <c r="HPT73" s="545"/>
      <c r="HPU73" s="545"/>
      <c r="HPV73" s="545"/>
      <c r="HPW73" s="545"/>
      <c r="HPX73" s="545"/>
      <c r="HPZ73" s="545"/>
      <c r="HQA73" s="545"/>
      <c r="HQB73" s="545"/>
      <c r="HQC73" s="545"/>
      <c r="HQD73" s="545"/>
      <c r="HQE73" s="545"/>
      <c r="HQF73" s="545"/>
      <c r="HQH73" s="545"/>
      <c r="HQI73" s="545"/>
      <c r="HQJ73" s="545"/>
      <c r="HQK73" s="545"/>
      <c r="HQL73" s="545"/>
      <c r="HQM73" s="545"/>
      <c r="HQN73" s="545"/>
      <c r="HQP73" s="545"/>
      <c r="HQQ73" s="545"/>
      <c r="HQR73" s="545"/>
      <c r="HQS73" s="545"/>
      <c r="HQT73" s="545"/>
      <c r="HQU73" s="545"/>
      <c r="HQV73" s="545"/>
      <c r="HQX73" s="545"/>
      <c r="HQY73" s="545"/>
      <c r="HQZ73" s="545"/>
      <c r="HRA73" s="545"/>
      <c r="HRB73" s="545"/>
      <c r="HRC73" s="545"/>
      <c r="HRD73" s="545"/>
      <c r="HRF73" s="545"/>
      <c r="HRG73" s="545"/>
      <c r="HRH73" s="545"/>
      <c r="HRI73" s="545"/>
      <c r="HRJ73" s="545"/>
      <c r="HRK73" s="545"/>
      <c r="HRL73" s="545"/>
      <c r="HRN73" s="545"/>
      <c r="HRO73" s="545"/>
      <c r="HRP73" s="545"/>
      <c r="HRQ73" s="545"/>
      <c r="HRR73" s="545"/>
      <c r="HRS73" s="545"/>
      <c r="HRT73" s="545"/>
      <c r="HRV73" s="545"/>
      <c r="HRW73" s="545"/>
      <c r="HRX73" s="545"/>
      <c r="HRY73" s="545"/>
      <c r="HRZ73" s="545"/>
      <c r="HSA73" s="545"/>
      <c r="HSB73" s="545"/>
      <c r="HSD73" s="545"/>
      <c r="HSE73" s="545"/>
      <c r="HSF73" s="545"/>
      <c r="HSG73" s="545"/>
      <c r="HSH73" s="545"/>
      <c r="HSI73" s="545"/>
      <c r="HSJ73" s="545"/>
      <c r="HSL73" s="545"/>
      <c r="HSM73" s="545"/>
      <c r="HSN73" s="545"/>
      <c r="HSO73" s="545"/>
      <c r="HSP73" s="545"/>
      <c r="HSQ73" s="545"/>
      <c r="HSR73" s="545"/>
      <c r="HST73" s="545"/>
      <c r="HSU73" s="545"/>
      <c r="HSV73" s="545"/>
      <c r="HSW73" s="545"/>
      <c r="HSX73" s="545"/>
      <c r="HSY73" s="545"/>
      <c r="HSZ73" s="545"/>
      <c r="HTB73" s="545"/>
      <c r="HTC73" s="545"/>
      <c r="HTD73" s="545"/>
      <c r="HTE73" s="545"/>
      <c r="HTF73" s="545"/>
      <c r="HTG73" s="545"/>
      <c r="HTH73" s="545"/>
      <c r="HTJ73" s="545"/>
      <c r="HTK73" s="545"/>
      <c r="HTL73" s="545"/>
      <c r="HTM73" s="545"/>
      <c r="HTN73" s="545"/>
      <c r="HTO73" s="545"/>
      <c r="HTP73" s="545"/>
      <c r="HTR73" s="545"/>
      <c r="HTS73" s="545"/>
      <c r="HTT73" s="545"/>
      <c r="HTU73" s="545"/>
      <c r="HTV73" s="545"/>
      <c r="HTW73" s="545"/>
      <c r="HTX73" s="545"/>
      <c r="HTZ73" s="545"/>
      <c r="HUA73" s="545"/>
      <c r="HUB73" s="545"/>
      <c r="HUC73" s="545"/>
      <c r="HUD73" s="545"/>
      <c r="HUE73" s="545"/>
      <c r="HUF73" s="545"/>
      <c r="HUH73" s="545"/>
      <c r="HUI73" s="545"/>
      <c r="HUJ73" s="545"/>
      <c r="HUK73" s="545"/>
      <c r="HUL73" s="545"/>
      <c r="HUM73" s="545"/>
      <c r="HUN73" s="545"/>
      <c r="HUP73" s="545"/>
      <c r="HUQ73" s="545"/>
      <c r="HUR73" s="545"/>
      <c r="HUS73" s="545"/>
      <c r="HUT73" s="545"/>
      <c r="HUU73" s="545"/>
      <c r="HUV73" s="545"/>
      <c r="HUX73" s="545"/>
      <c r="HUY73" s="545"/>
      <c r="HUZ73" s="545"/>
      <c r="HVA73" s="545"/>
      <c r="HVB73" s="545"/>
      <c r="HVC73" s="545"/>
      <c r="HVD73" s="545"/>
      <c r="HVF73" s="545"/>
      <c r="HVG73" s="545"/>
      <c r="HVH73" s="545"/>
      <c r="HVI73" s="545"/>
      <c r="HVJ73" s="545"/>
      <c r="HVK73" s="545"/>
      <c r="HVL73" s="545"/>
      <c r="HVN73" s="545"/>
      <c r="HVO73" s="545"/>
      <c r="HVP73" s="545"/>
      <c r="HVQ73" s="545"/>
      <c r="HVR73" s="545"/>
      <c r="HVS73" s="545"/>
      <c r="HVT73" s="545"/>
      <c r="HVV73" s="545"/>
      <c r="HVW73" s="545"/>
      <c r="HVX73" s="545"/>
      <c r="HVY73" s="545"/>
      <c r="HVZ73" s="545"/>
      <c r="HWA73" s="545"/>
      <c r="HWB73" s="545"/>
      <c r="HWD73" s="545"/>
      <c r="HWE73" s="545"/>
      <c r="HWF73" s="545"/>
      <c r="HWG73" s="545"/>
      <c r="HWH73" s="545"/>
      <c r="HWI73" s="545"/>
      <c r="HWJ73" s="545"/>
      <c r="HWL73" s="545"/>
      <c r="HWM73" s="545"/>
      <c r="HWN73" s="545"/>
      <c r="HWO73" s="545"/>
      <c r="HWP73" s="545"/>
      <c r="HWQ73" s="545"/>
      <c r="HWR73" s="545"/>
      <c r="HWT73" s="545"/>
      <c r="HWU73" s="545"/>
      <c r="HWV73" s="545"/>
      <c r="HWW73" s="545"/>
      <c r="HWX73" s="545"/>
      <c r="HWY73" s="545"/>
      <c r="HWZ73" s="545"/>
      <c r="HXB73" s="545"/>
      <c r="HXC73" s="545"/>
      <c r="HXD73" s="545"/>
      <c r="HXE73" s="545"/>
      <c r="HXF73" s="545"/>
      <c r="HXG73" s="545"/>
      <c r="HXH73" s="545"/>
      <c r="HXJ73" s="545"/>
      <c r="HXK73" s="545"/>
      <c r="HXL73" s="545"/>
      <c r="HXM73" s="545"/>
      <c r="HXN73" s="545"/>
      <c r="HXO73" s="545"/>
      <c r="HXP73" s="545"/>
      <c r="HXR73" s="545"/>
      <c r="HXS73" s="545"/>
      <c r="HXT73" s="545"/>
      <c r="HXU73" s="545"/>
      <c r="HXV73" s="545"/>
      <c r="HXW73" s="545"/>
      <c r="HXX73" s="545"/>
      <c r="HXZ73" s="545"/>
      <c r="HYA73" s="545"/>
      <c r="HYB73" s="545"/>
      <c r="HYC73" s="545"/>
      <c r="HYD73" s="545"/>
      <c r="HYE73" s="545"/>
      <c r="HYF73" s="545"/>
      <c r="HYH73" s="545"/>
      <c r="HYI73" s="545"/>
      <c r="HYJ73" s="545"/>
      <c r="HYK73" s="545"/>
      <c r="HYL73" s="545"/>
      <c r="HYM73" s="545"/>
      <c r="HYN73" s="545"/>
      <c r="HYP73" s="545"/>
      <c r="HYQ73" s="545"/>
      <c r="HYR73" s="545"/>
      <c r="HYS73" s="545"/>
      <c r="HYT73" s="545"/>
      <c r="HYU73" s="545"/>
      <c r="HYV73" s="545"/>
      <c r="HYX73" s="545"/>
      <c r="HYY73" s="545"/>
      <c r="HYZ73" s="545"/>
      <c r="HZA73" s="545"/>
      <c r="HZB73" s="545"/>
      <c r="HZC73" s="545"/>
      <c r="HZD73" s="545"/>
      <c r="HZF73" s="545"/>
      <c r="HZG73" s="545"/>
      <c r="HZH73" s="545"/>
      <c r="HZI73" s="545"/>
      <c r="HZJ73" s="545"/>
      <c r="HZK73" s="545"/>
      <c r="HZL73" s="545"/>
      <c r="HZN73" s="545"/>
      <c r="HZO73" s="545"/>
      <c r="HZP73" s="545"/>
      <c r="HZQ73" s="545"/>
      <c r="HZR73" s="545"/>
      <c r="HZS73" s="545"/>
      <c r="HZT73" s="545"/>
      <c r="HZV73" s="545"/>
      <c r="HZW73" s="545"/>
      <c r="HZX73" s="545"/>
      <c r="HZY73" s="545"/>
      <c r="HZZ73" s="545"/>
      <c r="IAA73" s="545"/>
      <c r="IAB73" s="545"/>
      <c r="IAD73" s="545"/>
      <c r="IAE73" s="545"/>
      <c r="IAF73" s="545"/>
      <c r="IAG73" s="545"/>
      <c r="IAH73" s="545"/>
      <c r="IAI73" s="545"/>
      <c r="IAJ73" s="545"/>
      <c r="IAL73" s="545"/>
      <c r="IAM73" s="545"/>
      <c r="IAN73" s="545"/>
      <c r="IAO73" s="545"/>
      <c r="IAP73" s="545"/>
      <c r="IAQ73" s="545"/>
      <c r="IAR73" s="545"/>
      <c r="IAT73" s="545"/>
      <c r="IAU73" s="545"/>
      <c r="IAV73" s="545"/>
      <c r="IAW73" s="545"/>
      <c r="IAX73" s="545"/>
      <c r="IAY73" s="545"/>
      <c r="IAZ73" s="545"/>
      <c r="IBB73" s="545"/>
      <c r="IBC73" s="545"/>
      <c r="IBD73" s="545"/>
      <c r="IBE73" s="545"/>
      <c r="IBF73" s="545"/>
      <c r="IBG73" s="545"/>
      <c r="IBH73" s="545"/>
      <c r="IBJ73" s="545"/>
      <c r="IBK73" s="545"/>
      <c r="IBL73" s="545"/>
      <c r="IBM73" s="545"/>
      <c r="IBN73" s="545"/>
      <c r="IBO73" s="545"/>
      <c r="IBP73" s="545"/>
      <c r="IBR73" s="545"/>
      <c r="IBS73" s="545"/>
      <c r="IBT73" s="545"/>
      <c r="IBU73" s="545"/>
      <c r="IBV73" s="545"/>
      <c r="IBW73" s="545"/>
      <c r="IBX73" s="545"/>
      <c r="IBZ73" s="545"/>
      <c r="ICA73" s="545"/>
      <c r="ICB73" s="545"/>
      <c r="ICC73" s="545"/>
      <c r="ICD73" s="545"/>
      <c r="ICE73" s="545"/>
      <c r="ICF73" s="545"/>
      <c r="ICH73" s="545"/>
      <c r="ICI73" s="545"/>
      <c r="ICJ73" s="545"/>
      <c r="ICK73" s="545"/>
      <c r="ICL73" s="545"/>
      <c r="ICM73" s="545"/>
      <c r="ICN73" s="545"/>
      <c r="ICP73" s="545"/>
      <c r="ICQ73" s="545"/>
      <c r="ICR73" s="545"/>
      <c r="ICS73" s="545"/>
      <c r="ICT73" s="545"/>
      <c r="ICU73" s="545"/>
      <c r="ICV73" s="545"/>
      <c r="ICX73" s="545"/>
      <c r="ICY73" s="545"/>
      <c r="ICZ73" s="545"/>
      <c r="IDA73" s="545"/>
      <c r="IDB73" s="545"/>
      <c r="IDC73" s="545"/>
      <c r="IDD73" s="545"/>
      <c r="IDF73" s="545"/>
      <c r="IDG73" s="545"/>
      <c r="IDH73" s="545"/>
      <c r="IDI73" s="545"/>
      <c r="IDJ73" s="545"/>
      <c r="IDK73" s="545"/>
      <c r="IDL73" s="545"/>
      <c r="IDN73" s="545"/>
      <c r="IDO73" s="545"/>
      <c r="IDP73" s="545"/>
      <c r="IDQ73" s="545"/>
      <c r="IDR73" s="545"/>
      <c r="IDS73" s="545"/>
      <c r="IDT73" s="545"/>
      <c r="IDV73" s="545"/>
      <c r="IDW73" s="545"/>
      <c r="IDX73" s="545"/>
      <c r="IDY73" s="545"/>
      <c r="IDZ73" s="545"/>
      <c r="IEA73" s="545"/>
      <c r="IEB73" s="545"/>
      <c r="IED73" s="545"/>
      <c r="IEE73" s="545"/>
      <c r="IEF73" s="545"/>
      <c r="IEG73" s="545"/>
      <c r="IEH73" s="545"/>
      <c r="IEI73" s="545"/>
      <c r="IEJ73" s="545"/>
      <c r="IEL73" s="545"/>
      <c r="IEM73" s="545"/>
      <c r="IEN73" s="545"/>
      <c r="IEO73" s="545"/>
      <c r="IEP73" s="545"/>
      <c r="IEQ73" s="545"/>
      <c r="IER73" s="545"/>
      <c r="IET73" s="545"/>
      <c r="IEU73" s="545"/>
      <c r="IEV73" s="545"/>
      <c r="IEW73" s="545"/>
      <c r="IEX73" s="545"/>
      <c r="IEY73" s="545"/>
      <c r="IEZ73" s="545"/>
      <c r="IFB73" s="545"/>
      <c r="IFC73" s="545"/>
      <c r="IFD73" s="545"/>
      <c r="IFE73" s="545"/>
      <c r="IFF73" s="545"/>
      <c r="IFG73" s="545"/>
      <c r="IFH73" s="545"/>
      <c r="IFJ73" s="545"/>
      <c r="IFK73" s="545"/>
      <c r="IFL73" s="545"/>
      <c r="IFM73" s="545"/>
      <c r="IFN73" s="545"/>
      <c r="IFO73" s="545"/>
      <c r="IFP73" s="545"/>
      <c r="IFR73" s="545"/>
      <c r="IFS73" s="545"/>
      <c r="IFT73" s="545"/>
      <c r="IFU73" s="545"/>
      <c r="IFV73" s="545"/>
      <c r="IFW73" s="545"/>
      <c r="IFX73" s="545"/>
      <c r="IFZ73" s="545"/>
      <c r="IGA73" s="545"/>
      <c r="IGB73" s="545"/>
      <c r="IGC73" s="545"/>
      <c r="IGD73" s="545"/>
      <c r="IGE73" s="545"/>
      <c r="IGF73" s="545"/>
      <c r="IGH73" s="545"/>
      <c r="IGI73" s="545"/>
      <c r="IGJ73" s="545"/>
      <c r="IGK73" s="545"/>
      <c r="IGL73" s="545"/>
      <c r="IGM73" s="545"/>
      <c r="IGN73" s="545"/>
      <c r="IGP73" s="545"/>
      <c r="IGQ73" s="545"/>
      <c r="IGR73" s="545"/>
      <c r="IGS73" s="545"/>
      <c r="IGT73" s="545"/>
      <c r="IGU73" s="545"/>
      <c r="IGV73" s="545"/>
      <c r="IGX73" s="545"/>
      <c r="IGY73" s="545"/>
      <c r="IGZ73" s="545"/>
      <c r="IHA73" s="545"/>
      <c r="IHB73" s="545"/>
      <c r="IHC73" s="545"/>
      <c r="IHD73" s="545"/>
      <c r="IHF73" s="545"/>
      <c r="IHG73" s="545"/>
      <c r="IHH73" s="545"/>
      <c r="IHI73" s="545"/>
      <c r="IHJ73" s="545"/>
      <c r="IHK73" s="545"/>
      <c r="IHL73" s="545"/>
      <c r="IHN73" s="545"/>
      <c r="IHO73" s="545"/>
      <c r="IHP73" s="545"/>
      <c r="IHQ73" s="545"/>
      <c r="IHR73" s="545"/>
      <c r="IHS73" s="545"/>
      <c r="IHT73" s="545"/>
      <c r="IHV73" s="545"/>
      <c r="IHW73" s="545"/>
      <c r="IHX73" s="545"/>
      <c r="IHY73" s="545"/>
      <c r="IHZ73" s="545"/>
      <c r="IIA73" s="545"/>
      <c r="IIB73" s="545"/>
      <c r="IID73" s="545"/>
      <c r="IIE73" s="545"/>
      <c r="IIF73" s="545"/>
      <c r="IIG73" s="545"/>
      <c r="IIH73" s="545"/>
      <c r="III73" s="545"/>
      <c r="IIJ73" s="545"/>
      <c r="IIL73" s="545"/>
      <c r="IIM73" s="545"/>
      <c r="IIN73" s="545"/>
      <c r="IIO73" s="545"/>
      <c r="IIP73" s="545"/>
      <c r="IIQ73" s="545"/>
      <c r="IIR73" s="545"/>
      <c r="IIT73" s="545"/>
      <c r="IIU73" s="545"/>
      <c r="IIV73" s="545"/>
      <c r="IIW73" s="545"/>
      <c r="IIX73" s="545"/>
      <c r="IIY73" s="545"/>
      <c r="IIZ73" s="545"/>
      <c r="IJB73" s="545"/>
      <c r="IJC73" s="545"/>
      <c r="IJD73" s="545"/>
      <c r="IJE73" s="545"/>
      <c r="IJF73" s="545"/>
      <c r="IJG73" s="545"/>
      <c r="IJH73" s="545"/>
      <c r="IJJ73" s="545"/>
      <c r="IJK73" s="545"/>
      <c r="IJL73" s="545"/>
      <c r="IJM73" s="545"/>
      <c r="IJN73" s="545"/>
      <c r="IJO73" s="545"/>
      <c r="IJP73" s="545"/>
      <c r="IJR73" s="545"/>
      <c r="IJS73" s="545"/>
      <c r="IJT73" s="545"/>
      <c r="IJU73" s="545"/>
      <c r="IJV73" s="545"/>
      <c r="IJW73" s="545"/>
      <c r="IJX73" s="545"/>
      <c r="IJZ73" s="545"/>
      <c r="IKA73" s="545"/>
      <c r="IKB73" s="545"/>
      <c r="IKC73" s="545"/>
      <c r="IKD73" s="545"/>
      <c r="IKE73" s="545"/>
      <c r="IKF73" s="545"/>
      <c r="IKH73" s="545"/>
      <c r="IKI73" s="545"/>
      <c r="IKJ73" s="545"/>
      <c r="IKK73" s="545"/>
      <c r="IKL73" s="545"/>
      <c r="IKM73" s="545"/>
      <c r="IKN73" s="545"/>
      <c r="IKP73" s="545"/>
      <c r="IKQ73" s="545"/>
      <c r="IKR73" s="545"/>
      <c r="IKS73" s="545"/>
      <c r="IKT73" s="545"/>
      <c r="IKU73" s="545"/>
      <c r="IKV73" s="545"/>
      <c r="IKX73" s="545"/>
      <c r="IKY73" s="545"/>
      <c r="IKZ73" s="545"/>
      <c r="ILA73" s="545"/>
      <c r="ILB73" s="545"/>
      <c r="ILC73" s="545"/>
      <c r="ILD73" s="545"/>
      <c r="ILF73" s="545"/>
      <c r="ILG73" s="545"/>
      <c r="ILH73" s="545"/>
      <c r="ILI73" s="545"/>
      <c r="ILJ73" s="545"/>
      <c r="ILK73" s="545"/>
      <c r="ILL73" s="545"/>
      <c r="ILN73" s="545"/>
      <c r="ILO73" s="545"/>
      <c r="ILP73" s="545"/>
      <c r="ILQ73" s="545"/>
      <c r="ILR73" s="545"/>
      <c r="ILS73" s="545"/>
      <c r="ILT73" s="545"/>
      <c r="ILV73" s="545"/>
      <c r="ILW73" s="545"/>
      <c r="ILX73" s="545"/>
      <c r="ILY73" s="545"/>
      <c r="ILZ73" s="545"/>
      <c r="IMA73" s="545"/>
      <c r="IMB73" s="545"/>
      <c r="IMD73" s="545"/>
      <c r="IME73" s="545"/>
      <c r="IMF73" s="545"/>
      <c r="IMG73" s="545"/>
      <c r="IMH73" s="545"/>
      <c r="IMI73" s="545"/>
      <c r="IMJ73" s="545"/>
      <c r="IML73" s="545"/>
      <c r="IMM73" s="545"/>
      <c r="IMN73" s="545"/>
      <c r="IMO73" s="545"/>
      <c r="IMP73" s="545"/>
      <c r="IMQ73" s="545"/>
      <c r="IMR73" s="545"/>
      <c r="IMT73" s="545"/>
      <c r="IMU73" s="545"/>
      <c r="IMV73" s="545"/>
      <c r="IMW73" s="545"/>
      <c r="IMX73" s="545"/>
      <c r="IMY73" s="545"/>
      <c r="IMZ73" s="545"/>
      <c r="INB73" s="545"/>
      <c r="INC73" s="545"/>
      <c r="IND73" s="545"/>
      <c r="INE73" s="545"/>
      <c r="INF73" s="545"/>
      <c r="ING73" s="545"/>
      <c r="INH73" s="545"/>
      <c r="INJ73" s="545"/>
      <c r="INK73" s="545"/>
      <c r="INL73" s="545"/>
      <c r="INM73" s="545"/>
      <c r="INN73" s="545"/>
      <c r="INO73" s="545"/>
      <c r="INP73" s="545"/>
      <c r="INR73" s="545"/>
      <c r="INS73" s="545"/>
      <c r="INT73" s="545"/>
      <c r="INU73" s="545"/>
      <c r="INV73" s="545"/>
      <c r="INW73" s="545"/>
      <c r="INX73" s="545"/>
      <c r="INZ73" s="545"/>
      <c r="IOA73" s="545"/>
      <c r="IOB73" s="545"/>
      <c r="IOC73" s="545"/>
      <c r="IOD73" s="545"/>
      <c r="IOE73" s="545"/>
      <c r="IOF73" s="545"/>
      <c r="IOH73" s="545"/>
      <c r="IOI73" s="545"/>
      <c r="IOJ73" s="545"/>
      <c r="IOK73" s="545"/>
      <c r="IOL73" s="545"/>
      <c r="IOM73" s="545"/>
      <c r="ION73" s="545"/>
      <c r="IOP73" s="545"/>
      <c r="IOQ73" s="545"/>
      <c r="IOR73" s="545"/>
      <c r="IOS73" s="545"/>
      <c r="IOT73" s="545"/>
      <c r="IOU73" s="545"/>
      <c r="IOV73" s="545"/>
      <c r="IOX73" s="545"/>
      <c r="IOY73" s="545"/>
      <c r="IOZ73" s="545"/>
      <c r="IPA73" s="545"/>
      <c r="IPB73" s="545"/>
      <c r="IPC73" s="545"/>
      <c r="IPD73" s="545"/>
      <c r="IPF73" s="545"/>
      <c r="IPG73" s="545"/>
      <c r="IPH73" s="545"/>
      <c r="IPI73" s="545"/>
      <c r="IPJ73" s="545"/>
      <c r="IPK73" s="545"/>
      <c r="IPL73" s="545"/>
      <c r="IPN73" s="545"/>
      <c r="IPO73" s="545"/>
      <c r="IPP73" s="545"/>
      <c r="IPQ73" s="545"/>
      <c r="IPR73" s="545"/>
      <c r="IPS73" s="545"/>
      <c r="IPT73" s="545"/>
      <c r="IPV73" s="545"/>
      <c r="IPW73" s="545"/>
      <c r="IPX73" s="545"/>
      <c r="IPY73" s="545"/>
      <c r="IPZ73" s="545"/>
      <c r="IQA73" s="545"/>
      <c r="IQB73" s="545"/>
      <c r="IQD73" s="545"/>
      <c r="IQE73" s="545"/>
      <c r="IQF73" s="545"/>
      <c r="IQG73" s="545"/>
      <c r="IQH73" s="545"/>
      <c r="IQI73" s="545"/>
      <c r="IQJ73" s="545"/>
      <c r="IQL73" s="545"/>
      <c r="IQM73" s="545"/>
      <c r="IQN73" s="545"/>
      <c r="IQO73" s="545"/>
      <c r="IQP73" s="545"/>
      <c r="IQQ73" s="545"/>
      <c r="IQR73" s="545"/>
      <c r="IQT73" s="545"/>
      <c r="IQU73" s="545"/>
      <c r="IQV73" s="545"/>
      <c r="IQW73" s="545"/>
      <c r="IQX73" s="545"/>
      <c r="IQY73" s="545"/>
      <c r="IQZ73" s="545"/>
      <c r="IRB73" s="545"/>
      <c r="IRC73" s="545"/>
      <c r="IRD73" s="545"/>
      <c r="IRE73" s="545"/>
      <c r="IRF73" s="545"/>
      <c r="IRG73" s="545"/>
      <c r="IRH73" s="545"/>
      <c r="IRJ73" s="545"/>
      <c r="IRK73" s="545"/>
      <c r="IRL73" s="545"/>
      <c r="IRM73" s="545"/>
      <c r="IRN73" s="545"/>
      <c r="IRO73" s="545"/>
      <c r="IRP73" s="545"/>
      <c r="IRR73" s="545"/>
      <c r="IRS73" s="545"/>
      <c r="IRT73" s="545"/>
      <c r="IRU73" s="545"/>
      <c r="IRV73" s="545"/>
      <c r="IRW73" s="545"/>
      <c r="IRX73" s="545"/>
      <c r="IRZ73" s="545"/>
      <c r="ISA73" s="545"/>
      <c r="ISB73" s="545"/>
      <c r="ISC73" s="545"/>
      <c r="ISD73" s="545"/>
      <c r="ISE73" s="545"/>
      <c r="ISF73" s="545"/>
      <c r="ISH73" s="545"/>
      <c r="ISI73" s="545"/>
      <c r="ISJ73" s="545"/>
      <c r="ISK73" s="545"/>
      <c r="ISL73" s="545"/>
      <c r="ISM73" s="545"/>
      <c r="ISN73" s="545"/>
      <c r="ISP73" s="545"/>
      <c r="ISQ73" s="545"/>
      <c r="ISR73" s="545"/>
      <c r="ISS73" s="545"/>
      <c r="IST73" s="545"/>
      <c r="ISU73" s="545"/>
      <c r="ISV73" s="545"/>
      <c r="ISX73" s="545"/>
      <c r="ISY73" s="545"/>
      <c r="ISZ73" s="545"/>
      <c r="ITA73" s="545"/>
      <c r="ITB73" s="545"/>
      <c r="ITC73" s="545"/>
      <c r="ITD73" s="545"/>
      <c r="ITF73" s="545"/>
      <c r="ITG73" s="545"/>
      <c r="ITH73" s="545"/>
      <c r="ITI73" s="545"/>
      <c r="ITJ73" s="545"/>
      <c r="ITK73" s="545"/>
      <c r="ITL73" s="545"/>
      <c r="ITN73" s="545"/>
      <c r="ITO73" s="545"/>
      <c r="ITP73" s="545"/>
      <c r="ITQ73" s="545"/>
      <c r="ITR73" s="545"/>
      <c r="ITS73" s="545"/>
      <c r="ITT73" s="545"/>
      <c r="ITV73" s="545"/>
      <c r="ITW73" s="545"/>
      <c r="ITX73" s="545"/>
      <c r="ITY73" s="545"/>
      <c r="ITZ73" s="545"/>
      <c r="IUA73" s="545"/>
      <c r="IUB73" s="545"/>
      <c r="IUD73" s="545"/>
      <c r="IUE73" s="545"/>
      <c r="IUF73" s="545"/>
      <c r="IUG73" s="545"/>
      <c r="IUH73" s="545"/>
      <c r="IUI73" s="545"/>
      <c r="IUJ73" s="545"/>
      <c r="IUL73" s="545"/>
      <c r="IUM73" s="545"/>
      <c r="IUN73" s="545"/>
      <c r="IUO73" s="545"/>
      <c r="IUP73" s="545"/>
      <c r="IUQ73" s="545"/>
      <c r="IUR73" s="545"/>
      <c r="IUT73" s="545"/>
      <c r="IUU73" s="545"/>
      <c r="IUV73" s="545"/>
      <c r="IUW73" s="545"/>
      <c r="IUX73" s="545"/>
      <c r="IUY73" s="545"/>
      <c r="IUZ73" s="545"/>
      <c r="IVB73" s="545"/>
      <c r="IVC73" s="545"/>
      <c r="IVD73" s="545"/>
      <c r="IVE73" s="545"/>
      <c r="IVF73" s="545"/>
      <c r="IVG73" s="545"/>
      <c r="IVH73" s="545"/>
      <c r="IVJ73" s="545"/>
      <c r="IVK73" s="545"/>
      <c r="IVL73" s="545"/>
      <c r="IVM73" s="545"/>
      <c r="IVN73" s="545"/>
      <c r="IVO73" s="545"/>
      <c r="IVP73" s="545"/>
      <c r="IVR73" s="545"/>
      <c r="IVS73" s="545"/>
      <c r="IVT73" s="545"/>
      <c r="IVU73" s="545"/>
      <c r="IVV73" s="545"/>
      <c r="IVW73" s="545"/>
      <c r="IVX73" s="545"/>
      <c r="IVZ73" s="545"/>
      <c r="IWA73" s="545"/>
      <c r="IWB73" s="545"/>
      <c r="IWC73" s="545"/>
      <c r="IWD73" s="545"/>
      <c r="IWE73" s="545"/>
      <c r="IWF73" s="545"/>
      <c r="IWH73" s="545"/>
      <c r="IWI73" s="545"/>
      <c r="IWJ73" s="545"/>
      <c r="IWK73" s="545"/>
      <c r="IWL73" s="545"/>
      <c r="IWM73" s="545"/>
      <c r="IWN73" s="545"/>
      <c r="IWP73" s="545"/>
      <c r="IWQ73" s="545"/>
      <c r="IWR73" s="545"/>
      <c r="IWS73" s="545"/>
      <c r="IWT73" s="545"/>
      <c r="IWU73" s="545"/>
      <c r="IWV73" s="545"/>
      <c r="IWX73" s="545"/>
      <c r="IWY73" s="545"/>
      <c r="IWZ73" s="545"/>
      <c r="IXA73" s="545"/>
      <c r="IXB73" s="545"/>
      <c r="IXC73" s="545"/>
      <c r="IXD73" s="545"/>
      <c r="IXF73" s="545"/>
      <c r="IXG73" s="545"/>
      <c r="IXH73" s="545"/>
      <c r="IXI73" s="545"/>
      <c r="IXJ73" s="545"/>
      <c r="IXK73" s="545"/>
      <c r="IXL73" s="545"/>
      <c r="IXN73" s="545"/>
      <c r="IXO73" s="545"/>
      <c r="IXP73" s="545"/>
      <c r="IXQ73" s="545"/>
      <c r="IXR73" s="545"/>
      <c r="IXS73" s="545"/>
      <c r="IXT73" s="545"/>
      <c r="IXV73" s="545"/>
      <c r="IXW73" s="545"/>
      <c r="IXX73" s="545"/>
      <c r="IXY73" s="545"/>
      <c r="IXZ73" s="545"/>
      <c r="IYA73" s="545"/>
      <c r="IYB73" s="545"/>
      <c r="IYD73" s="545"/>
      <c r="IYE73" s="545"/>
      <c r="IYF73" s="545"/>
      <c r="IYG73" s="545"/>
      <c r="IYH73" s="545"/>
      <c r="IYI73" s="545"/>
      <c r="IYJ73" s="545"/>
      <c r="IYL73" s="545"/>
      <c r="IYM73" s="545"/>
      <c r="IYN73" s="545"/>
      <c r="IYO73" s="545"/>
      <c r="IYP73" s="545"/>
      <c r="IYQ73" s="545"/>
      <c r="IYR73" s="545"/>
      <c r="IYT73" s="545"/>
      <c r="IYU73" s="545"/>
      <c r="IYV73" s="545"/>
      <c r="IYW73" s="545"/>
      <c r="IYX73" s="545"/>
      <c r="IYY73" s="545"/>
      <c r="IYZ73" s="545"/>
      <c r="IZB73" s="545"/>
      <c r="IZC73" s="545"/>
      <c r="IZD73" s="545"/>
      <c r="IZE73" s="545"/>
      <c r="IZF73" s="545"/>
      <c r="IZG73" s="545"/>
      <c r="IZH73" s="545"/>
      <c r="IZJ73" s="545"/>
      <c r="IZK73" s="545"/>
      <c r="IZL73" s="545"/>
      <c r="IZM73" s="545"/>
      <c r="IZN73" s="545"/>
      <c r="IZO73" s="545"/>
      <c r="IZP73" s="545"/>
      <c r="IZR73" s="545"/>
      <c r="IZS73" s="545"/>
      <c r="IZT73" s="545"/>
      <c r="IZU73" s="545"/>
      <c r="IZV73" s="545"/>
      <c r="IZW73" s="545"/>
      <c r="IZX73" s="545"/>
      <c r="IZZ73" s="545"/>
      <c r="JAA73" s="545"/>
      <c r="JAB73" s="545"/>
      <c r="JAC73" s="545"/>
      <c r="JAD73" s="545"/>
      <c r="JAE73" s="545"/>
      <c r="JAF73" s="545"/>
      <c r="JAH73" s="545"/>
      <c r="JAI73" s="545"/>
      <c r="JAJ73" s="545"/>
      <c r="JAK73" s="545"/>
      <c r="JAL73" s="545"/>
      <c r="JAM73" s="545"/>
      <c r="JAN73" s="545"/>
      <c r="JAP73" s="545"/>
      <c r="JAQ73" s="545"/>
      <c r="JAR73" s="545"/>
      <c r="JAS73" s="545"/>
      <c r="JAT73" s="545"/>
      <c r="JAU73" s="545"/>
      <c r="JAV73" s="545"/>
      <c r="JAX73" s="545"/>
      <c r="JAY73" s="545"/>
      <c r="JAZ73" s="545"/>
      <c r="JBA73" s="545"/>
      <c r="JBB73" s="545"/>
      <c r="JBC73" s="545"/>
      <c r="JBD73" s="545"/>
      <c r="JBF73" s="545"/>
      <c r="JBG73" s="545"/>
      <c r="JBH73" s="545"/>
      <c r="JBI73" s="545"/>
      <c r="JBJ73" s="545"/>
      <c r="JBK73" s="545"/>
      <c r="JBL73" s="545"/>
      <c r="JBN73" s="545"/>
      <c r="JBO73" s="545"/>
      <c r="JBP73" s="545"/>
      <c r="JBQ73" s="545"/>
      <c r="JBR73" s="545"/>
      <c r="JBS73" s="545"/>
      <c r="JBT73" s="545"/>
      <c r="JBV73" s="545"/>
      <c r="JBW73" s="545"/>
      <c r="JBX73" s="545"/>
      <c r="JBY73" s="545"/>
      <c r="JBZ73" s="545"/>
      <c r="JCA73" s="545"/>
      <c r="JCB73" s="545"/>
      <c r="JCD73" s="545"/>
      <c r="JCE73" s="545"/>
      <c r="JCF73" s="545"/>
      <c r="JCG73" s="545"/>
      <c r="JCH73" s="545"/>
      <c r="JCI73" s="545"/>
      <c r="JCJ73" s="545"/>
      <c r="JCL73" s="545"/>
      <c r="JCM73" s="545"/>
      <c r="JCN73" s="545"/>
      <c r="JCO73" s="545"/>
      <c r="JCP73" s="545"/>
      <c r="JCQ73" s="545"/>
      <c r="JCR73" s="545"/>
      <c r="JCT73" s="545"/>
      <c r="JCU73" s="545"/>
      <c r="JCV73" s="545"/>
      <c r="JCW73" s="545"/>
      <c r="JCX73" s="545"/>
      <c r="JCY73" s="545"/>
      <c r="JCZ73" s="545"/>
      <c r="JDB73" s="545"/>
      <c r="JDC73" s="545"/>
      <c r="JDD73" s="545"/>
      <c r="JDE73" s="545"/>
      <c r="JDF73" s="545"/>
      <c r="JDG73" s="545"/>
      <c r="JDH73" s="545"/>
      <c r="JDJ73" s="545"/>
      <c r="JDK73" s="545"/>
      <c r="JDL73" s="545"/>
      <c r="JDM73" s="545"/>
      <c r="JDN73" s="545"/>
      <c r="JDO73" s="545"/>
      <c r="JDP73" s="545"/>
      <c r="JDR73" s="545"/>
      <c r="JDS73" s="545"/>
      <c r="JDT73" s="545"/>
      <c r="JDU73" s="545"/>
      <c r="JDV73" s="545"/>
      <c r="JDW73" s="545"/>
      <c r="JDX73" s="545"/>
      <c r="JDZ73" s="545"/>
      <c r="JEA73" s="545"/>
      <c r="JEB73" s="545"/>
      <c r="JEC73" s="545"/>
      <c r="JED73" s="545"/>
      <c r="JEE73" s="545"/>
      <c r="JEF73" s="545"/>
      <c r="JEH73" s="545"/>
      <c r="JEI73" s="545"/>
      <c r="JEJ73" s="545"/>
      <c r="JEK73" s="545"/>
      <c r="JEL73" s="545"/>
      <c r="JEM73" s="545"/>
      <c r="JEN73" s="545"/>
      <c r="JEP73" s="545"/>
      <c r="JEQ73" s="545"/>
      <c r="JER73" s="545"/>
      <c r="JES73" s="545"/>
      <c r="JET73" s="545"/>
      <c r="JEU73" s="545"/>
      <c r="JEV73" s="545"/>
      <c r="JEX73" s="545"/>
      <c r="JEY73" s="545"/>
      <c r="JEZ73" s="545"/>
      <c r="JFA73" s="545"/>
      <c r="JFB73" s="545"/>
      <c r="JFC73" s="545"/>
      <c r="JFD73" s="545"/>
      <c r="JFF73" s="545"/>
      <c r="JFG73" s="545"/>
      <c r="JFH73" s="545"/>
      <c r="JFI73" s="545"/>
      <c r="JFJ73" s="545"/>
      <c r="JFK73" s="545"/>
      <c r="JFL73" s="545"/>
      <c r="JFN73" s="545"/>
      <c r="JFO73" s="545"/>
      <c r="JFP73" s="545"/>
      <c r="JFQ73" s="545"/>
      <c r="JFR73" s="545"/>
      <c r="JFS73" s="545"/>
      <c r="JFT73" s="545"/>
      <c r="JFV73" s="545"/>
      <c r="JFW73" s="545"/>
      <c r="JFX73" s="545"/>
      <c r="JFY73" s="545"/>
      <c r="JFZ73" s="545"/>
      <c r="JGA73" s="545"/>
      <c r="JGB73" s="545"/>
      <c r="JGD73" s="545"/>
      <c r="JGE73" s="545"/>
      <c r="JGF73" s="545"/>
      <c r="JGG73" s="545"/>
      <c r="JGH73" s="545"/>
      <c r="JGI73" s="545"/>
      <c r="JGJ73" s="545"/>
      <c r="JGL73" s="545"/>
      <c r="JGM73" s="545"/>
      <c r="JGN73" s="545"/>
      <c r="JGO73" s="545"/>
      <c r="JGP73" s="545"/>
      <c r="JGQ73" s="545"/>
      <c r="JGR73" s="545"/>
      <c r="JGT73" s="545"/>
      <c r="JGU73" s="545"/>
      <c r="JGV73" s="545"/>
      <c r="JGW73" s="545"/>
      <c r="JGX73" s="545"/>
      <c r="JGY73" s="545"/>
      <c r="JGZ73" s="545"/>
      <c r="JHB73" s="545"/>
      <c r="JHC73" s="545"/>
      <c r="JHD73" s="545"/>
      <c r="JHE73" s="545"/>
      <c r="JHF73" s="545"/>
      <c r="JHG73" s="545"/>
      <c r="JHH73" s="545"/>
      <c r="JHJ73" s="545"/>
      <c r="JHK73" s="545"/>
      <c r="JHL73" s="545"/>
      <c r="JHM73" s="545"/>
      <c r="JHN73" s="545"/>
      <c r="JHO73" s="545"/>
      <c r="JHP73" s="545"/>
      <c r="JHR73" s="545"/>
      <c r="JHS73" s="545"/>
      <c r="JHT73" s="545"/>
      <c r="JHU73" s="545"/>
      <c r="JHV73" s="545"/>
      <c r="JHW73" s="545"/>
      <c r="JHX73" s="545"/>
      <c r="JHZ73" s="545"/>
      <c r="JIA73" s="545"/>
      <c r="JIB73" s="545"/>
      <c r="JIC73" s="545"/>
      <c r="JID73" s="545"/>
      <c r="JIE73" s="545"/>
      <c r="JIF73" s="545"/>
      <c r="JIH73" s="545"/>
      <c r="JII73" s="545"/>
      <c r="JIJ73" s="545"/>
      <c r="JIK73" s="545"/>
      <c r="JIL73" s="545"/>
      <c r="JIM73" s="545"/>
      <c r="JIN73" s="545"/>
      <c r="JIP73" s="545"/>
      <c r="JIQ73" s="545"/>
      <c r="JIR73" s="545"/>
      <c r="JIS73" s="545"/>
      <c r="JIT73" s="545"/>
      <c r="JIU73" s="545"/>
      <c r="JIV73" s="545"/>
      <c r="JIX73" s="545"/>
      <c r="JIY73" s="545"/>
      <c r="JIZ73" s="545"/>
      <c r="JJA73" s="545"/>
      <c r="JJB73" s="545"/>
      <c r="JJC73" s="545"/>
      <c r="JJD73" s="545"/>
      <c r="JJF73" s="545"/>
      <c r="JJG73" s="545"/>
      <c r="JJH73" s="545"/>
      <c r="JJI73" s="545"/>
      <c r="JJJ73" s="545"/>
      <c r="JJK73" s="545"/>
      <c r="JJL73" s="545"/>
      <c r="JJN73" s="545"/>
      <c r="JJO73" s="545"/>
      <c r="JJP73" s="545"/>
      <c r="JJQ73" s="545"/>
      <c r="JJR73" s="545"/>
      <c r="JJS73" s="545"/>
      <c r="JJT73" s="545"/>
      <c r="JJV73" s="545"/>
      <c r="JJW73" s="545"/>
      <c r="JJX73" s="545"/>
      <c r="JJY73" s="545"/>
      <c r="JJZ73" s="545"/>
      <c r="JKA73" s="545"/>
      <c r="JKB73" s="545"/>
      <c r="JKD73" s="545"/>
      <c r="JKE73" s="545"/>
      <c r="JKF73" s="545"/>
      <c r="JKG73" s="545"/>
      <c r="JKH73" s="545"/>
      <c r="JKI73" s="545"/>
      <c r="JKJ73" s="545"/>
      <c r="JKL73" s="545"/>
      <c r="JKM73" s="545"/>
      <c r="JKN73" s="545"/>
      <c r="JKO73" s="545"/>
      <c r="JKP73" s="545"/>
      <c r="JKQ73" s="545"/>
      <c r="JKR73" s="545"/>
      <c r="JKT73" s="545"/>
      <c r="JKU73" s="545"/>
      <c r="JKV73" s="545"/>
      <c r="JKW73" s="545"/>
      <c r="JKX73" s="545"/>
      <c r="JKY73" s="545"/>
      <c r="JKZ73" s="545"/>
      <c r="JLB73" s="545"/>
      <c r="JLC73" s="545"/>
      <c r="JLD73" s="545"/>
      <c r="JLE73" s="545"/>
      <c r="JLF73" s="545"/>
      <c r="JLG73" s="545"/>
      <c r="JLH73" s="545"/>
      <c r="JLJ73" s="545"/>
      <c r="JLK73" s="545"/>
      <c r="JLL73" s="545"/>
      <c r="JLM73" s="545"/>
      <c r="JLN73" s="545"/>
      <c r="JLO73" s="545"/>
      <c r="JLP73" s="545"/>
      <c r="JLR73" s="545"/>
      <c r="JLS73" s="545"/>
      <c r="JLT73" s="545"/>
      <c r="JLU73" s="545"/>
      <c r="JLV73" s="545"/>
      <c r="JLW73" s="545"/>
      <c r="JLX73" s="545"/>
      <c r="JLZ73" s="545"/>
      <c r="JMA73" s="545"/>
      <c r="JMB73" s="545"/>
      <c r="JMC73" s="545"/>
      <c r="JMD73" s="545"/>
      <c r="JME73" s="545"/>
      <c r="JMF73" s="545"/>
      <c r="JMH73" s="545"/>
      <c r="JMI73" s="545"/>
      <c r="JMJ73" s="545"/>
      <c r="JMK73" s="545"/>
      <c r="JML73" s="545"/>
      <c r="JMM73" s="545"/>
      <c r="JMN73" s="545"/>
      <c r="JMP73" s="545"/>
      <c r="JMQ73" s="545"/>
      <c r="JMR73" s="545"/>
      <c r="JMS73" s="545"/>
      <c r="JMT73" s="545"/>
      <c r="JMU73" s="545"/>
      <c r="JMV73" s="545"/>
      <c r="JMX73" s="545"/>
      <c r="JMY73" s="545"/>
      <c r="JMZ73" s="545"/>
      <c r="JNA73" s="545"/>
      <c r="JNB73" s="545"/>
      <c r="JNC73" s="545"/>
      <c r="JND73" s="545"/>
      <c r="JNF73" s="545"/>
      <c r="JNG73" s="545"/>
      <c r="JNH73" s="545"/>
      <c r="JNI73" s="545"/>
      <c r="JNJ73" s="545"/>
      <c r="JNK73" s="545"/>
      <c r="JNL73" s="545"/>
      <c r="JNN73" s="545"/>
      <c r="JNO73" s="545"/>
      <c r="JNP73" s="545"/>
      <c r="JNQ73" s="545"/>
      <c r="JNR73" s="545"/>
      <c r="JNS73" s="545"/>
      <c r="JNT73" s="545"/>
      <c r="JNV73" s="545"/>
      <c r="JNW73" s="545"/>
      <c r="JNX73" s="545"/>
      <c r="JNY73" s="545"/>
      <c r="JNZ73" s="545"/>
      <c r="JOA73" s="545"/>
      <c r="JOB73" s="545"/>
      <c r="JOD73" s="545"/>
      <c r="JOE73" s="545"/>
      <c r="JOF73" s="545"/>
      <c r="JOG73" s="545"/>
      <c r="JOH73" s="545"/>
      <c r="JOI73" s="545"/>
      <c r="JOJ73" s="545"/>
      <c r="JOL73" s="545"/>
      <c r="JOM73" s="545"/>
      <c r="JON73" s="545"/>
      <c r="JOO73" s="545"/>
      <c r="JOP73" s="545"/>
      <c r="JOQ73" s="545"/>
      <c r="JOR73" s="545"/>
      <c r="JOT73" s="545"/>
      <c r="JOU73" s="545"/>
      <c r="JOV73" s="545"/>
      <c r="JOW73" s="545"/>
      <c r="JOX73" s="545"/>
      <c r="JOY73" s="545"/>
      <c r="JOZ73" s="545"/>
      <c r="JPB73" s="545"/>
      <c r="JPC73" s="545"/>
      <c r="JPD73" s="545"/>
      <c r="JPE73" s="545"/>
      <c r="JPF73" s="545"/>
      <c r="JPG73" s="545"/>
      <c r="JPH73" s="545"/>
      <c r="JPJ73" s="545"/>
      <c r="JPK73" s="545"/>
      <c r="JPL73" s="545"/>
      <c r="JPM73" s="545"/>
      <c r="JPN73" s="545"/>
      <c r="JPO73" s="545"/>
      <c r="JPP73" s="545"/>
      <c r="JPR73" s="545"/>
      <c r="JPS73" s="545"/>
      <c r="JPT73" s="545"/>
      <c r="JPU73" s="545"/>
      <c r="JPV73" s="545"/>
      <c r="JPW73" s="545"/>
      <c r="JPX73" s="545"/>
      <c r="JPZ73" s="545"/>
      <c r="JQA73" s="545"/>
      <c r="JQB73" s="545"/>
      <c r="JQC73" s="545"/>
      <c r="JQD73" s="545"/>
      <c r="JQE73" s="545"/>
      <c r="JQF73" s="545"/>
      <c r="JQH73" s="545"/>
      <c r="JQI73" s="545"/>
      <c r="JQJ73" s="545"/>
      <c r="JQK73" s="545"/>
      <c r="JQL73" s="545"/>
      <c r="JQM73" s="545"/>
      <c r="JQN73" s="545"/>
      <c r="JQP73" s="545"/>
      <c r="JQQ73" s="545"/>
      <c r="JQR73" s="545"/>
      <c r="JQS73" s="545"/>
      <c r="JQT73" s="545"/>
      <c r="JQU73" s="545"/>
      <c r="JQV73" s="545"/>
      <c r="JQX73" s="545"/>
      <c r="JQY73" s="545"/>
      <c r="JQZ73" s="545"/>
      <c r="JRA73" s="545"/>
      <c r="JRB73" s="545"/>
      <c r="JRC73" s="545"/>
      <c r="JRD73" s="545"/>
      <c r="JRF73" s="545"/>
      <c r="JRG73" s="545"/>
      <c r="JRH73" s="545"/>
      <c r="JRI73" s="545"/>
      <c r="JRJ73" s="545"/>
      <c r="JRK73" s="545"/>
      <c r="JRL73" s="545"/>
      <c r="JRN73" s="545"/>
      <c r="JRO73" s="545"/>
      <c r="JRP73" s="545"/>
      <c r="JRQ73" s="545"/>
      <c r="JRR73" s="545"/>
      <c r="JRS73" s="545"/>
      <c r="JRT73" s="545"/>
      <c r="JRV73" s="545"/>
      <c r="JRW73" s="545"/>
      <c r="JRX73" s="545"/>
      <c r="JRY73" s="545"/>
      <c r="JRZ73" s="545"/>
      <c r="JSA73" s="545"/>
      <c r="JSB73" s="545"/>
      <c r="JSD73" s="545"/>
      <c r="JSE73" s="545"/>
      <c r="JSF73" s="545"/>
      <c r="JSG73" s="545"/>
      <c r="JSH73" s="545"/>
      <c r="JSI73" s="545"/>
      <c r="JSJ73" s="545"/>
      <c r="JSL73" s="545"/>
      <c r="JSM73" s="545"/>
      <c r="JSN73" s="545"/>
      <c r="JSO73" s="545"/>
      <c r="JSP73" s="545"/>
      <c r="JSQ73" s="545"/>
      <c r="JSR73" s="545"/>
      <c r="JST73" s="545"/>
      <c r="JSU73" s="545"/>
      <c r="JSV73" s="545"/>
      <c r="JSW73" s="545"/>
      <c r="JSX73" s="545"/>
      <c r="JSY73" s="545"/>
      <c r="JSZ73" s="545"/>
      <c r="JTB73" s="545"/>
      <c r="JTC73" s="545"/>
      <c r="JTD73" s="545"/>
      <c r="JTE73" s="545"/>
      <c r="JTF73" s="545"/>
      <c r="JTG73" s="545"/>
      <c r="JTH73" s="545"/>
      <c r="JTJ73" s="545"/>
      <c r="JTK73" s="545"/>
      <c r="JTL73" s="545"/>
      <c r="JTM73" s="545"/>
      <c r="JTN73" s="545"/>
      <c r="JTO73" s="545"/>
      <c r="JTP73" s="545"/>
      <c r="JTR73" s="545"/>
      <c r="JTS73" s="545"/>
      <c r="JTT73" s="545"/>
      <c r="JTU73" s="545"/>
      <c r="JTV73" s="545"/>
      <c r="JTW73" s="545"/>
      <c r="JTX73" s="545"/>
      <c r="JTZ73" s="545"/>
      <c r="JUA73" s="545"/>
      <c r="JUB73" s="545"/>
      <c r="JUC73" s="545"/>
      <c r="JUD73" s="545"/>
      <c r="JUE73" s="545"/>
      <c r="JUF73" s="545"/>
      <c r="JUH73" s="545"/>
      <c r="JUI73" s="545"/>
      <c r="JUJ73" s="545"/>
      <c r="JUK73" s="545"/>
      <c r="JUL73" s="545"/>
      <c r="JUM73" s="545"/>
      <c r="JUN73" s="545"/>
      <c r="JUP73" s="545"/>
      <c r="JUQ73" s="545"/>
      <c r="JUR73" s="545"/>
      <c r="JUS73" s="545"/>
      <c r="JUT73" s="545"/>
      <c r="JUU73" s="545"/>
      <c r="JUV73" s="545"/>
      <c r="JUX73" s="545"/>
      <c r="JUY73" s="545"/>
      <c r="JUZ73" s="545"/>
      <c r="JVA73" s="545"/>
      <c r="JVB73" s="545"/>
      <c r="JVC73" s="545"/>
      <c r="JVD73" s="545"/>
      <c r="JVF73" s="545"/>
      <c r="JVG73" s="545"/>
      <c r="JVH73" s="545"/>
      <c r="JVI73" s="545"/>
      <c r="JVJ73" s="545"/>
      <c r="JVK73" s="545"/>
      <c r="JVL73" s="545"/>
      <c r="JVN73" s="545"/>
      <c r="JVO73" s="545"/>
      <c r="JVP73" s="545"/>
      <c r="JVQ73" s="545"/>
      <c r="JVR73" s="545"/>
      <c r="JVS73" s="545"/>
      <c r="JVT73" s="545"/>
      <c r="JVV73" s="545"/>
      <c r="JVW73" s="545"/>
      <c r="JVX73" s="545"/>
      <c r="JVY73" s="545"/>
      <c r="JVZ73" s="545"/>
      <c r="JWA73" s="545"/>
      <c r="JWB73" s="545"/>
      <c r="JWD73" s="545"/>
      <c r="JWE73" s="545"/>
      <c r="JWF73" s="545"/>
      <c r="JWG73" s="545"/>
      <c r="JWH73" s="545"/>
      <c r="JWI73" s="545"/>
      <c r="JWJ73" s="545"/>
      <c r="JWL73" s="545"/>
      <c r="JWM73" s="545"/>
      <c r="JWN73" s="545"/>
      <c r="JWO73" s="545"/>
      <c r="JWP73" s="545"/>
      <c r="JWQ73" s="545"/>
      <c r="JWR73" s="545"/>
      <c r="JWT73" s="545"/>
      <c r="JWU73" s="545"/>
      <c r="JWV73" s="545"/>
      <c r="JWW73" s="545"/>
      <c r="JWX73" s="545"/>
      <c r="JWY73" s="545"/>
      <c r="JWZ73" s="545"/>
      <c r="JXB73" s="545"/>
      <c r="JXC73" s="545"/>
      <c r="JXD73" s="545"/>
      <c r="JXE73" s="545"/>
      <c r="JXF73" s="545"/>
      <c r="JXG73" s="545"/>
      <c r="JXH73" s="545"/>
      <c r="JXJ73" s="545"/>
      <c r="JXK73" s="545"/>
      <c r="JXL73" s="545"/>
      <c r="JXM73" s="545"/>
      <c r="JXN73" s="545"/>
      <c r="JXO73" s="545"/>
      <c r="JXP73" s="545"/>
      <c r="JXR73" s="545"/>
      <c r="JXS73" s="545"/>
      <c r="JXT73" s="545"/>
      <c r="JXU73" s="545"/>
      <c r="JXV73" s="545"/>
      <c r="JXW73" s="545"/>
      <c r="JXX73" s="545"/>
      <c r="JXZ73" s="545"/>
      <c r="JYA73" s="545"/>
      <c r="JYB73" s="545"/>
      <c r="JYC73" s="545"/>
      <c r="JYD73" s="545"/>
      <c r="JYE73" s="545"/>
      <c r="JYF73" s="545"/>
      <c r="JYH73" s="545"/>
      <c r="JYI73" s="545"/>
      <c r="JYJ73" s="545"/>
      <c r="JYK73" s="545"/>
      <c r="JYL73" s="545"/>
      <c r="JYM73" s="545"/>
      <c r="JYN73" s="545"/>
      <c r="JYP73" s="545"/>
      <c r="JYQ73" s="545"/>
      <c r="JYR73" s="545"/>
      <c r="JYS73" s="545"/>
      <c r="JYT73" s="545"/>
      <c r="JYU73" s="545"/>
      <c r="JYV73" s="545"/>
      <c r="JYX73" s="545"/>
      <c r="JYY73" s="545"/>
      <c r="JYZ73" s="545"/>
      <c r="JZA73" s="545"/>
      <c r="JZB73" s="545"/>
      <c r="JZC73" s="545"/>
      <c r="JZD73" s="545"/>
      <c r="JZF73" s="545"/>
      <c r="JZG73" s="545"/>
      <c r="JZH73" s="545"/>
      <c r="JZI73" s="545"/>
      <c r="JZJ73" s="545"/>
      <c r="JZK73" s="545"/>
      <c r="JZL73" s="545"/>
      <c r="JZN73" s="545"/>
      <c r="JZO73" s="545"/>
      <c r="JZP73" s="545"/>
      <c r="JZQ73" s="545"/>
      <c r="JZR73" s="545"/>
      <c r="JZS73" s="545"/>
      <c r="JZT73" s="545"/>
      <c r="JZV73" s="545"/>
      <c r="JZW73" s="545"/>
      <c r="JZX73" s="545"/>
      <c r="JZY73" s="545"/>
      <c r="JZZ73" s="545"/>
      <c r="KAA73" s="545"/>
      <c r="KAB73" s="545"/>
      <c r="KAD73" s="545"/>
      <c r="KAE73" s="545"/>
      <c r="KAF73" s="545"/>
      <c r="KAG73" s="545"/>
      <c r="KAH73" s="545"/>
      <c r="KAI73" s="545"/>
      <c r="KAJ73" s="545"/>
      <c r="KAL73" s="545"/>
      <c r="KAM73" s="545"/>
      <c r="KAN73" s="545"/>
      <c r="KAO73" s="545"/>
      <c r="KAP73" s="545"/>
      <c r="KAQ73" s="545"/>
      <c r="KAR73" s="545"/>
      <c r="KAT73" s="545"/>
      <c r="KAU73" s="545"/>
      <c r="KAV73" s="545"/>
      <c r="KAW73" s="545"/>
      <c r="KAX73" s="545"/>
      <c r="KAY73" s="545"/>
      <c r="KAZ73" s="545"/>
      <c r="KBB73" s="545"/>
      <c r="KBC73" s="545"/>
      <c r="KBD73" s="545"/>
      <c r="KBE73" s="545"/>
      <c r="KBF73" s="545"/>
      <c r="KBG73" s="545"/>
      <c r="KBH73" s="545"/>
      <c r="KBJ73" s="545"/>
      <c r="KBK73" s="545"/>
      <c r="KBL73" s="545"/>
      <c r="KBM73" s="545"/>
      <c r="KBN73" s="545"/>
      <c r="KBO73" s="545"/>
      <c r="KBP73" s="545"/>
      <c r="KBR73" s="545"/>
      <c r="KBS73" s="545"/>
      <c r="KBT73" s="545"/>
      <c r="KBU73" s="545"/>
      <c r="KBV73" s="545"/>
      <c r="KBW73" s="545"/>
      <c r="KBX73" s="545"/>
      <c r="KBZ73" s="545"/>
      <c r="KCA73" s="545"/>
      <c r="KCB73" s="545"/>
      <c r="KCC73" s="545"/>
      <c r="KCD73" s="545"/>
      <c r="KCE73" s="545"/>
      <c r="KCF73" s="545"/>
      <c r="KCH73" s="545"/>
      <c r="KCI73" s="545"/>
      <c r="KCJ73" s="545"/>
      <c r="KCK73" s="545"/>
      <c r="KCL73" s="545"/>
      <c r="KCM73" s="545"/>
      <c r="KCN73" s="545"/>
      <c r="KCP73" s="545"/>
      <c r="KCQ73" s="545"/>
      <c r="KCR73" s="545"/>
      <c r="KCS73" s="545"/>
      <c r="KCT73" s="545"/>
      <c r="KCU73" s="545"/>
      <c r="KCV73" s="545"/>
      <c r="KCX73" s="545"/>
      <c r="KCY73" s="545"/>
      <c r="KCZ73" s="545"/>
      <c r="KDA73" s="545"/>
      <c r="KDB73" s="545"/>
      <c r="KDC73" s="545"/>
      <c r="KDD73" s="545"/>
      <c r="KDF73" s="545"/>
      <c r="KDG73" s="545"/>
      <c r="KDH73" s="545"/>
      <c r="KDI73" s="545"/>
      <c r="KDJ73" s="545"/>
      <c r="KDK73" s="545"/>
      <c r="KDL73" s="545"/>
      <c r="KDN73" s="545"/>
      <c r="KDO73" s="545"/>
      <c r="KDP73" s="545"/>
      <c r="KDQ73" s="545"/>
      <c r="KDR73" s="545"/>
      <c r="KDS73" s="545"/>
      <c r="KDT73" s="545"/>
      <c r="KDV73" s="545"/>
      <c r="KDW73" s="545"/>
      <c r="KDX73" s="545"/>
      <c r="KDY73" s="545"/>
      <c r="KDZ73" s="545"/>
      <c r="KEA73" s="545"/>
      <c r="KEB73" s="545"/>
      <c r="KED73" s="545"/>
      <c r="KEE73" s="545"/>
      <c r="KEF73" s="545"/>
      <c r="KEG73" s="545"/>
      <c r="KEH73" s="545"/>
      <c r="KEI73" s="545"/>
      <c r="KEJ73" s="545"/>
      <c r="KEL73" s="545"/>
      <c r="KEM73" s="545"/>
      <c r="KEN73" s="545"/>
      <c r="KEO73" s="545"/>
      <c r="KEP73" s="545"/>
      <c r="KEQ73" s="545"/>
      <c r="KER73" s="545"/>
      <c r="KET73" s="545"/>
      <c r="KEU73" s="545"/>
      <c r="KEV73" s="545"/>
      <c r="KEW73" s="545"/>
      <c r="KEX73" s="545"/>
      <c r="KEY73" s="545"/>
      <c r="KEZ73" s="545"/>
      <c r="KFB73" s="545"/>
      <c r="KFC73" s="545"/>
      <c r="KFD73" s="545"/>
      <c r="KFE73" s="545"/>
      <c r="KFF73" s="545"/>
      <c r="KFG73" s="545"/>
      <c r="KFH73" s="545"/>
      <c r="KFJ73" s="545"/>
      <c r="KFK73" s="545"/>
      <c r="KFL73" s="545"/>
      <c r="KFM73" s="545"/>
      <c r="KFN73" s="545"/>
      <c r="KFO73" s="545"/>
      <c r="KFP73" s="545"/>
      <c r="KFR73" s="545"/>
      <c r="KFS73" s="545"/>
      <c r="KFT73" s="545"/>
      <c r="KFU73" s="545"/>
      <c r="KFV73" s="545"/>
      <c r="KFW73" s="545"/>
      <c r="KFX73" s="545"/>
      <c r="KFZ73" s="545"/>
      <c r="KGA73" s="545"/>
      <c r="KGB73" s="545"/>
      <c r="KGC73" s="545"/>
      <c r="KGD73" s="545"/>
      <c r="KGE73" s="545"/>
      <c r="KGF73" s="545"/>
      <c r="KGH73" s="545"/>
      <c r="KGI73" s="545"/>
      <c r="KGJ73" s="545"/>
      <c r="KGK73" s="545"/>
      <c r="KGL73" s="545"/>
      <c r="KGM73" s="545"/>
      <c r="KGN73" s="545"/>
      <c r="KGP73" s="545"/>
      <c r="KGQ73" s="545"/>
      <c r="KGR73" s="545"/>
      <c r="KGS73" s="545"/>
      <c r="KGT73" s="545"/>
      <c r="KGU73" s="545"/>
      <c r="KGV73" s="545"/>
      <c r="KGX73" s="545"/>
      <c r="KGY73" s="545"/>
      <c r="KGZ73" s="545"/>
      <c r="KHA73" s="545"/>
      <c r="KHB73" s="545"/>
      <c r="KHC73" s="545"/>
      <c r="KHD73" s="545"/>
      <c r="KHF73" s="545"/>
      <c r="KHG73" s="545"/>
      <c r="KHH73" s="545"/>
      <c r="KHI73" s="545"/>
      <c r="KHJ73" s="545"/>
      <c r="KHK73" s="545"/>
      <c r="KHL73" s="545"/>
      <c r="KHN73" s="545"/>
      <c r="KHO73" s="545"/>
      <c r="KHP73" s="545"/>
      <c r="KHQ73" s="545"/>
      <c r="KHR73" s="545"/>
      <c r="KHS73" s="545"/>
      <c r="KHT73" s="545"/>
      <c r="KHV73" s="545"/>
      <c r="KHW73" s="545"/>
      <c r="KHX73" s="545"/>
      <c r="KHY73" s="545"/>
      <c r="KHZ73" s="545"/>
      <c r="KIA73" s="545"/>
      <c r="KIB73" s="545"/>
      <c r="KID73" s="545"/>
      <c r="KIE73" s="545"/>
      <c r="KIF73" s="545"/>
      <c r="KIG73" s="545"/>
      <c r="KIH73" s="545"/>
      <c r="KII73" s="545"/>
      <c r="KIJ73" s="545"/>
      <c r="KIL73" s="545"/>
      <c r="KIM73" s="545"/>
      <c r="KIN73" s="545"/>
      <c r="KIO73" s="545"/>
      <c r="KIP73" s="545"/>
      <c r="KIQ73" s="545"/>
      <c r="KIR73" s="545"/>
      <c r="KIT73" s="545"/>
      <c r="KIU73" s="545"/>
      <c r="KIV73" s="545"/>
      <c r="KIW73" s="545"/>
      <c r="KIX73" s="545"/>
      <c r="KIY73" s="545"/>
      <c r="KIZ73" s="545"/>
      <c r="KJB73" s="545"/>
      <c r="KJC73" s="545"/>
      <c r="KJD73" s="545"/>
      <c r="KJE73" s="545"/>
      <c r="KJF73" s="545"/>
      <c r="KJG73" s="545"/>
      <c r="KJH73" s="545"/>
      <c r="KJJ73" s="545"/>
      <c r="KJK73" s="545"/>
      <c r="KJL73" s="545"/>
      <c r="KJM73" s="545"/>
      <c r="KJN73" s="545"/>
      <c r="KJO73" s="545"/>
      <c r="KJP73" s="545"/>
      <c r="KJR73" s="545"/>
      <c r="KJS73" s="545"/>
      <c r="KJT73" s="545"/>
      <c r="KJU73" s="545"/>
      <c r="KJV73" s="545"/>
      <c r="KJW73" s="545"/>
      <c r="KJX73" s="545"/>
      <c r="KJZ73" s="545"/>
      <c r="KKA73" s="545"/>
      <c r="KKB73" s="545"/>
      <c r="KKC73" s="545"/>
      <c r="KKD73" s="545"/>
      <c r="KKE73" s="545"/>
      <c r="KKF73" s="545"/>
      <c r="KKH73" s="545"/>
      <c r="KKI73" s="545"/>
      <c r="KKJ73" s="545"/>
      <c r="KKK73" s="545"/>
      <c r="KKL73" s="545"/>
      <c r="KKM73" s="545"/>
      <c r="KKN73" s="545"/>
      <c r="KKP73" s="545"/>
      <c r="KKQ73" s="545"/>
      <c r="KKR73" s="545"/>
      <c r="KKS73" s="545"/>
      <c r="KKT73" s="545"/>
      <c r="KKU73" s="545"/>
      <c r="KKV73" s="545"/>
      <c r="KKX73" s="545"/>
      <c r="KKY73" s="545"/>
      <c r="KKZ73" s="545"/>
      <c r="KLA73" s="545"/>
      <c r="KLB73" s="545"/>
      <c r="KLC73" s="545"/>
      <c r="KLD73" s="545"/>
      <c r="KLF73" s="545"/>
      <c r="KLG73" s="545"/>
      <c r="KLH73" s="545"/>
      <c r="KLI73" s="545"/>
      <c r="KLJ73" s="545"/>
      <c r="KLK73" s="545"/>
      <c r="KLL73" s="545"/>
      <c r="KLN73" s="545"/>
      <c r="KLO73" s="545"/>
      <c r="KLP73" s="545"/>
      <c r="KLQ73" s="545"/>
      <c r="KLR73" s="545"/>
      <c r="KLS73" s="545"/>
      <c r="KLT73" s="545"/>
      <c r="KLV73" s="545"/>
      <c r="KLW73" s="545"/>
      <c r="KLX73" s="545"/>
      <c r="KLY73" s="545"/>
      <c r="KLZ73" s="545"/>
      <c r="KMA73" s="545"/>
      <c r="KMB73" s="545"/>
      <c r="KMD73" s="545"/>
      <c r="KME73" s="545"/>
      <c r="KMF73" s="545"/>
      <c r="KMG73" s="545"/>
      <c r="KMH73" s="545"/>
      <c r="KMI73" s="545"/>
      <c r="KMJ73" s="545"/>
      <c r="KML73" s="545"/>
      <c r="KMM73" s="545"/>
      <c r="KMN73" s="545"/>
      <c r="KMO73" s="545"/>
      <c r="KMP73" s="545"/>
      <c r="KMQ73" s="545"/>
      <c r="KMR73" s="545"/>
      <c r="KMT73" s="545"/>
      <c r="KMU73" s="545"/>
      <c r="KMV73" s="545"/>
      <c r="KMW73" s="545"/>
      <c r="KMX73" s="545"/>
      <c r="KMY73" s="545"/>
      <c r="KMZ73" s="545"/>
      <c r="KNB73" s="545"/>
      <c r="KNC73" s="545"/>
      <c r="KND73" s="545"/>
      <c r="KNE73" s="545"/>
      <c r="KNF73" s="545"/>
      <c r="KNG73" s="545"/>
      <c r="KNH73" s="545"/>
      <c r="KNJ73" s="545"/>
      <c r="KNK73" s="545"/>
      <c r="KNL73" s="545"/>
      <c r="KNM73" s="545"/>
      <c r="KNN73" s="545"/>
      <c r="KNO73" s="545"/>
      <c r="KNP73" s="545"/>
      <c r="KNR73" s="545"/>
      <c r="KNS73" s="545"/>
      <c r="KNT73" s="545"/>
      <c r="KNU73" s="545"/>
      <c r="KNV73" s="545"/>
      <c r="KNW73" s="545"/>
      <c r="KNX73" s="545"/>
      <c r="KNZ73" s="545"/>
      <c r="KOA73" s="545"/>
      <c r="KOB73" s="545"/>
      <c r="KOC73" s="545"/>
      <c r="KOD73" s="545"/>
      <c r="KOE73" s="545"/>
      <c r="KOF73" s="545"/>
      <c r="KOH73" s="545"/>
      <c r="KOI73" s="545"/>
      <c r="KOJ73" s="545"/>
      <c r="KOK73" s="545"/>
      <c r="KOL73" s="545"/>
      <c r="KOM73" s="545"/>
      <c r="KON73" s="545"/>
      <c r="KOP73" s="545"/>
      <c r="KOQ73" s="545"/>
      <c r="KOR73" s="545"/>
      <c r="KOS73" s="545"/>
      <c r="KOT73" s="545"/>
      <c r="KOU73" s="545"/>
      <c r="KOV73" s="545"/>
      <c r="KOX73" s="545"/>
      <c r="KOY73" s="545"/>
      <c r="KOZ73" s="545"/>
      <c r="KPA73" s="545"/>
      <c r="KPB73" s="545"/>
      <c r="KPC73" s="545"/>
      <c r="KPD73" s="545"/>
      <c r="KPF73" s="545"/>
      <c r="KPG73" s="545"/>
      <c r="KPH73" s="545"/>
      <c r="KPI73" s="545"/>
      <c r="KPJ73" s="545"/>
      <c r="KPK73" s="545"/>
      <c r="KPL73" s="545"/>
      <c r="KPN73" s="545"/>
      <c r="KPO73" s="545"/>
      <c r="KPP73" s="545"/>
      <c r="KPQ73" s="545"/>
      <c r="KPR73" s="545"/>
      <c r="KPS73" s="545"/>
      <c r="KPT73" s="545"/>
      <c r="KPV73" s="545"/>
      <c r="KPW73" s="545"/>
      <c r="KPX73" s="545"/>
      <c r="KPY73" s="545"/>
      <c r="KPZ73" s="545"/>
      <c r="KQA73" s="545"/>
      <c r="KQB73" s="545"/>
      <c r="KQD73" s="545"/>
      <c r="KQE73" s="545"/>
      <c r="KQF73" s="545"/>
      <c r="KQG73" s="545"/>
      <c r="KQH73" s="545"/>
      <c r="KQI73" s="545"/>
      <c r="KQJ73" s="545"/>
      <c r="KQL73" s="545"/>
      <c r="KQM73" s="545"/>
      <c r="KQN73" s="545"/>
      <c r="KQO73" s="545"/>
      <c r="KQP73" s="545"/>
      <c r="KQQ73" s="545"/>
      <c r="KQR73" s="545"/>
      <c r="KQT73" s="545"/>
      <c r="KQU73" s="545"/>
      <c r="KQV73" s="545"/>
      <c r="KQW73" s="545"/>
      <c r="KQX73" s="545"/>
      <c r="KQY73" s="545"/>
      <c r="KQZ73" s="545"/>
      <c r="KRB73" s="545"/>
      <c r="KRC73" s="545"/>
      <c r="KRD73" s="545"/>
      <c r="KRE73" s="545"/>
      <c r="KRF73" s="545"/>
      <c r="KRG73" s="545"/>
      <c r="KRH73" s="545"/>
      <c r="KRJ73" s="545"/>
      <c r="KRK73" s="545"/>
      <c r="KRL73" s="545"/>
      <c r="KRM73" s="545"/>
      <c r="KRN73" s="545"/>
      <c r="KRO73" s="545"/>
      <c r="KRP73" s="545"/>
      <c r="KRR73" s="545"/>
      <c r="KRS73" s="545"/>
      <c r="KRT73" s="545"/>
      <c r="KRU73" s="545"/>
      <c r="KRV73" s="545"/>
      <c r="KRW73" s="545"/>
      <c r="KRX73" s="545"/>
      <c r="KRZ73" s="545"/>
      <c r="KSA73" s="545"/>
      <c r="KSB73" s="545"/>
      <c r="KSC73" s="545"/>
      <c r="KSD73" s="545"/>
      <c r="KSE73" s="545"/>
      <c r="KSF73" s="545"/>
      <c r="KSH73" s="545"/>
      <c r="KSI73" s="545"/>
      <c r="KSJ73" s="545"/>
      <c r="KSK73" s="545"/>
      <c r="KSL73" s="545"/>
      <c r="KSM73" s="545"/>
      <c r="KSN73" s="545"/>
      <c r="KSP73" s="545"/>
      <c r="KSQ73" s="545"/>
      <c r="KSR73" s="545"/>
      <c r="KSS73" s="545"/>
      <c r="KST73" s="545"/>
      <c r="KSU73" s="545"/>
      <c r="KSV73" s="545"/>
      <c r="KSX73" s="545"/>
      <c r="KSY73" s="545"/>
      <c r="KSZ73" s="545"/>
      <c r="KTA73" s="545"/>
      <c r="KTB73" s="545"/>
      <c r="KTC73" s="545"/>
      <c r="KTD73" s="545"/>
      <c r="KTF73" s="545"/>
      <c r="KTG73" s="545"/>
      <c r="KTH73" s="545"/>
      <c r="KTI73" s="545"/>
      <c r="KTJ73" s="545"/>
      <c r="KTK73" s="545"/>
      <c r="KTL73" s="545"/>
      <c r="KTN73" s="545"/>
      <c r="KTO73" s="545"/>
      <c r="KTP73" s="545"/>
      <c r="KTQ73" s="545"/>
      <c r="KTR73" s="545"/>
      <c r="KTS73" s="545"/>
      <c r="KTT73" s="545"/>
      <c r="KTV73" s="545"/>
      <c r="KTW73" s="545"/>
      <c r="KTX73" s="545"/>
      <c r="KTY73" s="545"/>
      <c r="KTZ73" s="545"/>
      <c r="KUA73" s="545"/>
      <c r="KUB73" s="545"/>
      <c r="KUD73" s="545"/>
      <c r="KUE73" s="545"/>
      <c r="KUF73" s="545"/>
      <c r="KUG73" s="545"/>
      <c r="KUH73" s="545"/>
      <c r="KUI73" s="545"/>
      <c r="KUJ73" s="545"/>
      <c r="KUL73" s="545"/>
      <c r="KUM73" s="545"/>
      <c r="KUN73" s="545"/>
      <c r="KUO73" s="545"/>
      <c r="KUP73" s="545"/>
      <c r="KUQ73" s="545"/>
      <c r="KUR73" s="545"/>
      <c r="KUT73" s="545"/>
      <c r="KUU73" s="545"/>
      <c r="KUV73" s="545"/>
      <c r="KUW73" s="545"/>
      <c r="KUX73" s="545"/>
      <c r="KUY73" s="545"/>
      <c r="KUZ73" s="545"/>
      <c r="KVB73" s="545"/>
      <c r="KVC73" s="545"/>
      <c r="KVD73" s="545"/>
      <c r="KVE73" s="545"/>
      <c r="KVF73" s="545"/>
      <c r="KVG73" s="545"/>
      <c r="KVH73" s="545"/>
      <c r="KVJ73" s="545"/>
      <c r="KVK73" s="545"/>
      <c r="KVL73" s="545"/>
      <c r="KVM73" s="545"/>
      <c r="KVN73" s="545"/>
      <c r="KVO73" s="545"/>
      <c r="KVP73" s="545"/>
      <c r="KVR73" s="545"/>
      <c r="KVS73" s="545"/>
      <c r="KVT73" s="545"/>
      <c r="KVU73" s="545"/>
      <c r="KVV73" s="545"/>
      <c r="KVW73" s="545"/>
      <c r="KVX73" s="545"/>
      <c r="KVZ73" s="545"/>
      <c r="KWA73" s="545"/>
      <c r="KWB73" s="545"/>
      <c r="KWC73" s="545"/>
      <c r="KWD73" s="545"/>
      <c r="KWE73" s="545"/>
      <c r="KWF73" s="545"/>
      <c r="KWH73" s="545"/>
      <c r="KWI73" s="545"/>
      <c r="KWJ73" s="545"/>
      <c r="KWK73" s="545"/>
      <c r="KWL73" s="545"/>
      <c r="KWM73" s="545"/>
      <c r="KWN73" s="545"/>
      <c r="KWP73" s="545"/>
      <c r="KWQ73" s="545"/>
      <c r="KWR73" s="545"/>
      <c r="KWS73" s="545"/>
      <c r="KWT73" s="545"/>
      <c r="KWU73" s="545"/>
      <c r="KWV73" s="545"/>
      <c r="KWX73" s="545"/>
      <c r="KWY73" s="545"/>
      <c r="KWZ73" s="545"/>
      <c r="KXA73" s="545"/>
      <c r="KXB73" s="545"/>
      <c r="KXC73" s="545"/>
      <c r="KXD73" s="545"/>
      <c r="KXF73" s="545"/>
      <c r="KXG73" s="545"/>
      <c r="KXH73" s="545"/>
      <c r="KXI73" s="545"/>
      <c r="KXJ73" s="545"/>
      <c r="KXK73" s="545"/>
      <c r="KXL73" s="545"/>
      <c r="KXN73" s="545"/>
      <c r="KXO73" s="545"/>
      <c r="KXP73" s="545"/>
      <c r="KXQ73" s="545"/>
      <c r="KXR73" s="545"/>
      <c r="KXS73" s="545"/>
      <c r="KXT73" s="545"/>
      <c r="KXV73" s="545"/>
      <c r="KXW73" s="545"/>
      <c r="KXX73" s="545"/>
      <c r="KXY73" s="545"/>
      <c r="KXZ73" s="545"/>
      <c r="KYA73" s="545"/>
      <c r="KYB73" s="545"/>
      <c r="KYD73" s="545"/>
      <c r="KYE73" s="545"/>
      <c r="KYF73" s="545"/>
      <c r="KYG73" s="545"/>
      <c r="KYH73" s="545"/>
      <c r="KYI73" s="545"/>
      <c r="KYJ73" s="545"/>
      <c r="KYL73" s="545"/>
      <c r="KYM73" s="545"/>
      <c r="KYN73" s="545"/>
      <c r="KYO73" s="545"/>
      <c r="KYP73" s="545"/>
      <c r="KYQ73" s="545"/>
      <c r="KYR73" s="545"/>
      <c r="KYT73" s="545"/>
      <c r="KYU73" s="545"/>
      <c r="KYV73" s="545"/>
      <c r="KYW73" s="545"/>
      <c r="KYX73" s="545"/>
      <c r="KYY73" s="545"/>
      <c r="KYZ73" s="545"/>
      <c r="KZB73" s="545"/>
      <c r="KZC73" s="545"/>
      <c r="KZD73" s="545"/>
      <c r="KZE73" s="545"/>
      <c r="KZF73" s="545"/>
      <c r="KZG73" s="545"/>
      <c r="KZH73" s="545"/>
      <c r="KZJ73" s="545"/>
      <c r="KZK73" s="545"/>
      <c r="KZL73" s="545"/>
      <c r="KZM73" s="545"/>
      <c r="KZN73" s="545"/>
      <c r="KZO73" s="545"/>
      <c r="KZP73" s="545"/>
      <c r="KZR73" s="545"/>
      <c r="KZS73" s="545"/>
      <c r="KZT73" s="545"/>
      <c r="KZU73" s="545"/>
      <c r="KZV73" s="545"/>
      <c r="KZW73" s="545"/>
      <c r="KZX73" s="545"/>
      <c r="KZZ73" s="545"/>
      <c r="LAA73" s="545"/>
      <c r="LAB73" s="545"/>
      <c r="LAC73" s="545"/>
      <c r="LAD73" s="545"/>
      <c r="LAE73" s="545"/>
      <c r="LAF73" s="545"/>
      <c r="LAH73" s="545"/>
      <c r="LAI73" s="545"/>
      <c r="LAJ73" s="545"/>
      <c r="LAK73" s="545"/>
      <c r="LAL73" s="545"/>
      <c r="LAM73" s="545"/>
      <c r="LAN73" s="545"/>
      <c r="LAP73" s="545"/>
      <c r="LAQ73" s="545"/>
      <c r="LAR73" s="545"/>
      <c r="LAS73" s="545"/>
      <c r="LAT73" s="545"/>
      <c r="LAU73" s="545"/>
      <c r="LAV73" s="545"/>
      <c r="LAX73" s="545"/>
      <c r="LAY73" s="545"/>
      <c r="LAZ73" s="545"/>
      <c r="LBA73" s="545"/>
      <c r="LBB73" s="545"/>
      <c r="LBC73" s="545"/>
      <c r="LBD73" s="545"/>
      <c r="LBF73" s="545"/>
      <c r="LBG73" s="545"/>
      <c r="LBH73" s="545"/>
      <c r="LBI73" s="545"/>
      <c r="LBJ73" s="545"/>
      <c r="LBK73" s="545"/>
      <c r="LBL73" s="545"/>
      <c r="LBN73" s="545"/>
      <c r="LBO73" s="545"/>
      <c r="LBP73" s="545"/>
      <c r="LBQ73" s="545"/>
      <c r="LBR73" s="545"/>
      <c r="LBS73" s="545"/>
      <c r="LBT73" s="545"/>
      <c r="LBV73" s="545"/>
      <c r="LBW73" s="545"/>
      <c r="LBX73" s="545"/>
      <c r="LBY73" s="545"/>
      <c r="LBZ73" s="545"/>
      <c r="LCA73" s="545"/>
      <c r="LCB73" s="545"/>
      <c r="LCD73" s="545"/>
      <c r="LCE73" s="545"/>
      <c r="LCF73" s="545"/>
      <c r="LCG73" s="545"/>
      <c r="LCH73" s="545"/>
      <c r="LCI73" s="545"/>
      <c r="LCJ73" s="545"/>
      <c r="LCL73" s="545"/>
      <c r="LCM73" s="545"/>
      <c r="LCN73" s="545"/>
      <c r="LCO73" s="545"/>
      <c r="LCP73" s="545"/>
      <c r="LCQ73" s="545"/>
      <c r="LCR73" s="545"/>
      <c r="LCT73" s="545"/>
      <c r="LCU73" s="545"/>
      <c r="LCV73" s="545"/>
      <c r="LCW73" s="545"/>
      <c r="LCX73" s="545"/>
      <c r="LCY73" s="545"/>
      <c r="LCZ73" s="545"/>
      <c r="LDB73" s="545"/>
      <c r="LDC73" s="545"/>
      <c r="LDD73" s="545"/>
      <c r="LDE73" s="545"/>
      <c r="LDF73" s="545"/>
      <c r="LDG73" s="545"/>
      <c r="LDH73" s="545"/>
      <c r="LDJ73" s="545"/>
      <c r="LDK73" s="545"/>
      <c r="LDL73" s="545"/>
      <c r="LDM73" s="545"/>
      <c r="LDN73" s="545"/>
      <c r="LDO73" s="545"/>
      <c r="LDP73" s="545"/>
      <c r="LDR73" s="545"/>
      <c r="LDS73" s="545"/>
      <c r="LDT73" s="545"/>
      <c r="LDU73" s="545"/>
      <c r="LDV73" s="545"/>
      <c r="LDW73" s="545"/>
      <c r="LDX73" s="545"/>
      <c r="LDZ73" s="545"/>
      <c r="LEA73" s="545"/>
      <c r="LEB73" s="545"/>
      <c r="LEC73" s="545"/>
      <c r="LED73" s="545"/>
      <c r="LEE73" s="545"/>
      <c r="LEF73" s="545"/>
      <c r="LEH73" s="545"/>
      <c r="LEI73" s="545"/>
      <c r="LEJ73" s="545"/>
      <c r="LEK73" s="545"/>
      <c r="LEL73" s="545"/>
      <c r="LEM73" s="545"/>
      <c r="LEN73" s="545"/>
      <c r="LEP73" s="545"/>
      <c r="LEQ73" s="545"/>
      <c r="LER73" s="545"/>
      <c r="LES73" s="545"/>
      <c r="LET73" s="545"/>
      <c r="LEU73" s="545"/>
      <c r="LEV73" s="545"/>
      <c r="LEX73" s="545"/>
      <c r="LEY73" s="545"/>
      <c r="LEZ73" s="545"/>
      <c r="LFA73" s="545"/>
      <c r="LFB73" s="545"/>
      <c r="LFC73" s="545"/>
      <c r="LFD73" s="545"/>
      <c r="LFF73" s="545"/>
      <c r="LFG73" s="545"/>
      <c r="LFH73" s="545"/>
      <c r="LFI73" s="545"/>
      <c r="LFJ73" s="545"/>
      <c r="LFK73" s="545"/>
      <c r="LFL73" s="545"/>
      <c r="LFN73" s="545"/>
      <c r="LFO73" s="545"/>
      <c r="LFP73" s="545"/>
      <c r="LFQ73" s="545"/>
      <c r="LFR73" s="545"/>
      <c r="LFS73" s="545"/>
      <c r="LFT73" s="545"/>
      <c r="LFV73" s="545"/>
      <c r="LFW73" s="545"/>
      <c r="LFX73" s="545"/>
      <c r="LFY73" s="545"/>
      <c r="LFZ73" s="545"/>
      <c r="LGA73" s="545"/>
      <c r="LGB73" s="545"/>
      <c r="LGD73" s="545"/>
      <c r="LGE73" s="545"/>
      <c r="LGF73" s="545"/>
      <c r="LGG73" s="545"/>
      <c r="LGH73" s="545"/>
      <c r="LGI73" s="545"/>
      <c r="LGJ73" s="545"/>
      <c r="LGL73" s="545"/>
      <c r="LGM73" s="545"/>
      <c r="LGN73" s="545"/>
      <c r="LGO73" s="545"/>
      <c r="LGP73" s="545"/>
      <c r="LGQ73" s="545"/>
      <c r="LGR73" s="545"/>
      <c r="LGT73" s="545"/>
      <c r="LGU73" s="545"/>
      <c r="LGV73" s="545"/>
      <c r="LGW73" s="545"/>
      <c r="LGX73" s="545"/>
      <c r="LGY73" s="545"/>
      <c r="LGZ73" s="545"/>
      <c r="LHB73" s="545"/>
      <c r="LHC73" s="545"/>
      <c r="LHD73" s="545"/>
      <c r="LHE73" s="545"/>
      <c r="LHF73" s="545"/>
      <c r="LHG73" s="545"/>
      <c r="LHH73" s="545"/>
      <c r="LHJ73" s="545"/>
      <c r="LHK73" s="545"/>
      <c r="LHL73" s="545"/>
      <c r="LHM73" s="545"/>
      <c r="LHN73" s="545"/>
      <c r="LHO73" s="545"/>
      <c r="LHP73" s="545"/>
      <c r="LHR73" s="545"/>
      <c r="LHS73" s="545"/>
      <c r="LHT73" s="545"/>
      <c r="LHU73" s="545"/>
      <c r="LHV73" s="545"/>
      <c r="LHW73" s="545"/>
      <c r="LHX73" s="545"/>
      <c r="LHZ73" s="545"/>
      <c r="LIA73" s="545"/>
      <c r="LIB73" s="545"/>
      <c r="LIC73" s="545"/>
      <c r="LID73" s="545"/>
      <c r="LIE73" s="545"/>
      <c r="LIF73" s="545"/>
      <c r="LIH73" s="545"/>
      <c r="LII73" s="545"/>
      <c r="LIJ73" s="545"/>
      <c r="LIK73" s="545"/>
      <c r="LIL73" s="545"/>
      <c r="LIM73" s="545"/>
      <c r="LIN73" s="545"/>
      <c r="LIP73" s="545"/>
      <c r="LIQ73" s="545"/>
      <c r="LIR73" s="545"/>
      <c r="LIS73" s="545"/>
      <c r="LIT73" s="545"/>
      <c r="LIU73" s="545"/>
      <c r="LIV73" s="545"/>
      <c r="LIX73" s="545"/>
      <c r="LIY73" s="545"/>
      <c r="LIZ73" s="545"/>
      <c r="LJA73" s="545"/>
      <c r="LJB73" s="545"/>
      <c r="LJC73" s="545"/>
      <c r="LJD73" s="545"/>
      <c r="LJF73" s="545"/>
      <c r="LJG73" s="545"/>
      <c r="LJH73" s="545"/>
      <c r="LJI73" s="545"/>
      <c r="LJJ73" s="545"/>
      <c r="LJK73" s="545"/>
      <c r="LJL73" s="545"/>
      <c r="LJN73" s="545"/>
      <c r="LJO73" s="545"/>
      <c r="LJP73" s="545"/>
      <c r="LJQ73" s="545"/>
      <c r="LJR73" s="545"/>
      <c r="LJS73" s="545"/>
      <c r="LJT73" s="545"/>
      <c r="LJV73" s="545"/>
      <c r="LJW73" s="545"/>
      <c r="LJX73" s="545"/>
      <c r="LJY73" s="545"/>
      <c r="LJZ73" s="545"/>
      <c r="LKA73" s="545"/>
      <c r="LKB73" s="545"/>
      <c r="LKD73" s="545"/>
      <c r="LKE73" s="545"/>
      <c r="LKF73" s="545"/>
      <c r="LKG73" s="545"/>
      <c r="LKH73" s="545"/>
      <c r="LKI73" s="545"/>
      <c r="LKJ73" s="545"/>
      <c r="LKL73" s="545"/>
      <c r="LKM73" s="545"/>
      <c r="LKN73" s="545"/>
      <c r="LKO73" s="545"/>
      <c r="LKP73" s="545"/>
      <c r="LKQ73" s="545"/>
      <c r="LKR73" s="545"/>
      <c r="LKT73" s="545"/>
      <c r="LKU73" s="545"/>
      <c r="LKV73" s="545"/>
      <c r="LKW73" s="545"/>
      <c r="LKX73" s="545"/>
      <c r="LKY73" s="545"/>
      <c r="LKZ73" s="545"/>
      <c r="LLB73" s="545"/>
      <c r="LLC73" s="545"/>
      <c r="LLD73" s="545"/>
      <c r="LLE73" s="545"/>
      <c r="LLF73" s="545"/>
      <c r="LLG73" s="545"/>
      <c r="LLH73" s="545"/>
      <c r="LLJ73" s="545"/>
      <c r="LLK73" s="545"/>
      <c r="LLL73" s="545"/>
      <c r="LLM73" s="545"/>
      <c r="LLN73" s="545"/>
      <c r="LLO73" s="545"/>
      <c r="LLP73" s="545"/>
      <c r="LLR73" s="545"/>
      <c r="LLS73" s="545"/>
      <c r="LLT73" s="545"/>
      <c r="LLU73" s="545"/>
      <c r="LLV73" s="545"/>
      <c r="LLW73" s="545"/>
      <c r="LLX73" s="545"/>
      <c r="LLZ73" s="545"/>
      <c r="LMA73" s="545"/>
      <c r="LMB73" s="545"/>
      <c r="LMC73" s="545"/>
      <c r="LMD73" s="545"/>
      <c r="LME73" s="545"/>
      <c r="LMF73" s="545"/>
      <c r="LMH73" s="545"/>
      <c r="LMI73" s="545"/>
      <c r="LMJ73" s="545"/>
      <c r="LMK73" s="545"/>
      <c r="LML73" s="545"/>
      <c r="LMM73" s="545"/>
      <c r="LMN73" s="545"/>
      <c r="LMP73" s="545"/>
      <c r="LMQ73" s="545"/>
      <c r="LMR73" s="545"/>
      <c r="LMS73" s="545"/>
      <c r="LMT73" s="545"/>
      <c r="LMU73" s="545"/>
      <c r="LMV73" s="545"/>
      <c r="LMX73" s="545"/>
      <c r="LMY73" s="545"/>
      <c r="LMZ73" s="545"/>
      <c r="LNA73" s="545"/>
      <c r="LNB73" s="545"/>
      <c r="LNC73" s="545"/>
      <c r="LND73" s="545"/>
      <c r="LNF73" s="545"/>
      <c r="LNG73" s="545"/>
      <c r="LNH73" s="545"/>
      <c r="LNI73" s="545"/>
      <c r="LNJ73" s="545"/>
      <c r="LNK73" s="545"/>
      <c r="LNL73" s="545"/>
      <c r="LNN73" s="545"/>
      <c r="LNO73" s="545"/>
      <c r="LNP73" s="545"/>
      <c r="LNQ73" s="545"/>
      <c r="LNR73" s="545"/>
      <c r="LNS73" s="545"/>
      <c r="LNT73" s="545"/>
      <c r="LNV73" s="545"/>
      <c r="LNW73" s="545"/>
      <c r="LNX73" s="545"/>
      <c r="LNY73" s="545"/>
      <c r="LNZ73" s="545"/>
      <c r="LOA73" s="545"/>
      <c r="LOB73" s="545"/>
      <c r="LOD73" s="545"/>
      <c r="LOE73" s="545"/>
      <c r="LOF73" s="545"/>
      <c r="LOG73" s="545"/>
      <c r="LOH73" s="545"/>
      <c r="LOI73" s="545"/>
      <c r="LOJ73" s="545"/>
      <c r="LOL73" s="545"/>
      <c r="LOM73" s="545"/>
      <c r="LON73" s="545"/>
      <c r="LOO73" s="545"/>
      <c r="LOP73" s="545"/>
      <c r="LOQ73" s="545"/>
      <c r="LOR73" s="545"/>
      <c r="LOT73" s="545"/>
      <c r="LOU73" s="545"/>
      <c r="LOV73" s="545"/>
      <c r="LOW73" s="545"/>
      <c r="LOX73" s="545"/>
      <c r="LOY73" s="545"/>
      <c r="LOZ73" s="545"/>
      <c r="LPB73" s="545"/>
      <c r="LPC73" s="545"/>
      <c r="LPD73" s="545"/>
      <c r="LPE73" s="545"/>
      <c r="LPF73" s="545"/>
      <c r="LPG73" s="545"/>
      <c r="LPH73" s="545"/>
      <c r="LPJ73" s="545"/>
      <c r="LPK73" s="545"/>
      <c r="LPL73" s="545"/>
      <c r="LPM73" s="545"/>
      <c r="LPN73" s="545"/>
      <c r="LPO73" s="545"/>
      <c r="LPP73" s="545"/>
      <c r="LPR73" s="545"/>
      <c r="LPS73" s="545"/>
      <c r="LPT73" s="545"/>
      <c r="LPU73" s="545"/>
      <c r="LPV73" s="545"/>
      <c r="LPW73" s="545"/>
      <c r="LPX73" s="545"/>
      <c r="LPZ73" s="545"/>
      <c r="LQA73" s="545"/>
      <c r="LQB73" s="545"/>
      <c r="LQC73" s="545"/>
      <c r="LQD73" s="545"/>
      <c r="LQE73" s="545"/>
      <c r="LQF73" s="545"/>
      <c r="LQH73" s="545"/>
      <c r="LQI73" s="545"/>
      <c r="LQJ73" s="545"/>
      <c r="LQK73" s="545"/>
      <c r="LQL73" s="545"/>
      <c r="LQM73" s="545"/>
      <c r="LQN73" s="545"/>
      <c r="LQP73" s="545"/>
      <c r="LQQ73" s="545"/>
      <c r="LQR73" s="545"/>
      <c r="LQS73" s="545"/>
      <c r="LQT73" s="545"/>
      <c r="LQU73" s="545"/>
      <c r="LQV73" s="545"/>
      <c r="LQX73" s="545"/>
      <c r="LQY73" s="545"/>
      <c r="LQZ73" s="545"/>
      <c r="LRA73" s="545"/>
      <c r="LRB73" s="545"/>
      <c r="LRC73" s="545"/>
      <c r="LRD73" s="545"/>
      <c r="LRF73" s="545"/>
      <c r="LRG73" s="545"/>
      <c r="LRH73" s="545"/>
      <c r="LRI73" s="545"/>
      <c r="LRJ73" s="545"/>
      <c r="LRK73" s="545"/>
      <c r="LRL73" s="545"/>
      <c r="LRN73" s="545"/>
      <c r="LRO73" s="545"/>
      <c r="LRP73" s="545"/>
      <c r="LRQ73" s="545"/>
      <c r="LRR73" s="545"/>
      <c r="LRS73" s="545"/>
      <c r="LRT73" s="545"/>
      <c r="LRV73" s="545"/>
      <c r="LRW73" s="545"/>
      <c r="LRX73" s="545"/>
      <c r="LRY73" s="545"/>
      <c r="LRZ73" s="545"/>
      <c r="LSA73" s="545"/>
      <c r="LSB73" s="545"/>
      <c r="LSD73" s="545"/>
      <c r="LSE73" s="545"/>
      <c r="LSF73" s="545"/>
      <c r="LSG73" s="545"/>
      <c r="LSH73" s="545"/>
      <c r="LSI73" s="545"/>
      <c r="LSJ73" s="545"/>
      <c r="LSL73" s="545"/>
      <c r="LSM73" s="545"/>
      <c r="LSN73" s="545"/>
      <c r="LSO73" s="545"/>
      <c r="LSP73" s="545"/>
      <c r="LSQ73" s="545"/>
      <c r="LSR73" s="545"/>
      <c r="LST73" s="545"/>
      <c r="LSU73" s="545"/>
      <c r="LSV73" s="545"/>
      <c r="LSW73" s="545"/>
      <c r="LSX73" s="545"/>
      <c r="LSY73" s="545"/>
      <c r="LSZ73" s="545"/>
      <c r="LTB73" s="545"/>
      <c r="LTC73" s="545"/>
      <c r="LTD73" s="545"/>
      <c r="LTE73" s="545"/>
      <c r="LTF73" s="545"/>
      <c r="LTG73" s="545"/>
      <c r="LTH73" s="545"/>
      <c r="LTJ73" s="545"/>
      <c r="LTK73" s="545"/>
      <c r="LTL73" s="545"/>
      <c r="LTM73" s="545"/>
      <c r="LTN73" s="545"/>
      <c r="LTO73" s="545"/>
      <c r="LTP73" s="545"/>
      <c r="LTR73" s="545"/>
      <c r="LTS73" s="545"/>
      <c r="LTT73" s="545"/>
      <c r="LTU73" s="545"/>
      <c r="LTV73" s="545"/>
      <c r="LTW73" s="545"/>
      <c r="LTX73" s="545"/>
      <c r="LTZ73" s="545"/>
      <c r="LUA73" s="545"/>
      <c r="LUB73" s="545"/>
      <c r="LUC73" s="545"/>
      <c r="LUD73" s="545"/>
      <c r="LUE73" s="545"/>
      <c r="LUF73" s="545"/>
      <c r="LUH73" s="545"/>
      <c r="LUI73" s="545"/>
      <c r="LUJ73" s="545"/>
      <c r="LUK73" s="545"/>
      <c r="LUL73" s="545"/>
      <c r="LUM73" s="545"/>
      <c r="LUN73" s="545"/>
      <c r="LUP73" s="545"/>
      <c r="LUQ73" s="545"/>
      <c r="LUR73" s="545"/>
      <c r="LUS73" s="545"/>
      <c r="LUT73" s="545"/>
      <c r="LUU73" s="545"/>
      <c r="LUV73" s="545"/>
      <c r="LUX73" s="545"/>
      <c r="LUY73" s="545"/>
      <c r="LUZ73" s="545"/>
      <c r="LVA73" s="545"/>
      <c r="LVB73" s="545"/>
      <c r="LVC73" s="545"/>
      <c r="LVD73" s="545"/>
      <c r="LVF73" s="545"/>
      <c r="LVG73" s="545"/>
      <c r="LVH73" s="545"/>
      <c r="LVI73" s="545"/>
      <c r="LVJ73" s="545"/>
      <c r="LVK73" s="545"/>
      <c r="LVL73" s="545"/>
      <c r="LVN73" s="545"/>
      <c r="LVO73" s="545"/>
      <c r="LVP73" s="545"/>
      <c r="LVQ73" s="545"/>
      <c r="LVR73" s="545"/>
      <c r="LVS73" s="545"/>
      <c r="LVT73" s="545"/>
      <c r="LVV73" s="545"/>
      <c r="LVW73" s="545"/>
      <c r="LVX73" s="545"/>
      <c r="LVY73" s="545"/>
      <c r="LVZ73" s="545"/>
      <c r="LWA73" s="545"/>
      <c r="LWB73" s="545"/>
      <c r="LWD73" s="545"/>
      <c r="LWE73" s="545"/>
      <c r="LWF73" s="545"/>
      <c r="LWG73" s="545"/>
      <c r="LWH73" s="545"/>
      <c r="LWI73" s="545"/>
      <c r="LWJ73" s="545"/>
      <c r="LWL73" s="545"/>
      <c r="LWM73" s="545"/>
      <c r="LWN73" s="545"/>
      <c r="LWO73" s="545"/>
      <c r="LWP73" s="545"/>
      <c r="LWQ73" s="545"/>
      <c r="LWR73" s="545"/>
      <c r="LWT73" s="545"/>
      <c r="LWU73" s="545"/>
      <c r="LWV73" s="545"/>
      <c r="LWW73" s="545"/>
      <c r="LWX73" s="545"/>
      <c r="LWY73" s="545"/>
      <c r="LWZ73" s="545"/>
      <c r="LXB73" s="545"/>
      <c r="LXC73" s="545"/>
      <c r="LXD73" s="545"/>
      <c r="LXE73" s="545"/>
      <c r="LXF73" s="545"/>
      <c r="LXG73" s="545"/>
      <c r="LXH73" s="545"/>
      <c r="LXJ73" s="545"/>
      <c r="LXK73" s="545"/>
      <c r="LXL73" s="545"/>
      <c r="LXM73" s="545"/>
      <c r="LXN73" s="545"/>
      <c r="LXO73" s="545"/>
      <c r="LXP73" s="545"/>
      <c r="LXR73" s="545"/>
      <c r="LXS73" s="545"/>
      <c r="LXT73" s="545"/>
      <c r="LXU73" s="545"/>
      <c r="LXV73" s="545"/>
      <c r="LXW73" s="545"/>
      <c r="LXX73" s="545"/>
      <c r="LXZ73" s="545"/>
      <c r="LYA73" s="545"/>
      <c r="LYB73" s="545"/>
      <c r="LYC73" s="545"/>
      <c r="LYD73" s="545"/>
      <c r="LYE73" s="545"/>
      <c r="LYF73" s="545"/>
      <c r="LYH73" s="545"/>
      <c r="LYI73" s="545"/>
      <c r="LYJ73" s="545"/>
      <c r="LYK73" s="545"/>
      <c r="LYL73" s="545"/>
      <c r="LYM73" s="545"/>
      <c r="LYN73" s="545"/>
      <c r="LYP73" s="545"/>
      <c r="LYQ73" s="545"/>
      <c r="LYR73" s="545"/>
      <c r="LYS73" s="545"/>
      <c r="LYT73" s="545"/>
      <c r="LYU73" s="545"/>
      <c r="LYV73" s="545"/>
      <c r="LYX73" s="545"/>
      <c r="LYY73" s="545"/>
      <c r="LYZ73" s="545"/>
      <c r="LZA73" s="545"/>
      <c r="LZB73" s="545"/>
      <c r="LZC73" s="545"/>
      <c r="LZD73" s="545"/>
      <c r="LZF73" s="545"/>
      <c r="LZG73" s="545"/>
      <c r="LZH73" s="545"/>
      <c r="LZI73" s="545"/>
      <c r="LZJ73" s="545"/>
      <c r="LZK73" s="545"/>
      <c r="LZL73" s="545"/>
      <c r="LZN73" s="545"/>
      <c r="LZO73" s="545"/>
      <c r="LZP73" s="545"/>
      <c r="LZQ73" s="545"/>
      <c r="LZR73" s="545"/>
      <c r="LZS73" s="545"/>
      <c r="LZT73" s="545"/>
      <c r="LZV73" s="545"/>
      <c r="LZW73" s="545"/>
      <c r="LZX73" s="545"/>
      <c r="LZY73" s="545"/>
      <c r="LZZ73" s="545"/>
      <c r="MAA73" s="545"/>
      <c r="MAB73" s="545"/>
      <c r="MAD73" s="545"/>
      <c r="MAE73" s="545"/>
      <c r="MAF73" s="545"/>
      <c r="MAG73" s="545"/>
      <c r="MAH73" s="545"/>
      <c r="MAI73" s="545"/>
      <c r="MAJ73" s="545"/>
      <c r="MAL73" s="545"/>
      <c r="MAM73" s="545"/>
      <c r="MAN73" s="545"/>
      <c r="MAO73" s="545"/>
      <c r="MAP73" s="545"/>
      <c r="MAQ73" s="545"/>
      <c r="MAR73" s="545"/>
      <c r="MAT73" s="545"/>
      <c r="MAU73" s="545"/>
      <c r="MAV73" s="545"/>
      <c r="MAW73" s="545"/>
      <c r="MAX73" s="545"/>
      <c r="MAY73" s="545"/>
      <c r="MAZ73" s="545"/>
      <c r="MBB73" s="545"/>
      <c r="MBC73" s="545"/>
      <c r="MBD73" s="545"/>
      <c r="MBE73" s="545"/>
      <c r="MBF73" s="545"/>
      <c r="MBG73" s="545"/>
      <c r="MBH73" s="545"/>
      <c r="MBJ73" s="545"/>
      <c r="MBK73" s="545"/>
      <c r="MBL73" s="545"/>
      <c r="MBM73" s="545"/>
      <c r="MBN73" s="545"/>
      <c r="MBO73" s="545"/>
      <c r="MBP73" s="545"/>
      <c r="MBR73" s="545"/>
      <c r="MBS73" s="545"/>
      <c r="MBT73" s="545"/>
      <c r="MBU73" s="545"/>
      <c r="MBV73" s="545"/>
      <c r="MBW73" s="545"/>
      <c r="MBX73" s="545"/>
      <c r="MBZ73" s="545"/>
      <c r="MCA73" s="545"/>
      <c r="MCB73" s="545"/>
      <c r="MCC73" s="545"/>
      <c r="MCD73" s="545"/>
      <c r="MCE73" s="545"/>
      <c r="MCF73" s="545"/>
      <c r="MCH73" s="545"/>
      <c r="MCI73" s="545"/>
      <c r="MCJ73" s="545"/>
      <c r="MCK73" s="545"/>
      <c r="MCL73" s="545"/>
      <c r="MCM73" s="545"/>
      <c r="MCN73" s="545"/>
      <c r="MCP73" s="545"/>
      <c r="MCQ73" s="545"/>
      <c r="MCR73" s="545"/>
      <c r="MCS73" s="545"/>
      <c r="MCT73" s="545"/>
      <c r="MCU73" s="545"/>
      <c r="MCV73" s="545"/>
      <c r="MCX73" s="545"/>
      <c r="MCY73" s="545"/>
      <c r="MCZ73" s="545"/>
      <c r="MDA73" s="545"/>
      <c r="MDB73" s="545"/>
      <c r="MDC73" s="545"/>
      <c r="MDD73" s="545"/>
      <c r="MDF73" s="545"/>
      <c r="MDG73" s="545"/>
      <c r="MDH73" s="545"/>
      <c r="MDI73" s="545"/>
      <c r="MDJ73" s="545"/>
      <c r="MDK73" s="545"/>
      <c r="MDL73" s="545"/>
      <c r="MDN73" s="545"/>
      <c r="MDO73" s="545"/>
      <c r="MDP73" s="545"/>
      <c r="MDQ73" s="545"/>
      <c r="MDR73" s="545"/>
      <c r="MDS73" s="545"/>
      <c r="MDT73" s="545"/>
      <c r="MDV73" s="545"/>
      <c r="MDW73" s="545"/>
      <c r="MDX73" s="545"/>
      <c r="MDY73" s="545"/>
      <c r="MDZ73" s="545"/>
      <c r="MEA73" s="545"/>
      <c r="MEB73" s="545"/>
      <c r="MED73" s="545"/>
      <c r="MEE73" s="545"/>
      <c r="MEF73" s="545"/>
      <c r="MEG73" s="545"/>
      <c r="MEH73" s="545"/>
      <c r="MEI73" s="545"/>
      <c r="MEJ73" s="545"/>
      <c r="MEL73" s="545"/>
      <c r="MEM73" s="545"/>
      <c r="MEN73" s="545"/>
      <c r="MEO73" s="545"/>
      <c r="MEP73" s="545"/>
      <c r="MEQ73" s="545"/>
      <c r="MER73" s="545"/>
      <c r="MET73" s="545"/>
      <c r="MEU73" s="545"/>
      <c r="MEV73" s="545"/>
      <c r="MEW73" s="545"/>
      <c r="MEX73" s="545"/>
      <c r="MEY73" s="545"/>
      <c r="MEZ73" s="545"/>
      <c r="MFB73" s="545"/>
      <c r="MFC73" s="545"/>
      <c r="MFD73" s="545"/>
      <c r="MFE73" s="545"/>
      <c r="MFF73" s="545"/>
      <c r="MFG73" s="545"/>
      <c r="MFH73" s="545"/>
      <c r="MFJ73" s="545"/>
      <c r="MFK73" s="545"/>
      <c r="MFL73" s="545"/>
      <c r="MFM73" s="545"/>
      <c r="MFN73" s="545"/>
      <c r="MFO73" s="545"/>
      <c r="MFP73" s="545"/>
      <c r="MFR73" s="545"/>
      <c r="MFS73" s="545"/>
      <c r="MFT73" s="545"/>
      <c r="MFU73" s="545"/>
      <c r="MFV73" s="545"/>
      <c r="MFW73" s="545"/>
      <c r="MFX73" s="545"/>
      <c r="MFZ73" s="545"/>
      <c r="MGA73" s="545"/>
      <c r="MGB73" s="545"/>
      <c r="MGC73" s="545"/>
      <c r="MGD73" s="545"/>
      <c r="MGE73" s="545"/>
      <c r="MGF73" s="545"/>
      <c r="MGH73" s="545"/>
      <c r="MGI73" s="545"/>
      <c r="MGJ73" s="545"/>
      <c r="MGK73" s="545"/>
      <c r="MGL73" s="545"/>
      <c r="MGM73" s="545"/>
      <c r="MGN73" s="545"/>
      <c r="MGP73" s="545"/>
      <c r="MGQ73" s="545"/>
      <c r="MGR73" s="545"/>
      <c r="MGS73" s="545"/>
      <c r="MGT73" s="545"/>
      <c r="MGU73" s="545"/>
      <c r="MGV73" s="545"/>
      <c r="MGX73" s="545"/>
      <c r="MGY73" s="545"/>
      <c r="MGZ73" s="545"/>
      <c r="MHA73" s="545"/>
      <c r="MHB73" s="545"/>
      <c r="MHC73" s="545"/>
      <c r="MHD73" s="545"/>
      <c r="MHF73" s="545"/>
      <c r="MHG73" s="545"/>
      <c r="MHH73" s="545"/>
      <c r="MHI73" s="545"/>
      <c r="MHJ73" s="545"/>
      <c r="MHK73" s="545"/>
      <c r="MHL73" s="545"/>
      <c r="MHN73" s="545"/>
      <c r="MHO73" s="545"/>
      <c r="MHP73" s="545"/>
      <c r="MHQ73" s="545"/>
      <c r="MHR73" s="545"/>
      <c r="MHS73" s="545"/>
      <c r="MHT73" s="545"/>
      <c r="MHV73" s="545"/>
      <c r="MHW73" s="545"/>
      <c r="MHX73" s="545"/>
      <c r="MHY73" s="545"/>
      <c r="MHZ73" s="545"/>
      <c r="MIA73" s="545"/>
      <c r="MIB73" s="545"/>
      <c r="MID73" s="545"/>
      <c r="MIE73" s="545"/>
      <c r="MIF73" s="545"/>
      <c r="MIG73" s="545"/>
      <c r="MIH73" s="545"/>
      <c r="MII73" s="545"/>
      <c r="MIJ73" s="545"/>
      <c r="MIL73" s="545"/>
      <c r="MIM73" s="545"/>
      <c r="MIN73" s="545"/>
      <c r="MIO73" s="545"/>
      <c r="MIP73" s="545"/>
      <c r="MIQ73" s="545"/>
      <c r="MIR73" s="545"/>
      <c r="MIT73" s="545"/>
      <c r="MIU73" s="545"/>
      <c r="MIV73" s="545"/>
      <c r="MIW73" s="545"/>
      <c r="MIX73" s="545"/>
      <c r="MIY73" s="545"/>
      <c r="MIZ73" s="545"/>
      <c r="MJB73" s="545"/>
      <c r="MJC73" s="545"/>
      <c r="MJD73" s="545"/>
      <c r="MJE73" s="545"/>
      <c r="MJF73" s="545"/>
      <c r="MJG73" s="545"/>
      <c r="MJH73" s="545"/>
      <c r="MJJ73" s="545"/>
      <c r="MJK73" s="545"/>
      <c r="MJL73" s="545"/>
      <c r="MJM73" s="545"/>
      <c r="MJN73" s="545"/>
      <c r="MJO73" s="545"/>
      <c r="MJP73" s="545"/>
      <c r="MJR73" s="545"/>
      <c r="MJS73" s="545"/>
      <c r="MJT73" s="545"/>
      <c r="MJU73" s="545"/>
      <c r="MJV73" s="545"/>
      <c r="MJW73" s="545"/>
      <c r="MJX73" s="545"/>
      <c r="MJZ73" s="545"/>
      <c r="MKA73" s="545"/>
      <c r="MKB73" s="545"/>
      <c r="MKC73" s="545"/>
      <c r="MKD73" s="545"/>
      <c r="MKE73" s="545"/>
      <c r="MKF73" s="545"/>
      <c r="MKH73" s="545"/>
      <c r="MKI73" s="545"/>
      <c r="MKJ73" s="545"/>
      <c r="MKK73" s="545"/>
      <c r="MKL73" s="545"/>
      <c r="MKM73" s="545"/>
      <c r="MKN73" s="545"/>
      <c r="MKP73" s="545"/>
      <c r="MKQ73" s="545"/>
      <c r="MKR73" s="545"/>
      <c r="MKS73" s="545"/>
      <c r="MKT73" s="545"/>
      <c r="MKU73" s="545"/>
      <c r="MKV73" s="545"/>
      <c r="MKX73" s="545"/>
      <c r="MKY73" s="545"/>
      <c r="MKZ73" s="545"/>
      <c r="MLA73" s="545"/>
      <c r="MLB73" s="545"/>
      <c r="MLC73" s="545"/>
      <c r="MLD73" s="545"/>
      <c r="MLF73" s="545"/>
      <c r="MLG73" s="545"/>
      <c r="MLH73" s="545"/>
      <c r="MLI73" s="545"/>
      <c r="MLJ73" s="545"/>
      <c r="MLK73" s="545"/>
      <c r="MLL73" s="545"/>
      <c r="MLN73" s="545"/>
      <c r="MLO73" s="545"/>
      <c r="MLP73" s="545"/>
      <c r="MLQ73" s="545"/>
      <c r="MLR73" s="545"/>
      <c r="MLS73" s="545"/>
      <c r="MLT73" s="545"/>
      <c r="MLV73" s="545"/>
      <c r="MLW73" s="545"/>
      <c r="MLX73" s="545"/>
      <c r="MLY73" s="545"/>
      <c r="MLZ73" s="545"/>
      <c r="MMA73" s="545"/>
      <c r="MMB73" s="545"/>
      <c r="MMD73" s="545"/>
      <c r="MME73" s="545"/>
      <c r="MMF73" s="545"/>
      <c r="MMG73" s="545"/>
      <c r="MMH73" s="545"/>
      <c r="MMI73" s="545"/>
      <c r="MMJ73" s="545"/>
      <c r="MML73" s="545"/>
      <c r="MMM73" s="545"/>
      <c r="MMN73" s="545"/>
      <c r="MMO73" s="545"/>
      <c r="MMP73" s="545"/>
      <c r="MMQ73" s="545"/>
      <c r="MMR73" s="545"/>
      <c r="MMT73" s="545"/>
      <c r="MMU73" s="545"/>
      <c r="MMV73" s="545"/>
      <c r="MMW73" s="545"/>
      <c r="MMX73" s="545"/>
      <c r="MMY73" s="545"/>
      <c r="MMZ73" s="545"/>
      <c r="MNB73" s="545"/>
      <c r="MNC73" s="545"/>
      <c r="MND73" s="545"/>
      <c r="MNE73" s="545"/>
      <c r="MNF73" s="545"/>
      <c r="MNG73" s="545"/>
      <c r="MNH73" s="545"/>
      <c r="MNJ73" s="545"/>
      <c r="MNK73" s="545"/>
      <c r="MNL73" s="545"/>
      <c r="MNM73" s="545"/>
      <c r="MNN73" s="545"/>
      <c r="MNO73" s="545"/>
      <c r="MNP73" s="545"/>
      <c r="MNR73" s="545"/>
      <c r="MNS73" s="545"/>
      <c r="MNT73" s="545"/>
      <c r="MNU73" s="545"/>
      <c r="MNV73" s="545"/>
      <c r="MNW73" s="545"/>
      <c r="MNX73" s="545"/>
      <c r="MNZ73" s="545"/>
      <c r="MOA73" s="545"/>
      <c r="MOB73" s="545"/>
      <c r="MOC73" s="545"/>
      <c r="MOD73" s="545"/>
      <c r="MOE73" s="545"/>
      <c r="MOF73" s="545"/>
      <c r="MOH73" s="545"/>
      <c r="MOI73" s="545"/>
      <c r="MOJ73" s="545"/>
      <c r="MOK73" s="545"/>
      <c r="MOL73" s="545"/>
      <c r="MOM73" s="545"/>
      <c r="MON73" s="545"/>
      <c r="MOP73" s="545"/>
      <c r="MOQ73" s="545"/>
      <c r="MOR73" s="545"/>
      <c r="MOS73" s="545"/>
      <c r="MOT73" s="545"/>
      <c r="MOU73" s="545"/>
      <c r="MOV73" s="545"/>
      <c r="MOX73" s="545"/>
      <c r="MOY73" s="545"/>
      <c r="MOZ73" s="545"/>
      <c r="MPA73" s="545"/>
      <c r="MPB73" s="545"/>
      <c r="MPC73" s="545"/>
      <c r="MPD73" s="545"/>
      <c r="MPF73" s="545"/>
      <c r="MPG73" s="545"/>
      <c r="MPH73" s="545"/>
      <c r="MPI73" s="545"/>
      <c r="MPJ73" s="545"/>
      <c r="MPK73" s="545"/>
      <c r="MPL73" s="545"/>
      <c r="MPN73" s="545"/>
      <c r="MPO73" s="545"/>
      <c r="MPP73" s="545"/>
      <c r="MPQ73" s="545"/>
      <c r="MPR73" s="545"/>
      <c r="MPS73" s="545"/>
      <c r="MPT73" s="545"/>
      <c r="MPV73" s="545"/>
      <c r="MPW73" s="545"/>
      <c r="MPX73" s="545"/>
      <c r="MPY73" s="545"/>
      <c r="MPZ73" s="545"/>
      <c r="MQA73" s="545"/>
      <c r="MQB73" s="545"/>
      <c r="MQD73" s="545"/>
      <c r="MQE73" s="545"/>
      <c r="MQF73" s="545"/>
      <c r="MQG73" s="545"/>
      <c r="MQH73" s="545"/>
      <c r="MQI73" s="545"/>
      <c r="MQJ73" s="545"/>
      <c r="MQL73" s="545"/>
      <c r="MQM73" s="545"/>
      <c r="MQN73" s="545"/>
      <c r="MQO73" s="545"/>
      <c r="MQP73" s="545"/>
      <c r="MQQ73" s="545"/>
      <c r="MQR73" s="545"/>
      <c r="MQT73" s="545"/>
      <c r="MQU73" s="545"/>
      <c r="MQV73" s="545"/>
      <c r="MQW73" s="545"/>
      <c r="MQX73" s="545"/>
      <c r="MQY73" s="545"/>
      <c r="MQZ73" s="545"/>
      <c r="MRB73" s="545"/>
      <c r="MRC73" s="545"/>
      <c r="MRD73" s="545"/>
      <c r="MRE73" s="545"/>
      <c r="MRF73" s="545"/>
      <c r="MRG73" s="545"/>
      <c r="MRH73" s="545"/>
      <c r="MRJ73" s="545"/>
      <c r="MRK73" s="545"/>
      <c r="MRL73" s="545"/>
      <c r="MRM73" s="545"/>
      <c r="MRN73" s="545"/>
      <c r="MRO73" s="545"/>
      <c r="MRP73" s="545"/>
      <c r="MRR73" s="545"/>
      <c r="MRS73" s="545"/>
      <c r="MRT73" s="545"/>
      <c r="MRU73" s="545"/>
      <c r="MRV73" s="545"/>
      <c r="MRW73" s="545"/>
      <c r="MRX73" s="545"/>
      <c r="MRZ73" s="545"/>
      <c r="MSA73" s="545"/>
      <c r="MSB73" s="545"/>
      <c r="MSC73" s="545"/>
      <c r="MSD73" s="545"/>
      <c r="MSE73" s="545"/>
      <c r="MSF73" s="545"/>
      <c r="MSH73" s="545"/>
      <c r="MSI73" s="545"/>
      <c r="MSJ73" s="545"/>
      <c r="MSK73" s="545"/>
      <c r="MSL73" s="545"/>
      <c r="MSM73" s="545"/>
      <c r="MSN73" s="545"/>
      <c r="MSP73" s="545"/>
      <c r="MSQ73" s="545"/>
      <c r="MSR73" s="545"/>
      <c r="MSS73" s="545"/>
      <c r="MST73" s="545"/>
      <c r="MSU73" s="545"/>
      <c r="MSV73" s="545"/>
      <c r="MSX73" s="545"/>
      <c r="MSY73" s="545"/>
      <c r="MSZ73" s="545"/>
      <c r="MTA73" s="545"/>
      <c r="MTB73" s="545"/>
      <c r="MTC73" s="545"/>
      <c r="MTD73" s="545"/>
      <c r="MTF73" s="545"/>
      <c r="MTG73" s="545"/>
      <c r="MTH73" s="545"/>
      <c r="MTI73" s="545"/>
      <c r="MTJ73" s="545"/>
      <c r="MTK73" s="545"/>
      <c r="MTL73" s="545"/>
      <c r="MTN73" s="545"/>
      <c r="MTO73" s="545"/>
      <c r="MTP73" s="545"/>
      <c r="MTQ73" s="545"/>
      <c r="MTR73" s="545"/>
      <c r="MTS73" s="545"/>
      <c r="MTT73" s="545"/>
      <c r="MTV73" s="545"/>
      <c r="MTW73" s="545"/>
      <c r="MTX73" s="545"/>
      <c r="MTY73" s="545"/>
      <c r="MTZ73" s="545"/>
      <c r="MUA73" s="545"/>
      <c r="MUB73" s="545"/>
      <c r="MUD73" s="545"/>
      <c r="MUE73" s="545"/>
      <c r="MUF73" s="545"/>
      <c r="MUG73" s="545"/>
      <c r="MUH73" s="545"/>
      <c r="MUI73" s="545"/>
      <c r="MUJ73" s="545"/>
      <c r="MUL73" s="545"/>
      <c r="MUM73" s="545"/>
      <c r="MUN73" s="545"/>
      <c r="MUO73" s="545"/>
      <c r="MUP73" s="545"/>
      <c r="MUQ73" s="545"/>
      <c r="MUR73" s="545"/>
      <c r="MUT73" s="545"/>
      <c r="MUU73" s="545"/>
      <c r="MUV73" s="545"/>
      <c r="MUW73" s="545"/>
      <c r="MUX73" s="545"/>
      <c r="MUY73" s="545"/>
      <c r="MUZ73" s="545"/>
      <c r="MVB73" s="545"/>
      <c r="MVC73" s="545"/>
      <c r="MVD73" s="545"/>
      <c r="MVE73" s="545"/>
      <c r="MVF73" s="545"/>
      <c r="MVG73" s="545"/>
      <c r="MVH73" s="545"/>
      <c r="MVJ73" s="545"/>
      <c r="MVK73" s="545"/>
      <c r="MVL73" s="545"/>
      <c r="MVM73" s="545"/>
      <c r="MVN73" s="545"/>
      <c r="MVO73" s="545"/>
      <c r="MVP73" s="545"/>
      <c r="MVR73" s="545"/>
      <c r="MVS73" s="545"/>
      <c r="MVT73" s="545"/>
      <c r="MVU73" s="545"/>
      <c r="MVV73" s="545"/>
      <c r="MVW73" s="545"/>
      <c r="MVX73" s="545"/>
      <c r="MVZ73" s="545"/>
      <c r="MWA73" s="545"/>
      <c r="MWB73" s="545"/>
      <c r="MWC73" s="545"/>
      <c r="MWD73" s="545"/>
      <c r="MWE73" s="545"/>
      <c r="MWF73" s="545"/>
      <c r="MWH73" s="545"/>
      <c r="MWI73" s="545"/>
      <c r="MWJ73" s="545"/>
      <c r="MWK73" s="545"/>
      <c r="MWL73" s="545"/>
      <c r="MWM73" s="545"/>
      <c r="MWN73" s="545"/>
      <c r="MWP73" s="545"/>
      <c r="MWQ73" s="545"/>
      <c r="MWR73" s="545"/>
      <c r="MWS73" s="545"/>
      <c r="MWT73" s="545"/>
      <c r="MWU73" s="545"/>
      <c r="MWV73" s="545"/>
      <c r="MWX73" s="545"/>
      <c r="MWY73" s="545"/>
      <c r="MWZ73" s="545"/>
      <c r="MXA73" s="545"/>
      <c r="MXB73" s="545"/>
      <c r="MXC73" s="545"/>
      <c r="MXD73" s="545"/>
      <c r="MXF73" s="545"/>
      <c r="MXG73" s="545"/>
      <c r="MXH73" s="545"/>
      <c r="MXI73" s="545"/>
      <c r="MXJ73" s="545"/>
      <c r="MXK73" s="545"/>
      <c r="MXL73" s="545"/>
      <c r="MXN73" s="545"/>
      <c r="MXO73" s="545"/>
      <c r="MXP73" s="545"/>
      <c r="MXQ73" s="545"/>
      <c r="MXR73" s="545"/>
      <c r="MXS73" s="545"/>
      <c r="MXT73" s="545"/>
      <c r="MXV73" s="545"/>
      <c r="MXW73" s="545"/>
      <c r="MXX73" s="545"/>
      <c r="MXY73" s="545"/>
      <c r="MXZ73" s="545"/>
      <c r="MYA73" s="545"/>
      <c r="MYB73" s="545"/>
      <c r="MYD73" s="545"/>
      <c r="MYE73" s="545"/>
      <c r="MYF73" s="545"/>
      <c r="MYG73" s="545"/>
      <c r="MYH73" s="545"/>
      <c r="MYI73" s="545"/>
      <c r="MYJ73" s="545"/>
      <c r="MYL73" s="545"/>
      <c r="MYM73" s="545"/>
      <c r="MYN73" s="545"/>
      <c r="MYO73" s="545"/>
      <c r="MYP73" s="545"/>
      <c r="MYQ73" s="545"/>
      <c r="MYR73" s="545"/>
      <c r="MYT73" s="545"/>
      <c r="MYU73" s="545"/>
      <c r="MYV73" s="545"/>
      <c r="MYW73" s="545"/>
      <c r="MYX73" s="545"/>
      <c r="MYY73" s="545"/>
      <c r="MYZ73" s="545"/>
      <c r="MZB73" s="545"/>
      <c r="MZC73" s="545"/>
      <c r="MZD73" s="545"/>
      <c r="MZE73" s="545"/>
      <c r="MZF73" s="545"/>
      <c r="MZG73" s="545"/>
      <c r="MZH73" s="545"/>
      <c r="MZJ73" s="545"/>
      <c r="MZK73" s="545"/>
      <c r="MZL73" s="545"/>
      <c r="MZM73" s="545"/>
      <c r="MZN73" s="545"/>
      <c r="MZO73" s="545"/>
      <c r="MZP73" s="545"/>
      <c r="MZR73" s="545"/>
      <c r="MZS73" s="545"/>
      <c r="MZT73" s="545"/>
      <c r="MZU73" s="545"/>
      <c r="MZV73" s="545"/>
      <c r="MZW73" s="545"/>
      <c r="MZX73" s="545"/>
      <c r="MZZ73" s="545"/>
      <c r="NAA73" s="545"/>
      <c r="NAB73" s="545"/>
      <c r="NAC73" s="545"/>
      <c r="NAD73" s="545"/>
      <c r="NAE73" s="545"/>
      <c r="NAF73" s="545"/>
      <c r="NAH73" s="545"/>
      <c r="NAI73" s="545"/>
      <c r="NAJ73" s="545"/>
      <c r="NAK73" s="545"/>
      <c r="NAL73" s="545"/>
      <c r="NAM73" s="545"/>
      <c r="NAN73" s="545"/>
      <c r="NAP73" s="545"/>
      <c r="NAQ73" s="545"/>
      <c r="NAR73" s="545"/>
      <c r="NAS73" s="545"/>
      <c r="NAT73" s="545"/>
      <c r="NAU73" s="545"/>
      <c r="NAV73" s="545"/>
      <c r="NAX73" s="545"/>
      <c r="NAY73" s="545"/>
      <c r="NAZ73" s="545"/>
      <c r="NBA73" s="545"/>
      <c r="NBB73" s="545"/>
      <c r="NBC73" s="545"/>
      <c r="NBD73" s="545"/>
      <c r="NBF73" s="545"/>
      <c r="NBG73" s="545"/>
      <c r="NBH73" s="545"/>
      <c r="NBI73" s="545"/>
      <c r="NBJ73" s="545"/>
      <c r="NBK73" s="545"/>
      <c r="NBL73" s="545"/>
      <c r="NBN73" s="545"/>
      <c r="NBO73" s="545"/>
      <c r="NBP73" s="545"/>
      <c r="NBQ73" s="545"/>
      <c r="NBR73" s="545"/>
      <c r="NBS73" s="545"/>
      <c r="NBT73" s="545"/>
      <c r="NBV73" s="545"/>
      <c r="NBW73" s="545"/>
      <c r="NBX73" s="545"/>
      <c r="NBY73" s="545"/>
      <c r="NBZ73" s="545"/>
      <c r="NCA73" s="545"/>
      <c r="NCB73" s="545"/>
      <c r="NCD73" s="545"/>
      <c r="NCE73" s="545"/>
      <c r="NCF73" s="545"/>
      <c r="NCG73" s="545"/>
      <c r="NCH73" s="545"/>
      <c r="NCI73" s="545"/>
      <c r="NCJ73" s="545"/>
      <c r="NCL73" s="545"/>
      <c r="NCM73" s="545"/>
      <c r="NCN73" s="545"/>
      <c r="NCO73" s="545"/>
      <c r="NCP73" s="545"/>
      <c r="NCQ73" s="545"/>
      <c r="NCR73" s="545"/>
      <c r="NCT73" s="545"/>
      <c r="NCU73" s="545"/>
      <c r="NCV73" s="545"/>
      <c r="NCW73" s="545"/>
      <c r="NCX73" s="545"/>
      <c r="NCY73" s="545"/>
      <c r="NCZ73" s="545"/>
      <c r="NDB73" s="545"/>
      <c r="NDC73" s="545"/>
      <c r="NDD73" s="545"/>
      <c r="NDE73" s="545"/>
      <c r="NDF73" s="545"/>
      <c r="NDG73" s="545"/>
      <c r="NDH73" s="545"/>
      <c r="NDJ73" s="545"/>
      <c r="NDK73" s="545"/>
      <c r="NDL73" s="545"/>
      <c r="NDM73" s="545"/>
      <c r="NDN73" s="545"/>
      <c r="NDO73" s="545"/>
      <c r="NDP73" s="545"/>
      <c r="NDR73" s="545"/>
      <c r="NDS73" s="545"/>
      <c r="NDT73" s="545"/>
      <c r="NDU73" s="545"/>
      <c r="NDV73" s="545"/>
      <c r="NDW73" s="545"/>
      <c r="NDX73" s="545"/>
      <c r="NDZ73" s="545"/>
      <c r="NEA73" s="545"/>
      <c r="NEB73" s="545"/>
      <c r="NEC73" s="545"/>
      <c r="NED73" s="545"/>
      <c r="NEE73" s="545"/>
      <c r="NEF73" s="545"/>
      <c r="NEH73" s="545"/>
      <c r="NEI73" s="545"/>
      <c r="NEJ73" s="545"/>
      <c r="NEK73" s="545"/>
      <c r="NEL73" s="545"/>
      <c r="NEM73" s="545"/>
      <c r="NEN73" s="545"/>
      <c r="NEP73" s="545"/>
      <c r="NEQ73" s="545"/>
      <c r="NER73" s="545"/>
      <c r="NES73" s="545"/>
      <c r="NET73" s="545"/>
      <c r="NEU73" s="545"/>
      <c r="NEV73" s="545"/>
      <c r="NEX73" s="545"/>
      <c r="NEY73" s="545"/>
      <c r="NEZ73" s="545"/>
      <c r="NFA73" s="545"/>
      <c r="NFB73" s="545"/>
      <c r="NFC73" s="545"/>
      <c r="NFD73" s="545"/>
      <c r="NFF73" s="545"/>
      <c r="NFG73" s="545"/>
      <c r="NFH73" s="545"/>
      <c r="NFI73" s="545"/>
      <c r="NFJ73" s="545"/>
      <c r="NFK73" s="545"/>
      <c r="NFL73" s="545"/>
      <c r="NFN73" s="545"/>
      <c r="NFO73" s="545"/>
      <c r="NFP73" s="545"/>
      <c r="NFQ73" s="545"/>
      <c r="NFR73" s="545"/>
      <c r="NFS73" s="545"/>
      <c r="NFT73" s="545"/>
      <c r="NFV73" s="545"/>
      <c r="NFW73" s="545"/>
      <c r="NFX73" s="545"/>
      <c r="NFY73" s="545"/>
      <c r="NFZ73" s="545"/>
      <c r="NGA73" s="545"/>
      <c r="NGB73" s="545"/>
      <c r="NGD73" s="545"/>
      <c r="NGE73" s="545"/>
      <c r="NGF73" s="545"/>
      <c r="NGG73" s="545"/>
      <c r="NGH73" s="545"/>
      <c r="NGI73" s="545"/>
      <c r="NGJ73" s="545"/>
      <c r="NGL73" s="545"/>
      <c r="NGM73" s="545"/>
      <c r="NGN73" s="545"/>
      <c r="NGO73" s="545"/>
      <c r="NGP73" s="545"/>
      <c r="NGQ73" s="545"/>
      <c r="NGR73" s="545"/>
      <c r="NGT73" s="545"/>
      <c r="NGU73" s="545"/>
      <c r="NGV73" s="545"/>
      <c r="NGW73" s="545"/>
      <c r="NGX73" s="545"/>
      <c r="NGY73" s="545"/>
      <c r="NGZ73" s="545"/>
      <c r="NHB73" s="545"/>
      <c r="NHC73" s="545"/>
      <c r="NHD73" s="545"/>
      <c r="NHE73" s="545"/>
      <c r="NHF73" s="545"/>
      <c r="NHG73" s="545"/>
      <c r="NHH73" s="545"/>
      <c r="NHJ73" s="545"/>
      <c r="NHK73" s="545"/>
      <c r="NHL73" s="545"/>
      <c r="NHM73" s="545"/>
      <c r="NHN73" s="545"/>
      <c r="NHO73" s="545"/>
      <c r="NHP73" s="545"/>
      <c r="NHR73" s="545"/>
      <c r="NHS73" s="545"/>
      <c r="NHT73" s="545"/>
      <c r="NHU73" s="545"/>
      <c r="NHV73" s="545"/>
      <c r="NHW73" s="545"/>
      <c r="NHX73" s="545"/>
      <c r="NHZ73" s="545"/>
      <c r="NIA73" s="545"/>
      <c r="NIB73" s="545"/>
      <c r="NIC73" s="545"/>
      <c r="NID73" s="545"/>
      <c r="NIE73" s="545"/>
      <c r="NIF73" s="545"/>
      <c r="NIH73" s="545"/>
      <c r="NII73" s="545"/>
      <c r="NIJ73" s="545"/>
      <c r="NIK73" s="545"/>
      <c r="NIL73" s="545"/>
      <c r="NIM73" s="545"/>
      <c r="NIN73" s="545"/>
      <c r="NIP73" s="545"/>
      <c r="NIQ73" s="545"/>
      <c r="NIR73" s="545"/>
      <c r="NIS73" s="545"/>
      <c r="NIT73" s="545"/>
      <c r="NIU73" s="545"/>
      <c r="NIV73" s="545"/>
      <c r="NIX73" s="545"/>
      <c r="NIY73" s="545"/>
      <c r="NIZ73" s="545"/>
      <c r="NJA73" s="545"/>
      <c r="NJB73" s="545"/>
      <c r="NJC73" s="545"/>
      <c r="NJD73" s="545"/>
      <c r="NJF73" s="545"/>
      <c r="NJG73" s="545"/>
      <c r="NJH73" s="545"/>
      <c r="NJI73" s="545"/>
      <c r="NJJ73" s="545"/>
      <c r="NJK73" s="545"/>
      <c r="NJL73" s="545"/>
      <c r="NJN73" s="545"/>
      <c r="NJO73" s="545"/>
      <c r="NJP73" s="545"/>
      <c r="NJQ73" s="545"/>
      <c r="NJR73" s="545"/>
      <c r="NJS73" s="545"/>
      <c r="NJT73" s="545"/>
      <c r="NJV73" s="545"/>
      <c r="NJW73" s="545"/>
      <c r="NJX73" s="545"/>
      <c r="NJY73" s="545"/>
      <c r="NJZ73" s="545"/>
      <c r="NKA73" s="545"/>
      <c r="NKB73" s="545"/>
      <c r="NKD73" s="545"/>
      <c r="NKE73" s="545"/>
      <c r="NKF73" s="545"/>
      <c r="NKG73" s="545"/>
      <c r="NKH73" s="545"/>
      <c r="NKI73" s="545"/>
      <c r="NKJ73" s="545"/>
      <c r="NKL73" s="545"/>
      <c r="NKM73" s="545"/>
      <c r="NKN73" s="545"/>
      <c r="NKO73" s="545"/>
      <c r="NKP73" s="545"/>
      <c r="NKQ73" s="545"/>
      <c r="NKR73" s="545"/>
      <c r="NKT73" s="545"/>
      <c r="NKU73" s="545"/>
      <c r="NKV73" s="545"/>
      <c r="NKW73" s="545"/>
      <c r="NKX73" s="545"/>
      <c r="NKY73" s="545"/>
      <c r="NKZ73" s="545"/>
      <c r="NLB73" s="545"/>
      <c r="NLC73" s="545"/>
      <c r="NLD73" s="545"/>
      <c r="NLE73" s="545"/>
      <c r="NLF73" s="545"/>
      <c r="NLG73" s="545"/>
      <c r="NLH73" s="545"/>
      <c r="NLJ73" s="545"/>
      <c r="NLK73" s="545"/>
      <c r="NLL73" s="545"/>
      <c r="NLM73" s="545"/>
      <c r="NLN73" s="545"/>
      <c r="NLO73" s="545"/>
      <c r="NLP73" s="545"/>
      <c r="NLR73" s="545"/>
      <c r="NLS73" s="545"/>
      <c r="NLT73" s="545"/>
      <c r="NLU73" s="545"/>
      <c r="NLV73" s="545"/>
      <c r="NLW73" s="545"/>
      <c r="NLX73" s="545"/>
      <c r="NLZ73" s="545"/>
      <c r="NMA73" s="545"/>
      <c r="NMB73" s="545"/>
      <c r="NMC73" s="545"/>
      <c r="NMD73" s="545"/>
      <c r="NME73" s="545"/>
      <c r="NMF73" s="545"/>
      <c r="NMH73" s="545"/>
      <c r="NMI73" s="545"/>
      <c r="NMJ73" s="545"/>
      <c r="NMK73" s="545"/>
      <c r="NML73" s="545"/>
      <c r="NMM73" s="545"/>
      <c r="NMN73" s="545"/>
      <c r="NMP73" s="545"/>
      <c r="NMQ73" s="545"/>
      <c r="NMR73" s="545"/>
      <c r="NMS73" s="545"/>
      <c r="NMT73" s="545"/>
      <c r="NMU73" s="545"/>
      <c r="NMV73" s="545"/>
      <c r="NMX73" s="545"/>
      <c r="NMY73" s="545"/>
      <c r="NMZ73" s="545"/>
      <c r="NNA73" s="545"/>
      <c r="NNB73" s="545"/>
      <c r="NNC73" s="545"/>
      <c r="NND73" s="545"/>
      <c r="NNF73" s="545"/>
      <c r="NNG73" s="545"/>
      <c r="NNH73" s="545"/>
      <c r="NNI73" s="545"/>
      <c r="NNJ73" s="545"/>
      <c r="NNK73" s="545"/>
      <c r="NNL73" s="545"/>
      <c r="NNN73" s="545"/>
      <c r="NNO73" s="545"/>
      <c r="NNP73" s="545"/>
      <c r="NNQ73" s="545"/>
      <c r="NNR73" s="545"/>
      <c r="NNS73" s="545"/>
      <c r="NNT73" s="545"/>
      <c r="NNV73" s="545"/>
      <c r="NNW73" s="545"/>
      <c r="NNX73" s="545"/>
      <c r="NNY73" s="545"/>
      <c r="NNZ73" s="545"/>
      <c r="NOA73" s="545"/>
      <c r="NOB73" s="545"/>
      <c r="NOD73" s="545"/>
      <c r="NOE73" s="545"/>
      <c r="NOF73" s="545"/>
      <c r="NOG73" s="545"/>
      <c r="NOH73" s="545"/>
      <c r="NOI73" s="545"/>
      <c r="NOJ73" s="545"/>
      <c r="NOL73" s="545"/>
      <c r="NOM73" s="545"/>
      <c r="NON73" s="545"/>
      <c r="NOO73" s="545"/>
      <c r="NOP73" s="545"/>
      <c r="NOQ73" s="545"/>
      <c r="NOR73" s="545"/>
      <c r="NOT73" s="545"/>
      <c r="NOU73" s="545"/>
      <c r="NOV73" s="545"/>
      <c r="NOW73" s="545"/>
      <c r="NOX73" s="545"/>
      <c r="NOY73" s="545"/>
      <c r="NOZ73" s="545"/>
      <c r="NPB73" s="545"/>
      <c r="NPC73" s="545"/>
      <c r="NPD73" s="545"/>
      <c r="NPE73" s="545"/>
      <c r="NPF73" s="545"/>
      <c r="NPG73" s="545"/>
      <c r="NPH73" s="545"/>
      <c r="NPJ73" s="545"/>
      <c r="NPK73" s="545"/>
      <c r="NPL73" s="545"/>
      <c r="NPM73" s="545"/>
      <c r="NPN73" s="545"/>
      <c r="NPO73" s="545"/>
      <c r="NPP73" s="545"/>
      <c r="NPR73" s="545"/>
      <c r="NPS73" s="545"/>
      <c r="NPT73" s="545"/>
      <c r="NPU73" s="545"/>
      <c r="NPV73" s="545"/>
      <c r="NPW73" s="545"/>
      <c r="NPX73" s="545"/>
      <c r="NPZ73" s="545"/>
      <c r="NQA73" s="545"/>
      <c r="NQB73" s="545"/>
      <c r="NQC73" s="545"/>
      <c r="NQD73" s="545"/>
      <c r="NQE73" s="545"/>
      <c r="NQF73" s="545"/>
      <c r="NQH73" s="545"/>
      <c r="NQI73" s="545"/>
      <c r="NQJ73" s="545"/>
      <c r="NQK73" s="545"/>
      <c r="NQL73" s="545"/>
      <c r="NQM73" s="545"/>
      <c r="NQN73" s="545"/>
      <c r="NQP73" s="545"/>
      <c r="NQQ73" s="545"/>
      <c r="NQR73" s="545"/>
      <c r="NQS73" s="545"/>
      <c r="NQT73" s="545"/>
      <c r="NQU73" s="545"/>
      <c r="NQV73" s="545"/>
      <c r="NQX73" s="545"/>
      <c r="NQY73" s="545"/>
      <c r="NQZ73" s="545"/>
      <c r="NRA73" s="545"/>
      <c r="NRB73" s="545"/>
      <c r="NRC73" s="545"/>
      <c r="NRD73" s="545"/>
      <c r="NRF73" s="545"/>
      <c r="NRG73" s="545"/>
      <c r="NRH73" s="545"/>
      <c r="NRI73" s="545"/>
      <c r="NRJ73" s="545"/>
      <c r="NRK73" s="545"/>
      <c r="NRL73" s="545"/>
      <c r="NRN73" s="545"/>
      <c r="NRO73" s="545"/>
      <c r="NRP73" s="545"/>
      <c r="NRQ73" s="545"/>
      <c r="NRR73" s="545"/>
      <c r="NRS73" s="545"/>
      <c r="NRT73" s="545"/>
      <c r="NRV73" s="545"/>
      <c r="NRW73" s="545"/>
      <c r="NRX73" s="545"/>
      <c r="NRY73" s="545"/>
      <c r="NRZ73" s="545"/>
      <c r="NSA73" s="545"/>
      <c r="NSB73" s="545"/>
      <c r="NSD73" s="545"/>
      <c r="NSE73" s="545"/>
      <c r="NSF73" s="545"/>
      <c r="NSG73" s="545"/>
      <c r="NSH73" s="545"/>
      <c r="NSI73" s="545"/>
      <c r="NSJ73" s="545"/>
      <c r="NSL73" s="545"/>
      <c r="NSM73" s="545"/>
      <c r="NSN73" s="545"/>
      <c r="NSO73" s="545"/>
      <c r="NSP73" s="545"/>
      <c r="NSQ73" s="545"/>
      <c r="NSR73" s="545"/>
      <c r="NST73" s="545"/>
      <c r="NSU73" s="545"/>
      <c r="NSV73" s="545"/>
      <c r="NSW73" s="545"/>
      <c r="NSX73" s="545"/>
      <c r="NSY73" s="545"/>
      <c r="NSZ73" s="545"/>
      <c r="NTB73" s="545"/>
      <c r="NTC73" s="545"/>
      <c r="NTD73" s="545"/>
      <c r="NTE73" s="545"/>
      <c r="NTF73" s="545"/>
      <c r="NTG73" s="545"/>
      <c r="NTH73" s="545"/>
      <c r="NTJ73" s="545"/>
      <c r="NTK73" s="545"/>
      <c r="NTL73" s="545"/>
      <c r="NTM73" s="545"/>
      <c r="NTN73" s="545"/>
      <c r="NTO73" s="545"/>
      <c r="NTP73" s="545"/>
      <c r="NTR73" s="545"/>
      <c r="NTS73" s="545"/>
      <c r="NTT73" s="545"/>
      <c r="NTU73" s="545"/>
      <c r="NTV73" s="545"/>
      <c r="NTW73" s="545"/>
      <c r="NTX73" s="545"/>
      <c r="NTZ73" s="545"/>
      <c r="NUA73" s="545"/>
      <c r="NUB73" s="545"/>
      <c r="NUC73" s="545"/>
      <c r="NUD73" s="545"/>
      <c r="NUE73" s="545"/>
      <c r="NUF73" s="545"/>
      <c r="NUH73" s="545"/>
      <c r="NUI73" s="545"/>
      <c r="NUJ73" s="545"/>
      <c r="NUK73" s="545"/>
      <c r="NUL73" s="545"/>
      <c r="NUM73" s="545"/>
      <c r="NUN73" s="545"/>
      <c r="NUP73" s="545"/>
      <c r="NUQ73" s="545"/>
      <c r="NUR73" s="545"/>
      <c r="NUS73" s="545"/>
      <c r="NUT73" s="545"/>
      <c r="NUU73" s="545"/>
      <c r="NUV73" s="545"/>
      <c r="NUX73" s="545"/>
      <c r="NUY73" s="545"/>
      <c r="NUZ73" s="545"/>
      <c r="NVA73" s="545"/>
      <c r="NVB73" s="545"/>
      <c r="NVC73" s="545"/>
      <c r="NVD73" s="545"/>
      <c r="NVF73" s="545"/>
      <c r="NVG73" s="545"/>
      <c r="NVH73" s="545"/>
      <c r="NVI73" s="545"/>
      <c r="NVJ73" s="545"/>
      <c r="NVK73" s="545"/>
      <c r="NVL73" s="545"/>
      <c r="NVN73" s="545"/>
      <c r="NVO73" s="545"/>
      <c r="NVP73" s="545"/>
      <c r="NVQ73" s="545"/>
      <c r="NVR73" s="545"/>
      <c r="NVS73" s="545"/>
      <c r="NVT73" s="545"/>
      <c r="NVV73" s="545"/>
      <c r="NVW73" s="545"/>
      <c r="NVX73" s="545"/>
      <c r="NVY73" s="545"/>
      <c r="NVZ73" s="545"/>
      <c r="NWA73" s="545"/>
      <c r="NWB73" s="545"/>
      <c r="NWD73" s="545"/>
      <c r="NWE73" s="545"/>
      <c r="NWF73" s="545"/>
      <c r="NWG73" s="545"/>
      <c r="NWH73" s="545"/>
      <c r="NWI73" s="545"/>
      <c r="NWJ73" s="545"/>
      <c r="NWL73" s="545"/>
      <c r="NWM73" s="545"/>
      <c r="NWN73" s="545"/>
      <c r="NWO73" s="545"/>
      <c r="NWP73" s="545"/>
      <c r="NWQ73" s="545"/>
      <c r="NWR73" s="545"/>
      <c r="NWT73" s="545"/>
      <c r="NWU73" s="545"/>
      <c r="NWV73" s="545"/>
      <c r="NWW73" s="545"/>
      <c r="NWX73" s="545"/>
      <c r="NWY73" s="545"/>
      <c r="NWZ73" s="545"/>
      <c r="NXB73" s="545"/>
      <c r="NXC73" s="545"/>
      <c r="NXD73" s="545"/>
      <c r="NXE73" s="545"/>
      <c r="NXF73" s="545"/>
      <c r="NXG73" s="545"/>
      <c r="NXH73" s="545"/>
      <c r="NXJ73" s="545"/>
      <c r="NXK73" s="545"/>
      <c r="NXL73" s="545"/>
      <c r="NXM73" s="545"/>
      <c r="NXN73" s="545"/>
      <c r="NXO73" s="545"/>
      <c r="NXP73" s="545"/>
      <c r="NXR73" s="545"/>
      <c r="NXS73" s="545"/>
      <c r="NXT73" s="545"/>
      <c r="NXU73" s="545"/>
      <c r="NXV73" s="545"/>
      <c r="NXW73" s="545"/>
      <c r="NXX73" s="545"/>
      <c r="NXZ73" s="545"/>
      <c r="NYA73" s="545"/>
      <c r="NYB73" s="545"/>
      <c r="NYC73" s="545"/>
      <c r="NYD73" s="545"/>
      <c r="NYE73" s="545"/>
      <c r="NYF73" s="545"/>
      <c r="NYH73" s="545"/>
      <c r="NYI73" s="545"/>
      <c r="NYJ73" s="545"/>
      <c r="NYK73" s="545"/>
      <c r="NYL73" s="545"/>
      <c r="NYM73" s="545"/>
      <c r="NYN73" s="545"/>
      <c r="NYP73" s="545"/>
      <c r="NYQ73" s="545"/>
      <c r="NYR73" s="545"/>
      <c r="NYS73" s="545"/>
      <c r="NYT73" s="545"/>
      <c r="NYU73" s="545"/>
      <c r="NYV73" s="545"/>
      <c r="NYX73" s="545"/>
      <c r="NYY73" s="545"/>
      <c r="NYZ73" s="545"/>
      <c r="NZA73" s="545"/>
      <c r="NZB73" s="545"/>
      <c r="NZC73" s="545"/>
      <c r="NZD73" s="545"/>
      <c r="NZF73" s="545"/>
      <c r="NZG73" s="545"/>
      <c r="NZH73" s="545"/>
      <c r="NZI73" s="545"/>
      <c r="NZJ73" s="545"/>
      <c r="NZK73" s="545"/>
      <c r="NZL73" s="545"/>
      <c r="NZN73" s="545"/>
      <c r="NZO73" s="545"/>
      <c r="NZP73" s="545"/>
      <c r="NZQ73" s="545"/>
      <c r="NZR73" s="545"/>
      <c r="NZS73" s="545"/>
      <c r="NZT73" s="545"/>
      <c r="NZV73" s="545"/>
      <c r="NZW73" s="545"/>
      <c r="NZX73" s="545"/>
      <c r="NZY73" s="545"/>
      <c r="NZZ73" s="545"/>
      <c r="OAA73" s="545"/>
      <c r="OAB73" s="545"/>
      <c r="OAD73" s="545"/>
      <c r="OAE73" s="545"/>
      <c r="OAF73" s="545"/>
      <c r="OAG73" s="545"/>
      <c r="OAH73" s="545"/>
      <c r="OAI73" s="545"/>
      <c r="OAJ73" s="545"/>
      <c r="OAL73" s="545"/>
      <c r="OAM73" s="545"/>
      <c r="OAN73" s="545"/>
      <c r="OAO73" s="545"/>
      <c r="OAP73" s="545"/>
      <c r="OAQ73" s="545"/>
      <c r="OAR73" s="545"/>
      <c r="OAT73" s="545"/>
      <c r="OAU73" s="545"/>
      <c r="OAV73" s="545"/>
      <c r="OAW73" s="545"/>
      <c r="OAX73" s="545"/>
      <c r="OAY73" s="545"/>
      <c r="OAZ73" s="545"/>
      <c r="OBB73" s="545"/>
      <c r="OBC73" s="545"/>
      <c r="OBD73" s="545"/>
      <c r="OBE73" s="545"/>
      <c r="OBF73" s="545"/>
      <c r="OBG73" s="545"/>
      <c r="OBH73" s="545"/>
      <c r="OBJ73" s="545"/>
      <c r="OBK73" s="545"/>
      <c r="OBL73" s="545"/>
      <c r="OBM73" s="545"/>
      <c r="OBN73" s="545"/>
      <c r="OBO73" s="545"/>
      <c r="OBP73" s="545"/>
      <c r="OBR73" s="545"/>
      <c r="OBS73" s="545"/>
      <c r="OBT73" s="545"/>
      <c r="OBU73" s="545"/>
      <c r="OBV73" s="545"/>
      <c r="OBW73" s="545"/>
      <c r="OBX73" s="545"/>
      <c r="OBZ73" s="545"/>
      <c r="OCA73" s="545"/>
      <c r="OCB73" s="545"/>
      <c r="OCC73" s="545"/>
      <c r="OCD73" s="545"/>
      <c r="OCE73" s="545"/>
      <c r="OCF73" s="545"/>
      <c r="OCH73" s="545"/>
      <c r="OCI73" s="545"/>
      <c r="OCJ73" s="545"/>
      <c r="OCK73" s="545"/>
      <c r="OCL73" s="545"/>
      <c r="OCM73" s="545"/>
      <c r="OCN73" s="545"/>
      <c r="OCP73" s="545"/>
      <c r="OCQ73" s="545"/>
      <c r="OCR73" s="545"/>
      <c r="OCS73" s="545"/>
      <c r="OCT73" s="545"/>
      <c r="OCU73" s="545"/>
      <c r="OCV73" s="545"/>
      <c r="OCX73" s="545"/>
      <c r="OCY73" s="545"/>
      <c r="OCZ73" s="545"/>
      <c r="ODA73" s="545"/>
      <c r="ODB73" s="545"/>
      <c r="ODC73" s="545"/>
      <c r="ODD73" s="545"/>
      <c r="ODF73" s="545"/>
      <c r="ODG73" s="545"/>
      <c r="ODH73" s="545"/>
      <c r="ODI73" s="545"/>
      <c r="ODJ73" s="545"/>
      <c r="ODK73" s="545"/>
      <c r="ODL73" s="545"/>
      <c r="ODN73" s="545"/>
      <c r="ODO73" s="545"/>
      <c r="ODP73" s="545"/>
      <c r="ODQ73" s="545"/>
      <c r="ODR73" s="545"/>
      <c r="ODS73" s="545"/>
      <c r="ODT73" s="545"/>
      <c r="ODV73" s="545"/>
      <c r="ODW73" s="545"/>
      <c r="ODX73" s="545"/>
      <c r="ODY73" s="545"/>
      <c r="ODZ73" s="545"/>
      <c r="OEA73" s="545"/>
      <c r="OEB73" s="545"/>
      <c r="OED73" s="545"/>
      <c r="OEE73" s="545"/>
      <c r="OEF73" s="545"/>
      <c r="OEG73" s="545"/>
      <c r="OEH73" s="545"/>
      <c r="OEI73" s="545"/>
      <c r="OEJ73" s="545"/>
      <c r="OEL73" s="545"/>
      <c r="OEM73" s="545"/>
      <c r="OEN73" s="545"/>
      <c r="OEO73" s="545"/>
      <c r="OEP73" s="545"/>
      <c r="OEQ73" s="545"/>
      <c r="OER73" s="545"/>
      <c r="OET73" s="545"/>
      <c r="OEU73" s="545"/>
      <c r="OEV73" s="545"/>
      <c r="OEW73" s="545"/>
      <c r="OEX73" s="545"/>
      <c r="OEY73" s="545"/>
      <c r="OEZ73" s="545"/>
      <c r="OFB73" s="545"/>
      <c r="OFC73" s="545"/>
      <c r="OFD73" s="545"/>
      <c r="OFE73" s="545"/>
      <c r="OFF73" s="545"/>
      <c r="OFG73" s="545"/>
      <c r="OFH73" s="545"/>
      <c r="OFJ73" s="545"/>
      <c r="OFK73" s="545"/>
      <c r="OFL73" s="545"/>
      <c r="OFM73" s="545"/>
      <c r="OFN73" s="545"/>
      <c r="OFO73" s="545"/>
      <c r="OFP73" s="545"/>
      <c r="OFR73" s="545"/>
      <c r="OFS73" s="545"/>
      <c r="OFT73" s="545"/>
      <c r="OFU73" s="545"/>
      <c r="OFV73" s="545"/>
      <c r="OFW73" s="545"/>
      <c r="OFX73" s="545"/>
      <c r="OFZ73" s="545"/>
      <c r="OGA73" s="545"/>
      <c r="OGB73" s="545"/>
      <c r="OGC73" s="545"/>
      <c r="OGD73" s="545"/>
      <c r="OGE73" s="545"/>
      <c r="OGF73" s="545"/>
      <c r="OGH73" s="545"/>
      <c r="OGI73" s="545"/>
      <c r="OGJ73" s="545"/>
      <c r="OGK73" s="545"/>
      <c r="OGL73" s="545"/>
      <c r="OGM73" s="545"/>
      <c r="OGN73" s="545"/>
      <c r="OGP73" s="545"/>
      <c r="OGQ73" s="545"/>
      <c r="OGR73" s="545"/>
      <c r="OGS73" s="545"/>
      <c r="OGT73" s="545"/>
      <c r="OGU73" s="545"/>
      <c r="OGV73" s="545"/>
      <c r="OGX73" s="545"/>
      <c r="OGY73" s="545"/>
      <c r="OGZ73" s="545"/>
      <c r="OHA73" s="545"/>
      <c r="OHB73" s="545"/>
      <c r="OHC73" s="545"/>
      <c r="OHD73" s="545"/>
      <c r="OHF73" s="545"/>
      <c r="OHG73" s="545"/>
      <c r="OHH73" s="545"/>
      <c r="OHI73" s="545"/>
      <c r="OHJ73" s="545"/>
      <c r="OHK73" s="545"/>
      <c r="OHL73" s="545"/>
      <c r="OHN73" s="545"/>
      <c r="OHO73" s="545"/>
      <c r="OHP73" s="545"/>
      <c r="OHQ73" s="545"/>
      <c r="OHR73" s="545"/>
      <c r="OHS73" s="545"/>
      <c r="OHT73" s="545"/>
      <c r="OHV73" s="545"/>
      <c r="OHW73" s="545"/>
      <c r="OHX73" s="545"/>
      <c r="OHY73" s="545"/>
      <c r="OHZ73" s="545"/>
      <c r="OIA73" s="545"/>
      <c r="OIB73" s="545"/>
      <c r="OID73" s="545"/>
      <c r="OIE73" s="545"/>
      <c r="OIF73" s="545"/>
      <c r="OIG73" s="545"/>
      <c r="OIH73" s="545"/>
      <c r="OII73" s="545"/>
      <c r="OIJ73" s="545"/>
      <c r="OIL73" s="545"/>
      <c r="OIM73" s="545"/>
      <c r="OIN73" s="545"/>
      <c r="OIO73" s="545"/>
      <c r="OIP73" s="545"/>
      <c r="OIQ73" s="545"/>
      <c r="OIR73" s="545"/>
      <c r="OIT73" s="545"/>
      <c r="OIU73" s="545"/>
      <c r="OIV73" s="545"/>
      <c r="OIW73" s="545"/>
      <c r="OIX73" s="545"/>
      <c r="OIY73" s="545"/>
      <c r="OIZ73" s="545"/>
      <c r="OJB73" s="545"/>
      <c r="OJC73" s="545"/>
      <c r="OJD73" s="545"/>
      <c r="OJE73" s="545"/>
      <c r="OJF73" s="545"/>
      <c r="OJG73" s="545"/>
      <c r="OJH73" s="545"/>
      <c r="OJJ73" s="545"/>
      <c r="OJK73" s="545"/>
      <c r="OJL73" s="545"/>
      <c r="OJM73" s="545"/>
      <c r="OJN73" s="545"/>
      <c r="OJO73" s="545"/>
      <c r="OJP73" s="545"/>
      <c r="OJR73" s="545"/>
      <c r="OJS73" s="545"/>
      <c r="OJT73" s="545"/>
      <c r="OJU73" s="545"/>
      <c r="OJV73" s="545"/>
      <c r="OJW73" s="545"/>
      <c r="OJX73" s="545"/>
      <c r="OJZ73" s="545"/>
      <c r="OKA73" s="545"/>
      <c r="OKB73" s="545"/>
      <c r="OKC73" s="545"/>
      <c r="OKD73" s="545"/>
      <c r="OKE73" s="545"/>
      <c r="OKF73" s="545"/>
      <c r="OKH73" s="545"/>
      <c r="OKI73" s="545"/>
      <c r="OKJ73" s="545"/>
      <c r="OKK73" s="545"/>
      <c r="OKL73" s="545"/>
      <c r="OKM73" s="545"/>
      <c r="OKN73" s="545"/>
      <c r="OKP73" s="545"/>
      <c r="OKQ73" s="545"/>
      <c r="OKR73" s="545"/>
      <c r="OKS73" s="545"/>
      <c r="OKT73" s="545"/>
      <c r="OKU73" s="545"/>
      <c r="OKV73" s="545"/>
      <c r="OKX73" s="545"/>
      <c r="OKY73" s="545"/>
      <c r="OKZ73" s="545"/>
      <c r="OLA73" s="545"/>
      <c r="OLB73" s="545"/>
      <c r="OLC73" s="545"/>
      <c r="OLD73" s="545"/>
      <c r="OLF73" s="545"/>
      <c r="OLG73" s="545"/>
      <c r="OLH73" s="545"/>
      <c r="OLI73" s="545"/>
      <c r="OLJ73" s="545"/>
      <c r="OLK73" s="545"/>
      <c r="OLL73" s="545"/>
      <c r="OLN73" s="545"/>
      <c r="OLO73" s="545"/>
      <c r="OLP73" s="545"/>
      <c r="OLQ73" s="545"/>
      <c r="OLR73" s="545"/>
      <c r="OLS73" s="545"/>
      <c r="OLT73" s="545"/>
      <c r="OLV73" s="545"/>
      <c r="OLW73" s="545"/>
      <c r="OLX73" s="545"/>
      <c r="OLY73" s="545"/>
      <c r="OLZ73" s="545"/>
      <c r="OMA73" s="545"/>
      <c r="OMB73" s="545"/>
      <c r="OMD73" s="545"/>
      <c r="OME73" s="545"/>
      <c r="OMF73" s="545"/>
      <c r="OMG73" s="545"/>
      <c r="OMH73" s="545"/>
      <c r="OMI73" s="545"/>
      <c r="OMJ73" s="545"/>
      <c r="OML73" s="545"/>
      <c r="OMM73" s="545"/>
      <c r="OMN73" s="545"/>
      <c r="OMO73" s="545"/>
      <c r="OMP73" s="545"/>
      <c r="OMQ73" s="545"/>
      <c r="OMR73" s="545"/>
      <c r="OMT73" s="545"/>
      <c r="OMU73" s="545"/>
      <c r="OMV73" s="545"/>
      <c r="OMW73" s="545"/>
      <c r="OMX73" s="545"/>
      <c r="OMY73" s="545"/>
      <c r="OMZ73" s="545"/>
      <c r="ONB73" s="545"/>
      <c r="ONC73" s="545"/>
      <c r="OND73" s="545"/>
      <c r="ONE73" s="545"/>
      <c r="ONF73" s="545"/>
      <c r="ONG73" s="545"/>
      <c r="ONH73" s="545"/>
      <c r="ONJ73" s="545"/>
      <c r="ONK73" s="545"/>
      <c r="ONL73" s="545"/>
      <c r="ONM73" s="545"/>
      <c r="ONN73" s="545"/>
      <c r="ONO73" s="545"/>
      <c r="ONP73" s="545"/>
      <c r="ONR73" s="545"/>
      <c r="ONS73" s="545"/>
      <c r="ONT73" s="545"/>
      <c r="ONU73" s="545"/>
      <c r="ONV73" s="545"/>
      <c r="ONW73" s="545"/>
      <c r="ONX73" s="545"/>
      <c r="ONZ73" s="545"/>
      <c r="OOA73" s="545"/>
      <c r="OOB73" s="545"/>
      <c r="OOC73" s="545"/>
      <c r="OOD73" s="545"/>
      <c r="OOE73" s="545"/>
      <c r="OOF73" s="545"/>
      <c r="OOH73" s="545"/>
      <c r="OOI73" s="545"/>
      <c r="OOJ73" s="545"/>
      <c r="OOK73" s="545"/>
      <c r="OOL73" s="545"/>
      <c r="OOM73" s="545"/>
      <c r="OON73" s="545"/>
      <c r="OOP73" s="545"/>
      <c r="OOQ73" s="545"/>
      <c r="OOR73" s="545"/>
      <c r="OOS73" s="545"/>
      <c r="OOT73" s="545"/>
      <c r="OOU73" s="545"/>
      <c r="OOV73" s="545"/>
      <c r="OOX73" s="545"/>
      <c r="OOY73" s="545"/>
      <c r="OOZ73" s="545"/>
      <c r="OPA73" s="545"/>
      <c r="OPB73" s="545"/>
      <c r="OPC73" s="545"/>
      <c r="OPD73" s="545"/>
      <c r="OPF73" s="545"/>
      <c r="OPG73" s="545"/>
      <c r="OPH73" s="545"/>
      <c r="OPI73" s="545"/>
      <c r="OPJ73" s="545"/>
      <c r="OPK73" s="545"/>
      <c r="OPL73" s="545"/>
      <c r="OPN73" s="545"/>
      <c r="OPO73" s="545"/>
      <c r="OPP73" s="545"/>
      <c r="OPQ73" s="545"/>
      <c r="OPR73" s="545"/>
      <c r="OPS73" s="545"/>
      <c r="OPT73" s="545"/>
      <c r="OPV73" s="545"/>
      <c r="OPW73" s="545"/>
      <c r="OPX73" s="545"/>
      <c r="OPY73" s="545"/>
      <c r="OPZ73" s="545"/>
      <c r="OQA73" s="545"/>
      <c r="OQB73" s="545"/>
      <c r="OQD73" s="545"/>
      <c r="OQE73" s="545"/>
      <c r="OQF73" s="545"/>
      <c r="OQG73" s="545"/>
      <c r="OQH73" s="545"/>
      <c r="OQI73" s="545"/>
      <c r="OQJ73" s="545"/>
      <c r="OQL73" s="545"/>
      <c r="OQM73" s="545"/>
      <c r="OQN73" s="545"/>
      <c r="OQO73" s="545"/>
      <c r="OQP73" s="545"/>
      <c r="OQQ73" s="545"/>
      <c r="OQR73" s="545"/>
      <c r="OQT73" s="545"/>
      <c r="OQU73" s="545"/>
      <c r="OQV73" s="545"/>
      <c r="OQW73" s="545"/>
      <c r="OQX73" s="545"/>
      <c r="OQY73" s="545"/>
      <c r="OQZ73" s="545"/>
      <c r="ORB73" s="545"/>
      <c r="ORC73" s="545"/>
      <c r="ORD73" s="545"/>
      <c r="ORE73" s="545"/>
      <c r="ORF73" s="545"/>
      <c r="ORG73" s="545"/>
      <c r="ORH73" s="545"/>
      <c r="ORJ73" s="545"/>
      <c r="ORK73" s="545"/>
      <c r="ORL73" s="545"/>
      <c r="ORM73" s="545"/>
      <c r="ORN73" s="545"/>
      <c r="ORO73" s="545"/>
      <c r="ORP73" s="545"/>
      <c r="ORR73" s="545"/>
      <c r="ORS73" s="545"/>
      <c r="ORT73" s="545"/>
      <c r="ORU73" s="545"/>
      <c r="ORV73" s="545"/>
      <c r="ORW73" s="545"/>
      <c r="ORX73" s="545"/>
      <c r="ORZ73" s="545"/>
      <c r="OSA73" s="545"/>
      <c r="OSB73" s="545"/>
      <c r="OSC73" s="545"/>
      <c r="OSD73" s="545"/>
      <c r="OSE73" s="545"/>
      <c r="OSF73" s="545"/>
      <c r="OSH73" s="545"/>
      <c r="OSI73" s="545"/>
      <c r="OSJ73" s="545"/>
      <c r="OSK73" s="545"/>
      <c r="OSL73" s="545"/>
      <c r="OSM73" s="545"/>
      <c r="OSN73" s="545"/>
      <c r="OSP73" s="545"/>
      <c r="OSQ73" s="545"/>
      <c r="OSR73" s="545"/>
      <c r="OSS73" s="545"/>
      <c r="OST73" s="545"/>
      <c r="OSU73" s="545"/>
      <c r="OSV73" s="545"/>
      <c r="OSX73" s="545"/>
      <c r="OSY73" s="545"/>
      <c r="OSZ73" s="545"/>
      <c r="OTA73" s="545"/>
      <c r="OTB73" s="545"/>
      <c r="OTC73" s="545"/>
      <c r="OTD73" s="545"/>
      <c r="OTF73" s="545"/>
      <c r="OTG73" s="545"/>
      <c r="OTH73" s="545"/>
      <c r="OTI73" s="545"/>
      <c r="OTJ73" s="545"/>
      <c r="OTK73" s="545"/>
      <c r="OTL73" s="545"/>
      <c r="OTN73" s="545"/>
      <c r="OTO73" s="545"/>
      <c r="OTP73" s="545"/>
      <c r="OTQ73" s="545"/>
      <c r="OTR73" s="545"/>
      <c r="OTS73" s="545"/>
      <c r="OTT73" s="545"/>
      <c r="OTV73" s="545"/>
      <c r="OTW73" s="545"/>
      <c r="OTX73" s="545"/>
      <c r="OTY73" s="545"/>
      <c r="OTZ73" s="545"/>
      <c r="OUA73" s="545"/>
      <c r="OUB73" s="545"/>
      <c r="OUD73" s="545"/>
      <c r="OUE73" s="545"/>
      <c r="OUF73" s="545"/>
      <c r="OUG73" s="545"/>
      <c r="OUH73" s="545"/>
      <c r="OUI73" s="545"/>
      <c r="OUJ73" s="545"/>
      <c r="OUL73" s="545"/>
      <c r="OUM73" s="545"/>
      <c r="OUN73" s="545"/>
      <c r="OUO73" s="545"/>
      <c r="OUP73" s="545"/>
      <c r="OUQ73" s="545"/>
      <c r="OUR73" s="545"/>
      <c r="OUT73" s="545"/>
      <c r="OUU73" s="545"/>
      <c r="OUV73" s="545"/>
      <c r="OUW73" s="545"/>
      <c r="OUX73" s="545"/>
      <c r="OUY73" s="545"/>
      <c r="OUZ73" s="545"/>
      <c r="OVB73" s="545"/>
      <c r="OVC73" s="545"/>
      <c r="OVD73" s="545"/>
      <c r="OVE73" s="545"/>
      <c r="OVF73" s="545"/>
      <c r="OVG73" s="545"/>
      <c r="OVH73" s="545"/>
      <c r="OVJ73" s="545"/>
      <c r="OVK73" s="545"/>
      <c r="OVL73" s="545"/>
      <c r="OVM73" s="545"/>
      <c r="OVN73" s="545"/>
      <c r="OVO73" s="545"/>
      <c r="OVP73" s="545"/>
      <c r="OVR73" s="545"/>
      <c r="OVS73" s="545"/>
      <c r="OVT73" s="545"/>
      <c r="OVU73" s="545"/>
      <c r="OVV73" s="545"/>
      <c r="OVW73" s="545"/>
      <c r="OVX73" s="545"/>
      <c r="OVZ73" s="545"/>
      <c r="OWA73" s="545"/>
      <c r="OWB73" s="545"/>
      <c r="OWC73" s="545"/>
      <c r="OWD73" s="545"/>
      <c r="OWE73" s="545"/>
      <c r="OWF73" s="545"/>
      <c r="OWH73" s="545"/>
      <c r="OWI73" s="545"/>
      <c r="OWJ73" s="545"/>
      <c r="OWK73" s="545"/>
      <c r="OWL73" s="545"/>
      <c r="OWM73" s="545"/>
      <c r="OWN73" s="545"/>
      <c r="OWP73" s="545"/>
      <c r="OWQ73" s="545"/>
      <c r="OWR73" s="545"/>
      <c r="OWS73" s="545"/>
      <c r="OWT73" s="545"/>
      <c r="OWU73" s="545"/>
      <c r="OWV73" s="545"/>
      <c r="OWX73" s="545"/>
      <c r="OWY73" s="545"/>
      <c r="OWZ73" s="545"/>
      <c r="OXA73" s="545"/>
      <c r="OXB73" s="545"/>
      <c r="OXC73" s="545"/>
      <c r="OXD73" s="545"/>
      <c r="OXF73" s="545"/>
      <c r="OXG73" s="545"/>
      <c r="OXH73" s="545"/>
      <c r="OXI73" s="545"/>
      <c r="OXJ73" s="545"/>
      <c r="OXK73" s="545"/>
      <c r="OXL73" s="545"/>
      <c r="OXN73" s="545"/>
      <c r="OXO73" s="545"/>
      <c r="OXP73" s="545"/>
      <c r="OXQ73" s="545"/>
      <c r="OXR73" s="545"/>
      <c r="OXS73" s="545"/>
      <c r="OXT73" s="545"/>
      <c r="OXV73" s="545"/>
      <c r="OXW73" s="545"/>
      <c r="OXX73" s="545"/>
      <c r="OXY73" s="545"/>
      <c r="OXZ73" s="545"/>
      <c r="OYA73" s="545"/>
      <c r="OYB73" s="545"/>
      <c r="OYD73" s="545"/>
      <c r="OYE73" s="545"/>
      <c r="OYF73" s="545"/>
      <c r="OYG73" s="545"/>
      <c r="OYH73" s="545"/>
      <c r="OYI73" s="545"/>
      <c r="OYJ73" s="545"/>
      <c r="OYL73" s="545"/>
      <c r="OYM73" s="545"/>
      <c r="OYN73" s="545"/>
      <c r="OYO73" s="545"/>
      <c r="OYP73" s="545"/>
      <c r="OYQ73" s="545"/>
      <c r="OYR73" s="545"/>
      <c r="OYT73" s="545"/>
      <c r="OYU73" s="545"/>
      <c r="OYV73" s="545"/>
      <c r="OYW73" s="545"/>
      <c r="OYX73" s="545"/>
      <c r="OYY73" s="545"/>
      <c r="OYZ73" s="545"/>
      <c r="OZB73" s="545"/>
      <c r="OZC73" s="545"/>
      <c r="OZD73" s="545"/>
      <c r="OZE73" s="545"/>
      <c r="OZF73" s="545"/>
      <c r="OZG73" s="545"/>
      <c r="OZH73" s="545"/>
      <c r="OZJ73" s="545"/>
      <c r="OZK73" s="545"/>
      <c r="OZL73" s="545"/>
      <c r="OZM73" s="545"/>
      <c r="OZN73" s="545"/>
      <c r="OZO73" s="545"/>
      <c r="OZP73" s="545"/>
      <c r="OZR73" s="545"/>
      <c r="OZS73" s="545"/>
      <c r="OZT73" s="545"/>
      <c r="OZU73" s="545"/>
      <c r="OZV73" s="545"/>
      <c r="OZW73" s="545"/>
      <c r="OZX73" s="545"/>
      <c r="OZZ73" s="545"/>
      <c r="PAA73" s="545"/>
      <c r="PAB73" s="545"/>
      <c r="PAC73" s="545"/>
      <c r="PAD73" s="545"/>
      <c r="PAE73" s="545"/>
      <c r="PAF73" s="545"/>
      <c r="PAH73" s="545"/>
      <c r="PAI73" s="545"/>
      <c r="PAJ73" s="545"/>
      <c r="PAK73" s="545"/>
      <c r="PAL73" s="545"/>
      <c r="PAM73" s="545"/>
      <c r="PAN73" s="545"/>
      <c r="PAP73" s="545"/>
      <c r="PAQ73" s="545"/>
      <c r="PAR73" s="545"/>
      <c r="PAS73" s="545"/>
      <c r="PAT73" s="545"/>
      <c r="PAU73" s="545"/>
      <c r="PAV73" s="545"/>
      <c r="PAX73" s="545"/>
      <c r="PAY73" s="545"/>
      <c r="PAZ73" s="545"/>
      <c r="PBA73" s="545"/>
      <c r="PBB73" s="545"/>
      <c r="PBC73" s="545"/>
      <c r="PBD73" s="545"/>
      <c r="PBF73" s="545"/>
      <c r="PBG73" s="545"/>
      <c r="PBH73" s="545"/>
      <c r="PBI73" s="545"/>
      <c r="PBJ73" s="545"/>
      <c r="PBK73" s="545"/>
      <c r="PBL73" s="545"/>
      <c r="PBN73" s="545"/>
      <c r="PBO73" s="545"/>
      <c r="PBP73" s="545"/>
      <c r="PBQ73" s="545"/>
      <c r="PBR73" s="545"/>
      <c r="PBS73" s="545"/>
      <c r="PBT73" s="545"/>
      <c r="PBV73" s="545"/>
      <c r="PBW73" s="545"/>
      <c r="PBX73" s="545"/>
      <c r="PBY73" s="545"/>
      <c r="PBZ73" s="545"/>
      <c r="PCA73" s="545"/>
      <c r="PCB73" s="545"/>
      <c r="PCD73" s="545"/>
      <c r="PCE73" s="545"/>
      <c r="PCF73" s="545"/>
      <c r="PCG73" s="545"/>
      <c r="PCH73" s="545"/>
      <c r="PCI73" s="545"/>
      <c r="PCJ73" s="545"/>
      <c r="PCL73" s="545"/>
      <c r="PCM73" s="545"/>
      <c r="PCN73" s="545"/>
      <c r="PCO73" s="545"/>
      <c r="PCP73" s="545"/>
      <c r="PCQ73" s="545"/>
      <c r="PCR73" s="545"/>
      <c r="PCT73" s="545"/>
      <c r="PCU73" s="545"/>
      <c r="PCV73" s="545"/>
      <c r="PCW73" s="545"/>
      <c r="PCX73" s="545"/>
      <c r="PCY73" s="545"/>
      <c r="PCZ73" s="545"/>
      <c r="PDB73" s="545"/>
      <c r="PDC73" s="545"/>
      <c r="PDD73" s="545"/>
      <c r="PDE73" s="545"/>
      <c r="PDF73" s="545"/>
      <c r="PDG73" s="545"/>
      <c r="PDH73" s="545"/>
      <c r="PDJ73" s="545"/>
      <c r="PDK73" s="545"/>
      <c r="PDL73" s="545"/>
      <c r="PDM73" s="545"/>
      <c r="PDN73" s="545"/>
      <c r="PDO73" s="545"/>
      <c r="PDP73" s="545"/>
      <c r="PDR73" s="545"/>
      <c r="PDS73" s="545"/>
      <c r="PDT73" s="545"/>
      <c r="PDU73" s="545"/>
      <c r="PDV73" s="545"/>
      <c r="PDW73" s="545"/>
      <c r="PDX73" s="545"/>
      <c r="PDZ73" s="545"/>
      <c r="PEA73" s="545"/>
      <c r="PEB73" s="545"/>
      <c r="PEC73" s="545"/>
      <c r="PED73" s="545"/>
      <c r="PEE73" s="545"/>
      <c r="PEF73" s="545"/>
      <c r="PEH73" s="545"/>
      <c r="PEI73" s="545"/>
      <c r="PEJ73" s="545"/>
      <c r="PEK73" s="545"/>
      <c r="PEL73" s="545"/>
      <c r="PEM73" s="545"/>
      <c r="PEN73" s="545"/>
      <c r="PEP73" s="545"/>
      <c r="PEQ73" s="545"/>
      <c r="PER73" s="545"/>
      <c r="PES73" s="545"/>
      <c r="PET73" s="545"/>
      <c r="PEU73" s="545"/>
      <c r="PEV73" s="545"/>
      <c r="PEX73" s="545"/>
      <c r="PEY73" s="545"/>
      <c r="PEZ73" s="545"/>
      <c r="PFA73" s="545"/>
      <c r="PFB73" s="545"/>
      <c r="PFC73" s="545"/>
      <c r="PFD73" s="545"/>
      <c r="PFF73" s="545"/>
      <c r="PFG73" s="545"/>
      <c r="PFH73" s="545"/>
      <c r="PFI73" s="545"/>
      <c r="PFJ73" s="545"/>
      <c r="PFK73" s="545"/>
      <c r="PFL73" s="545"/>
      <c r="PFN73" s="545"/>
      <c r="PFO73" s="545"/>
      <c r="PFP73" s="545"/>
      <c r="PFQ73" s="545"/>
      <c r="PFR73" s="545"/>
      <c r="PFS73" s="545"/>
      <c r="PFT73" s="545"/>
      <c r="PFV73" s="545"/>
      <c r="PFW73" s="545"/>
      <c r="PFX73" s="545"/>
      <c r="PFY73" s="545"/>
      <c r="PFZ73" s="545"/>
      <c r="PGA73" s="545"/>
      <c r="PGB73" s="545"/>
      <c r="PGD73" s="545"/>
      <c r="PGE73" s="545"/>
      <c r="PGF73" s="545"/>
      <c r="PGG73" s="545"/>
      <c r="PGH73" s="545"/>
      <c r="PGI73" s="545"/>
      <c r="PGJ73" s="545"/>
      <c r="PGL73" s="545"/>
      <c r="PGM73" s="545"/>
      <c r="PGN73" s="545"/>
      <c r="PGO73" s="545"/>
      <c r="PGP73" s="545"/>
      <c r="PGQ73" s="545"/>
      <c r="PGR73" s="545"/>
      <c r="PGT73" s="545"/>
      <c r="PGU73" s="545"/>
      <c r="PGV73" s="545"/>
      <c r="PGW73" s="545"/>
      <c r="PGX73" s="545"/>
      <c r="PGY73" s="545"/>
      <c r="PGZ73" s="545"/>
      <c r="PHB73" s="545"/>
      <c r="PHC73" s="545"/>
      <c r="PHD73" s="545"/>
      <c r="PHE73" s="545"/>
      <c r="PHF73" s="545"/>
      <c r="PHG73" s="545"/>
      <c r="PHH73" s="545"/>
      <c r="PHJ73" s="545"/>
      <c r="PHK73" s="545"/>
      <c r="PHL73" s="545"/>
      <c r="PHM73" s="545"/>
      <c r="PHN73" s="545"/>
      <c r="PHO73" s="545"/>
      <c r="PHP73" s="545"/>
      <c r="PHR73" s="545"/>
      <c r="PHS73" s="545"/>
      <c r="PHT73" s="545"/>
      <c r="PHU73" s="545"/>
      <c r="PHV73" s="545"/>
      <c r="PHW73" s="545"/>
      <c r="PHX73" s="545"/>
      <c r="PHZ73" s="545"/>
      <c r="PIA73" s="545"/>
      <c r="PIB73" s="545"/>
      <c r="PIC73" s="545"/>
      <c r="PID73" s="545"/>
      <c r="PIE73" s="545"/>
      <c r="PIF73" s="545"/>
      <c r="PIH73" s="545"/>
      <c r="PII73" s="545"/>
      <c r="PIJ73" s="545"/>
      <c r="PIK73" s="545"/>
      <c r="PIL73" s="545"/>
      <c r="PIM73" s="545"/>
      <c r="PIN73" s="545"/>
      <c r="PIP73" s="545"/>
      <c r="PIQ73" s="545"/>
      <c r="PIR73" s="545"/>
      <c r="PIS73" s="545"/>
      <c r="PIT73" s="545"/>
      <c r="PIU73" s="545"/>
      <c r="PIV73" s="545"/>
      <c r="PIX73" s="545"/>
      <c r="PIY73" s="545"/>
      <c r="PIZ73" s="545"/>
      <c r="PJA73" s="545"/>
      <c r="PJB73" s="545"/>
      <c r="PJC73" s="545"/>
      <c r="PJD73" s="545"/>
      <c r="PJF73" s="545"/>
      <c r="PJG73" s="545"/>
      <c r="PJH73" s="545"/>
      <c r="PJI73" s="545"/>
      <c r="PJJ73" s="545"/>
      <c r="PJK73" s="545"/>
      <c r="PJL73" s="545"/>
      <c r="PJN73" s="545"/>
      <c r="PJO73" s="545"/>
      <c r="PJP73" s="545"/>
      <c r="PJQ73" s="545"/>
      <c r="PJR73" s="545"/>
      <c r="PJS73" s="545"/>
      <c r="PJT73" s="545"/>
      <c r="PJV73" s="545"/>
      <c r="PJW73" s="545"/>
      <c r="PJX73" s="545"/>
      <c r="PJY73" s="545"/>
      <c r="PJZ73" s="545"/>
      <c r="PKA73" s="545"/>
      <c r="PKB73" s="545"/>
      <c r="PKD73" s="545"/>
      <c r="PKE73" s="545"/>
      <c r="PKF73" s="545"/>
      <c r="PKG73" s="545"/>
      <c r="PKH73" s="545"/>
      <c r="PKI73" s="545"/>
      <c r="PKJ73" s="545"/>
      <c r="PKL73" s="545"/>
      <c r="PKM73" s="545"/>
      <c r="PKN73" s="545"/>
      <c r="PKO73" s="545"/>
      <c r="PKP73" s="545"/>
      <c r="PKQ73" s="545"/>
      <c r="PKR73" s="545"/>
      <c r="PKT73" s="545"/>
      <c r="PKU73" s="545"/>
      <c r="PKV73" s="545"/>
      <c r="PKW73" s="545"/>
      <c r="PKX73" s="545"/>
      <c r="PKY73" s="545"/>
      <c r="PKZ73" s="545"/>
      <c r="PLB73" s="545"/>
      <c r="PLC73" s="545"/>
      <c r="PLD73" s="545"/>
      <c r="PLE73" s="545"/>
      <c r="PLF73" s="545"/>
      <c r="PLG73" s="545"/>
      <c r="PLH73" s="545"/>
      <c r="PLJ73" s="545"/>
      <c r="PLK73" s="545"/>
      <c r="PLL73" s="545"/>
      <c r="PLM73" s="545"/>
      <c r="PLN73" s="545"/>
      <c r="PLO73" s="545"/>
      <c r="PLP73" s="545"/>
      <c r="PLR73" s="545"/>
      <c r="PLS73" s="545"/>
      <c r="PLT73" s="545"/>
      <c r="PLU73" s="545"/>
      <c r="PLV73" s="545"/>
      <c r="PLW73" s="545"/>
      <c r="PLX73" s="545"/>
      <c r="PLZ73" s="545"/>
      <c r="PMA73" s="545"/>
      <c r="PMB73" s="545"/>
      <c r="PMC73" s="545"/>
      <c r="PMD73" s="545"/>
      <c r="PME73" s="545"/>
      <c r="PMF73" s="545"/>
      <c r="PMH73" s="545"/>
      <c r="PMI73" s="545"/>
      <c r="PMJ73" s="545"/>
      <c r="PMK73" s="545"/>
      <c r="PML73" s="545"/>
      <c r="PMM73" s="545"/>
      <c r="PMN73" s="545"/>
      <c r="PMP73" s="545"/>
      <c r="PMQ73" s="545"/>
      <c r="PMR73" s="545"/>
      <c r="PMS73" s="545"/>
      <c r="PMT73" s="545"/>
      <c r="PMU73" s="545"/>
      <c r="PMV73" s="545"/>
      <c r="PMX73" s="545"/>
      <c r="PMY73" s="545"/>
      <c r="PMZ73" s="545"/>
      <c r="PNA73" s="545"/>
      <c r="PNB73" s="545"/>
      <c r="PNC73" s="545"/>
      <c r="PND73" s="545"/>
      <c r="PNF73" s="545"/>
      <c r="PNG73" s="545"/>
      <c r="PNH73" s="545"/>
      <c r="PNI73" s="545"/>
      <c r="PNJ73" s="545"/>
      <c r="PNK73" s="545"/>
      <c r="PNL73" s="545"/>
      <c r="PNN73" s="545"/>
      <c r="PNO73" s="545"/>
      <c r="PNP73" s="545"/>
      <c r="PNQ73" s="545"/>
      <c r="PNR73" s="545"/>
      <c r="PNS73" s="545"/>
      <c r="PNT73" s="545"/>
      <c r="PNV73" s="545"/>
      <c r="PNW73" s="545"/>
      <c r="PNX73" s="545"/>
      <c r="PNY73" s="545"/>
      <c r="PNZ73" s="545"/>
      <c r="POA73" s="545"/>
      <c r="POB73" s="545"/>
      <c r="POD73" s="545"/>
      <c r="POE73" s="545"/>
      <c r="POF73" s="545"/>
      <c r="POG73" s="545"/>
      <c r="POH73" s="545"/>
      <c r="POI73" s="545"/>
      <c r="POJ73" s="545"/>
      <c r="POL73" s="545"/>
      <c r="POM73" s="545"/>
      <c r="PON73" s="545"/>
      <c r="POO73" s="545"/>
      <c r="POP73" s="545"/>
      <c r="POQ73" s="545"/>
      <c r="POR73" s="545"/>
      <c r="POT73" s="545"/>
      <c r="POU73" s="545"/>
      <c r="POV73" s="545"/>
      <c r="POW73" s="545"/>
      <c r="POX73" s="545"/>
      <c r="POY73" s="545"/>
      <c r="POZ73" s="545"/>
      <c r="PPB73" s="545"/>
      <c r="PPC73" s="545"/>
      <c r="PPD73" s="545"/>
      <c r="PPE73" s="545"/>
      <c r="PPF73" s="545"/>
      <c r="PPG73" s="545"/>
      <c r="PPH73" s="545"/>
      <c r="PPJ73" s="545"/>
      <c r="PPK73" s="545"/>
      <c r="PPL73" s="545"/>
      <c r="PPM73" s="545"/>
      <c r="PPN73" s="545"/>
      <c r="PPO73" s="545"/>
      <c r="PPP73" s="545"/>
      <c r="PPR73" s="545"/>
      <c r="PPS73" s="545"/>
      <c r="PPT73" s="545"/>
      <c r="PPU73" s="545"/>
      <c r="PPV73" s="545"/>
      <c r="PPW73" s="545"/>
      <c r="PPX73" s="545"/>
      <c r="PPZ73" s="545"/>
      <c r="PQA73" s="545"/>
      <c r="PQB73" s="545"/>
      <c r="PQC73" s="545"/>
      <c r="PQD73" s="545"/>
      <c r="PQE73" s="545"/>
      <c r="PQF73" s="545"/>
      <c r="PQH73" s="545"/>
      <c r="PQI73" s="545"/>
      <c r="PQJ73" s="545"/>
      <c r="PQK73" s="545"/>
      <c r="PQL73" s="545"/>
      <c r="PQM73" s="545"/>
      <c r="PQN73" s="545"/>
      <c r="PQP73" s="545"/>
      <c r="PQQ73" s="545"/>
      <c r="PQR73" s="545"/>
      <c r="PQS73" s="545"/>
      <c r="PQT73" s="545"/>
      <c r="PQU73" s="545"/>
      <c r="PQV73" s="545"/>
      <c r="PQX73" s="545"/>
      <c r="PQY73" s="545"/>
      <c r="PQZ73" s="545"/>
      <c r="PRA73" s="545"/>
      <c r="PRB73" s="545"/>
      <c r="PRC73" s="545"/>
      <c r="PRD73" s="545"/>
      <c r="PRF73" s="545"/>
      <c r="PRG73" s="545"/>
      <c r="PRH73" s="545"/>
      <c r="PRI73" s="545"/>
      <c r="PRJ73" s="545"/>
      <c r="PRK73" s="545"/>
      <c r="PRL73" s="545"/>
      <c r="PRN73" s="545"/>
      <c r="PRO73" s="545"/>
      <c r="PRP73" s="545"/>
      <c r="PRQ73" s="545"/>
      <c r="PRR73" s="545"/>
      <c r="PRS73" s="545"/>
      <c r="PRT73" s="545"/>
      <c r="PRV73" s="545"/>
      <c r="PRW73" s="545"/>
      <c r="PRX73" s="545"/>
      <c r="PRY73" s="545"/>
      <c r="PRZ73" s="545"/>
      <c r="PSA73" s="545"/>
      <c r="PSB73" s="545"/>
      <c r="PSD73" s="545"/>
      <c r="PSE73" s="545"/>
      <c r="PSF73" s="545"/>
      <c r="PSG73" s="545"/>
      <c r="PSH73" s="545"/>
      <c r="PSI73" s="545"/>
      <c r="PSJ73" s="545"/>
      <c r="PSL73" s="545"/>
      <c r="PSM73" s="545"/>
      <c r="PSN73" s="545"/>
      <c r="PSO73" s="545"/>
      <c r="PSP73" s="545"/>
      <c r="PSQ73" s="545"/>
      <c r="PSR73" s="545"/>
      <c r="PST73" s="545"/>
      <c r="PSU73" s="545"/>
      <c r="PSV73" s="545"/>
      <c r="PSW73" s="545"/>
      <c r="PSX73" s="545"/>
      <c r="PSY73" s="545"/>
      <c r="PSZ73" s="545"/>
      <c r="PTB73" s="545"/>
      <c r="PTC73" s="545"/>
      <c r="PTD73" s="545"/>
      <c r="PTE73" s="545"/>
      <c r="PTF73" s="545"/>
      <c r="PTG73" s="545"/>
      <c r="PTH73" s="545"/>
      <c r="PTJ73" s="545"/>
      <c r="PTK73" s="545"/>
      <c r="PTL73" s="545"/>
      <c r="PTM73" s="545"/>
      <c r="PTN73" s="545"/>
      <c r="PTO73" s="545"/>
      <c r="PTP73" s="545"/>
      <c r="PTR73" s="545"/>
      <c r="PTS73" s="545"/>
      <c r="PTT73" s="545"/>
      <c r="PTU73" s="545"/>
      <c r="PTV73" s="545"/>
      <c r="PTW73" s="545"/>
      <c r="PTX73" s="545"/>
      <c r="PTZ73" s="545"/>
      <c r="PUA73" s="545"/>
      <c r="PUB73" s="545"/>
      <c r="PUC73" s="545"/>
      <c r="PUD73" s="545"/>
      <c r="PUE73" s="545"/>
      <c r="PUF73" s="545"/>
      <c r="PUH73" s="545"/>
      <c r="PUI73" s="545"/>
      <c r="PUJ73" s="545"/>
      <c r="PUK73" s="545"/>
      <c r="PUL73" s="545"/>
      <c r="PUM73" s="545"/>
      <c r="PUN73" s="545"/>
      <c r="PUP73" s="545"/>
      <c r="PUQ73" s="545"/>
      <c r="PUR73" s="545"/>
      <c r="PUS73" s="545"/>
      <c r="PUT73" s="545"/>
      <c r="PUU73" s="545"/>
      <c r="PUV73" s="545"/>
      <c r="PUX73" s="545"/>
      <c r="PUY73" s="545"/>
      <c r="PUZ73" s="545"/>
      <c r="PVA73" s="545"/>
      <c r="PVB73" s="545"/>
      <c r="PVC73" s="545"/>
      <c r="PVD73" s="545"/>
      <c r="PVF73" s="545"/>
      <c r="PVG73" s="545"/>
      <c r="PVH73" s="545"/>
      <c r="PVI73" s="545"/>
      <c r="PVJ73" s="545"/>
      <c r="PVK73" s="545"/>
      <c r="PVL73" s="545"/>
      <c r="PVN73" s="545"/>
      <c r="PVO73" s="545"/>
      <c r="PVP73" s="545"/>
      <c r="PVQ73" s="545"/>
      <c r="PVR73" s="545"/>
      <c r="PVS73" s="545"/>
      <c r="PVT73" s="545"/>
      <c r="PVV73" s="545"/>
      <c r="PVW73" s="545"/>
      <c r="PVX73" s="545"/>
      <c r="PVY73" s="545"/>
      <c r="PVZ73" s="545"/>
      <c r="PWA73" s="545"/>
      <c r="PWB73" s="545"/>
      <c r="PWD73" s="545"/>
      <c r="PWE73" s="545"/>
      <c r="PWF73" s="545"/>
      <c r="PWG73" s="545"/>
      <c r="PWH73" s="545"/>
      <c r="PWI73" s="545"/>
      <c r="PWJ73" s="545"/>
      <c r="PWL73" s="545"/>
      <c r="PWM73" s="545"/>
      <c r="PWN73" s="545"/>
      <c r="PWO73" s="545"/>
      <c r="PWP73" s="545"/>
      <c r="PWQ73" s="545"/>
      <c r="PWR73" s="545"/>
      <c r="PWT73" s="545"/>
      <c r="PWU73" s="545"/>
      <c r="PWV73" s="545"/>
      <c r="PWW73" s="545"/>
      <c r="PWX73" s="545"/>
      <c r="PWY73" s="545"/>
      <c r="PWZ73" s="545"/>
      <c r="PXB73" s="545"/>
      <c r="PXC73" s="545"/>
      <c r="PXD73" s="545"/>
      <c r="PXE73" s="545"/>
      <c r="PXF73" s="545"/>
      <c r="PXG73" s="545"/>
      <c r="PXH73" s="545"/>
      <c r="PXJ73" s="545"/>
      <c r="PXK73" s="545"/>
      <c r="PXL73" s="545"/>
      <c r="PXM73" s="545"/>
      <c r="PXN73" s="545"/>
      <c r="PXO73" s="545"/>
      <c r="PXP73" s="545"/>
      <c r="PXR73" s="545"/>
      <c r="PXS73" s="545"/>
      <c r="PXT73" s="545"/>
      <c r="PXU73" s="545"/>
      <c r="PXV73" s="545"/>
      <c r="PXW73" s="545"/>
      <c r="PXX73" s="545"/>
      <c r="PXZ73" s="545"/>
      <c r="PYA73" s="545"/>
      <c r="PYB73" s="545"/>
      <c r="PYC73" s="545"/>
      <c r="PYD73" s="545"/>
      <c r="PYE73" s="545"/>
      <c r="PYF73" s="545"/>
      <c r="PYH73" s="545"/>
      <c r="PYI73" s="545"/>
      <c r="PYJ73" s="545"/>
      <c r="PYK73" s="545"/>
      <c r="PYL73" s="545"/>
      <c r="PYM73" s="545"/>
      <c r="PYN73" s="545"/>
      <c r="PYP73" s="545"/>
      <c r="PYQ73" s="545"/>
      <c r="PYR73" s="545"/>
      <c r="PYS73" s="545"/>
      <c r="PYT73" s="545"/>
      <c r="PYU73" s="545"/>
      <c r="PYV73" s="545"/>
      <c r="PYX73" s="545"/>
      <c r="PYY73" s="545"/>
      <c r="PYZ73" s="545"/>
      <c r="PZA73" s="545"/>
      <c r="PZB73" s="545"/>
      <c r="PZC73" s="545"/>
      <c r="PZD73" s="545"/>
      <c r="PZF73" s="545"/>
      <c r="PZG73" s="545"/>
      <c r="PZH73" s="545"/>
      <c r="PZI73" s="545"/>
      <c r="PZJ73" s="545"/>
      <c r="PZK73" s="545"/>
      <c r="PZL73" s="545"/>
      <c r="PZN73" s="545"/>
      <c r="PZO73" s="545"/>
      <c r="PZP73" s="545"/>
      <c r="PZQ73" s="545"/>
      <c r="PZR73" s="545"/>
      <c r="PZS73" s="545"/>
      <c r="PZT73" s="545"/>
      <c r="PZV73" s="545"/>
      <c r="PZW73" s="545"/>
      <c r="PZX73" s="545"/>
      <c r="PZY73" s="545"/>
      <c r="PZZ73" s="545"/>
      <c r="QAA73" s="545"/>
      <c r="QAB73" s="545"/>
      <c r="QAD73" s="545"/>
      <c r="QAE73" s="545"/>
      <c r="QAF73" s="545"/>
      <c r="QAG73" s="545"/>
      <c r="QAH73" s="545"/>
      <c r="QAI73" s="545"/>
      <c r="QAJ73" s="545"/>
      <c r="QAL73" s="545"/>
      <c r="QAM73" s="545"/>
      <c r="QAN73" s="545"/>
      <c r="QAO73" s="545"/>
      <c r="QAP73" s="545"/>
      <c r="QAQ73" s="545"/>
      <c r="QAR73" s="545"/>
      <c r="QAT73" s="545"/>
      <c r="QAU73" s="545"/>
      <c r="QAV73" s="545"/>
      <c r="QAW73" s="545"/>
      <c r="QAX73" s="545"/>
      <c r="QAY73" s="545"/>
      <c r="QAZ73" s="545"/>
      <c r="QBB73" s="545"/>
      <c r="QBC73" s="545"/>
      <c r="QBD73" s="545"/>
      <c r="QBE73" s="545"/>
      <c r="QBF73" s="545"/>
      <c r="QBG73" s="545"/>
      <c r="QBH73" s="545"/>
      <c r="QBJ73" s="545"/>
      <c r="QBK73" s="545"/>
      <c r="QBL73" s="545"/>
      <c r="QBM73" s="545"/>
      <c r="QBN73" s="545"/>
      <c r="QBO73" s="545"/>
      <c r="QBP73" s="545"/>
      <c r="QBR73" s="545"/>
      <c r="QBS73" s="545"/>
      <c r="QBT73" s="545"/>
      <c r="QBU73" s="545"/>
      <c r="QBV73" s="545"/>
      <c r="QBW73" s="545"/>
      <c r="QBX73" s="545"/>
      <c r="QBZ73" s="545"/>
      <c r="QCA73" s="545"/>
      <c r="QCB73" s="545"/>
      <c r="QCC73" s="545"/>
      <c r="QCD73" s="545"/>
      <c r="QCE73" s="545"/>
      <c r="QCF73" s="545"/>
      <c r="QCH73" s="545"/>
      <c r="QCI73" s="545"/>
      <c r="QCJ73" s="545"/>
      <c r="QCK73" s="545"/>
      <c r="QCL73" s="545"/>
      <c r="QCM73" s="545"/>
      <c r="QCN73" s="545"/>
      <c r="QCP73" s="545"/>
      <c r="QCQ73" s="545"/>
      <c r="QCR73" s="545"/>
      <c r="QCS73" s="545"/>
      <c r="QCT73" s="545"/>
      <c r="QCU73" s="545"/>
      <c r="QCV73" s="545"/>
      <c r="QCX73" s="545"/>
      <c r="QCY73" s="545"/>
      <c r="QCZ73" s="545"/>
      <c r="QDA73" s="545"/>
      <c r="QDB73" s="545"/>
      <c r="QDC73" s="545"/>
      <c r="QDD73" s="545"/>
      <c r="QDF73" s="545"/>
      <c r="QDG73" s="545"/>
      <c r="QDH73" s="545"/>
      <c r="QDI73" s="545"/>
      <c r="QDJ73" s="545"/>
      <c r="QDK73" s="545"/>
      <c r="QDL73" s="545"/>
      <c r="QDN73" s="545"/>
      <c r="QDO73" s="545"/>
      <c r="QDP73" s="545"/>
      <c r="QDQ73" s="545"/>
      <c r="QDR73" s="545"/>
      <c r="QDS73" s="545"/>
      <c r="QDT73" s="545"/>
      <c r="QDV73" s="545"/>
      <c r="QDW73" s="545"/>
      <c r="QDX73" s="545"/>
      <c r="QDY73" s="545"/>
      <c r="QDZ73" s="545"/>
      <c r="QEA73" s="545"/>
      <c r="QEB73" s="545"/>
      <c r="QED73" s="545"/>
      <c r="QEE73" s="545"/>
      <c r="QEF73" s="545"/>
      <c r="QEG73" s="545"/>
      <c r="QEH73" s="545"/>
      <c r="QEI73" s="545"/>
      <c r="QEJ73" s="545"/>
      <c r="QEL73" s="545"/>
      <c r="QEM73" s="545"/>
      <c r="QEN73" s="545"/>
      <c r="QEO73" s="545"/>
      <c r="QEP73" s="545"/>
      <c r="QEQ73" s="545"/>
      <c r="QER73" s="545"/>
      <c r="QET73" s="545"/>
      <c r="QEU73" s="545"/>
      <c r="QEV73" s="545"/>
      <c r="QEW73" s="545"/>
      <c r="QEX73" s="545"/>
      <c r="QEY73" s="545"/>
      <c r="QEZ73" s="545"/>
      <c r="QFB73" s="545"/>
      <c r="QFC73" s="545"/>
      <c r="QFD73" s="545"/>
      <c r="QFE73" s="545"/>
      <c r="QFF73" s="545"/>
      <c r="QFG73" s="545"/>
      <c r="QFH73" s="545"/>
      <c r="QFJ73" s="545"/>
      <c r="QFK73" s="545"/>
      <c r="QFL73" s="545"/>
      <c r="QFM73" s="545"/>
      <c r="QFN73" s="545"/>
      <c r="QFO73" s="545"/>
      <c r="QFP73" s="545"/>
      <c r="QFR73" s="545"/>
      <c r="QFS73" s="545"/>
      <c r="QFT73" s="545"/>
      <c r="QFU73" s="545"/>
      <c r="QFV73" s="545"/>
      <c r="QFW73" s="545"/>
      <c r="QFX73" s="545"/>
      <c r="QFZ73" s="545"/>
      <c r="QGA73" s="545"/>
      <c r="QGB73" s="545"/>
      <c r="QGC73" s="545"/>
      <c r="QGD73" s="545"/>
      <c r="QGE73" s="545"/>
      <c r="QGF73" s="545"/>
      <c r="QGH73" s="545"/>
      <c r="QGI73" s="545"/>
      <c r="QGJ73" s="545"/>
      <c r="QGK73" s="545"/>
      <c r="QGL73" s="545"/>
      <c r="QGM73" s="545"/>
      <c r="QGN73" s="545"/>
      <c r="QGP73" s="545"/>
      <c r="QGQ73" s="545"/>
      <c r="QGR73" s="545"/>
      <c r="QGS73" s="545"/>
      <c r="QGT73" s="545"/>
      <c r="QGU73" s="545"/>
      <c r="QGV73" s="545"/>
      <c r="QGX73" s="545"/>
      <c r="QGY73" s="545"/>
      <c r="QGZ73" s="545"/>
      <c r="QHA73" s="545"/>
      <c r="QHB73" s="545"/>
      <c r="QHC73" s="545"/>
      <c r="QHD73" s="545"/>
      <c r="QHF73" s="545"/>
      <c r="QHG73" s="545"/>
      <c r="QHH73" s="545"/>
      <c r="QHI73" s="545"/>
      <c r="QHJ73" s="545"/>
      <c r="QHK73" s="545"/>
      <c r="QHL73" s="545"/>
      <c r="QHN73" s="545"/>
      <c r="QHO73" s="545"/>
      <c r="QHP73" s="545"/>
      <c r="QHQ73" s="545"/>
      <c r="QHR73" s="545"/>
      <c r="QHS73" s="545"/>
      <c r="QHT73" s="545"/>
      <c r="QHV73" s="545"/>
      <c r="QHW73" s="545"/>
      <c r="QHX73" s="545"/>
      <c r="QHY73" s="545"/>
      <c r="QHZ73" s="545"/>
      <c r="QIA73" s="545"/>
      <c r="QIB73" s="545"/>
      <c r="QID73" s="545"/>
      <c r="QIE73" s="545"/>
      <c r="QIF73" s="545"/>
      <c r="QIG73" s="545"/>
      <c r="QIH73" s="545"/>
      <c r="QII73" s="545"/>
      <c r="QIJ73" s="545"/>
      <c r="QIL73" s="545"/>
      <c r="QIM73" s="545"/>
      <c r="QIN73" s="545"/>
      <c r="QIO73" s="545"/>
      <c r="QIP73" s="545"/>
      <c r="QIQ73" s="545"/>
      <c r="QIR73" s="545"/>
      <c r="QIT73" s="545"/>
      <c r="QIU73" s="545"/>
      <c r="QIV73" s="545"/>
      <c r="QIW73" s="545"/>
      <c r="QIX73" s="545"/>
      <c r="QIY73" s="545"/>
      <c r="QIZ73" s="545"/>
      <c r="QJB73" s="545"/>
      <c r="QJC73" s="545"/>
      <c r="QJD73" s="545"/>
      <c r="QJE73" s="545"/>
      <c r="QJF73" s="545"/>
      <c r="QJG73" s="545"/>
      <c r="QJH73" s="545"/>
      <c r="QJJ73" s="545"/>
      <c r="QJK73" s="545"/>
      <c r="QJL73" s="545"/>
      <c r="QJM73" s="545"/>
      <c r="QJN73" s="545"/>
      <c r="QJO73" s="545"/>
      <c r="QJP73" s="545"/>
      <c r="QJR73" s="545"/>
      <c r="QJS73" s="545"/>
      <c r="QJT73" s="545"/>
      <c r="QJU73" s="545"/>
      <c r="QJV73" s="545"/>
      <c r="QJW73" s="545"/>
      <c r="QJX73" s="545"/>
      <c r="QJZ73" s="545"/>
      <c r="QKA73" s="545"/>
      <c r="QKB73" s="545"/>
      <c r="QKC73" s="545"/>
      <c r="QKD73" s="545"/>
      <c r="QKE73" s="545"/>
      <c r="QKF73" s="545"/>
      <c r="QKH73" s="545"/>
      <c r="QKI73" s="545"/>
      <c r="QKJ73" s="545"/>
      <c r="QKK73" s="545"/>
      <c r="QKL73" s="545"/>
      <c r="QKM73" s="545"/>
      <c r="QKN73" s="545"/>
      <c r="QKP73" s="545"/>
      <c r="QKQ73" s="545"/>
      <c r="QKR73" s="545"/>
      <c r="QKS73" s="545"/>
      <c r="QKT73" s="545"/>
      <c r="QKU73" s="545"/>
      <c r="QKV73" s="545"/>
      <c r="QKX73" s="545"/>
      <c r="QKY73" s="545"/>
      <c r="QKZ73" s="545"/>
      <c r="QLA73" s="545"/>
      <c r="QLB73" s="545"/>
      <c r="QLC73" s="545"/>
      <c r="QLD73" s="545"/>
      <c r="QLF73" s="545"/>
      <c r="QLG73" s="545"/>
      <c r="QLH73" s="545"/>
      <c r="QLI73" s="545"/>
      <c r="QLJ73" s="545"/>
      <c r="QLK73" s="545"/>
      <c r="QLL73" s="545"/>
      <c r="QLN73" s="545"/>
      <c r="QLO73" s="545"/>
      <c r="QLP73" s="545"/>
      <c r="QLQ73" s="545"/>
      <c r="QLR73" s="545"/>
      <c r="QLS73" s="545"/>
      <c r="QLT73" s="545"/>
      <c r="QLV73" s="545"/>
      <c r="QLW73" s="545"/>
      <c r="QLX73" s="545"/>
      <c r="QLY73" s="545"/>
      <c r="QLZ73" s="545"/>
      <c r="QMA73" s="545"/>
      <c r="QMB73" s="545"/>
      <c r="QMD73" s="545"/>
      <c r="QME73" s="545"/>
      <c r="QMF73" s="545"/>
      <c r="QMG73" s="545"/>
      <c r="QMH73" s="545"/>
      <c r="QMI73" s="545"/>
      <c r="QMJ73" s="545"/>
      <c r="QML73" s="545"/>
      <c r="QMM73" s="545"/>
      <c r="QMN73" s="545"/>
      <c r="QMO73" s="545"/>
      <c r="QMP73" s="545"/>
      <c r="QMQ73" s="545"/>
      <c r="QMR73" s="545"/>
      <c r="QMT73" s="545"/>
      <c r="QMU73" s="545"/>
      <c r="QMV73" s="545"/>
      <c r="QMW73" s="545"/>
      <c r="QMX73" s="545"/>
      <c r="QMY73" s="545"/>
      <c r="QMZ73" s="545"/>
      <c r="QNB73" s="545"/>
      <c r="QNC73" s="545"/>
      <c r="QND73" s="545"/>
      <c r="QNE73" s="545"/>
      <c r="QNF73" s="545"/>
      <c r="QNG73" s="545"/>
      <c r="QNH73" s="545"/>
      <c r="QNJ73" s="545"/>
      <c r="QNK73" s="545"/>
      <c r="QNL73" s="545"/>
      <c r="QNM73" s="545"/>
      <c r="QNN73" s="545"/>
      <c r="QNO73" s="545"/>
      <c r="QNP73" s="545"/>
      <c r="QNR73" s="545"/>
      <c r="QNS73" s="545"/>
      <c r="QNT73" s="545"/>
      <c r="QNU73" s="545"/>
      <c r="QNV73" s="545"/>
      <c r="QNW73" s="545"/>
      <c r="QNX73" s="545"/>
      <c r="QNZ73" s="545"/>
      <c r="QOA73" s="545"/>
      <c r="QOB73" s="545"/>
      <c r="QOC73" s="545"/>
      <c r="QOD73" s="545"/>
      <c r="QOE73" s="545"/>
      <c r="QOF73" s="545"/>
      <c r="QOH73" s="545"/>
      <c r="QOI73" s="545"/>
      <c r="QOJ73" s="545"/>
      <c r="QOK73" s="545"/>
      <c r="QOL73" s="545"/>
      <c r="QOM73" s="545"/>
      <c r="QON73" s="545"/>
      <c r="QOP73" s="545"/>
      <c r="QOQ73" s="545"/>
      <c r="QOR73" s="545"/>
      <c r="QOS73" s="545"/>
      <c r="QOT73" s="545"/>
      <c r="QOU73" s="545"/>
      <c r="QOV73" s="545"/>
      <c r="QOX73" s="545"/>
      <c r="QOY73" s="545"/>
      <c r="QOZ73" s="545"/>
      <c r="QPA73" s="545"/>
      <c r="QPB73" s="545"/>
      <c r="QPC73" s="545"/>
      <c r="QPD73" s="545"/>
      <c r="QPF73" s="545"/>
      <c r="QPG73" s="545"/>
      <c r="QPH73" s="545"/>
      <c r="QPI73" s="545"/>
      <c r="QPJ73" s="545"/>
      <c r="QPK73" s="545"/>
      <c r="QPL73" s="545"/>
      <c r="QPN73" s="545"/>
      <c r="QPO73" s="545"/>
      <c r="QPP73" s="545"/>
      <c r="QPQ73" s="545"/>
      <c r="QPR73" s="545"/>
      <c r="QPS73" s="545"/>
      <c r="QPT73" s="545"/>
      <c r="QPV73" s="545"/>
      <c r="QPW73" s="545"/>
      <c r="QPX73" s="545"/>
      <c r="QPY73" s="545"/>
      <c r="QPZ73" s="545"/>
      <c r="QQA73" s="545"/>
      <c r="QQB73" s="545"/>
      <c r="QQD73" s="545"/>
      <c r="QQE73" s="545"/>
      <c r="QQF73" s="545"/>
      <c r="QQG73" s="545"/>
      <c r="QQH73" s="545"/>
      <c r="QQI73" s="545"/>
      <c r="QQJ73" s="545"/>
      <c r="QQL73" s="545"/>
      <c r="QQM73" s="545"/>
      <c r="QQN73" s="545"/>
      <c r="QQO73" s="545"/>
      <c r="QQP73" s="545"/>
      <c r="QQQ73" s="545"/>
      <c r="QQR73" s="545"/>
      <c r="QQT73" s="545"/>
      <c r="QQU73" s="545"/>
      <c r="QQV73" s="545"/>
      <c r="QQW73" s="545"/>
      <c r="QQX73" s="545"/>
      <c r="QQY73" s="545"/>
      <c r="QQZ73" s="545"/>
      <c r="QRB73" s="545"/>
      <c r="QRC73" s="545"/>
      <c r="QRD73" s="545"/>
      <c r="QRE73" s="545"/>
      <c r="QRF73" s="545"/>
      <c r="QRG73" s="545"/>
      <c r="QRH73" s="545"/>
      <c r="QRJ73" s="545"/>
      <c r="QRK73" s="545"/>
      <c r="QRL73" s="545"/>
      <c r="QRM73" s="545"/>
      <c r="QRN73" s="545"/>
      <c r="QRO73" s="545"/>
      <c r="QRP73" s="545"/>
      <c r="QRR73" s="545"/>
      <c r="QRS73" s="545"/>
      <c r="QRT73" s="545"/>
      <c r="QRU73" s="545"/>
      <c r="QRV73" s="545"/>
      <c r="QRW73" s="545"/>
      <c r="QRX73" s="545"/>
      <c r="QRZ73" s="545"/>
      <c r="QSA73" s="545"/>
      <c r="QSB73" s="545"/>
      <c r="QSC73" s="545"/>
      <c r="QSD73" s="545"/>
      <c r="QSE73" s="545"/>
      <c r="QSF73" s="545"/>
      <c r="QSH73" s="545"/>
      <c r="QSI73" s="545"/>
      <c r="QSJ73" s="545"/>
      <c r="QSK73" s="545"/>
      <c r="QSL73" s="545"/>
      <c r="QSM73" s="545"/>
      <c r="QSN73" s="545"/>
      <c r="QSP73" s="545"/>
      <c r="QSQ73" s="545"/>
      <c r="QSR73" s="545"/>
      <c r="QSS73" s="545"/>
      <c r="QST73" s="545"/>
      <c r="QSU73" s="545"/>
      <c r="QSV73" s="545"/>
      <c r="QSX73" s="545"/>
      <c r="QSY73" s="545"/>
      <c r="QSZ73" s="545"/>
      <c r="QTA73" s="545"/>
      <c r="QTB73" s="545"/>
      <c r="QTC73" s="545"/>
      <c r="QTD73" s="545"/>
      <c r="QTF73" s="545"/>
      <c r="QTG73" s="545"/>
      <c r="QTH73" s="545"/>
      <c r="QTI73" s="545"/>
      <c r="QTJ73" s="545"/>
      <c r="QTK73" s="545"/>
      <c r="QTL73" s="545"/>
      <c r="QTN73" s="545"/>
      <c r="QTO73" s="545"/>
      <c r="QTP73" s="545"/>
      <c r="QTQ73" s="545"/>
      <c r="QTR73" s="545"/>
      <c r="QTS73" s="545"/>
      <c r="QTT73" s="545"/>
      <c r="QTV73" s="545"/>
      <c r="QTW73" s="545"/>
      <c r="QTX73" s="545"/>
      <c r="QTY73" s="545"/>
      <c r="QTZ73" s="545"/>
      <c r="QUA73" s="545"/>
      <c r="QUB73" s="545"/>
      <c r="QUD73" s="545"/>
      <c r="QUE73" s="545"/>
      <c r="QUF73" s="545"/>
      <c r="QUG73" s="545"/>
      <c r="QUH73" s="545"/>
      <c r="QUI73" s="545"/>
      <c r="QUJ73" s="545"/>
      <c r="QUL73" s="545"/>
      <c r="QUM73" s="545"/>
      <c r="QUN73" s="545"/>
      <c r="QUO73" s="545"/>
      <c r="QUP73" s="545"/>
      <c r="QUQ73" s="545"/>
      <c r="QUR73" s="545"/>
      <c r="QUT73" s="545"/>
      <c r="QUU73" s="545"/>
      <c r="QUV73" s="545"/>
      <c r="QUW73" s="545"/>
      <c r="QUX73" s="545"/>
      <c r="QUY73" s="545"/>
      <c r="QUZ73" s="545"/>
      <c r="QVB73" s="545"/>
      <c r="QVC73" s="545"/>
      <c r="QVD73" s="545"/>
      <c r="QVE73" s="545"/>
      <c r="QVF73" s="545"/>
      <c r="QVG73" s="545"/>
      <c r="QVH73" s="545"/>
      <c r="QVJ73" s="545"/>
      <c r="QVK73" s="545"/>
      <c r="QVL73" s="545"/>
      <c r="QVM73" s="545"/>
      <c r="QVN73" s="545"/>
      <c r="QVO73" s="545"/>
      <c r="QVP73" s="545"/>
      <c r="QVR73" s="545"/>
      <c r="QVS73" s="545"/>
      <c r="QVT73" s="545"/>
      <c r="QVU73" s="545"/>
      <c r="QVV73" s="545"/>
      <c r="QVW73" s="545"/>
      <c r="QVX73" s="545"/>
      <c r="QVZ73" s="545"/>
      <c r="QWA73" s="545"/>
      <c r="QWB73" s="545"/>
      <c r="QWC73" s="545"/>
      <c r="QWD73" s="545"/>
      <c r="QWE73" s="545"/>
      <c r="QWF73" s="545"/>
      <c r="QWH73" s="545"/>
      <c r="QWI73" s="545"/>
      <c r="QWJ73" s="545"/>
      <c r="QWK73" s="545"/>
      <c r="QWL73" s="545"/>
      <c r="QWM73" s="545"/>
      <c r="QWN73" s="545"/>
      <c r="QWP73" s="545"/>
      <c r="QWQ73" s="545"/>
      <c r="QWR73" s="545"/>
      <c r="QWS73" s="545"/>
      <c r="QWT73" s="545"/>
      <c r="QWU73" s="545"/>
      <c r="QWV73" s="545"/>
      <c r="QWX73" s="545"/>
      <c r="QWY73" s="545"/>
      <c r="QWZ73" s="545"/>
      <c r="QXA73" s="545"/>
      <c r="QXB73" s="545"/>
      <c r="QXC73" s="545"/>
      <c r="QXD73" s="545"/>
      <c r="QXF73" s="545"/>
      <c r="QXG73" s="545"/>
      <c r="QXH73" s="545"/>
      <c r="QXI73" s="545"/>
      <c r="QXJ73" s="545"/>
      <c r="QXK73" s="545"/>
      <c r="QXL73" s="545"/>
      <c r="QXN73" s="545"/>
      <c r="QXO73" s="545"/>
      <c r="QXP73" s="545"/>
      <c r="QXQ73" s="545"/>
      <c r="QXR73" s="545"/>
      <c r="QXS73" s="545"/>
      <c r="QXT73" s="545"/>
      <c r="QXV73" s="545"/>
      <c r="QXW73" s="545"/>
      <c r="QXX73" s="545"/>
      <c r="QXY73" s="545"/>
      <c r="QXZ73" s="545"/>
      <c r="QYA73" s="545"/>
      <c r="QYB73" s="545"/>
      <c r="QYD73" s="545"/>
      <c r="QYE73" s="545"/>
      <c r="QYF73" s="545"/>
      <c r="QYG73" s="545"/>
      <c r="QYH73" s="545"/>
      <c r="QYI73" s="545"/>
      <c r="QYJ73" s="545"/>
      <c r="QYL73" s="545"/>
      <c r="QYM73" s="545"/>
      <c r="QYN73" s="545"/>
      <c r="QYO73" s="545"/>
      <c r="QYP73" s="545"/>
      <c r="QYQ73" s="545"/>
      <c r="QYR73" s="545"/>
      <c r="QYT73" s="545"/>
      <c r="QYU73" s="545"/>
      <c r="QYV73" s="545"/>
      <c r="QYW73" s="545"/>
      <c r="QYX73" s="545"/>
      <c r="QYY73" s="545"/>
      <c r="QYZ73" s="545"/>
      <c r="QZB73" s="545"/>
      <c r="QZC73" s="545"/>
      <c r="QZD73" s="545"/>
      <c r="QZE73" s="545"/>
      <c r="QZF73" s="545"/>
      <c r="QZG73" s="545"/>
      <c r="QZH73" s="545"/>
      <c r="QZJ73" s="545"/>
      <c r="QZK73" s="545"/>
      <c r="QZL73" s="545"/>
      <c r="QZM73" s="545"/>
      <c r="QZN73" s="545"/>
      <c r="QZO73" s="545"/>
      <c r="QZP73" s="545"/>
      <c r="QZR73" s="545"/>
      <c r="QZS73" s="545"/>
      <c r="QZT73" s="545"/>
      <c r="QZU73" s="545"/>
      <c r="QZV73" s="545"/>
      <c r="QZW73" s="545"/>
      <c r="QZX73" s="545"/>
      <c r="QZZ73" s="545"/>
      <c r="RAA73" s="545"/>
      <c r="RAB73" s="545"/>
      <c r="RAC73" s="545"/>
      <c r="RAD73" s="545"/>
      <c r="RAE73" s="545"/>
      <c r="RAF73" s="545"/>
      <c r="RAH73" s="545"/>
      <c r="RAI73" s="545"/>
      <c r="RAJ73" s="545"/>
      <c r="RAK73" s="545"/>
      <c r="RAL73" s="545"/>
      <c r="RAM73" s="545"/>
      <c r="RAN73" s="545"/>
      <c r="RAP73" s="545"/>
      <c r="RAQ73" s="545"/>
      <c r="RAR73" s="545"/>
      <c r="RAS73" s="545"/>
      <c r="RAT73" s="545"/>
      <c r="RAU73" s="545"/>
      <c r="RAV73" s="545"/>
      <c r="RAX73" s="545"/>
      <c r="RAY73" s="545"/>
      <c r="RAZ73" s="545"/>
      <c r="RBA73" s="545"/>
      <c r="RBB73" s="545"/>
      <c r="RBC73" s="545"/>
      <c r="RBD73" s="545"/>
      <c r="RBF73" s="545"/>
      <c r="RBG73" s="545"/>
      <c r="RBH73" s="545"/>
      <c r="RBI73" s="545"/>
      <c r="RBJ73" s="545"/>
      <c r="RBK73" s="545"/>
      <c r="RBL73" s="545"/>
      <c r="RBN73" s="545"/>
      <c r="RBO73" s="545"/>
      <c r="RBP73" s="545"/>
      <c r="RBQ73" s="545"/>
      <c r="RBR73" s="545"/>
      <c r="RBS73" s="545"/>
      <c r="RBT73" s="545"/>
      <c r="RBV73" s="545"/>
      <c r="RBW73" s="545"/>
      <c r="RBX73" s="545"/>
      <c r="RBY73" s="545"/>
      <c r="RBZ73" s="545"/>
      <c r="RCA73" s="545"/>
      <c r="RCB73" s="545"/>
      <c r="RCD73" s="545"/>
      <c r="RCE73" s="545"/>
      <c r="RCF73" s="545"/>
      <c r="RCG73" s="545"/>
      <c r="RCH73" s="545"/>
      <c r="RCI73" s="545"/>
      <c r="RCJ73" s="545"/>
      <c r="RCL73" s="545"/>
      <c r="RCM73" s="545"/>
      <c r="RCN73" s="545"/>
      <c r="RCO73" s="545"/>
      <c r="RCP73" s="545"/>
      <c r="RCQ73" s="545"/>
      <c r="RCR73" s="545"/>
      <c r="RCT73" s="545"/>
      <c r="RCU73" s="545"/>
      <c r="RCV73" s="545"/>
      <c r="RCW73" s="545"/>
      <c r="RCX73" s="545"/>
      <c r="RCY73" s="545"/>
      <c r="RCZ73" s="545"/>
      <c r="RDB73" s="545"/>
      <c r="RDC73" s="545"/>
      <c r="RDD73" s="545"/>
      <c r="RDE73" s="545"/>
      <c r="RDF73" s="545"/>
      <c r="RDG73" s="545"/>
      <c r="RDH73" s="545"/>
      <c r="RDJ73" s="545"/>
      <c r="RDK73" s="545"/>
      <c r="RDL73" s="545"/>
      <c r="RDM73" s="545"/>
      <c r="RDN73" s="545"/>
      <c r="RDO73" s="545"/>
      <c r="RDP73" s="545"/>
      <c r="RDR73" s="545"/>
      <c r="RDS73" s="545"/>
      <c r="RDT73" s="545"/>
      <c r="RDU73" s="545"/>
      <c r="RDV73" s="545"/>
      <c r="RDW73" s="545"/>
      <c r="RDX73" s="545"/>
      <c r="RDZ73" s="545"/>
      <c r="REA73" s="545"/>
      <c r="REB73" s="545"/>
      <c r="REC73" s="545"/>
      <c r="RED73" s="545"/>
      <c r="REE73" s="545"/>
      <c r="REF73" s="545"/>
      <c r="REH73" s="545"/>
      <c r="REI73" s="545"/>
      <c r="REJ73" s="545"/>
      <c r="REK73" s="545"/>
      <c r="REL73" s="545"/>
      <c r="REM73" s="545"/>
      <c r="REN73" s="545"/>
      <c r="REP73" s="545"/>
      <c r="REQ73" s="545"/>
      <c r="RER73" s="545"/>
      <c r="RES73" s="545"/>
      <c r="RET73" s="545"/>
      <c r="REU73" s="545"/>
      <c r="REV73" s="545"/>
      <c r="REX73" s="545"/>
      <c r="REY73" s="545"/>
      <c r="REZ73" s="545"/>
      <c r="RFA73" s="545"/>
      <c r="RFB73" s="545"/>
      <c r="RFC73" s="545"/>
      <c r="RFD73" s="545"/>
      <c r="RFF73" s="545"/>
      <c r="RFG73" s="545"/>
      <c r="RFH73" s="545"/>
      <c r="RFI73" s="545"/>
      <c r="RFJ73" s="545"/>
      <c r="RFK73" s="545"/>
      <c r="RFL73" s="545"/>
      <c r="RFN73" s="545"/>
      <c r="RFO73" s="545"/>
      <c r="RFP73" s="545"/>
      <c r="RFQ73" s="545"/>
      <c r="RFR73" s="545"/>
      <c r="RFS73" s="545"/>
      <c r="RFT73" s="545"/>
      <c r="RFV73" s="545"/>
      <c r="RFW73" s="545"/>
      <c r="RFX73" s="545"/>
      <c r="RFY73" s="545"/>
      <c r="RFZ73" s="545"/>
      <c r="RGA73" s="545"/>
      <c r="RGB73" s="545"/>
      <c r="RGD73" s="545"/>
      <c r="RGE73" s="545"/>
      <c r="RGF73" s="545"/>
      <c r="RGG73" s="545"/>
      <c r="RGH73" s="545"/>
      <c r="RGI73" s="545"/>
      <c r="RGJ73" s="545"/>
      <c r="RGL73" s="545"/>
      <c r="RGM73" s="545"/>
      <c r="RGN73" s="545"/>
      <c r="RGO73" s="545"/>
      <c r="RGP73" s="545"/>
      <c r="RGQ73" s="545"/>
      <c r="RGR73" s="545"/>
      <c r="RGT73" s="545"/>
      <c r="RGU73" s="545"/>
      <c r="RGV73" s="545"/>
      <c r="RGW73" s="545"/>
      <c r="RGX73" s="545"/>
      <c r="RGY73" s="545"/>
      <c r="RGZ73" s="545"/>
      <c r="RHB73" s="545"/>
      <c r="RHC73" s="545"/>
      <c r="RHD73" s="545"/>
      <c r="RHE73" s="545"/>
      <c r="RHF73" s="545"/>
      <c r="RHG73" s="545"/>
      <c r="RHH73" s="545"/>
      <c r="RHJ73" s="545"/>
      <c r="RHK73" s="545"/>
      <c r="RHL73" s="545"/>
      <c r="RHM73" s="545"/>
      <c r="RHN73" s="545"/>
      <c r="RHO73" s="545"/>
      <c r="RHP73" s="545"/>
      <c r="RHR73" s="545"/>
      <c r="RHS73" s="545"/>
      <c r="RHT73" s="545"/>
      <c r="RHU73" s="545"/>
      <c r="RHV73" s="545"/>
      <c r="RHW73" s="545"/>
      <c r="RHX73" s="545"/>
      <c r="RHZ73" s="545"/>
      <c r="RIA73" s="545"/>
      <c r="RIB73" s="545"/>
      <c r="RIC73" s="545"/>
      <c r="RID73" s="545"/>
      <c r="RIE73" s="545"/>
      <c r="RIF73" s="545"/>
      <c r="RIH73" s="545"/>
      <c r="RII73" s="545"/>
      <c r="RIJ73" s="545"/>
      <c r="RIK73" s="545"/>
      <c r="RIL73" s="545"/>
      <c r="RIM73" s="545"/>
      <c r="RIN73" s="545"/>
      <c r="RIP73" s="545"/>
      <c r="RIQ73" s="545"/>
      <c r="RIR73" s="545"/>
      <c r="RIS73" s="545"/>
      <c r="RIT73" s="545"/>
      <c r="RIU73" s="545"/>
      <c r="RIV73" s="545"/>
      <c r="RIX73" s="545"/>
      <c r="RIY73" s="545"/>
      <c r="RIZ73" s="545"/>
      <c r="RJA73" s="545"/>
      <c r="RJB73" s="545"/>
      <c r="RJC73" s="545"/>
      <c r="RJD73" s="545"/>
      <c r="RJF73" s="545"/>
      <c r="RJG73" s="545"/>
      <c r="RJH73" s="545"/>
      <c r="RJI73" s="545"/>
      <c r="RJJ73" s="545"/>
      <c r="RJK73" s="545"/>
      <c r="RJL73" s="545"/>
      <c r="RJN73" s="545"/>
      <c r="RJO73" s="545"/>
      <c r="RJP73" s="545"/>
      <c r="RJQ73" s="545"/>
      <c r="RJR73" s="545"/>
      <c r="RJS73" s="545"/>
      <c r="RJT73" s="545"/>
      <c r="RJV73" s="545"/>
      <c r="RJW73" s="545"/>
      <c r="RJX73" s="545"/>
      <c r="RJY73" s="545"/>
      <c r="RJZ73" s="545"/>
      <c r="RKA73" s="545"/>
      <c r="RKB73" s="545"/>
      <c r="RKD73" s="545"/>
      <c r="RKE73" s="545"/>
      <c r="RKF73" s="545"/>
      <c r="RKG73" s="545"/>
      <c r="RKH73" s="545"/>
      <c r="RKI73" s="545"/>
      <c r="RKJ73" s="545"/>
      <c r="RKL73" s="545"/>
      <c r="RKM73" s="545"/>
      <c r="RKN73" s="545"/>
      <c r="RKO73" s="545"/>
      <c r="RKP73" s="545"/>
      <c r="RKQ73" s="545"/>
      <c r="RKR73" s="545"/>
      <c r="RKT73" s="545"/>
      <c r="RKU73" s="545"/>
      <c r="RKV73" s="545"/>
      <c r="RKW73" s="545"/>
      <c r="RKX73" s="545"/>
      <c r="RKY73" s="545"/>
      <c r="RKZ73" s="545"/>
      <c r="RLB73" s="545"/>
      <c r="RLC73" s="545"/>
      <c r="RLD73" s="545"/>
      <c r="RLE73" s="545"/>
      <c r="RLF73" s="545"/>
      <c r="RLG73" s="545"/>
      <c r="RLH73" s="545"/>
      <c r="RLJ73" s="545"/>
      <c r="RLK73" s="545"/>
      <c r="RLL73" s="545"/>
      <c r="RLM73" s="545"/>
      <c r="RLN73" s="545"/>
      <c r="RLO73" s="545"/>
      <c r="RLP73" s="545"/>
      <c r="RLR73" s="545"/>
      <c r="RLS73" s="545"/>
      <c r="RLT73" s="545"/>
      <c r="RLU73" s="545"/>
      <c r="RLV73" s="545"/>
      <c r="RLW73" s="545"/>
      <c r="RLX73" s="545"/>
      <c r="RLZ73" s="545"/>
      <c r="RMA73" s="545"/>
      <c r="RMB73" s="545"/>
      <c r="RMC73" s="545"/>
      <c r="RMD73" s="545"/>
      <c r="RME73" s="545"/>
      <c r="RMF73" s="545"/>
      <c r="RMH73" s="545"/>
      <c r="RMI73" s="545"/>
      <c r="RMJ73" s="545"/>
      <c r="RMK73" s="545"/>
      <c r="RML73" s="545"/>
      <c r="RMM73" s="545"/>
      <c r="RMN73" s="545"/>
      <c r="RMP73" s="545"/>
      <c r="RMQ73" s="545"/>
      <c r="RMR73" s="545"/>
      <c r="RMS73" s="545"/>
      <c r="RMT73" s="545"/>
      <c r="RMU73" s="545"/>
      <c r="RMV73" s="545"/>
      <c r="RMX73" s="545"/>
      <c r="RMY73" s="545"/>
      <c r="RMZ73" s="545"/>
      <c r="RNA73" s="545"/>
      <c r="RNB73" s="545"/>
      <c r="RNC73" s="545"/>
      <c r="RND73" s="545"/>
      <c r="RNF73" s="545"/>
      <c r="RNG73" s="545"/>
      <c r="RNH73" s="545"/>
      <c r="RNI73" s="545"/>
      <c r="RNJ73" s="545"/>
      <c r="RNK73" s="545"/>
      <c r="RNL73" s="545"/>
      <c r="RNN73" s="545"/>
      <c r="RNO73" s="545"/>
      <c r="RNP73" s="545"/>
      <c r="RNQ73" s="545"/>
      <c r="RNR73" s="545"/>
      <c r="RNS73" s="545"/>
      <c r="RNT73" s="545"/>
      <c r="RNV73" s="545"/>
      <c r="RNW73" s="545"/>
      <c r="RNX73" s="545"/>
      <c r="RNY73" s="545"/>
      <c r="RNZ73" s="545"/>
      <c r="ROA73" s="545"/>
      <c r="ROB73" s="545"/>
      <c r="ROD73" s="545"/>
      <c r="ROE73" s="545"/>
      <c r="ROF73" s="545"/>
      <c r="ROG73" s="545"/>
      <c r="ROH73" s="545"/>
      <c r="ROI73" s="545"/>
      <c r="ROJ73" s="545"/>
      <c r="ROL73" s="545"/>
      <c r="ROM73" s="545"/>
      <c r="RON73" s="545"/>
      <c r="ROO73" s="545"/>
      <c r="ROP73" s="545"/>
      <c r="ROQ73" s="545"/>
      <c r="ROR73" s="545"/>
      <c r="ROT73" s="545"/>
      <c r="ROU73" s="545"/>
      <c r="ROV73" s="545"/>
      <c r="ROW73" s="545"/>
      <c r="ROX73" s="545"/>
      <c r="ROY73" s="545"/>
      <c r="ROZ73" s="545"/>
      <c r="RPB73" s="545"/>
      <c r="RPC73" s="545"/>
      <c r="RPD73" s="545"/>
      <c r="RPE73" s="545"/>
      <c r="RPF73" s="545"/>
      <c r="RPG73" s="545"/>
      <c r="RPH73" s="545"/>
      <c r="RPJ73" s="545"/>
      <c r="RPK73" s="545"/>
      <c r="RPL73" s="545"/>
      <c r="RPM73" s="545"/>
      <c r="RPN73" s="545"/>
      <c r="RPO73" s="545"/>
      <c r="RPP73" s="545"/>
      <c r="RPR73" s="545"/>
      <c r="RPS73" s="545"/>
      <c r="RPT73" s="545"/>
      <c r="RPU73" s="545"/>
      <c r="RPV73" s="545"/>
      <c r="RPW73" s="545"/>
      <c r="RPX73" s="545"/>
      <c r="RPZ73" s="545"/>
      <c r="RQA73" s="545"/>
      <c r="RQB73" s="545"/>
      <c r="RQC73" s="545"/>
      <c r="RQD73" s="545"/>
      <c r="RQE73" s="545"/>
      <c r="RQF73" s="545"/>
      <c r="RQH73" s="545"/>
      <c r="RQI73" s="545"/>
      <c r="RQJ73" s="545"/>
      <c r="RQK73" s="545"/>
      <c r="RQL73" s="545"/>
      <c r="RQM73" s="545"/>
      <c r="RQN73" s="545"/>
      <c r="RQP73" s="545"/>
      <c r="RQQ73" s="545"/>
      <c r="RQR73" s="545"/>
      <c r="RQS73" s="545"/>
      <c r="RQT73" s="545"/>
      <c r="RQU73" s="545"/>
      <c r="RQV73" s="545"/>
      <c r="RQX73" s="545"/>
      <c r="RQY73" s="545"/>
      <c r="RQZ73" s="545"/>
      <c r="RRA73" s="545"/>
      <c r="RRB73" s="545"/>
      <c r="RRC73" s="545"/>
      <c r="RRD73" s="545"/>
      <c r="RRF73" s="545"/>
      <c r="RRG73" s="545"/>
      <c r="RRH73" s="545"/>
      <c r="RRI73" s="545"/>
      <c r="RRJ73" s="545"/>
      <c r="RRK73" s="545"/>
      <c r="RRL73" s="545"/>
      <c r="RRN73" s="545"/>
      <c r="RRO73" s="545"/>
      <c r="RRP73" s="545"/>
      <c r="RRQ73" s="545"/>
      <c r="RRR73" s="545"/>
      <c r="RRS73" s="545"/>
      <c r="RRT73" s="545"/>
      <c r="RRV73" s="545"/>
      <c r="RRW73" s="545"/>
      <c r="RRX73" s="545"/>
      <c r="RRY73" s="545"/>
      <c r="RRZ73" s="545"/>
      <c r="RSA73" s="545"/>
      <c r="RSB73" s="545"/>
      <c r="RSD73" s="545"/>
      <c r="RSE73" s="545"/>
      <c r="RSF73" s="545"/>
      <c r="RSG73" s="545"/>
      <c r="RSH73" s="545"/>
      <c r="RSI73" s="545"/>
      <c r="RSJ73" s="545"/>
      <c r="RSL73" s="545"/>
      <c r="RSM73" s="545"/>
      <c r="RSN73" s="545"/>
      <c r="RSO73" s="545"/>
      <c r="RSP73" s="545"/>
      <c r="RSQ73" s="545"/>
      <c r="RSR73" s="545"/>
      <c r="RST73" s="545"/>
      <c r="RSU73" s="545"/>
      <c r="RSV73" s="545"/>
      <c r="RSW73" s="545"/>
      <c r="RSX73" s="545"/>
      <c r="RSY73" s="545"/>
      <c r="RSZ73" s="545"/>
      <c r="RTB73" s="545"/>
      <c r="RTC73" s="545"/>
      <c r="RTD73" s="545"/>
      <c r="RTE73" s="545"/>
      <c r="RTF73" s="545"/>
      <c r="RTG73" s="545"/>
      <c r="RTH73" s="545"/>
      <c r="RTJ73" s="545"/>
      <c r="RTK73" s="545"/>
      <c r="RTL73" s="545"/>
      <c r="RTM73" s="545"/>
      <c r="RTN73" s="545"/>
      <c r="RTO73" s="545"/>
      <c r="RTP73" s="545"/>
      <c r="RTR73" s="545"/>
      <c r="RTS73" s="545"/>
      <c r="RTT73" s="545"/>
      <c r="RTU73" s="545"/>
      <c r="RTV73" s="545"/>
      <c r="RTW73" s="545"/>
      <c r="RTX73" s="545"/>
      <c r="RTZ73" s="545"/>
      <c r="RUA73" s="545"/>
      <c r="RUB73" s="545"/>
      <c r="RUC73" s="545"/>
      <c r="RUD73" s="545"/>
      <c r="RUE73" s="545"/>
      <c r="RUF73" s="545"/>
      <c r="RUH73" s="545"/>
      <c r="RUI73" s="545"/>
      <c r="RUJ73" s="545"/>
      <c r="RUK73" s="545"/>
      <c r="RUL73" s="545"/>
      <c r="RUM73" s="545"/>
      <c r="RUN73" s="545"/>
      <c r="RUP73" s="545"/>
      <c r="RUQ73" s="545"/>
      <c r="RUR73" s="545"/>
      <c r="RUS73" s="545"/>
      <c r="RUT73" s="545"/>
      <c r="RUU73" s="545"/>
      <c r="RUV73" s="545"/>
      <c r="RUX73" s="545"/>
      <c r="RUY73" s="545"/>
      <c r="RUZ73" s="545"/>
      <c r="RVA73" s="545"/>
      <c r="RVB73" s="545"/>
      <c r="RVC73" s="545"/>
      <c r="RVD73" s="545"/>
      <c r="RVF73" s="545"/>
      <c r="RVG73" s="545"/>
      <c r="RVH73" s="545"/>
      <c r="RVI73" s="545"/>
      <c r="RVJ73" s="545"/>
      <c r="RVK73" s="545"/>
      <c r="RVL73" s="545"/>
      <c r="RVN73" s="545"/>
      <c r="RVO73" s="545"/>
      <c r="RVP73" s="545"/>
      <c r="RVQ73" s="545"/>
      <c r="RVR73" s="545"/>
      <c r="RVS73" s="545"/>
      <c r="RVT73" s="545"/>
      <c r="RVV73" s="545"/>
      <c r="RVW73" s="545"/>
      <c r="RVX73" s="545"/>
      <c r="RVY73" s="545"/>
      <c r="RVZ73" s="545"/>
      <c r="RWA73" s="545"/>
      <c r="RWB73" s="545"/>
      <c r="RWD73" s="545"/>
      <c r="RWE73" s="545"/>
      <c r="RWF73" s="545"/>
      <c r="RWG73" s="545"/>
      <c r="RWH73" s="545"/>
      <c r="RWI73" s="545"/>
      <c r="RWJ73" s="545"/>
      <c r="RWL73" s="545"/>
      <c r="RWM73" s="545"/>
      <c r="RWN73" s="545"/>
      <c r="RWO73" s="545"/>
      <c r="RWP73" s="545"/>
      <c r="RWQ73" s="545"/>
      <c r="RWR73" s="545"/>
      <c r="RWT73" s="545"/>
      <c r="RWU73" s="545"/>
      <c r="RWV73" s="545"/>
      <c r="RWW73" s="545"/>
      <c r="RWX73" s="545"/>
      <c r="RWY73" s="545"/>
      <c r="RWZ73" s="545"/>
      <c r="RXB73" s="545"/>
      <c r="RXC73" s="545"/>
      <c r="RXD73" s="545"/>
      <c r="RXE73" s="545"/>
      <c r="RXF73" s="545"/>
      <c r="RXG73" s="545"/>
      <c r="RXH73" s="545"/>
      <c r="RXJ73" s="545"/>
      <c r="RXK73" s="545"/>
      <c r="RXL73" s="545"/>
      <c r="RXM73" s="545"/>
      <c r="RXN73" s="545"/>
      <c r="RXO73" s="545"/>
      <c r="RXP73" s="545"/>
      <c r="RXR73" s="545"/>
      <c r="RXS73" s="545"/>
      <c r="RXT73" s="545"/>
      <c r="RXU73" s="545"/>
      <c r="RXV73" s="545"/>
      <c r="RXW73" s="545"/>
      <c r="RXX73" s="545"/>
      <c r="RXZ73" s="545"/>
      <c r="RYA73" s="545"/>
      <c r="RYB73" s="545"/>
      <c r="RYC73" s="545"/>
      <c r="RYD73" s="545"/>
      <c r="RYE73" s="545"/>
      <c r="RYF73" s="545"/>
      <c r="RYH73" s="545"/>
      <c r="RYI73" s="545"/>
      <c r="RYJ73" s="545"/>
      <c r="RYK73" s="545"/>
      <c r="RYL73" s="545"/>
      <c r="RYM73" s="545"/>
      <c r="RYN73" s="545"/>
      <c r="RYP73" s="545"/>
      <c r="RYQ73" s="545"/>
      <c r="RYR73" s="545"/>
      <c r="RYS73" s="545"/>
      <c r="RYT73" s="545"/>
      <c r="RYU73" s="545"/>
      <c r="RYV73" s="545"/>
      <c r="RYX73" s="545"/>
      <c r="RYY73" s="545"/>
      <c r="RYZ73" s="545"/>
      <c r="RZA73" s="545"/>
      <c r="RZB73" s="545"/>
      <c r="RZC73" s="545"/>
      <c r="RZD73" s="545"/>
      <c r="RZF73" s="545"/>
      <c r="RZG73" s="545"/>
      <c r="RZH73" s="545"/>
      <c r="RZI73" s="545"/>
      <c r="RZJ73" s="545"/>
      <c r="RZK73" s="545"/>
      <c r="RZL73" s="545"/>
      <c r="RZN73" s="545"/>
      <c r="RZO73" s="545"/>
      <c r="RZP73" s="545"/>
      <c r="RZQ73" s="545"/>
      <c r="RZR73" s="545"/>
      <c r="RZS73" s="545"/>
      <c r="RZT73" s="545"/>
      <c r="RZV73" s="545"/>
      <c r="RZW73" s="545"/>
      <c r="RZX73" s="545"/>
      <c r="RZY73" s="545"/>
      <c r="RZZ73" s="545"/>
      <c r="SAA73" s="545"/>
      <c r="SAB73" s="545"/>
      <c r="SAD73" s="545"/>
      <c r="SAE73" s="545"/>
      <c r="SAF73" s="545"/>
      <c r="SAG73" s="545"/>
      <c r="SAH73" s="545"/>
      <c r="SAI73" s="545"/>
      <c r="SAJ73" s="545"/>
      <c r="SAL73" s="545"/>
      <c r="SAM73" s="545"/>
      <c r="SAN73" s="545"/>
      <c r="SAO73" s="545"/>
      <c r="SAP73" s="545"/>
      <c r="SAQ73" s="545"/>
      <c r="SAR73" s="545"/>
      <c r="SAT73" s="545"/>
      <c r="SAU73" s="545"/>
      <c r="SAV73" s="545"/>
      <c r="SAW73" s="545"/>
      <c r="SAX73" s="545"/>
      <c r="SAY73" s="545"/>
      <c r="SAZ73" s="545"/>
      <c r="SBB73" s="545"/>
      <c r="SBC73" s="545"/>
      <c r="SBD73" s="545"/>
      <c r="SBE73" s="545"/>
      <c r="SBF73" s="545"/>
      <c r="SBG73" s="545"/>
      <c r="SBH73" s="545"/>
      <c r="SBJ73" s="545"/>
      <c r="SBK73" s="545"/>
      <c r="SBL73" s="545"/>
      <c r="SBM73" s="545"/>
      <c r="SBN73" s="545"/>
      <c r="SBO73" s="545"/>
      <c r="SBP73" s="545"/>
      <c r="SBR73" s="545"/>
      <c r="SBS73" s="545"/>
      <c r="SBT73" s="545"/>
      <c r="SBU73" s="545"/>
      <c r="SBV73" s="545"/>
      <c r="SBW73" s="545"/>
      <c r="SBX73" s="545"/>
      <c r="SBZ73" s="545"/>
      <c r="SCA73" s="545"/>
      <c r="SCB73" s="545"/>
      <c r="SCC73" s="545"/>
      <c r="SCD73" s="545"/>
      <c r="SCE73" s="545"/>
      <c r="SCF73" s="545"/>
      <c r="SCH73" s="545"/>
      <c r="SCI73" s="545"/>
      <c r="SCJ73" s="545"/>
      <c r="SCK73" s="545"/>
      <c r="SCL73" s="545"/>
      <c r="SCM73" s="545"/>
      <c r="SCN73" s="545"/>
      <c r="SCP73" s="545"/>
      <c r="SCQ73" s="545"/>
      <c r="SCR73" s="545"/>
      <c r="SCS73" s="545"/>
      <c r="SCT73" s="545"/>
      <c r="SCU73" s="545"/>
      <c r="SCV73" s="545"/>
      <c r="SCX73" s="545"/>
      <c r="SCY73" s="545"/>
      <c r="SCZ73" s="545"/>
      <c r="SDA73" s="545"/>
      <c r="SDB73" s="545"/>
      <c r="SDC73" s="545"/>
      <c r="SDD73" s="545"/>
      <c r="SDF73" s="545"/>
      <c r="SDG73" s="545"/>
      <c r="SDH73" s="545"/>
      <c r="SDI73" s="545"/>
      <c r="SDJ73" s="545"/>
      <c r="SDK73" s="545"/>
      <c r="SDL73" s="545"/>
      <c r="SDN73" s="545"/>
      <c r="SDO73" s="545"/>
      <c r="SDP73" s="545"/>
      <c r="SDQ73" s="545"/>
      <c r="SDR73" s="545"/>
      <c r="SDS73" s="545"/>
      <c r="SDT73" s="545"/>
      <c r="SDV73" s="545"/>
      <c r="SDW73" s="545"/>
      <c r="SDX73" s="545"/>
      <c r="SDY73" s="545"/>
      <c r="SDZ73" s="545"/>
      <c r="SEA73" s="545"/>
      <c r="SEB73" s="545"/>
      <c r="SED73" s="545"/>
      <c r="SEE73" s="545"/>
      <c r="SEF73" s="545"/>
      <c r="SEG73" s="545"/>
      <c r="SEH73" s="545"/>
      <c r="SEI73" s="545"/>
      <c r="SEJ73" s="545"/>
      <c r="SEL73" s="545"/>
      <c r="SEM73" s="545"/>
      <c r="SEN73" s="545"/>
      <c r="SEO73" s="545"/>
      <c r="SEP73" s="545"/>
      <c r="SEQ73" s="545"/>
      <c r="SER73" s="545"/>
      <c r="SET73" s="545"/>
      <c r="SEU73" s="545"/>
      <c r="SEV73" s="545"/>
      <c r="SEW73" s="545"/>
      <c r="SEX73" s="545"/>
      <c r="SEY73" s="545"/>
      <c r="SEZ73" s="545"/>
      <c r="SFB73" s="545"/>
      <c r="SFC73" s="545"/>
      <c r="SFD73" s="545"/>
      <c r="SFE73" s="545"/>
      <c r="SFF73" s="545"/>
      <c r="SFG73" s="545"/>
      <c r="SFH73" s="545"/>
      <c r="SFJ73" s="545"/>
      <c r="SFK73" s="545"/>
      <c r="SFL73" s="545"/>
      <c r="SFM73" s="545"/>
      <c r="SFN73" s="545"/>
      <c r="SFO73" s="545"/>
      <c r="SFP73" s="545"/>
      <c r="SFR73" s="545"/>
      <c r="SFS73" s="545"/>
      <c r="SFT73" s="545"/>
      <c r="SFU73" s="545"/>
      <c r="SFV73" s="545"/>
      <c r="SFW73" s="545"/>
      <c r="SFX73" s="545"/>
      <c r="SFZ73" s="545"/>
      <c r="SGA73" s="545"/>
      <c r="SGB73" s="545"/>
      <c r="SGC73" s="545"/>
      <c r="SGD73" s="545"/>
      <c r="SGE73" s="545"/>
      <c r="SGF73" s="545"/>
      <c r="SGH73" s="545"/>
      <c r="SGI73" s="545"/>
      <c r="SGJ73" s="545"/>
      <c r="SGK73" s="545"/>
      <c r="SGL73" s="545"/>
      <c r="SGM73" s="545"/>
      <c r="SGN73" s="545"/>
      <c r="SGP73" s="545"/>
      <c r="SGQ73" s="545"/>
      <c r="SGR73" s="545"/>
      <c r="SGS73" s="545"/>
      <c r="SGT73" s="545"/>
      <c r="SGU73" s="545"/>
      <c r="SGV73" s="545"/>
      <c r="SGX73" s="545"/>
      <c r="SGY73" s="545"/>
      <c r="SGZ73" s="545"/>
      <c r="SHA73" s="545"/>
      <c r="SHB73" s="545"/>
      <c r="SHC73" s="545"/>
      <c r="SHD73" s="545"/>
      <c r="SHF73" s="545"/>
      <c r="SHG73" s="545"/>
      <c r="SHH73" s="545"/>
      <c r="SHI73" s="545"/>
      <c r="SHJ73" s="545"/>
      <c r="SHK73" s="545"/>
      <c r="SHL73" s="545"/>
      <c r="SHN73" s="545"/>
      <c r="SHO73" s="545"/>
      <c r="SHP73" s="545"/>
      <c r="SHQ73" s="545"/>
      <c r="SHR73" s="545"/>
      <c r="SHS73" s="545"/>
      <c r="SHT73" s="545"/>
      <c r="SHV73" s="545"/>
      <c r="SHW73" s="545"/>
      <c r="SHX73" s="545"/>
      <c r="SHY73" s="545"/>
      <c r="SHZ73" s="545"/>
      <c r="SIA73" s="545"/>
      <c r="SIB73" s="545"/>
      <c r="SID73" s="545"/>
      <c r="SIE73" s="545"/>
      <c r="SIF73" s="545"/>
      <c r="SIG73" s="545"/>
      <c r="SIH73" s="545"/>
      <c r="SII73" s="545"/>
      <c r="SIJ73" s="545"/>
      <c r="SIL73" s="545"/>
      <c r="SIM73" s="545"/>
      <c r="SIN73" s="545"/>
      <c r="SIO73" s="545"/>
      <c r="SIP73" s="545"/>
      <c r="SIQ73" s="545"/>
      <c r="SIR73" s="545"/>
      <c r="SIT73" s="545"/>
      <c r="SIU73" s="545"/>
      <c r="SIV73" s="545"/>
      <c r="SIW73" s="545"/>
      <c r="SIX73" s="545"/>
      <c r="SIY73" s="545"/>
      <c r="SIZ73" s="545"/>
      <c r="SJB73" s="545"/>
      <c r="SJC73" s="545"/>
      <c r="SJD73" s="545"/>
      <c r="SJE73" s="545"/>
      <c r="SJF73" s="545"/>
      <c r="SJG73" s="545"/>
      <c r="SJH73" s="545"/>
      <c r="SJJ73" s="545"/>
      <c r="SJK73" s="545"/>
      <c r="SJL73" s="545"/>
      <c r="SJM73" s="545"/>
      <c r="SJN73" s="545"/>
      <c r="SJO73" s="545"/>
      <c r="SJP73" s="545"/>
      <c r="SJR73" s="545"/>
      <c r="SJS73" s="545"/>
      <c r="SJT73" s="545"/>
      <c r="SJU73" s="545"/>
      <c r="SJV73" s="545"/>
      <c r="SJW73" s="545"/>
      <c r="SJX73" s="545"/>
      <c r="SJZ73" s="545"/>
      <c r="SKA73" s="545"/>
      <c r="SKB73" s="545"/>
      <c r="SKC73" s="545"/>
      <c r="SKD73" s="545"/>
      <c r="SKE73" s="545"/>
      <c r="SKF73" s="545"/>
      <c r="SKH73" s="545"/>
      <c r="SKI73" s="545"/>
      <c r="SKJ73" s="545"/>
      <c r="SKK73" s="545"/>
      <c r="SKL73" s="545"/>
      <c r="SKM73" s="545"/>
      <c r="SKN73" s="545"/>
      <c r="SKP73" s="545"/>
      <c r="SKQ73" s="545"/>
      <c r="SKR73" s="545"/>
      <c r="SKS73" s="545"/>
      <c r="SKT73" s="545"/>
      <c r="SKU73" s="545"/>
      <c r="SKV73" s="545"/>
      <c r="SKX73" s="545"/>
      <c r="SKY73" s="545"/>
      <c r="SKZ73" s="545"/>
      <c r="SLA73" s="545"/>
      <c r="SLB73" s="545"/>
      <c r="SLC73" s="545"/>
      <c r="SLD73" s="545"/>
      <c r="SLF73" s="545"/>
      <c r="SLG73" s="545"/>
      <c r="SLH73" s="545"/>
      <c r="SLI73" s="545"/>
      <c r="SLJ73" s="545"/>
      <c r="SLK73" s="545"/>
      <c r="SLL73" s="545"/>
      <c r="SLN73" s="545"/>
      <c r="SLO73" s="545"/>
      <c r="SLP73" s="545"/>
      <c r="SLQ73" s="545"/>
      <c r="SLR73" s="545"/>
      <c r="SLS73" s="545"/>
      <c r="SLT73" s="545"/>
      <c r="SLV73" s="545"/>
      <c r="SLW73" s="545"/>
      <c r="SLX73" s="545"/>
      <c r="SLY73" s="545"/>
      <c r="SLZ73" s="545"/>
      <c r="SMA73" s="545"/>
      <c r="SMB73" s="545"/>
      <c r="SMD73" s="545"/>
      <c r="SME73" s="545"/>
      <c r="SMF73" s="545"/>
      <c r="SMG73" s="545"/>
      <c r="SMH73" s="545"/>
      <c r="SMI73" s="545"/>
      <c r="SMJ73" s="545"/>
      <c r="SML73" s="545"/>
      <c r="SMM73" s="545"/>
      <c r="SMN73" s="545"/>
      <c r="SMO73" s="545"/>
      <c r="SMP73" s="545"/>
      <c r="SMQ73" s="545"/>
      <c r="SMR73" s="545"/>
      <c r="SMT73" s="545"/>
      <c r="SMU73" s="545"/>
      <c r="SMV73" s="545"/>
      <c r="SMW73" s="545"/>
      <c r="SMX73" s="545"/>
      <c r="SMY73" s="545"/>
      <c r="SMZ73" s="545"/>
      <c r="SNB73" s="545"/>
      <c r="SNC73" s="545"/>
      <c r="SND73" s="545"/>
      <c r="SNE73" s="545"/>
      <c r="SNF73" s="545"/>
      <c r="SNG73" s="545"/>
      <c r="SNH73" s="545"/>
      <c r="SNJ73" s="545"/>
      <c r="SNK73" s="545"/>
      <c r="SNL73" s="545"/>
      <c r="SNM73" s="545"/>
      <c r="SNN73" s="545"/>
      <c r="SNO73" s="545"/>
      <c r="SNP73" s="545"/>
      <c r="SNR73" s="545"/>
      <c r="SNS73" s="545"/>
      <c r="SNT73" s="545"/>
      <c r="SNU73" s="545"/>
      <c r="SNV73" s="545"/>
      <c r="SNW73" s="545"/>
      <c r="SNX73" s="545"/>
      <c r="SNZ73" s="545"/>
      <c r="SOA73" s="545"/>
      <c r="SOB73" s="545"/>
      <c r="SOC73" s="545"/>
      <c r="SOD73" s="545"/>
      <c r="SOE73" s="545"/>
      <c r="SOF73" s="545"/>
      <c r="SOH73" s="545"/>
      <c r="SOI73" s="545"/>
      <c r="SOJ73" s="545"/>
      <c r="SOK73" s="545"/>
      <c r="SOL73" s="545"/>
      <c r="SOM73" s="545"/>
      <c r="SON73" s="545"/>
      <c r="SOP73" s="545"/>
      <c r="SOQ73" s="545"/>
      <c r="SOR73" s="545"/>
      <c r="SOS73" s="545"/>
      <c r="SOT73" s="545"/>
      <c r="SOU73" s="545"/>
      <c r="SOV73" s="545"/>
      <c r="SOX73" s="545"/>
      <c r="SOY73" s="545"/>
      <c r="SOZ73" s="545"/>
      <c r="SPA73" s="545"/>
      <c r="SPB73" s="545"/>
      <c r="SPC73" s="545"/>
      <c r="SPD73" s="545"/>
      <c r="SPF73" s="545"/>
      <c r="SPG73" s="545"/>
      <c r="SPH73" s="545"/>
      <c r="SPI73" s="545"/>
      <c r="SPJ73" s="545"/>
      <c r="SPK73" s="545"/>
      <c r="SPL73" s="545"/>
      <c r="SPN73" s="545"/>
      <c r="SPO73" s="545"/>
      <c r="SPP73" s="545"/>
      <c r="SPQ73" s="545"/>
      <c r="SPR73" s="545"/>
      <c r="SPS73" s="545"/>
      <c r="SPT73" s="545"/>
      <c r="SPV73" s="545"/>
      <c r="SPW73" s="545"/>
      <c r="SPX73" s="545"/>
      <c r="SPY73" s="545"/>
      <c r="SPZ73" s="545"/>
      <c r="SQA73" s="545"/>
      <c r="SQB73" s="545"/>
      <c r="SQD73" s="545"/>
      <c r="SQE73" s="545"/>
      <c r="SQF73" s="545"/>
      <c r="SQG73" s="545"/>
      <c r="SQH73" s="545"/>
      <c r="SQI73" s="545"/>
      <c r="SQJ73" s="545"/>
      <c r="SQL73" s="545"/>
      <c r="SQM73" s="545"/>
      <c r="SQN73" s="545"/>
      <c r="SQO73" s="545"/>
      <c r="SQP73" s="545"/>
      <c r="SQQ73" s="545"/>
      <c r="SQR73" s="545"/>
      <c r="SQT73" s="545"/>
      <c r="SQU73" s="545"/>
      <c r="SQV73" s="545"/>
      <c r="SQW73" s="545"/>
      <c r="SQX73" s="545"/>
      <c r="SQY73" s="545"/>
      <c r="SQZ73" s="545"/>
      <c r="SRB73" s="545"/>
      <c r="SRC73" s="545"/>
      <c r="SRD73" s="545"/>
      <c r="SRE73" s="545"/>
      <c r="SRF73" s="545"/>
      <c r="SRG73" s="545"/>
      <c r="SRH73" s="545"/>
      <c r="SRJ73" s="545"/>
      <c r="SRK73" s="545"/>
      <c r="SRL73" s="545"/>
      <c r="SRM73" s="545"/>
      <c r="SRN73" s="545"/>
      <c r="SRO73" s="545"/>
      <c r="SRP73" s="545"/>
      <c r="SRR73" s="545"/>
      <c r="SRS73" s="545"/>
      <c r="SRT73" s="545"/>
      <c r="SRU73" s="545"/>
      <c r="SRV73" s="545"/>
      <c r="SRW73" s="545"/>
      <c r="SRX73" s="545"/>
      <c r="SRZ73" s="545"/>
      <c r="SSA73" s="545"/>
      <c r="SSB73" s="545"/>
      <c r="SSC73" s="545"/>
      <c r="SSD73" s="545"/>
      <c r="SSE73" s="545"/>
      <c r="SSF73" s="545"/>
      <c r="SSH73" s="545"/>
      <c r="SSI73" s="545"/>
      <c r="SSJ73" s="545"/>
      <c r="SSK73" s="545"/>
      <c r="SSL73" s="545"/>
      <c r="SSM73" s="545"/>
      <c r="SSN73" s="545"/>
      <c r="SSP73" s="545"/>
      <c r="SSQ73" s="545"/>
      <c r="SSR73" s="545"/>
      <c r="SSS73" s="545"/>
      <c r="SST73" s="545"/>
      <c r="SSU73" s="545"/>
      <c r="SSV73" s="545"/>
      <c r="SSX73" s="545"/>
      <c r="SSY73" s="545"/>
      <c r="SSZ73" s="545"/>
      <c r="STA73" s="545"/>
      <c r="STB73" s="545"/>
      <c r="STC73" s="545"/>
      <c r="STD73" s="545"/>
      <c r="STF73" s="545"/>
      <c r="STG73" s="545"/>
      <c r="STH73" s="545"/>
      <c r="STI73" s="545"/>
      <c r="STJ73" s="545"/>
      <c r="STK73" s="545"/>
      <c r="STL73" s="545"/>
      <c r="STN73" s="545"/>
      <c r="STO73" s="545"/>
      <c r="STP73" s="545"/>
      <c r="STQ73" s="545"/>
      <c r="STR73" s="545"/>
      <c r="STS73" s="545"/>
      <c r="STT73" s="545"/>
      <c r="STV73" s="545"/>
      <c r="STW73" s="545"/>
      <c r="STX73" s="545"/>
      <c r="STY73" s="545"/>
      <c r="STZ73" s="545"/>
      <c r="SUA73" s="545"/>
      <c r="SUB73" s="545"/>
      <c r="SUD73" s="545"/>
      <c r="SUE73" s="545"/>
      <c r="SUF73" s="545"/>
      <c r="SUG73" s="545"/>
      <c r="SUH73" s="545"/>
      <c r="SUI73" s="545"/>
      <c r="SUJ73" s="545"/>
      <c r="SUL73" s="545"/>
      <c r="SUM73" s="545"/>
      <c r="SUN73" s="545"/>
      <c r="SUO73" s="545"/>
      <c r="SUP73" s="545"/>
      <c r="SUQ73" s="545"/>
      <c r="SUR73" s="545"/>
      <c r="SUT73" s="545"/>
      <c r="SUU73" s="545"/>
      <c r="SUV73" s="545"/>
      <c r="SUW73" s="545"/>
      <c r="SUX73" s="545"/>
      <c r="SUY73" s="545"/>
      <c r="SUZ73" s="545"/>
      <c r="SVB73" s="545"/>
      <c r="SVC73" s="545"/>
      <c r="SVD73" s="545"/>
      <c r="SVE73" s="545"/>
      <c r="SVF73" s="545"/>
      <c r="SVG73" s="545"/>
      <c r="SVH73" s="545"/>
      <c r="SVJ73" s="545"/>
      <c r="SVK73" s="545"/>
      <c r="SVL73" s="545"/>
      <c r="SVM73" s="545"/>
      <c r="SVN73" s="545"/>
      <c r="SVO73" s="545"/>
      <c r="SVP73" s="545"/>
      <c r="SVR73" s="545"/>
      <c r="SVS73" s="545"/>
      <c r="SVT73" s="545"/>
      <c r="SVU73" s="545"/>
      <c r="SVV73" s="545"/>
      <c r="SVW73" s="545"/>
      <c r="SVX73" s="545"/>
      <c r="SVZ73" s="545"/>
      <c r="SWA73" s="545"/>
      <c r="SWB73" s="545"/>
      <c r="SWC73" s="545"/>
      <c r="SWD73" s="545"/>
      <c r="SWE73" s="545"/>
      <c r="SWF73" s="545"/>
      <c r="SWH73" s="545"/>
      <c r="SWI73" s="545"/>
      <c r="SWJ73" s="545"/>
      <c r="SWK73" s="545"/>
      <c r="SWL73" s="545"/>
      <c r="SWM73" s="545"/>
      <c r="SWN73" s="545"/>
      <c r="SWP73" s="545"/>
      <c r="SWQ73" s="545"/>
      <c r="SWR73" s="545"/>
      <c r="SWS73" s="545"/>
      <c r="SWT73" s="545"/>
      <c r="SWU73" s="545"/>
      <c r="SWV73" s="545"/>
      <c r="SWX73" s="545"/>
      <c r="SWY73" s="545"/>
      <c r="SWZ73" s="545"/>
      <c r="SXA73" s="545"/>
      <c r="SXB73" s="545"/>
      <c r="SXC73" s="545"/>
      <c r="SXD73" s="545"/>
      <c r="SXF73" s="545"/>
      <c r="SXG73" s="545"/>
      <c r="SXH73" s="545"/>
      <c r="SXI73" s="545"/>
      <c r="SXJ73" s="545"/>
      <c r="SXK73" s="545"/>
      <c r="SXL73" s="545"/>
      <c r="SXN73" s="545"/>
      <c r="SXO73" s="545"/>
      <c r="SXP73" s="545"/>
      <c r="SXQ73" s="545"/>
      <c r="SXR73" s="545"/>
      <c r="SXS73" s="545"/>
      <c r="SXT73" s="545"/>
      <c r="SXV73" s="545"/>
      <c r="SXW73" s="545"/>
      <c r="SXX73" s="545"/>
      <c r="SXY73" s="545"/>
      <c r="SXZ73" s="545"/>
      <c r="SYA73" s="545"/>
      <c r="SYB73" s="545"/>
      <c r="SYD73" s="545"/>
      <c r="SYE73" s="545"/>
      <c r="SYF73" s="545"/>
      <c r="SYG73" s="545"/>
      <c r="SYH73" s="545"/>
      <c r="SYI73" s="545"/>
      <c r="SYJ73" s="545"/>
      <c r="SYL73" s="545"/>
      <c r="SYM73" s="545"/>
      <c r="SYN73" s="545"/>
      <c r="SYO73" s="545"/>
      <c r="SYP73" s="545"/>
      <c r="SYQ73" s="545"/>
      <c r="SYR73" s="545"/>
      <c r="SYT73" s="545"/>
      <c r="SYU73" s="545"/>
      <c r="SYV73" s="545"/>
      <c r="SYW73" s="545"/>
      <c r="SYX73" s="545"/>
      <c r="SYY73" s="545"/>
      <c r="SYZ73" s="545"/>
      <c r="SZB73" s="545"/>
      <c r="SZC73" s="545"/>
      <c r="SZD73" s="545"/>
      <c r="SZE73" s="545"/>
      <c r="SZF73" s="545"/>
      <c r="SZG73" s="545"/>
      <c r="SZH73" s="545"/>
      <c r="SZJ73" s="545"/>
      <c r="SZK73" s="545"/>
      <c r="SZL73" s="545"/>
      <c r="SZM73" s="545"/>
      <c r="SZN73" s="545"/>
      <c r="SZO73" s="545"/>
      <c r="SZP73" s="545"/>
      <c r="SZR73" s="545"/>
      <c r="SZS73" s="545"/>
      <c r="SZT73" s="545"/>
      <c r="SZU73" s="545"/>
      <c r="SZV73" s="545"/>
      <c r="SZW73" s="545"/>
      <c r="SZX73" s="545"/>
      <c r="SZZ73" s="545"/>
      <c r="TAA73" s="545"/>
      <c r="TAB73" s="545"/>
      <c r="TAC73" s="545"/>
      <c r="TAD73" s="545"/>
      <c r="TAE73" s="545"/>
      <c r="TAF73" s="545"/>
      <c r="TAH73" s="545"/>
      <c r="TAI73" s="545"/>
      <c r="TAJ73" s="545"/>
      <c r="TAK73" s="545"/>
      <c r="TAL73" s="545"/>
      <c r="TAM73" s="545"/>
      <c r="TAN73" s="545"/>
      <c r="TAP73" s="545"/>
      <c r="TAQ73" s="545"/>
      <c r="TAR73" s="545"/>
      <c r="TAS73" s="545"/>
      <c r="TAT73" s="545"/>
      <c r="TAU73" s="545"/>
      <c r="TAV73" s="545"/>
      <c r="TAX73" s="545"/>
      <c r="TAY73" s="545"/>
      <c r="TAZ73" s="545"/>
      <c r="TBA73" s="545"/>
      <c r="TBB73" s="545"/>
      <c r="TBC73" s="545"/>
      <c r="TBD73" s="545"/>
      <c r="TBF73" s="545"/>
      <c r="TBG73" s="545"/>
      <c r="TBH73" s="545"/>
      <c r="TBI73" s="545"/>
      <c r="TBJ73" s="545"/>
      <c r="TBK73" s="545"/>
      <c r="TBL73" s="545"/>
      <c r="TBN73" s="545"/>
      <c r="TBO73" s="545"/>
      <c r="TBP73" s="545"/>
      <c r="TBQ73" s="545"/>
      <c r="TBR73" s="545"/>
      <c r="TBS73" s="545"/>
      <c r="TBT73" s="545"/>
      <c r="TBV73" s="545"/>
      <c r="TBW73" s="545"/>
      <c r="TBX73" s="545"/>
      <c r="TBY73" s="545"/>
      <c r="TBZ73" s="545"/>
      <c r="TCA73" s="545"/>
      <c r="TCB73" s="545"/>
      <c r="TCD73" s="545"/>
      <c r="TCE73" s="545"/>
      <c r="TCF73" s="545"/>
      <c r="TCG73" s="545"/>
      <c r="TCH73" s="545"/>
      <c r="TCI73" s="545"/>
      <c r="TCJ73" s="545"/>
      <c r="TCL73" s="545"/>
      <c r="TCM73" s="545"/>
      <c r="TCN73" s="545"/>
      <c r="TCO73" s="545"/>
      <c r="TCP73" s="545"/>
      <c r="TCQ73" s="545"/>
      <c r="TCR73" s="545"/>
      <c r="TCT73" s="545"/>
      <c r="TCU73" s="545"/>
      <c r="TCV73" s="545"/>
      <c r="TCW73" s="545"/>
      <c r="TCX73" s="545"/>
      <c r="TCY73" s="545"/>
      <c r="TCZ73" s="545"/>
      <c r="TDB73" s="545"/>
      <c r="TDC73" s="545"/>
      <c r="TDD73" s="545"/>
      <c r="TDE73" s="545"/>
      <c r="TDF73" s="545"/>
      <c r="TDG73" s="545"/>
      <c r="TDH73" s="545"/>
      <c r="TDJ73" s="545"/>
      <c r="TDK73" s="545"/>
      <c r="TDL73" s="545"/>
      <c r="TDM73" s="545"/>
      <c r="TDN73" s="545"/>
      <c r="TDO73" s="545"/>
      <c r="TDP73" s="545"/>
      <c r="TDR73" s="545"/>
      <c r="TDS73" s="545"/>
      <c r="TDT73" s="545"/>
      <c r="TDU73" s="545"/>
      <c r="TDV73" s="545"/>
      <c r="TDW73" s="545"/>
      <c r="TDX73" s="545"/>
      <c r="TDZ73" s="545"/>
      <c r="TEA73" s="545"/>
      <c r="TEB73" s="545"/>
      <c r="TEC73" s="545"/>
      <c r="TED73" s="545"/>
      <c r="TEE73" s="545"/>
      <c r="TEF73" s="545"/>
      <c r="TEH73" s="545"/>
      <c r="TEI73" s="545"/>
      <c r="TEJ73" s="545"/>
      <c r="TEK73" s="545"/>
      <c r="TEL73" s="545"/>
      <c r="TEM73" s="545"/>
      <c r="TEN73" s="545"/>
      <c r="TEP73" s="545"/>
      <c r="TEQ73" s="545"/>
      <c r="TER73" s="545"/>
      <c r="TES73" s="545"/>
      <c r="TET73" s="545"/>
      <c r="TEU73" s="545"/>
      <c r="TEV73" s="545"/>
      <c r="TEX73" s="545"/>
      <c r="TEY73" s="545"/>
      <c r="TEZ73" s="545"/>
      <c r="TFA73" s="545"/>
      <c r="TFB73" s="545"/>
      <c r="TFC73" s="545"/>
      <c r="TFD73" s="545"/>
      <c r="TFF73" s="545"/>
      <c r="TFG73" s="545"/>
      <c r="TFH73" s="545"/>
      <c r="TFI73" s="545"/>
      <c r="TFJ73" s="545"/>
      <c r="TFK73" s="545"/>
      <c r="TFL73" s="545"/>
      <c r="TFN73" s="545"/>
      <c r="TFO73" s="545"/>
      <c r="TFP73" s="545"/>
      <c r="TFQ73" s="545"/>
      <c r="TFR73" s="545"/>
      <c r="TFS73" s="545"/>
      <c r="TFT73" s="545"/>
      <c r="TFV73" s="545"/>
      <c r="TFW73" s="545"/>
      <c r="TFX73" s="545"/>
      <c r="TFY73" s="545"/>
      <c r="TFZ73" s="545"/>
      <c r="TGA73" s="545"/>
      <c r="TGB73" s="545"/>
      <c r="TGD73" s="545"/>
      <c r="TGE73" s="545"/>
      <c r="TGF73" s="545"/>
      <c r="TGG73" s="545"/>
      <c r="TGH73" s="545"/>
      <c r="TGI73" s="545"/>
      <c r="TGJ73" s="545"/>
      <c r="TGL73" s="545"/>
      <c r="TGM73" s="545"/>
      <c r="TGN73" s="545"/>
      <c r="TGO73" s="545"/>
      <c r="TGP73" s="545"/>
      <c r="TGQ73" s="545"/>
      <c r="TGR73" s="545"/>
      <c r="TGT73" s="545"/>
      <c r="TGU73" s="545"/>
      <c r="TGV73" s="545"/>
      <c r="TGW73" s="545"/>
      <c r="TGX73" s="545"/>
      <c r="TGY73" s="545"/>
      <c r="TGZ73" s="545"/>
      <c r="THB73" s="545"/>
      <c r="THC73" s="545"/>
      <c r="THD73" s="545"/>
      <c r="THE73" s="545"/>
      <c r="THF73" s="545"/>
      <c r="THG73" s="545"/>
      <c r="THH73" s="545"/>
      <c r="THJ73" s="545"/>
      <c r="THK73" s="545"/>
      <c r="THL73" s="545"/>
      <c r="THM73" s="545"/>
      <c r="THN73" s="545"/>
      <c r="THO73" s="545"/>
      <c r="THP73" s="545"/>
      <c r="THR73" s="545"/>
      <c r="THS73" s="545"/>
      <c r="THT73" s="545"/>
      <c r="THU73" s="545"/>
      <c r="THV73" s="545"/>
      <c r="THW73" s="545"/>
      <c r="THX73" s="545"/>
      <c r="THZ73" s="545"/>
      <c r="TIA73" s="545"/>
      <c r="TIB73" s="545"/>
      <c r="TIC73" s="545"/>
      <c r="TID73" s="545"/>
      <c r="TIE73" s="545"/>
      <c r="TIF73" s="545"/>
      <c r="TIH73" s="545"/>
      <c r="TII73" s="545"/>
      <c r="TIJ73" s="545"/>
      <c r="TIK73" s="545"/>
      <c r="TIL73" s="545"/>
      <c r="TIM73" s="545"/>
      <c r="TIN73" s="545"/>
      <c r="TIP73" s="545"/>
      <c r="TIQ73" s="545"/>
      <c r="TIR73" s="545"/>
      <c r="TIS73" s="545"/>
      <c r="TIT73" s="545"/>
      <c r="TIU73" s="545"/>
      <c r="TIV73" s="545"/>
      <c r="TIX73" s="545"/>
      <c r="TIY73" s="545"/>
      <c r="TIZ73" s="545"/>
      <c r="TJA73" s="545"/>
      <c r="TJB73" s="545"/>
      <c r="TJC73" s="545"/>
      <c r="TJD73" s="545"/>
      <c r="TJF73" s="545"/>
      <c r="TJG73" s="545"/>
      <c r="TJH73" s="545"/>
      <c r="TJI73" s="545"/>
      <c r="TJJ73" s="545"/>
      <c r="TJK73" s="545"/>
      <c r="TJL73" s="545"/>
      <c r="TJN73" s="545"/>
      <c r="TJO73" s="545"/>
      <c r="TJP73" s="545"/>
      <c r="TJQ73" s="545"/>
      <c r="TJR73" s="545"/>
      <c r="TJS73" s="545"/>
      <c r="TJT73" s="545"/>
      <c r="TJV73" s="545"/>
      <c r="TJW73" s="545"/>
      <c r="TJX73" s="545"/>
      <c r="TJY73" s="545"/>
      <c r="TJZ73" s="545"/>
      <c r="TKA73" s="545"/>
      <c r="TKB73" s="545"/>
      <c r="TKD73" s="545"/>
      <c r="TKE73" s="545"/>
      <c r="TKF73" s="545"/>
      <c r="TKG73" s="545"/>
      <c r="TKH73" s="545"/>
      <c r="TKI73" s="545"/>
      <c r="TKJ73" s="545"/>
      <c r="TKL73" s="545"/>
      <c r="TKM73" s="545"/>
      <c r="TKN73" s="545"/>
      <c r="TKO73" s="545"/>
      <c r="TKP73" s="545"/>
      <c r="TKQ73" s="545"/>
      <c r="TKR73" s="545"/>
      <c r="TKT73" s="545"/>
      <c r="TKU73" s="545"/>
      <c r="TKV73" s="545"/>
      <c r="TKW73" s="545"/>
      <c r="TKX73" s="545"/>
      <c r="TKY73" s="545"/>
      <c r="TKZ73" s="545"/>
      <c r="TLB73" s="545"/>
      <c r="TLC73" s="545"/>
      <c r="TLD73" s="545"/>
      <c r="TLE73" s="545"/>
      <c r="TLF73" s="545"/>
      <c r="TLG73" s="545"/>
      <c r="TLH73" s="545"/>
      <c r="TLJ73" s="545"/>
      <c r="TLK73" s="545"/>
      <c r="TLL73" s="545"/>
      <c r="TLM73" s="545"/>
      <c r="TLN73" s="545"/>
      <c r="TLO73" s="545"/>
      <c r="TLP73" s="545"/>
      <c r="TLR73" s="545"/>
      <c r="TLS73" s="545"/>
      <c r="TLT73" s="545"/>
      <c r="TLU73" s="545"/>
      <c r="TLV73" s="545"/>
      <c r="TLW73" s="545"/>
      <c r="TLX73" s="545"/>
      <c r="TLZ73" s="545"/>
      <c r="TMA73" s="545"/>
      <c r="TMB73" s="545"/>
      <c r="TMC73" s="545"/>
      <c r="TMD73" s="545"/>
      <c r="TME73" s="545"/>
      <c r="TMF73" s="545"/>
      <c r="TMH73" s="545"/>
      <c r="TMI73" s="545"/>
      <c r="TMJ73" s="545"/>
      <c r="TMK73" s="545"/>
      <c r="TML73" s="545"/>
      <c r="TMM73" s="545"/>
      <c r="TMN73" s="545"/>
      <c r="TMP73" s="545"/>
      <c r="TMQ73" s="545"/>
      <c r="TMR73" s="545"/>
      <c r="TMS73" s="545"/>
      <c r="TMT73" s="545"/>
      <c r="TMU73" s="545"/>
      <c r="TMV73" s="545"/>
      <c r="TMX73" s="545"/>
      <c r="TMY73" s="545"/>
      <c r="TMZ73" s="545"/>
      <c r="TNA73" s="545"/>
      <c r="TNB73" s="545"/>
      <c r="TNC73" s="545"/>
      <c r="TND73" s="545"/>
      <c r="TNF73" s="545"/>
      <c r="TNG73" s="545"/>
      <c r="TNH73" s="545"/>
      <c r="TNI73" s="545"/>
      <c r="TNJ73" s="545"/>
      <c r="TNK73" s="545"/>
      <c r="TNL73" s="545"/>
      <c r="TNN73" s="545"/>
      <c r="TNO73" s="545"/>
      <c r="TNP73" s="545"/>
      <c r="TNQ73" s="545"/>
      <c r="TNR73" s="545"/>
      <c r="TNS73" s="545"/>
      <c r="TNT73" s="545"/>
      <c r="TNV73" s="545"/>
      <c r="TNW73" s="545"/>
      <c r="TNX73" s="545"/>
      <c r="TNY73" s="545"/>
      <c r="TNZ73" s="545"/>
      <c r="TOA73" s="545"/>
      <c r="TOB73" s="545"/>
      <c r="TOD73" s="545"/>
      <c r="TOE73" s="545"/>
      <c r="TOF73" s="545"/>
      <c r="TOG73" s="545"/>
      <c r="TOH73" s="545"/>
      <c r="TOI73" s="545"/>
      <c r="TOJ73" s="545"/>
      <c r="TOL73" s="545"/>
      <c r="TOM73" s="545"/>
      <c r="TON73" s="545"/>
      <c r="TOO73" s="545"/>
      <c r="TOP73" s="545"/>
      <c r="TOQ73" s="545"/>
      <c r="TOR73" s="545"/>
      <c r="TOT73" s="545"/>
      <c r="TOU73" s="545"/>
      <c r="TOV73" s="545"/>
      <c r="TOW73" s="545"/>
      <c r="TOX73" s="545"/>
      <c r="TOY73" s="545"/>
      <c r="TOZ73" s="545"/>
      <c r="TPB73" s="545"/>
      <c r="TPC73" s="545"/>
      <c r="TPD73" s="545"/>
      <c r="TPE73" s="545"/>
      <c r="TPF73" s="545"/>
      <c r="TPG73" s="545"/>
      <c r="TPH73" s="545"/>
      <c r="TPJ73" s="545"/>
      <c r="TPK73" s="545"/>
      <c r="TPL73" s="545"/>
      <c r="TPM73" s="545"/>
      <c r="TPN73" s="545"/>
      <c r="TPO73" s="545"/>
      <c r="TPP73" s="545"/>
      <c r="TPR73" s="545"/>
      <c r="TPS73" s="545"/>
      <c r="TPT73" s="545"/>
      <c r="TPU73" s="545"/>
      <c r="TPV73" s="545"/>
      <c r="TPW73" s="545"/>
      <c r="TPX73" s="545"/>
      <c r="TPZ73" s="545"/>
      <c r="TQA73" s="545"/>
      <c r="TQB73" s="545"/>
      <c r="TQC73" s="545"/>
      <c r="TQD73" s="545"/>
      <c r="TQE73" s="545"/>
      <c r="TQF73" s="545"/>
      <c r="TQH73" s="545"/>
      <c r="TQI73" s="545"/>
      <c r="TQJ73" s="545"/>
      <c r="TQK73" s="545"/>
      <c r="TQL73" s="545"/>
      <c r="TQM73" s="545"/>
      <c r="TQN73" s="545"/>
      <c r="TQP73" s="545"/>
      <c r="TQQ73" s="545"/>
      <c r="TQR73" s="545"/>
      <c r="TQS73" s="545"/>
      <c r="TQT73" s="545"/>
      <c r="TQU73" s="545"/>
      <c r="TQV73" s="545"/>
      <c r="TQX73" s="545"/>
      <c r="TQY73" s="545"/>
      <c r="TQZ73" s="545"/>
      <c r="TRA73" s="545"/>
      <c r="TRB73" s="545"/>
      <c r="TRC73" s="545"/>
      <c r="TRD73" s="545"/>
      <c r="TRF73" s="545"/>
      <c r="TRG73" s="545"/>
      <c r="TRH73" s="545"/>
      <c r="TRI73" s="545"/>
      <c r="TRJ73" s="545"/>
      <c r="TRK73" s="545"/>
      <c r="TRL73" s="545"/>
      <c r="TRN73" s="545"/>
      <c r="TRO73" s="545"/>
      <c r="TRP73" s="545"/>
      <c r="TRQ73" s="545"/>
      <c r="TRR73" s="545"/>
      <c r="TRS73" s="545"/>
      <c r="TRT73" s="545"/>
      <c r="TRV73" s="545"/>
      <c r="TRW73" s="545"/>
      <c r="TRX73" s="545"/>
      <c r="TRY73" s="545"/>
      <c r="TRZ73" s="545"/>
      <c r="TSA73" s="545"/>
      <c r="TSB73" s="545"/>
      <c r="TSD73" s="545"/>
      <c r="TSE73" s="545"/>
      <c r="TSF73" s="545"/>
      <c r="TSG73" s="545"/>
      <c r="TSH73" s="545"/>
      <c r="TSI73" s="545"/>
      <c r="TSJ73" s="545"/>
      <c r="TSL73" s="545"/>
      <c r="TSM73" s="545"/>
      <c r="TSN73" s="545"/>
      <c r="TSO73" s="545"/>
      <c r="TSP73" s="545"/>
      <c r="TSQ73" s="545"/>
      <c r="TSR73" s="545"/>
      <c r="TST73" s="545"/>
      <c r="TSU73" s="545"/>
      <c r="TSV73" s="545"/>
      <c r="TSW73" s="545"/>
      <c r="TSX73" s="545"/>
      <c r="TSY73" s="545"/>
      <c r="TSZ73" s="545"/>
      <c r="TTB73" s="545"/>
      <c r="TTC73" s="545"/>
      <c r="TTD73" s="545"/>
      <c r="TTE73" s="545"/>
      <c r="TTF73" s="545"/>
      <c r="TTG73" s="545"/>
      <c r="TTH73" s="545"/>
      <c r="TTJ73" s="545"/>
      <c r="TTK73" s="545"/>
      <c r="TTL73" s="545"/>
      <c r="TTM73" s="545"/>
      <c r="TTN73" s="545"/>
      <c r="TTO73" s="545"/>
      <c r="TTP73" s="545"/>
      <c r="TTR73" s="545"/>
      <c r="TTS73" s="545"/>
      <c r="TTT73" s="545"/>
      <c r="TTU73" s="545"/>
      <c r="TTV73" s="545"/>
      <c r="TTW73" s="545"/>
      <c r="TTX73" s="545"/>
      <c r="TTZ73" s="545"/>
      <c r="TUA73" s="545"/>
      <c r="TUB73" s="545"/>
      <c r="TUC73" s="545"/>
      <c r="TUD73" s="545"/>
      <c r="TUE73" s="545"/>
      <c r="TUF73" s="545"/>
      <c r="TUH73" s="545"/>
      <c r="TUI73" s="545"/>
      <c r="TUJ73" s="545"/>
      <c r="TUK73" s="545"/>
      <c r="TUL73" s="545"/>
      <c r="TUM73" s="545"/>
      <c r="TUN73" s="545"/>
      <c r="TUP73" s="545"/>
      <c r="TUQ73" s="545"/>
      <c r="TUR73" s="545"/>
      <c r="TUS73" s="545"/>
      <c r="TUT73" s="545"/>
      <c r="TUU73" s="545"/>
      <c r="TUV73" s="545"/>
      <c r="TUX73" s="545"/>
      <c r="TUY73" s="545"/>
      <c r="TUZ73" s="545"/>
      <c r="TVA73" s="545"/>
      <c r="TVB73" s="545"/>
      <c r="TVC73" s="545"/>
      <c r="TVD73" s="545"/>
      <c r="TVF73" s="545"/>
      <c r="TVG73" s="545"/>
      <c r="TVH73" s="545"/>
      <c r="TVI73" s="545"/>
      <c r="TVJ73" s="545"/>
      <c r="TVK73" s="545"/>
      <c r="TVL73" s="545"/>
      <c r="TVN73" s="545"/>
      <c r="TVO73" s="545"/>
      <c r="TVP73" s="545"/>
      <c r="TVQ73" s="545"/>
      <c r="TVR73" s="545"/>
      <c r="TVS73" s="545"/>
      <c r="TVT73" s="545"/>
      <c r="TVV73" s="545"/>
      <c r="TVW73" s="545"/>
      <c r="TVX73" s="545"/>
      <c r="TVY73" s="545"/>
      <c r="TVZ73" s="545"/>
      <c r="TWA73" s="545"/>
      <c r="TWB73" s="545"/>
      <c r="TWD73" s="545"/>
      <c r="TWE73" s="545"/>
      <c r="TWF73" s="545"/>
      <c r="TWG73" s="545"/>
      <c r="TWH73" s="545"/>
      <c r="TWI73" s="545"/>
      <c r="TWJ73" s="545"/>
      <c r="TWL73" s="545"/>
      <c r="TWM73" s="545"/>
      <c r="TWN73" s="545"/>
      <c r="TWO73" s="545"/>
      <c r="TWP73" s="545"/>
      <c r="TWQ73" s="545"/>
      <c r="TWR73" s="545"/>
      <c r="TWT73" s="545"/>
      <c r="TWU73" s="545"/>
      <c r="TWV73" s="545"/>
      <c r="TWW73" s="545"/>
      <c r="TWX73" s="545"/>
      <c r="TWY73" s="545"/>
      <c r="TWZ73" s="545"/>
      <c r="TXB73" s="545"/>
      <c r="TXC73" s="545"/>
      <c r="TXD73" s="545"/>
      <c r="TXE73" s="545"/>
      <c r="TXF73" s="545"/>
      <c r="TXG73" s="545"/>
      <c r="TXH73" s="545"/>
      <c r="TXJ73" s="545"/>
      <c r="TXK73" s="545"/>
      <c r="TXL73" s="545"/>
      <c r="TXM73" s="545"/>
      <c r="TXN73" s="545"/>
      <c r="TXO73" s="545"/>
      <c r="TXP73" s="545"/>
      <c r="TXR73" s="545"/>
      <c r="TXS73" s="545"/>
      <c r="TXT73" s="545"/>
      <c r="TXU73" s="545"/>
      <c r="TXV73" s="545"/>
      <c r="TXW73" s="545"/>
      <c r="TXX73" s="545"/>
      <c r="TXZ73" s="545"/>
      <c r="TYA73" s="545"/>
      <c r="TYB73" s="545"/>
      <c r="TYC73" s="545"/>
      <c r="TYD73" s="545"/>
      <c r="TYE73" s="545"/>
      <c r="TYF73" s="545"/>
      <c r="TYH73" s="545"/>
      <c r="TYI73" s="545"/>
      <c r="TYJ73" s="545"/>
      <c r="TYK73" s="545"/>
      <c r="TYL73" s="545"/>
      <c r="TYM73" s="545"/>
      <c r="TYN73" s="545"/>
      <c r="TYP73" s="545"/>
      <c r="TYQ73" s="545"/>
      <c r="TYR73" s="545"/>
      <c r="TYS73" s="545"/>
      <c r="TYT73" s="545"/>
      <c r="TYU73" s="545"/>
      <c r="TYV73" s="545"/>
      <c r="TYX73" s="545"/>
      <c r="TYY73" s="545"/>
      <c r="TYZ73" s="545"/>
      <c r="TZA73" s="545"/>
      <c r="TZB73" s="545"/>
      <c r="TZC73" s="545"/>
      <c r="TZD73" s="545"/>
      <c r="TZF73" s="545"/>
      <c r="TZG73" s="545"/>
      <c r="TZH73" s="545"/>
      <c r="TZI73" s="545"/>
      <c r="TZJ73" s="545"/>
      <c r="TZK73" s="545"/>
      <c r="TZL73" s="545"/>
      <c r="TZN73" s="545"/>
      <c r="TZO73" s="545"/>
      <c r="TZP73" s="545"/>
      <c r="TZQ73" s="545"/>
      <c r="TZR73" s="545"/>
      <c r="TZS73" s="545"/>
      <c r="TZT73" s="545"/>
      <c r="TZV73" s="545"/>
      <c r="TZW73" s="545"/>
      <c r="TZX73" s="545"/>
      <c r="TZY73" s="545"/>
      <c r="TZZ73" s="545"/>
      <c r="UAA73" s="545"/>
      <c r="UAB73" s="545"/>
      <c r="UAD73" s="545"/>
      <c r="UAE73" s="545"/>
      <c r="UAF73" s="545"/>
      <c r="UAG73" s="545"/>
      <c r="UAH73" s="545"/>
      <c r="UAI73" s="545"/>
      <c r="UAJ73" s="545"/>
      <c r="UAL73" s="545"/>
      <c r="UAM73" s="545"/>
      <c r="UAN73" s="545"/>
      <c r="UAO73" s="545"/>
      <c r="UAP73" s="545"/>
      <c r="UAQ73" s="545"/>
      <c r="UAR73" s="545"/>
      <c r="UAT73" s="545"/>
      <c r="UAU73" s="545"/>
      <c r="UAV73" s="545"/>
      <c r="UAW73" s="545"/>
      <c r="UAX73" s="545"/>
      <c r="UAY73" s="545"/>
      <c r="UAZ73" s="545"/>
      <c r="UBB73" s="545"/>
      <c r="UBC73" s="545"/>
      <c r="UBD73" s="545"/>
      <c r="UBE73" s="545"/>
      <c r="UBF73" s="545"/>
      <c r="UBG73" s="545"/>
      <c r="UBH73" s="545"/>
      <c r="UBJ73" s="545"/>
      <c r="UBK73" s="545"/>
      <c r="UBL73" s="545"/>
      <c r="UBM73" s="545"/>
      <c r="UBN73" s="545"/>
      <c r="UBO73" s="545"/>
      <c r="UBP73" s="545"/>
      <c r="UBR73" s="545"/>
      <c r="UBS73" s="545"/>
      <c r="UBT73" s="545"/>
      <c r="UBU73" s="545"/>
      <c r="UBV73" s="545"/>
      <c r="UBW73" s="545"/>
      <c r="UBX73" s="545"/>
      <c r="UBZ73" s="545"/>
      <c r="UCA73" s="545"/>
      <c r="UCB73" s="545"/>
      <c r="UCC73" s="545"/>
      <c r="UCD73" s="545"/>
      <c r="UCE73" s="545"/>
      <c r="UCF73" s="545"/>
      <c r="UCH73" s="545"/>
      <c r="UCI73" s="545"/>
      <c r="UCJ73" s="545"/>
      <c r="UCK73" s="545"/>
      <c r="UCL73" s="545"/>
      <c r="UCM73" s="545"/>
      <c r="UCN73" s="545"/>
      <c r="UCP73" s="545"/>
      <c r="UCQ73" s="545"/>
      <c r="UCR73" s="545"/>
      <c r="UCS73" s="545"/>
      <c r="UCT73" s="545"/>
      <c r="UCU73" s="545"/>
      <c r="UCV73" s="545"/>
      <c r="UCX73" s="545"/>
      <c r="UCY73" s="545"/>
      <c r="UCZ73" s="545"/>
      <c r="UDA73" s="545"/>
      <c r="UDB73" s="545"/>
      <c r="UDC73" s="545"/>
      <c r="UDD73" s="545"/>
      <c r="UDF73" s="545"/>
      <c r="UDG73" s="545"/>
      <c r="UDH73" s="545"/>
      <c r="UDI73" s="545"/>
      <c r="UDJ73" s="545"/>
      <c r="UDK73" s="545"/>
      <c r="UDL73" s="545"/>
      <c r="UDN73" s="545"/>
      <c r="UDO73" s="545"/>
      <c r="UDP73" s="545"/>
      <c r="UDQ73" s="545"/>
      <c r="UDR73" s="545"/>
      <c r="UDS73" s="545"/>
      <c r="UDT73" s="545"/>
      <c r="UDV73" s="545"/>
      <c r="UDW73" s="545"/>
      <c r="UDX73" s="545"/>
      <c r="UDY73" s="545"/>
      <c r="UDZ73" s="545"/>
      <c r="UEA73" s="545"/>
      <c r="UEB73" s="545"/>
      <c r="UED73" s="545"/>
      <c r="UEE73" s="545"/>
      <c r="UEF73" s="545"/>
      <c r="UEG73" s="545"/>
      <c r="UEH73" s="545"/>
      <c r="UEI73" s="545"/>
      <c r="UEJ73" s="545"/>
      <c r="UEL73" s="545"/>
      <c r="UEM73" s="545"/>
      <c r="UEN73" s="545"/>
      <c r="UEO73" s="545"/>
      <c r="UEP73" s="545"/>
      <c r="UEQ73" s="545"/>
      <c r="UER73" s="545"/>
      <c r="UET73" s="545"/>
      <c r="UEU73" s="545"/>
      <c r="UEV73" s="545"/>
      <c r="UEW73" s="545"/>
      <c r="UEX73" s="545"/>
      <c r="UEY73" s="545"/>
      <c r="UEZ73" s="545"/>
      <c r="UFB73" s="545"/>
      <c r="UFC73" s="545"/>
      <c r="UFD73" s="545"/>
      <c r="UFE73" s="545"/>
      <c r="UFF73" s="545"/>
      <c r="UFG73" s="545"/>
      <c r="UFH73" s="545"/>
      <c r="UFJ73" s="545"/>
      <c r="UFK73" s="545"/>
      <c r="UFL73" s="545"/>
      <c r="UFM73" s="545"/>
      <c r="UFN73" s="545"/>
      <c r="UFO73" s="545"/>
      <c r="UFP73" s="545"/>
      <c r="UFR73" s="545"/>
      <c r="UFS73" s="545"/>
      <c r="UFT73" s="545"/>
      <c r="UFU73" s="545"/>
      <c r="UFV73" s="545"/>
      <c r="UFW73" s="545"/>
      <c r="UFX73" s="545"/>
      <c r="UFZ73" s="545"/>
      <c r="UGA73" s="545"/>
      <c r="UGB73" s="545"/>
      <c r="UGC73" s="545"/>
      <c r="UGD73" s="545"/>
      <c r="UGE73" s="545"/>
      <c r="UGF73" s="545"/>
      <c r="UGH73" s="545"/>
      <c r="UGI73" s="545"/>
      <c r="UGJ73" s="545"/>
      <c r="UGK73" s="545"/>
      <c r="UGL73" s="545"/>
      <c r="UGM73" s="545"/>
      <c r="UGN73" s="545"/>
      <c r="UGP73" s="545"/>
      <c r="UGQ73" s="545"/>
      <c r="UGR73" s="545"/>
      <c r="UGS73" s="545"/>
      <c r="UGT73" s="545"/>
      <c r="UGU73" s="545"/>
      <c r="UGV73" s="545"/>
      <c r="UGX73" s="545"/>
      <c r="UGY73" s="545"/>
      <c r="UGZ73" s="545"/>
      <c r="UHA73" s="545"/>
      <c r="UHB73" s="545"/>
      <c r="UHC73" s="545"/>
      <c r="UHD73" s="545"/>
      <c r="UHF73" s="545"/>
      <c r="UHG73" s="545"/>
      <c r="UHH73" s="545"/>
      <c r="UHI73" s="545"/>
      <c r="UHJ73" s="545"/>
      <c r="UHK73" s="545"/>
      <c r="UHL73" s="545"/>
      <c r="UHN73" s="545"/>
      <c r="UHO73" s="545"/>
      <c r="UHP73" s="545"/>
      <c r="UHQ73" s="545"/>
      <c r="UHR73" s="545"/>
      <c r="UHS73" s="545"/>
      <c r="UHT73" s="545"/>
      <c r="UHV73" s="545"/>
      <c r="UHW73" s="545"/>
      <c r="UHX73" s="545"/>
      <c r="UHY73" s="545"/>
      <c r="UHZ73" s="545"/>
      <c r="UIA73" s="545"/>
      <c r="UIB73" s="545"/>
      <c r="UID73" s="545"/>
      <c r="UIE73" s="545"/>
      <c r="UIF73" s="545"/>
      <c r="UIG73" s="545"/>
      <c r="UIH73" s="545"/>
      <c r="UII73" s="545"/>
      <c r="UIJ73" s="545"/>
      <c r="UIL73" s="545"/>
      <c r="UIM73" s="545"/>
      <c r="UIN73" s="545"/>
      <c r="UIO73" s="545"/>
      <c r="UIP73" s="545"/>
      <c r="UIQ73" s="545"/>
      <c r="UIR73" s="545"/>
      <c r="UIT73" s="545"/>
      <c r="UIU73" s="545"/>
      <c r="UIV73" s="545"/>
      <c r="UIW73" s="545"/>
      <c r="UIX73" s="545"/>
      <c r="UIY73" s="545"/>
      <c r="UIZ73" s="545"/>
      <c r="UJB73" s="545"/>
      <c r="UJC73" s="545"/>
      <c r="UJD73" s="545"/>
      <c r="UJE73" s="545"/>
      <c r="UJF73" s="545"/>
      <c r="UJG73" s="545"/>
      <c r="UJH73" s="545"/>
      <c r="UJJ73" s="545"/>
      <c r="UJK73" s="545"/>
      <c r="UJL73" s="545"/>
      <c r="UJM73" s="545"/>
      <c r="UJN73" s="545"/>
      <c r="UJO73" s="545"/>
      <c r="UJP73" s="545"/>
      <c r="UJR73" s="545"/>
      <c r="UJS73" s="545"/>
      <c r="UJT73" s="545"/>
      <c r="UJU73" s="545"/>
      <c r="UJV73" s="545"/>
      <c r="UJW73" s="545"/>
      <c r="UJX73" s="545"/>
      <c r="UJZ73" s="545"/>
      <c r="UKA73" s="545"/>
      <c r="UKB73" s="545"/>
      <c r="UKC73" s="545"/>
      <c r="UKD73" s="545"/>
      <c r="UKE73" s="545"/>
      <c r="UKF73" s="545"/>
      <c r="UKH73" s="545"/>
      <c r="UKI73" s="545"/>
      <c r="UKJ73" s="545"/>
      <c r="UKK73" s="545"/>
      <c r="UKL73" s="545"/>
      <c r="UKM73" s="545"/>
      <c r="UKN73" s="545"/>
      <c r="UKP73" s="545"/>
      <c r="UKQ73" s="545"/>
      <c r="UKR73" s="545"/>
      <c r="UKS73" s="545"/>
      <c r="UKT73" s="545"/>
      <c r="UKU73" s="545"/>
      <c r="UKV73" s="545"/>
      <c r="UKX73" s="545"/>
      <c r="UKY73" s="545"/>
      <c r="UKZ73" s="545"/>
      <c r="ULA73" s="545"/>
      <c r="ULB73" s="545"/>
      <c r="ULC73" s="545"/>
      <c r="ULD73" s="545"/>
      <c r="ULF73" s="545"/>
      <c r="ULG73" s="545"/>
      <c r="ULH73" s="545"/>
      <c r="ULI73" s="545"/>
      <c r="ULJ73" s="545"/>
      <c r="ULK73" s="545"/>
      <c r="ULL73" s="545"/>
      <c r="ULN73" s="545"/>
      <c r="ULO73" s="545"/>
      <c r="ULP73" s="545"/>
      <c r="ULQ73" s="545"/>
      <c r="ULR73" s="545"/>
      <c r="ULS73" s="545"/>
      <c r="ULT73" s="545"/>
      <c r="ULV73" s="545"/>
      <c r="ULW73" s="545"/>
      <c r="ULX73" s="545"/>
      <c r="ULY73" s="545"/>
      <c r="ULZ73" s="545"/>
      <c r="UMA73" s="545"/>
      <c r="UMB73" s="545"/>
      <c r="UMD73" s="545"/>
      <c r="UME73" s="545"/>
      <c r="UMF73" s="545"/>
      <c r="UMG73" s="545"/>
      <c r="UMH73" s="545"/>
      <c r="UMI73" s="545"/>
      <c r="UMJ73" s="545"/>
      <c r="UML73" s="545"/>
      <c r="UMM73" s="545"/>
      <c r="UMN73" s="545"/>
      <c r="UMO73" s="545"/>
      <c r="UMP73" s="545"/>
      <c r="UMQ73" s="545"/>
      <c r="UMR73" s="545"/>
      <c r="UMT73" s="545"/>
      <c r="UMU73" s="545"/>
      <c r="UMV73" s="545"/>
      <c r="UMW73" s="545"/>
      <c r="UMX73" s="545"/>
      <c r="UMY73" s="545"/>
      <c r="UMZ73" s="545"/>
      <c r="UNB73" s="545"/>
      <c r="UNC73" s="545"/>
      <c r="UND73" s="545"/>
      <c r="UNE73" s="545"/>
      <c r="UNF73" s="545"/>
      <c r="UNG73" s="545"/>
      <c r="UNH73" s="545"/>
      <c r="UNJ73" s="545"/>
      <c r="UNK73" s="545"/>
      <c r="UNL73" s="545"/>
      <c r="UNM73" s="545"/>
      <c r="UNN73" s="545"/>
      <c r="UNO73" s="545"/>
      <c r="UNP73" s="545"/>
      <c r="UNR73" s="545"/>
      <c r="UNS73" s="545"/>
      <c r="UNT73" s="545"/>
      <c r="UNU73" s="545"/>
      <c r="UNV73" s="545"/>
      <c r="UNW73" s="545"/>
      <c r="UNX73" s="545"/>
      <c r="UNZ73" s="545"/>
      <c r="UOA73" s="545"/>
      <c r="UOB73" s="545"/>
      <c r="UOC73" s="545"/>
      <c r="UOD73" s="545"/>
      <c r="UOE73" s="545"/>
      <c r="UOF73" s="545"/>
      <c r="UOH73" s="545"/>
      <c r="UOI73" s="545"/>
      <c r="UOJ73" s="545"/>
      <c r="UOK73" s="545"/>
      <c r="UOL73" s="545"/>
      <c r="UOM73" s="545"/>
      <c r="UON73" s="545"/>
      <c r="UOP73" s="545"/>
      <c r="UOQ73" s="545"/>
      <c r="UOR73" s="545"/>
      <c r="UOS73" s="545"/>
      <c r="UOT73" s="545"/>
      <c r="UOU73" s="545"/>
      <c r="UOV73" s="545"/>
      <c r="UOX73" s="545"/>
      <c r="UOY73" s="545"/>
      <c r="UOZ73" s="545"/>
      <c r="UPA73" s="545"/>
      <c r="UPB73" s="545"/>
      <c r="UPC73" s="545"/>
      <c r="UPD73" s="545"/>
      <c r="UPF73" s="545"/>
      <c r="UPG73" s="545"/>
      <c r="UPH73" s="545"/>
      <c r="UPI73" s="545"/>
      <c r="UPJ73" s="545"/>
      <c r="UPK73" s="545"/>
      <c r="UPL73" s="545"/>
      <c r="UPN73" s="545"/>
      <c r="UPO73" s="545"/>
      <c r="UPP73" s="545"/>
      <c r="UPQ73" s="545"/>
      <c r="UPR73" s="545"/>
      <c r="UPS73" s="545"/>
      <c r="UPT73" s="545"/>
      <c r="UPV73" s="545"/>
      <c r="UPW73" s="545"/>
      <c r="UPX73" s="545"/>
      <c r="UPY73" s="545"/>
      <c r="UPZ73" s="545"/>
      <c r="UQA73" s="545"/>
      <c r="UQB73" s="545"/>
      <c r="UQD73" s="545"/>
      <c r="UQE73" s="545"/>
      <c r="UQF73" s="545"/>
      <c r="UQG73" s="545"/>
      <c r="UQH73" s="545"/>
      <c r="UQI73" s="545"/>
      <c r="UQJ73" s="545"/>
      <c r="UQL73" s="545"/>
      <c r="UQM73" s="545"/>
      <c r="UQN73" s="545"/>
      <c r="UQO73" s="545"/>
      <c r="UQP73" s="545"/>
      <c r="UQQ73" s="545"/>
      <c r="UQR73" s="545"/>
      <c r="UQT73" s="545"/>
      <c r="UQU73" s="545"/>
      <c r="UQV73" s="545"/>
      <c r="UQW73" s="545"/>
      <c r="UQX73" s="545"/>
      <c r="UQY73" s="545"/>
      <c r="UQZ73" s="545"/>
      <c r="URB73" s="545"/>
      <c r="URC73" s="545"/>
      <c r="URD73" s="545"/>
      <c r="URE73" s="545"/>
      <c r="URF73" s="545"/>
      <c r="URG73" s="545"/>
      <c r="URH73" s="545"/>
      <c r="URJ73" s="545"/>
      <c r="URK73" s="545"/>
      <c r="URL73" s="545"/>
      <c r="URM73" s="545"/>
      <c r="URN73" s="545"/>
      <c r="URO73" s="545"/>
      <c r="URP73" s="545"/>
      <c r="URR73" s="545"/>
      <c r="URS73" s="545"/>
      <c r="URT73" s="545"/>
      <c r="URU73" s="545"/>
      <c r="URV73" s="545"/>
      <c r="URW73" s="545"/>
      <c r="URX73" s="545"/>
      <c r="URZ73" s="545"/>
      <c r="USA73" s="545"/>
      <c r="USB73" s="545"/>
      <c r="USC73" s="545"/>
      <c r="USD73" s="545"/>
      <c r="USE73" s="545"/>
      <c r="USF73" s="545"/>
      <c r="USH73" s="545"/>
      <c r="USI73" s="545"/>
      <c r="USJ73" s="545"/>
      <c r="USK73" s="545"/>
      <c r="USL73" s="545"/>
      <c r="USM73" s="545"/>
      <c r="USN73" s="545"/>
      <c r="USP73" s="545"/>
      <c r="USQ73" s="545"/>
      <c r="USR73" s="545"/>
      <c r="USS73" s="545"/>
      <c r="UST73" s="545"/>
      <c r="USU73" s="545"/>
      <c r="USV73" s="545"/>
      <c r="USX73" s="545"/>
      <c r="USY73" s="545"/>
      <c r="USZ73" s="545"/>
      <c r="UTA73" s="545"/>
      <c r="UTB73" s="545"/>
      <c r="UTC73" s="545"/>
      <c r="UTD73" s="545"/>
      <c r="UTF73" s="545"/>
      <c r="UTG73" s="545"/>
      <c r="UTH73" s="545"/>
      <c r="UTI73" s="545"/>
      <c r="UTJ73" s="545"/>
      <c r="UTK73" s="545"/>
      <c r="UTL73" s="545"/>
      <c r="UTN73" s="545"/>
      <c r="UTO73" s="545"/>
      <c r="UTP73" s="545"/>
      <c r="UTQ73" s="545"/>
      <c r="UTR73" s="545"/>
      <c r="UTS73" s="545"/>
      <c r="UTT73" s="545"/>
      <c r="UTV73" s="545"/>
      <c r="UTW73" s="545"/>
      <c r="UTX73" s="545"/>
      <c r="UTY73" s="545"/>
      <c r="UTZ73" s="545"/>
      <c r="UUA73" s="545"/>
      <c r="UUB73" s="545"/>
      <c r="UUD73" s="545"/>
      <c r="UUE73" s="545"/>
      <c r="UUF73" s="545"/>
      <c r="UUG73" s="545"/>
      <c r="UUH73" s="545"/>
      <c r="UUI73" s="545"/>
      <c r="UUJ73" s="545"/>
      <c r="UUL73" s="545"/>
      <c r="UUM73" s="545"/>
      <c r="UUN73" s="545"/>
      <c r="UUO73" s="545"/>
      <c r="UUP73" s="545"/>
      <c r="UUQ73" s="545"/>
      <c r="UUR73" s="545"/>
      <c r="UUT73" s="545"/>
      <c r="UUU73" s="545"/>
      <c r="UUV73" s="545"/>
      <c r="UUW73" s="545"/>
      <c r="UUX73" s="545"/>
      <c r="UUY73" s="545"/>
      <c r="UUZ73" s="545"/>
      <c r="UVB73" s="545"/>
      <c r="UVC73" s="545"/>
      <c r="UVD73" s="545"/>
      <c r="UVE73" s="545"/>
      <c r="UVF73" s="545"/>
      <c r="UVG73" s="545"/>
      <c r="UVH73" s="545"/>
      <c r="UVJ73" s="545"/>
      <c r="UVK73" s="545"/>
      <c r="UVL73" s="545"/>
      <c r="UVM73" s="545"/>
      <c r="UVN73" s="545"/>
      <c r="UVO73" s="545"/>
      <c r="UVP73" s="545"/>
      <c r="UVR73" s="545"/>
      <c r="UVS73" s="545"/>
      <c r="UVT73" s="545"/>
      <c r="UVU73" s="545"/>
      <c r="UVV73" s="545"/>
      <c r="UVW73" s="545"/>
      <c r="UVX73" s="545"/>
      <c r="UVZ73" s="545"/>
      <c r="UWA73" s="545"/>
      <c r="UWB73" s="545"/>
      <c r="UWC73" s="545"/>
      <c r="UWD73" s="545"/>
      <c r="UWE73" s="545"/>
      <c r="UWF73" s="545"/>
      <c r="UWH73" s="545"/>
      <c r="UWI73" s="545"/>
      <c r="UWJ73" s="545"/>
      <c r="UWK73" s="545"/>
      <c r="UWL73" s="545"/>
      <c r="UWM73" s="545"/>
      <c r="UWN73" s="545"/>
      <c r="UWP73" s="545"/>
      <c r="UWQ73" s="545"/>
      <c r="UWR73" s="545"/>
      <c r="UWS73" s="545"/>
      <c r="UWT73" s="545"/>
      <c r="UWU73" s="545"/>
      <c r="UWV73" s="545"/>
      <c r="UWX73" s="545"/>
      <c r="UWY73" s="545"/>
      <c r="UWZ73" s="545"/>
      <c r="UXA73" s="545"/>
      <c r="UXB73" s="545"/>
      <c r="UXC73" s="545"/>
      <c r="UXD73" s="545"/>
      <c r="UXF73" s="545"/>
      <c r="UXG73" s="545"/>
      <c r="UXH73" s="545"/>
      <c r="UXI73" s="545"/>
      <c r="UXJ73" s="545"/>
      <c r="UXK73" s="545"/>
      <c r="UXL73" s="545"/>
      <c r="UXN73" s="545"/>
      <c r="UXO73" s="545"/>
      <c r="UXP73" s="545"/>
      <c r="UXQ73" s="545"/>
      <c r="UXR73" s="545"/>
      <c r="UXS73" s="545"/>
      <c r="UXT73" s="545"/>
      <c r="UXV73" s="545"/>
      <c r="UXW73" s="545"/>
      <c r="UXX73" s="545"/>
      <c r="UXY73" s="545"/>
      <c r="UXZ73" s="545"/>
      <c r="UYA73" s="545"/>
      <c r="UYB73" s="545"/>
      <c r="UYD73" s="545"/>
      <c r="UYE73" s="545"/>
      <c r="UYF73" s="545"/>
      <c r="UYG73" s="545"/>
      <c r="UYH73" s="545"/>
      <c r="UYI73" s="545"/>
      <c r="UYJ73" s="545"/>
      <c r="UYL73" s="545"/>
      <c r="UYM73" s="545"/>
      <c r="UYN73" s="545"/>
      <c r="UYO73" s="545"/>
      <c r="UYP73" s="545"/>
      <c r="UYQ73" s="545"/>
      <c r="UYR73" s="545"/>
      <c r="UYT73" s="545"/>
      <c r="UYU73" s="545"/>
      <c r="UYV73" s="545"/>
      <c r="UYW73" s="545"/>
      <c r="UYX73" s="545"/>
      <c r="UYY73" s="545"/>
      <c r="UYZ73" s="545"/>
      <c r="UZB73" s="545"/>
      <c r="UZC73" s="545"/>
      <c r="UZD73" s="545"/>
      <c r="UZE73" s="545"/>
      <c r="UZF73" s="545"/>
      <c r="UZG73" s="545"/>
      <c r="UZH73" s="545"/>
      <c r="UZJ73" s="545"/>
      <c r="UZK73" s="545"/>
      <c r="UZL73" s="545"/>
      <c r="UZM73" s="545"/>
      <c r="UZN73" s="545"/>
      <c r="UZO73" s="545"/>
      <c r="UZP73" s="545"/>
      <c r="UZR73" s="545"/>
      <c r="UZS73" s="545"/>
      <c r="UZT73" s="545"/>
      <c r="UZU73" s="545"/>
      <c r="UZV73" s="545"/>
      <c r="UZW73" s="545"/>
      <c r="UZX73" s="545"/>
      <c r="UZZ73" s="545"/>
      <c r="VAA73" s="545"/>
      <c r="VAB73" s="545"/>
      <c r="VAC73" s="545"/>
      <c r="VAD73" s="545"/>
      <c r="VAE73" s="545"/>
      <c r="VAF73" s="545"/>
      <c r="VAH73" s="545"/>
      <c r="VAI73" s="545"/>
      <c r="VAJ73" s="545"/>
      <c r="VAK73" s="545"/>
      <c r="VAL73" s="545"/>
      <c r="VAM73" s="545"/>
      <c r="VAN73" s="545"/>
      <c r="VAP73" s="545"/>
      <c r="VAQ73" s="545"/>
      <c r="VAR73" s="545"/>
      <c r="VAS73" s="545"/>
      <c r="VAT73" s="545"/>
      <c r="VAU73" s="545"/>
      <c r="VAV73" s="545"/>
      <c r="VAX73" s="545"/>
      <c r="VAY73" s="545"/>
      <c r="VAZ73" s="545"/>
      <c r="VBA73" s="545"/>
      <c r="VBB73" s="545"/>
      <c r="VBC73" s="545"/>
      <c r="VBD73" s="545"/>
      <c r="VBF73" s="545"/>
      <c r="VBG73" s="545"/>
      <c r="VBH73" s="545"/>
      <c r="VBI73" s="545"/>
      <c r="VBJ73" s="545"/>
      <c r="VBK73" s="545"/>
      <c r="VBL73" s="545"/>
      <c r="VBN73" s="545"/>
      <c r="VBO73" s="545"/>
      <c r="VBP73" s="545"/>
      <c r="VBQ73" s="545"/>
      <c r="VBR73" s="545"/>
      <c r="VBS73" s="545"/>
      <c r="VBT73" s="545"/>
      <c r="VBV73" s="545"/>
      <c r="VBW73" s="545"/>
      <c r="VBX73" s="545"/>
      <c r="VBY73" s="545"/>
      <c r="VBZ73" s="545"/>
      <c r="VCA73" s="545"/>
      <c r="VCB73" s="545"/>
      <c r="VCD73" s="545"/>
      <c r="VCE73" s="545"/>
      <c r="VCF73" s="545"/>
      <c r="VCG73" s="545"/>
      <c r="VCH73" s="545"/>
      <c r="VCI73" s="545"/>
      <c r="VCJ73" s="545"/>
      <c r="VCL73" s="545"/>
      <c r="VCM73" s="545"/>
      <c r="VCN73" s="545"/>
      <c r="VCO73" s="545"/>
      <c r="VCP73" s="545"/>
      <c r="VCQ73" s="545"/>
      <c r="VCR73" s="545"/>
      <c r="VCT73" s="545"/>
      <c r="VCU73" s="545"/>
      <c r="VCV73" s="545"/>
      <c r="VCW73" s="545"/>
      <c r="VCX73" s="545"/>
      <c r="VCY73" s="545"/>
      <c r="VCZ73" s="545"/>
      <c r="VDB73" s="545"/>
      <c r="VDC73" s="545"/>
      <c r="VDD73" s="545"/>
      <c r="VDE73" s="545"/>
      <c r="VDF73" s="545"/>
      <c r="VDG73" s="545"/>
      <c r="VDH73" s="545"/>
      <c r="VDJ73" s="545"/>
      <c r="VDK73" s="545"/>
      <c r="VDL73" s="545"/>
      <c r="VDM73" s="545"/>
      <c r="VDN73" s="545"/>
      <c r="VDO73" s="545"/>
      <c r="VDP73" s="545"/>
      <c r="VDR73" s="545"/>
      <c r="VDS73" s="545"/>
      <c r="VDT73" s="545"/>
      <c r="VDU73" s="545"/>
      <c r="VDV73" s="545"/>
      <c r="VDW73" s="545"/>
      <c r="VDX73" s="545"/>
      <c r="VDZ73" s="545"/>
      <c r="VEA73" s="545"/>
      <c r="VEB73" s="545"/>
      <c r="VEC73" s="545"/>
      <c r="VED73" s="545"/>
      <c r="VEE73" s="545"/>
      <c r="VEF73" s="545"/>
      <c r="VEH73" s="545"/>
      <c r="VEI73" s="545"/>
      <c r="VEJ73" s="545"/>
      <c r="VEK73" s="545"/>
      <c r="VEL73" s="545"/>
      <c r="VEM73" s="545"/>
      <c r="VEN73" s="545"/>
      <c r="VEP73" s="545"/>
      <c r="VEQ73" s="545"/>
      <c r="VER73" s="545"/>
      <c r="VES73" s="545"/>
      <c r="VET73" s="545"/>
      <c r="VEU73" s="545"/>
      <c r="VEV73" s="545"/>
      <c r="VEX73" s="545"/>
      <c r="VEY73" s="545"/>
      <c r="VEZ73" s="545"/>
      <c r="VFA73" s="545"/>
      <c r="VFB73" s="545"/>
      <c r="VFC73" s="545"/>
      <c r="VFD73" s="545"/>
      <c r="VFF73" s="545"/>
      <c r="VFG73" s="545"/>
      <c r="VFH73" s="545"/>
      <c r="VFI73" s="545"/>
      <c r="VFJ73" s="545"/>
      <c r="VFK73" s="545"/>
      <c r="VFL73" s="545"/>
      <c r="VFN73" s="545"/>
      <c r="VFO73" s="545"/>
      <c r="VFP73" s="545"/>
      <c r="VFQ73" s="545"/>
      <c r="VFR73" s="545"/>
      <c r="VFS73" s="545"/>
      <c r="VFT73" s="545"/>
      <c r="VFV73" s="545"/>
      <c r="VFW73" s="545"/>
      <c r="VFX73" s="545"/>
      <c r="VFY73" s="545"/>
      <c r="VFZ73" s="545"/>
      <c r="VGA73" s="545"/>
      <c r="VGB73" s="545"/>
      <c r="VGD73" s="545"/>
      <c r="VGE73" s="545"/>
      <c r="VGF73" s="545"/>
      <c r="VGG73" s="545"/>
      <c r="VGH73" s="545"/>
      <c r="VGI73" s="545"/>
      <c r="VGJ73" s="545"/>
      <c r="VGL73" s="545"/>
      <c r="VGM73" s="545"/>
      <c r="VGN73" s="545"/>
      <c r="VGO73" s="545"/>
      <c r="VGP73" s="545"/>
      <c r="VGQ73" s="545"/>
      <c r="VGR73" s="545"/>
      <c r="VGT73" s="545"/>
      <c r="VGU73" s="545"/>
      <c r="VGV73" s="545"/>
      <c r="VGW73" s="545"/>
      <c r="VGX73" s="545"/>
      <c r="VGY73" s="545"/>
      <c r="VGZ73" s="545"/>
      <c r="VHB73" s="545"/>
      <c r="VHC73" s="545"/>
      <c r="VHD73" s="545"/>
      <c r="VHE73" s="545"/>
      <c r="VHF73" s="545"/>
      <c r="VHG73" s="545"/>
      <c r="VHH73" s="545"/>
      <c r="VHJ73" s="545"/>
      <c r="VHK73" s="545"/>
      <c r="VHL73" s="545"/>
      <c r="VHM73" s="545"/>
      <c r="VHN73" s="545"/>
      <c r="VHO73" s="545"/>
      <c r="VHP73" s="545"/>
      <c r="VHR73" s="545"/>
      <c r="VHS73" s="545"/>
      <c r="VHT73" s="545"/>
      <c r="VHU73" s="545"/>
      <c r="VHV73" s="545"/>
      <c r="VHW73" s="545"/>
      <c r="VHX73" s="545"/>
      <c r="VHZ73" s="545"/>
      <c r="VIA73" s="545"/>
      <c r="VIB73" s="545"/>
      <c r="VIC73" s="545"/>
      <c r="VID73" s="545"/>
      <c r="VIE73" s="545"/>
      <c r="VIF73" s="545"/>
      <c r="VIH73" s="545"/>
      <c r="VII73" s="545"/>
      <c r="VIJ73" s="545"/>
      <c r="VIK73" s="545"/>
      <c r="VIL73" s="545"/>
      <c r="VIM73" s="545"/>
      <c r="VIN73" s="545"/>
      <c r="VIP73" s="545"/>
      <c r="VIQ73" s="545"/>
      <c r="VIR73" s="545"/>
      <c r="VIS73" s="545"/>
      <c r="VIT73" s="545"/>
      <c r="VIU73" s="545"/>
      <c r="VIV73" s="545"/>
      <c r="VIX73" s="545"/>
      <c r="VIY73" s="545"/>
      <c r="VIZ73" s="545"/>
      <c r="VJA73" s="545"/>
      <c r="VJB73" s="545"/>
      <c r="VJC73" s="545"/>
      <c r="VJD73" s="545"/>
      <c r="VJF73" s="545"/>
      <c r="VJG73" s="545"/>
      <c r="VJH73" s="545"/>
      <c r="VJI73" s="545"/>
      <c r="VJJ73" s="545"/>
      <c r="VJK73" s="545"/>
      <c r="VJL73" s="545"/>
      <c r="VJN73" s="545"/>
      <c r="VJO73" s="545"/>
      <c r="VJP73" s="545"/>
      <c r="VJQ73" s="545"/>
      <c r="VJR73" s="545"/>
      <c r="VJS73" s="545"/>
      <c r="VJT73" s="545"/>
      <c r="VJV73" s="545"/>
      <c r="VJW73" s="545"/>
      <c r="VJX73" s="545"/>
      <c r="VJY73" s="545"/>
      <c r="VJZ73" s="545"/>
      <c r="VKA73" s="545"/>
      <c r="VKB73" s="545"/>
      <c r="VKD73" s="545"/>
      <c r="VKE73" s="545"/>
      <c r="VKF73" s="545"/>
      <c r="VKG73" s="545"/>
      <c r="VKH73" s="545"/>
      <c r="VKI73" s="545"/>
      <c r="VKJ73" s="545"/>
      <c r="VKL73" s="545"/>
      <c r="VKM73" s="545"/>
      <c r="VKN73" s="545"/>
      <c r="VKO73" s="545"/>
      <c r="VKP73" s="545"/>
      <c r="VKQ73" s="545"/>
      <c r="VKR73" s="545"/>
      <c r="VKT73" s="545"/>
      <c r="VKU73" s="545"/>
      <c r="VKV73" s="545"/>
      <c r="VKW73" s="545"/>
      <c r="VKX73" s="545"/>
      <c r="VKY73" s="545"/>
      <c r="VKZ73" s="545"/>
      <c r="VLB73" s="545"/>
      <c r="VLC73" s="545"/>
      <c r="VLD73" s="545"/>
      <c r="VLE73" s="545"/>
      <c r="VLF73" s="545"/>
      <c r="VLG73" s="545"/>
      <c r="VLH73" s="545"/>
      <c r="VLJ73" s="545"/>
      <c r="VLK73" s="545"/>
      <c r="VLL73" s="545"/>
      <c r="VLM73" s="545"/>
      <c r="VLN73" s="545"/>
      <c r="VLO73" s="545"/>
      <c r="VLP73" s="545"/>
      <c r="VLR73" s="545"/>
      <c r="VLS73" s="545"/>
      <c r="VLT73" s="545"/>
      <c r="VLU73" s="545"/>
      <c r="VLV73" s="545"/>
      <c r="VLW73" s="545"/>
      <c r="VLX73" s="545"/>
      <c r="VLZ73" s="545"/>
      <c r="VMA73" s="545"/>
      <c r="VMB73" s="545"/>
      <c r="VMC73" s="545"/>
      <c r="VMD73" s="545"/>
      <c r="VME73" s="545"/>
      <c r="VMF73" s="545"/>
      <c r="VMH73" s="545"/>
      <c r="VMI73" s="545"/>
      <c r="VMJ73" s="545"/>
      <c r="VMK73" s="545"/>
      <c r="VML73" s="545"/>
      <c r="VMM73" s="545"/>
      <c r="VMN73" s="545"/>
      <c r="VMP73" s="545"/>
      <c r="VMQ73" s="545"/>
      <c r="VMR73" s="545"/>
      <c r="VMS73" s="545"/>
      <c r="VMT73" s="545"/>
      <c r="VMU73" s="545"/>
      <c r="VMV73" s="545"/>
      <c r="VMX73" s="545"/>
      <c r="VMY73" s="545"/>
      <c r="VMZ73" s="545"/>
      <c r="VNA73" s="545"/>
      <c r="VNB73" s="545"/>
      <c r="VNC73" s="545"/>
      <c r="VND73" s="545"/>
      <c r="VNF73" s="545"/>
      <c r="VNG73" s="545"/>
      <c r="VNH73" s="545"/>
      <c r="VNI73" s="545"/>
      <c r="VNJ73" s="545"/>
      <c r="VNK73" s="545"/>
      <c r="VNL73" s="545"/>
      <c r="VNN73" s="545"/>
      <c r="VNO73" s="545"/>
      <c r="VNP73" s="545"/>
      <c r="VNQ73" s="545"/>
      <c r="VNR73" s="545"/>
      <c r="VNS73" s="545"/>
      <c r="VNT73" s="545"/>
      <c r="VNV73" s="545"/>
      <c r="VNW73" s="545"/>
      <c r="VNX73" s="545"/>
      <c r="VNY73" s="545"/>
      <c r="VNZ73" s="545"/>
      <c r="VOA73" s="545"/>
      <c r="VOB73" s="545"/>
      <c r="VOD73" s="545"/>
      <c r="VOE73" s="545"/>
      <c r="VOF73" s="545"/>
      <c r="VOG73" s="545"/>
      <c r="VOH73" s="545"/>
      <c r="VOI73" s="545"/>
      <c r="VOJ73" s="545"/>
      <c r="VOL73" s="545"/>
      <c r="VOM73" s="545"/>
      <c r="VON73" s="545"/>
      <c r="VOO73" s="545"/>
      <c r="VOP73" s="545"/>
      <c r="VOQ73" s="545"/>
      <c r="VOR73" s="545"/>
      <c r="VOT73" s="545"/>
      <c r="VOU73" s="545"/>
      <c r="VOV73" s="545"/>
      <c r="VOW73" s="545"/>
      <c r="VOX73" s="545"/>
      <c r="VOY73" s="545"/>
      <c r="VOZ73" s="545"/>
      <c r="VPB73" s="545"/>
      <c r="VPC73" s="545"/>
      <c r="VPD73" s="545"/>
      <c r="VPE73" s="545"/>
      <c r="VPF73" s="545"/>
      <c r="VPG73" s="545"/>
      <c r="VPH73" s="545"/>
      <c r="VPJ73" s="545"/>
      <c r="VPK73" s="545"/>
      <c r="VPL73" s="545"/>
      <c r="VPM73" s="545"/>
      <c r="VPN73" s="545"/>
      <c r="VPO73" s="545"/>
      <c r="VPP73" s="545"/>
      <c r="VPR73" s="545"/>
      <c r="VPS73" s="545"/>
      <c r="VPT73" s="545"/>
      <c r="VPU73" s="545"/>
      <c r="VPV73" s="545"/>
      <c r="VPW73" s="545"/>
      <c r="VPX73" s="545"/>
      <c r="VPZ73" s="545"/>
      <c r="VQA73" s="545"/>
      <c r="VQB73" s="545"/>
      <c r="VQC73" s="545"/>
      <c r="VQD73" s="545"/>
      <c r="VQE73" s="545"/>
      <c r="VQF73" s="545"/>
      <c r="VQH73" s="545"/>
      <c r="VQI73" s="545"/>
      <c r="VQJ73" s="545"/>
      <c r="VQK73" s="545"/>
      <c r="VQL73" s="545"/>
      <c r="VQM73" s="545"/>
      <c r="VQN73" s="545"/>
      <c r="VQP73" s="545"/>
      <c r="VQQ73" s="545"/>
      <c r="VQR73" s="545"/>
      <c r="VQS73" s="545"/>
      <c r="VQT73" s="545"/>
      <c r="VQU73" s="545"/>
      <c r="VQV73" s="545"/>
      <c r="VQX73" s="545"/>
      <c r="VQY73" s="545"/>
      <c r="VQZ73" s="545"/>
      <c r="VRA73" s="545"/>
      <c r="VRB73" s="545"/>
      <c r="VRC73" s="545"/>
      <c r="VRD73" s="545"/>
      <c r="VRF73" s="545"/>
      <c r="VRG73" s="545"/>
      <c r="VRH73" s="545"/>
      <c r="VRI73" s="545"/>
      <c r="VRJ73" s="545"/>
      <c r="VRK73" s="545"/>
      <c r="VRL73" s="545"/>
      <c r="VRN73" s="545"/>
      <c r="VRO73" s="545"/>
      <c r="VRP73" s="545"/>
      <c r="VRQ73" s="545"/>
      <c r="VRR73" s="545"/>
      <c r="VRS73" s="545"/>
      <c r="VRT73" s="545"/>
      <c r="VRV73" s="545"/>
      <c r="VRW73" s="545"/>
      <c r="VRX73" s="545"/>
      <c r="VRY73" s="545"/>
      <c r="VRZ73" s="545"/>
      <c r="VSA73" s="545"/>
      <c r="VSB73" s="545"/>
      <c r="VSD73" s="545"/>
      <c r="VSE73" s="545"/>
      <c r="VSF73" s="545"/>
      <c r="VSG73" s="545"/>
      <c r="VSH73" s="545"/>
      <c r="VSI73" s="545"/>
      <c r="VSJ73" s="545"/>
      <c r="VSL73" s="545"/>
      <c r="VSM73" s="545"/>
      <c r="VSN73" s="545"/>
      <c r="VSO73" s="545"/>
      <c r="VSP73" s="545"/>
      <c r="VSQ73" s="545"/>
      <c r="VSR73" s="545"/>
      <c r="VST73" s="545"/>
      <c r="VSU73" s="545"/>
      <c r="VSV73" s="545"/>
      <c r="VSW73" s="545"/>
      <c r="VSX73" s="545"/>
      <c r="VSY73" s="545"/>
      <c r="VSZ73" s="545"/>
      <c r="VTB73" s="545"/>
      <c r="VTC73" s="545"/>
      <c r="VTD73" s="545"/>
      <c r="VTE73" s="545"/>
      <c r="VTF73" s="545"/>
      <c r="VTG73" s="545"/>
      <c r="VTH73" s="545"/>
      <c r="VTJ73" s="545"/>
      <c r="VTK73" s="545"/>
      <c r="VTL73" s="545"/>
      <c r="VTM73" s="545"/>
      <c r="VTN73" s="545"/>
      <c r="VTO73" s="545"/>
      <c r="VTP73" s="545"/>
      <c r="VTR73" s="545"/>
      <c r="VTS73" s="545"/>
      <c r="VTT73" s="545"/>
      <c r="VTU73" s="545"/>
      <c r="VTV73" s="545"/>
      <c r="VTW73" s="545"/>
      <c r="VTX73" s="545"/>
      <c r="VTZ73" s="545"/>
      <c r="VUA73" s="545"/>
      <c r="VUB73" s="545"/>
      <c r="VUC73" s="545"/>
      <c r="VUD73" s="545"/>
      <c r="VUE73" s="545"/>
      <c r="VUF73" s="545"/>
      <c r="VUH73" s="545"/>
      <c r="VUI73" s="545"/>
      <c r="VUJ73" s="545"/>
      <c r="VUK73" s="545"/>
      <c r="VUL73" s="545"/>
      <c r="VUM73" s="545"/>
      <c r="VUN73" s="545"/>
      <c r="VUP73" s="545"/>
      <c r="VUQ73" s="545"/>
      <c r="VUR73" s="545"/>
      <c r="VUS73" s="545"/>
      <c r="VUT73" s="545"/>
      <c r="VUU73" s="545"/>
      <c r="VUV73" s="545"/>
      <c r="VUX73" s="545"/>
      <c r="VUY73" s="545"/>
      <c r="VUZ73" s="545"/>
      <c r="VVA73" s="545"/>
      <c r="VVB73" s="545"/>
      <c r="VVC73" s="545"/>
      <c r="VVD73" s="545"/>
      <c r="VVF73" s="545"/>
      <c r="VVG73" s="545"/>
      <c r="VVH73" s="545"/>
      <c r="VVI73" s="545"/>
      <c r="VVJ73" s="545"/>
      <c r="VVK73" s="545"/>
      <c r="VVL73" s="545"/>
      <c r="VVN73" s="545"/>
      <c r="VVO73" s="545"/>
      <c r="VVP73" s="545"/>
      <c r="VVQ73" s="545"/>
      <c r="VVR73" s="545"/>
      <c r="VVS73" s="545"/>
      <c r="VVT73" s="545"/>
      <c r="VVV73" s="545"/>
      <c r="VVW73" s="545"/>
      <c r="VVX73" s="545"/>
      <c r="VVY73" s="545"/>
      <c r="VVZ73" s="545"/>
      <c r="VWA73" s="545"/>
      <c r="VWB73" s="545"/>
      <c r="VWD73" s="545"/>
      <c r="VWE73" s="545"/>
      <c r="VWF73" s="545"/>
      <c r="VWG73" s="545"/>
      <c r="VWH73" s="545"/>
      <c r="VWI73" s="545"/>
      <c r="VWJ73" s="545"/>
      <c r="VWL73" s="545"/>
      <c r="VWM73" s="545"/>
      <c r="VWN73" s="545"/>
      <c r="VWO73" s="545"/>
      <c r="VWP73" s="545"/>
      <c r="VWQ73" s="545"/>
      <c r="VWR73" s="545"/>
      <c r="VWT73" s="545"/>
      <c r="VWU73" s="545"/>
      <c r="VWV73" s="545"/>
      <c r="VWW73" s="545"/>
      <c r="VWX73" s="545"/>
      <c r="VWY73" s="545"/>
      <c r="VWZ73" s="545"/>
      <c r="VXB73" s="545"/>
      <c r="VXC73" s="545"/>
      <c r="VXD73" s="545"/>
      <c r="VXE73" s="545"/>
      <c r="VXF73" s="545"/>
      <c r="VXG73" s="545"/>
      <c r="VXH73" s="545"/>
      <c r="VXJ73" s="545"/>
      <c r="VXK73" s="545"/>
      <c r="VXL73" s="545"/>
      <c r="VXM73" s="545"/>
      <c r="VXN73" s="545"/>
      <c r="VXO73" s="545"/>
      <c r="VXP73" s="545"/>
      <c r="VXR73" s="545"/>
      <c r="VXS73" s="545"/>
      <c r="VXT73" s="545"/>
      <c r="VXU73" s="545"/>
      <c r="VXV73" s="545"/>
      <c r="VXW73" s="545"/>
      <c r="VXX73" s="545"/>
      <c r="VXZ73" s="545"/>
      <c r="VYA73" s="545"/>
      <c r="VYB73" s="545"/>
      <c r="VYC73" s="545"/>
      <c r="VYD73" s="545"/>
      <c r="VYE73" s="545"/>
      <c r="VYF73" s="545"/>
      <c r="VYH73" s="545"/>
      <c r="VYI73" s="545"/>
      <c r="VYJ73" s="545"/>
      <c r="VYK73" s="545"/>
      <c r="VYL73" s="545"/>
      <c r="VYM73" s="545"/>
      <c r="VYN73" s="545"/>
      <c r="VYP73" s="545"/>
      <c r="VYQ73" s="545"/>
      <c r="VYR73" s="545"/>
      <c r="VYS73" s="545"/>
      <c r="VYT73" s="545"/>
      <c r="VYU73" s="545"/>
      <c r="VYV73" s="545"/>
      <c r="VYX73" s="545"/>
      <c r="VYY73" s="545"/>
      <c r="VYZ73" s="545"/>
      <c r="VZA73" s="545"/>
      <c r="VZB73" s="545"/>
      <c r="VZC73" s="545"/>
      <c r="VZD73" s="545"/>
      <c r="VZF73" s="545"/>
      <c r="VZG73" s="545"/>
      <c r="VZH73" s="545"/>
      <c r="VZI73" s="545"/>
      <c r="VZJ73" s="545"/>
      <c r="VZK73" s="545"/>
      <c r="VZL73" s="545"/>
      <c r="VZN73" s="545"/>
      <c r="VZO73" s="545"/>
      <c r="VZP73" s="545"/>
      <c r="VZQ73" s="545"/>
      <c r="VZR73" s="545"/>
      <c r="VZS73" s="545"/>
      <c r="VZT73" s="545"/>
      <c r="VZV73" s="545"/>
      <c r="VZW73" s="545"/>
      <c r="VZX73" s="545"/>
      <c r="VZY73" s="545"/>
      <c r="VZZ73" s="545"/>
      <c r="WAA73" s="545"/>
      <c r="WAB73" s="545"/>
      <c r="WAD73" s="545"/>
      <c r="WAE73" s="545"/>
      <c r="WAF73" s="545"/>
      <c r="WAG73" s="545"/>
      <c r="WAH73" s="545"/>
      <c r="WAI73" s="545"/>
      <c r="WAJ73" s="545"/>
      <c r="WAL73" s="545"/>
      <c r="WAM73" s="545"/>
      <c r="WAN73" s="545"/>
      <c r="WAO73" s="545"/>
      <c r="WAP73" s="545"/>
      <c r="WAQ73" s="545"/>
      <c r="WAR73" s="545"/>
      <c r="WAT73" s="545"/>
      <c r="WAU73" s="545"/>
      <c r="WAV73" s="545"/>
      <c r="WAW73" s="545"/>
      <c r="WAX73" s="545"/>
      <c r="WAY73" s="545"/>
      <c r="WAZ73" s="545"/>
      <c r="WBB73" s="545"/>
      <c r="WBC73" s="545"/>
      <c r="WBD73" s="545"/>
      <c r="WBE73" s="545"/>
      <c r="WBF73" s="545"/>
      <c r="WBG73" s="545"/>
      <c r="WBH73" s="545"/>
      <c r="WBJ73" s="545"/>
      <c r="WBK73" s="545"/>
      <c r="WBL73" s="545"/>
      <c r="WBM73" s="545"/>
      <c r="WBN73" s="545"/>
      <c r="WBO73" s="545"/>
      <c r="WBP73" s="545"/>
      <c r="WBR73" s="545"/>
      <c r="WBS73" s="545"/>
      <c r="WBT73" s="545"/>
      <c r="WBU73" s="545"/>
      <c r="WBV73" s="545"/>
      <c r="WBW73" s="545"/>
      <c r="WBX73" s="545"/>
      <c r="WBZ73" s="545"/>
      <c r="WCA73" s="545"/>
      <c r="WCB73" s="545"/>
      <c r="WCC73" s="545"/>
      <c r="WCD73" s="545"/>
      <c r="WCE73" s="545"/>
      <c r="WCF73" s="545"/>
      <c r="WCH73" s="545"/>
      <c r="WCI73" s="545"/>
      <c r="WCJ73" s="545"/>
      <c r="WCK73" s="545"/>
      <c r="WCL73" s="545"/>
      <c r="WCM73" s="545"/>
      <c r="WCN73" s="545"/>
      <c r="WCP73" s="545"/>
      <c r="WCQ73" s="545"/>
      <c r="WCR73" s="545"/>
      <c r="WCS73" s="545"/>
      <c r="WCT73" s="545"/>
      <c r="WCU73" s="545"/>
      <c r="WCV73" s="545"/>
      <c r="WCX73" s="545"/>
      <c r="WCY73" s="545"/>
      <c r="WCZ73" s="545"/>
      <c r="WDA73" s="545"/>
      <c r="WDB73" s="545"/>
      <c r="WDC73" s="545"/>
      <c r="WDD73" s="545"/>
      <c r="WDF73" s="545"/>
      <c r="WDG73" s="545"/>
      <c r="WDH73" s="545"/>
      <c r="WDI73" s="545"/>
      <c r="WDJ73" s="545"/>
      <c r="WDK73" s="545"/>
      <c r="WDL73" s="545"/>
      <c r="WDN73" s="545"/>
      <c r="WDO73" s="545"/>
      <c r="WDP73" s="545"/>
      <c r="WDQ73" s="545"/>
      <c r="WDR73" s="545"/>
      <c r="WDS73" s="545"/>
      <c r="WDT73" s="545"/>
      <c r="WDV73" s="545"/>
      <c r="WDW73" s="545"/>
      <c r="WDX73" s="545"/>
      <c r="WDY73" s="545"/>
      <c r="WDZ73" s="545"/>
      <c r="WEA73" s="545"/>
      <c r="WEB73" s="545"/>
      <c r="WED73" s="545"/>
      <c r="WEE73" s="545"/>
      <c r="WEF73" s="545"/>
      <c r="WEG73" s="545"/>
      <c r="WEH73" s="545"/>
      <c r="WEI73" s="545"/>
      <c r="WEJ73" s="545"/>
      <c r="WEL73" s="545"/>
      <c r="WEM73" s="545"/>
      <c r="WEN73" s="545"/>
      <c r="WEO73" s="545"/>
      <c r="WEP73" s="545"/>
      <c r="WEQ73" s="545"/>
      <c r="WER73" s="545"/>
      <c r="WET73" s="545"/>
      <c r="WEU73" s="545"/>
      <c r="WEV73" s="545"/>
      <c r="WEW73" s="545"/>
      <c r="WEX73" s="545"/>
      <c r="WEY73" s="545"/>
      <c r="WEZ73" s="545"/>
      <c r="WFB73" s="545"/>
      <c r="WFC73" s="545"/>
      <c r="WFD73" s="545"/>
      <c r="WFE73" s="545"/>
      <c r="WFF73" s="545"/>
      <c r="WFG73" s="545"/>
      <c r="WFH73" s="545"/>
      <c r="WFJ73" s="545"/>
      <c r="WFK73" s="545"/>
      <c r="WFL73" s="545"/>
      <c r="WFM73" s="545"/>
      <c r="WFN73" s="545"/>
      <c r="WFO73" s="545"/>
      <c r="WFP73" s="545"/>
      <c r="WFR73" s="545"/>
      <c r="WFS73" s="545"/>
      <c r="WFT73" s="545"/>
      <c r="WFU73" s="545"/>
      <c r="WFV73" s="545"/>
      <c r="WFW73" s="545"/>
      <c r="WFX73" s="545"/>
      <c r="WFZ73" s="545"/>
      <c r="WGA73" s="545"/>
      <c r="WGB73" s="545"/>
      <c r="WGC73" s="545"/>
      <c r="WGD73" s="545"/>
      <c r="WGE73" s="545"/>
      <c r="WGF73" s="545"/>
      <c r="WGH73" s="545"/>
      <c r="WGI73" s="545"/>
      <c r="WGJ73" s="545"/>
      <c r="WGK73" s="545"/>
      <c r="WGL73" s="545"/>
      <c r="WGM73" s="545"/>
      <c r="WGN73" s="545"/>
      <c r="WGP73" s="545"/>
      <c r="WGQ73" s="545"/>
      <c r="WGR73" s="545"/>
      <c r="WGS73" s="545"/>
      <c r="WGT73" s="545"/>
      <c r="WGU73" s="545"/>
      <c r="WGV73" s="545"/>
      <c r="WGX73" s="545"/>
      <c r="WGY73" s="545"/>
      <c r="WGZ73" s="545"/>
      <c r="WHA73" s="545"/>
      <c r="WHB73" s="545"/>
      <c r="WHC73" s="545"/>
      <c r="WHD73" s="545"/>
      <c r="WHF73" s="545"/>
      <c r="WHG73" s="545"/>
      <c r="WHH73" s="545"/>
      <c r="WHI73" s="545"/>
      <c r="WHJ73" s="545"/>
      <c r="WHK73" s="545"/>
      <c r="WHL73" s="545"/>
      <c r="WHN73" s="545"/>
      <c r="WHO73" s="545"/>
      <c r="WHP73" s="545"/>
      <c r="WHQ73" s="545"/>
      <c r="WHR73" s="545"/>
      <c r="WHS73" s="545"/>
      <c r="WHT73" s="545"/>
      <c r="WHV73" s="545"/>
      <c r="WHW73" s="545"/>
      <c r="WHX73" s="545"/>
      <c r="WHY73" s="545"/>
      <c r="WHZ73" s="545"/>
      <c r="WIA73" s="545"/>
      <c r="WIB73" s="545"/>
      <c r="WID73" s="545"/>
      <c r="WIE73" s="545"/>
      <c r="WIF73" s="545"/>
      <c r="WIG73" s="545"/>
      <c r="WIH73" s="545"/>
      <c r="WII73" s="545"/>
      <c r="WIJ73" s="545"/>
      <c r="WIL73" s="545"/>
      <c r="WIM73" s="545"/>
      <c r="WIN73" s="545"/>
      <c r="WIO73" s="545"/>
      <c r="WIP73" s="545"/>
      <c r="WIQ73" s="545"/>
      <c r="WIR73" s="545"/>
      <c r="WIT73" s="545"/>
      <c r="WIU73" s="545"/>
      <c r="WIV73" s="545"/>
      <c r="WIW73" s="545"/>
      <c r="WIX73" s="545"/>
      <c r="WIY73" s="545"/>
      <c r="WIZ73" s="545"/>
      <c r="WJB73" s="545"/>
      <c r="WJC73" s="545"/>
      <c r="WJD73" s="545"/>
      <c r="WJE73" s="545"/>
      <c r="WJF73" s="545"/>
      <c r="WJG73" s="545"/>
      <c r="WJH73" s="545"/>
      <c r="WJJ73" s="545"/>
      <c r="WJK73" s="545"/>
      <c r="WJL73" s="545"/>
      <c r="WJM73" s="545"/>
      <c r="WJN73" s="545"/>
      <c r="WJO73" s="545"/>
      <c r="WJP73" s="545"/>
      <c r="WJR73" s="545"/>
      <c r="WJS73" s="545"/>
      <c r="WJT73" s="545"/>
      <c r="WJU73" s="545"/>
      <c r="WJV73" s="545"/>
      <c r="WJW73" s="545"/>
      <c r="WJX73" s="545"/>
      <c r="WJZ73" s="545"/>
      <c r="WKA73" s="545"/>
      <c r="WKB73" s="545"/>
      <c r="WKC73" s="545"/>
      <c r="WKD73" s="545"/>
      <c r="WKE73" s="545"/>
      <c r="WKF73" s="545"/>
      <c r="WKH73" s="545"/>
      <c r="WKI73" s="545"/>
      <c r="WKJ73" s="545"/>
      <c r="WKK73" s="545"/>
      <c r="WKL73" s="545"/>
      <c r="WKM73" s="545"/>
      <c r="WKN73" s="545"/>
      <c r="WKP73" s="545"/>
      <c r="WKQ73" s="545"/>
      <c r="WKR73" s="545"/>
      <c r="WKS73" s="545"/>
      <c r="WKT73" s="545"/>
      <c r="WKU73" s="545"/>
      <c r="WKV73" s="545"/>
      <c r="WKX73" s="545"/>
      <c r="WKY73" s="545"/>
      <c r="WKZ73" s="545"/>
      <c r="WLA73" s="545"/>
      <c r="WLB73" s="545"/>
      <c r="WLC73" s="545"/>
      <c r="WLD73" s="545"/>
      <c r="WLF73" s="545"/>
      <c r="WLG73" s="545"/>
      <c r="WLH73" s="545"/>
      <c r="WLI73" s="545"/>
      <c r="WLJ73" s="545"/>
      <c r="WLK73" s="545"/>
      <c r="WLL73" s="545"/>
      <c r="WLN73" s="545"/>
      <c r="WLO73" s="545"/>
      <c r="WLP73" s="545"/>
      <c r="WLQ73" s="545"/>
      <c r="WLR73" s="545"/>
      <c r="WLS73" s="545"/>
      <c r="WLT73" s="545"/>
      <c r="WLV73" s="545"/>
      <c r="WLW73" s="545"/>
      <c r="WLX73" s="545"/>
      <c r="WLY73" s="545"/>
      <c r="WLZ73" s="545"/>
      <c r="WMA73" s="545"/>
      <c r="WMB73" s="545"/>
      <c r="WMD73" s="545"/>
      <c r="WME73" s="545"/>
      <c r="WMF73" s="545"/>
      <c r="WMG73" s="545"/>
      <c r="WMH73" s="545"/>
      <c r="WMI73" s="545"/>
      <c r="WMJ73" s="545"/>
      <c r="WML73" s="545"/>
      <c r="WMM73" s="545"/>
      <c r="WMN73" s="545"/>
      <c r="WMO73" s="545"/>
      <c r="WMP73" s="545"/>
      <c r="WMQ73" s="545"/>
      <c r="WMR73" s="545"/>
      <c r="WMT73" s="545"/>
      <c r="WMU73" s="545"/>
      <c r="WMV73" s="545"/>
      <c r="WMW73" s="545"/>
      <c r="WMX73" s="545"/>
      <c r="WMY73" s="545"/>
      <c r="WMZ73" s="545"/>
      <c r="WNB73" s="545"/>
      <c r="WNC73" s="545"/>
      <c r="WND73" s="545"/>
      <c r="WNE73" s="545"/>
      <c r="WNF73" s="545"/>
      <c r="WNG73" s="545"/>
      <c r="WNH73" s="545"/>
      <c r="WNJ73" s="545"/>
      <c r="WNK73" s="545"/>
      <c r="WNL73" s="545"/>
      <c r="WNM73" s="545"/>
      <c r="WNN73" s="545"/>
      <c r="WNO73" s="545"/>
      <c r="WNP73" s="545"/>
      <c r="WNR73" s="545"/>
      <c r="WNS73" s="545"/>
      <c r="WNT73" s="545"/>
      <c r="WNU73" s="545"/>
      <c r="WNV73" s="545"/>
      <c r="WNW73" s="545"/>
      <c r="WNX73" s="545"/>
      <c r="WNZ73" s="545"/>
      <c r="WOA73" s="545"/>
      <c r="WOB73" s="545"/>
      <c r="WOC73" s="545"/>
      <c r="WOD73" s="545"/>
      <c r="WOE73" s="545"/>
      <c r="WOF73" s="545"/>
      <c r="WOH73" s="545"/>
      <c r="WOI73" s="545"/>
      <c r="WOJ73" s="545"/>
      <c r="WOK73" s="545"/>
      <c r="WOL73" s="545"/>
      <c r="WOM73" s="545"/>
      <c r="WON73" s="545"/>
      <c r="WOP73" s="545"/>
      <c r="WOQ73" s="545"/>
      <c r="WOR73" s="545"/>
      <c r="WOS73" s="545"/>
      <c r="WOT73" s="545"/>
      <c r="WOU73" s="545"/>
      <c r="WOV73" s="545"/>
      <c r="WOX73" s="545"/>
      <c r="WOY73" s="545"/>
      <c r="WOZ73" s="545"/>
      <c r="WPA73" s="545"/>
      <c r="WPB73" s="545"/>
      <c r="WPC73" s="545"/>
      <c r="WPD73" s="545"/>
      <c r="WPF73" s="545"/>
      <c r="WPG73" s="545"/>
      <c r="WPH73" s="545"/>
      <c r="WPI73" s="545"/>
      <c r="WPJ73" s="545"/>
      <c r="WPK73" s="545"/>
      <c r="WPL73" s="545"/>
      <c r="WPN73" s="545"/>
      <c r="WPO73" s="545"/>
      <c r="WPP73" s="545"/>
      <c r="WPQ73" s="545"/>
      <c r="WPR73" s="545"/>
      <c r="WPS73" s="545"/>
      <c r="WPT73" s="545"/>
      <c r="WPV73" s="545"/>
      <c r="WPW73" s="545"/>
      <c r="WPX73" s="545"/>
      <c r="WPY73" s="545"/>
      <c r="WPZ73" s="545"/>
      <c r="WQA73" s="545"/>
      <c r="WQB73" s="545"/>
      <c r="WQD73" s="545"/>
      <c r="WQE73" s="545"/>
      <c r="WQF73" s="545"/>
      <c r="WQG73" s="545"/>
      <c r="WQH73" s="545"/>
      <c r="WQI73" s="545"/>
      <c r="WQJ73" s="545"/>
      <c r="WQL73" s="545"/>
      <c r="WQM73" s="545"/>
      <c r="WQN73" s="545"/>
      <c r="WQO73" s="545"/>
      <c r="WQP73" s="545"/>
      <c r="WQQ73" s="545"/>
      <c r="WQR73" s="545"/>
      <c r="WQT73" s="545"/>
      <c r="WQU73" s="545"/>
      <c r="WQV73" s="545"/>
      <c r="WQW73" s="545"/>
      <c r="WQX73" s="545"/>
      <c r="WQY73" s="545"/>
      <c r="WQZ73" s="545"/>
      <c r="WRB73" s="545"/>
      <c r="WRC73" s="545"/>
      <c r="WRD73" s="545"/>
      <c r="WRE73" s="545"/>
      <c r="WRF73" s="545"/>
      <c r="WRG73" s="545"/>
      <c r="WRH73" s="545"/>
      <c r="WRJ73" s="545"/>
      <c r="WRK73" s="545"/>
      <c r="WRL73" s="545"/>
      <c r="WRM73" s="545"/>
      <c r="WRN73" s="545"/>
      <c r="WRO73" s="545"/>
      <c r="WRP73" s="545"/>
      <c r="WRR73" s="545"/>
      <c r="WRS73" s="545"/>
      <c r="WRT73" s="545"/>
      <c r="WRU73" s="545"/>
      <c r="WRV73" s="545"/>
      <c r="WRW73" s="545"/>
      <c r="WRX73" s="545"/>
      <c r="WRZ73" s="545"/>
      <c r="WSA73" s="545"/>
      <c r="WSB73" s="545"/>
      <c r="WSC73" s="545"/>
      <c r="WSD73" s="545"/>
      <c r="WSE73" s="545"/>
      <c r="WSF73" s="545"/>
      <c r="WSH73" s="545"/>
      <c r="WSI73" s="545"/>
      <c r="WSJ73" s="545"/>
      <c r="WSK73" s="545"/>
      <c r="WSL73" s="545"/>
      <c r="WSM73" s="545"/>
      <c r="WSN73" s="545"/>
      <c r="WSP73" s="545"/>
      <c r="WSQ73" s="545"/>
      <c r="WSR73" s="545"/>
      <c r="WSS73" s="545"/>
      <c r="WST73" s="545"/>
      <c r="WSU73" s="545"/>
      <c r="WSV73" s="545"/>
      <c r="WSX73" s="545"/>
      <c r="WSY73" s="545"/>
      <c r="WSZ73" s="545"/>
      <c r="WTA73" s="545"/>
      <c r="WTB73" s="545"/>
      <c r="WTC73" s="545"/>
      <c r="WTD73" s="545"/>
      <c r="WTF73" s="545"/>
      <c r="WTG73" s="545"/>
      <c r="WTH73" s="545"/>
      <c r="WTI73" s="545"/>
      <c r="WTJ73" s="545"/>
      <c r="WTK73" s="545"/>
      <c r="WTL73" s="545"/>
      <c r="WTN73" s="545"/>
      <c r="WTO73" s="545"/>
      <c r="WTP73" s="545"/>
      <c r="WTQ73" s="545"/>
      <c r="WTR73" s="545"/>
      <c r="WTS73" s="545"/>
      <c r="WTT73" s="545"/>
      <c r="WTV73" s="545"/>
      <c r="WTW73" s="545"/>
      <c r="WTX73" s="545"/>
      <c r="WTY73" s="545"/>
      <c r="WTZ73" s="545"/>
      <c r="WUA73" s="545"/>
      <c r="WUB73" s="545"/>
      <c r="WUD73" s="545"/>
      <c r="WUE73" s="545"/>
      <c r="WUF73" s="545"/>
      <c r="WUG73" s="545"/>
      <c r="WUH73" s="545"/>
      <c r="WUI73" s="545"/>
      <c r="WUJ73" s="545"/>
      <c r="WUL73" s="545"/>
      <c r="WUM73" s="545"/>
      <c r="WUN73" s="545"/>
      <c r="WUO73" s="545"/>
      <c r="WUP73" s="545"/>
      <c r="WUQ73" s="545"/>
      <c r="WUR73" s="545"/>
      <c r="WUT73" s="545"/>
      <c r="WUU73" s="545"/>
      <c r="WUV73" s="545"/>
      <c r="WUW73" s="545"/>
      <c r="WUX73" s="545"/>
      <c r="WUY73" s="545"/>
      <c r="WUZ73" s="545"/>
      <c r="WVB73" s="545"/>
      <c r="WVC73" s="545"/>
      <c r="WVD73" s="545"/>
      <c r="WVE73" s="545"/>
      <c r="WVF73" s="545"/>
      <c r="WVG73" s="545"/>
      <c r="WVH73" s="545"/>
      <c r="WVJ73" s="545"/>
      <c r="WVK73" s="545"/>
      <c r="WVL73" s="545"/>
      <c r="WVM73" s="545"/>
      <c r="WVN73" s="545"/>
      <c r="WVO73" s="545"/>
      <c r="WVP73" s="545"/>
      <c r="WVR73" s="545"/>
      <c r="WVS73" s="545"/>
      <c r="WVT73" s="545"/>
      <c r="WVU73" s="545"/>
      <c r="WVV73" s="545"/>
      <c r="WVW73" s="545"/>
      <c r="WVX73" s="545"/>
      <c r="WVZ73" s="545"/>
      <c r="WWA73" s="545"/>
      <c r="WWB73" s="545"/>
      <c r="WWC73" s="545"/>
      <c r="WWD73" s="545"/>
      <c r="WWE73" s="545"/>
      <c r="WWF73" s="545"/>
      <c r="WWH73" s="545"/>
      <c r="WWI73" s="545"/>
      <c r="WWJ73" s="545"/>
      <c r="WWK73" s="545"/>
      <c r="WWL73" s="545"/>
      <c r="WWM73" s="545"/>
      <c r="WWN73" s="545"/>
      <c r="WWP73" s="545"/>
      <c r="WWQ73" s="545"/>
      <c r="WWR73" s="545"/>
      <c r="WWS73" s="545"/>
      <c r="WWT73" s="545"/>
      <c r="WWU73" s="545"/>
      <c r="WWV73" s="545"/>
      <c r="WWX73" s="545"/>
      <c r="WWY73" s="545"/>
      <c r="WWZ73" s="545"/>
      <c r="WXA73" s="545"/>
      <c r="WXB73" s="545"/>
      <c r="WXC73" s="545"/>
      <c r="WXD73" s="545"/>
      <c r="WXF73" s="545"/>
      <c r="WXG73" s="545"/>
      <c r="WXH73" s="545"/>
      <c r="WXI73" s="545"/>
      <c r="WXJ73" s="545"/>
      <c r="WXK73" s="545"/>
      <c r="WXL73" s="545"/>
      <c r="WXN73" s="545"/>
      <c r="WXO73" s="545"/>
      <c r="WXP73" s="545"/>
      <c r="WXQ73" s="545"/>
      <c r="WXR73" s="545"/>
      <c r="WXS73" s="545"/>
      <c r="WXT73" s="545"/>
      <c r="WXV73" s="545"/>
      <c r="WXW73" s="545"/>
      <c r="WXX73" s="545"/>
      <c r="WXY73" s="545"/>
      <c r="WXZ73" s="545"/>
      <c r="WYA73" s="545"/>
      <c r="WYB73" s="545"/>
      <c r="WYD73" s="545"/>
      <c r="WYE73" s="545"/>
      <c r="WYF73" s="545"/>
      <c r="WYG73" s="545"/>
      <c r="WYH73" s="545"/>
      <c r="WYI73" s="545"/>
      <c r="WYJ73" s="545"/>
      <c r="WYL73" s="545"/>
      <c r="WYM73" s="545"/>
      <c r="WYN73" s="545"/>
      <c r="WYO73" s="545"/>
      <c r="WYP73" s="545"/>
      <c r="WYQ73" s="545"/>
      <c r="WYR73" s="545"/>
      <c r="WYT73" s="545"/>
      <c r="WYU73" s="545"/>
      <c r="WYV73" s="545"/>
      <c r="WYW73" s="545"/>
      <c r="WYX73" s="545"/>
      <c r="WYY73" s="545"/>
      <c r="WYZ73" s="545"/>
      <c r="WZB73" s="545"/>
      <c r="WZC73" s="545"/>
      <c r="WZD73" s="545"/>
      <c r="WZE73" s="545"/>
      <c r="WZF73" s="545"/>
      <c r="WZG73" s="545"/>
      <c r="WZH73" s="545"/>
      <c r="WZJ73" s="545"/>
      <c r="WZK73" s="545"/>
      <c r="WZL73" s="545"/>
      <c r="WZM73" s="545"/>
      <c r="WZN73" s="545"/>
      <c r="WZO73" s="545"/>
      <c r="WZP73" s="545"/>
      <c r="WZR73" s="545"/>
      <c r="WZS73" s="545"/>
      <c r="WZT73" s="545"/>
      <c r="WZU73" s="545"/>
      <c r="WZV73" s="545"/>
      <c r="WZW73" s="545"/>
      <c r="WZX73" s="545"/>
      <c r="WZZ73" s="545"/>
      <c r="XAA73" s="545"/>
      <c r="XAB73" s="545"/>
      <c r="XAC73" s="545"/>
      <c r="XAD73" s="545"/>
      <c r="XAE73" s="545"/>
      <c r="XAF73" s="545"/>
      <c r="XAH73" s="545"/>
      <c r="XAI73" s="545"/>
      <c r="XAJ73" s="545"/>
      <c r="XAK73" s="545"/>
      <c r="XAL73" s="545"/>
      <c r="XAM73" s="545"/>
      <c r="XAN73" s="545"/>
      <c r="XAP73" s="545"/>
      <c r="XAQ73" s="545"/>
      <c r="XAR73" s="545"/>
      <c r="XAS73" s="545"/>
      <c r="XAT73" s="545"/>
      <c r="XAU73" s="545"/>
      <c r="XAV73" s="545"/>
      <c r="XAX73" s="545"/>
      <c r="XAY73" s="545"/>
      <c r="XAZ73" s="545"/>
      <c r="XBA73" s="545"/>
      <c r="XBB73" s="545"/>
      <c r="XBC73" s="545"/>
      <c r="XBD73" s="545"/>
      <c r="XBF73" s="545"/>
      <c r="XBG73" s="545"/>
      <c r="XBH73" s="545"/>
      <c r="XBI73" s="545"/>
      <c r="XBJ73" s="545"/>
      <c r="XBK73" s="545"/>
      <c r="XBL73" s="545"/>
      <c r="XBN73" s="545"/>
      <c r="XBO73" s="545"/>
      <c r="XBP73" s="545"/>
      <c r="XBQ73" s="545"/>
      <c r="XBR73" s="545"/>
      <c r="XBS73" s="545"/>
      <c r="XBT73" s="545"/>
      <c r="XBV73" s="545"/>
      <c r="XBW73" s="545"/>
      <c r="XBX73" s="545"/>
      <c r="XBY73" s="545"/>
      <c r="XBZ73" s="545"/>
      <c r="XCA73" s="545"/>
      <c r="XCB73" s="545"/>
      <c r="XCD73" s="545"/>
      <c r="XCE73" s="545"/>
      <c r="XCF73" s="545"/>
      <c r="XCG73" s="545"/>
      <c r="XCH73" s="545"/>
      <c r="XCI73" s="545"/>
      <c r="XCJ73" s="545"/>
      <c r="XCL73" s="545"/>
      <c r="XCM73" s="545"/>
      <c r="XCN73" s="545"/>
      <c r="XCO73" s="545"/>
      <c r="XCP73" s="545"/>
      <c r="XCQ73" s="545"/>
      <c r="XCR73" s="545"/>
      <c r="XCT73" s="545"/>
      <c r="XCU73" s="545"/>
      <c r="XCV73" s="545"/>
      <c r="XCW73" s="545"/>
      <c r="XCX73" s="545"/>
      <c r="XCY73" s="545"/>
      <c r="XCZ73" s="545"/>
      <c r="XDB73" s="545"/>
      <c r="XDC73" s="545"/>
      <c r="XDD73" s="545"/>
      <c r="XDE73" s="545"/>
      <c r="XDF73" s="545"/>
      <c r="XDG73" s="545"/>
      <c r="XDH73" s="545"/>
      <c r="XDJ73" s="545"/>
      <c r="XDK73" s="545"/>
      <c r="XDL73" s="545"/>
      <c r="XDM73" s="545"/>
      <c r="XDN73" s="545"/>
      <c r="XDO73" s="545"/>
      <c r="XDP73" s="545"/>
      <c r="XDR73" s="545"/>
      <c r="XDS73" s="545"/>
      <c r="XDT73" s="545"/>
      <c r="XDU73" s="545"/>
      <c r="XDV73" s="545"/>
      <c r="XDW73" s="545"/>
      <c r="XDX73" s="545"/>
      <c r="XDZ73" s="545"/>
      <c r="XEA73" s="545"/>
      <c r="XEB73" s="545"/>
      <c r="XEC73" s="545"/>
      <c r="XED73" s="545"/>
      <c r="XEE73" s="545"/>
      <c r="XEF73" s="545"/>
      <c r="XEH73" s="545"/>
      <c r="XEI73" s="545"/>
      <c r="XEJ73" s="545"/>
      <c r="XEK73" s="545"/>
      <c r="XEL73" s="545"/>
      <c r="XEM73" s="545"/>
      <c r="XEN73" s="545"/>
      <c r="XEP73" s="545"/>
      <c r="XEQ73" s="545"/>
      <c r="XER73" s="545"/>
      <c r="XES73" s="545"/>
      <c r="XET73" s="545"/>
      <c r="XEU73" s="545"/>
      <c r="XEV73" s="545"/>
      <c r="XEX73" s="545"/>
      <c r="XEY73" s="545"/>
      <c r="XEZ73" s="545"/>
      <c r="XFA73" s="545"/>
      <c r="XFB73" s="545"/>
      <c r="XFC73" s="545"/>
      <c r="XFD73" s="545"/>
    </row>
    <row r="74" spans="1:16384" s="256" customFormat="1" x14ac:dyDescent="0.15">
      <c r="C74" s="49"/>
      <c r="D74" s="258"/>
      <c r="E74" s="274"/>
      <c r="F74" s="521"/>
      <c r="G74" s="274" t="s">
        <v>708</v>
      </c>
      <c r="H74" s="274"/>
      <c r="I74" s="274"/>
      <c r="J74" s="650"/>
      <c r="K74" s="650"/>
      <c r="L74" s="609"/>
      <c r="M74" s="521"/>
      <c r="N74" s="545"/>
      <c r="O74" s="545"/>
      <c r="P74" s="545"/>
      <c r="S74" s="545"/>
      <c r="T74" s="545"/>
      <c r="V74" s="545"/>
      <c r="W74" s="545"/>
      <c r="X74" s="545"/>
      <c r="AA74" s="545"/>
      <c r="AB74" s="545"/>
      <c r="AD74" s="545"/>
      <c r="AE74" s="545"/>
      <c r="AF74" s="545"/>
      <c r="AI74" s="545"/>
      <c r="AJ74" s="545"/>
      <c r="AL74" s="545"/>
      <c r="AM74" s="545"/>
      <c r="AN74" s="545"/>
      <c r="AQ74" s="545"/>
      <c r="AR74" s="545"/>
      <c r="AT74" s="545"/>
      <c r="AU74" s="545"/>
      <c r="AV74" s="545"/>
      <c r="AY74" s="545"/>
      <c r="AZ74" s="545"/>
      <c r="BB74" s="545"/>
      <c r="BC74" s="545"/>
      <c r="BD74" s="545"/>
      <c r="BG74" s="545"/>
      <c r="BH74" s="545"/>
      <c r="BJ74" s="545"/>
      <c r="BK74" s="545"/>
      <c r="BL74" s="545"/>
      <c r="BO74" s="545"/>
      <c r="BP74" s="545"/>
      <c r="BR74" s="545"/>
      <c r="BS74" s="545"/>
      <c r="BT74" s="545"/>
      <c r="BW74" s="545"/>
      <c r="BX74" s="545"/>
      <c r="BZ74" s="545"/>
      <c r="CA74" s="545"/>
      <c r="CB74" s="545"/>
      <c r="CE74" s="545"/>
      <c r="CF74" s="545"/>
      <c r="CH74" s="545"/>
      <c r="CI74" s="545"/>
      <c r="CJ74" s="545"/>
      <c r="CM74" s="545"/>
      <c r="CN74" s="545"/>
      <c r="CP74" s="545"/>
      <c r="CQ74" s="545"/>
      <c r="CR74" s="545"/>
      <c r="CU74" s="545"/>
      <c r="CV74" s="545"/>
      <c r="CX74" s="545"/>
      <c r="CY74" s="545"/>
      <c r="CZ74" s="545"/>
      <c r="DC74" s="545"/>
      <c r="DD74" s="545"/>
      <c r="DF74" s="545"/>
      <c r="DG74" s="545"/>
      <c r="DH74" s="545"/>
      <c r="DK74" s="545"/>
      <c r="DL74" s="545"/>
      <c r="DN74" s="545"/>
      <c r="DO74" s="545"/>
      <c r="DP74" s="545"/>
      <c r="DS74" s="545"/>
      <c r="DT74" s="545"/>
      <c r="DV74" s="545"/>
      <c r="DW74" s="545"/>
      <c r="DX74" s="545"/>
      <c r="EA74" s="545"/>
      <c r="EB74" s="545"/>
      <c r="ED74" s="545"/>
      <c r="EE74" s="545"/>
      <c r="EF74" s="545"/>
      <c r="EI74" s="545"/>
      <c r="EJ74" s="545"/>
      <c r="EL74" s="545"/>
      <c r="EM74" s="545"/>
      <c r="EN74" s="545"/>
      <c r="EQ74" s="545"/>
      <c r="ER74" s="545"/>
      <c r="ET74" s="545"/>
      <c r="EU74" s="545"/>
      <c r="EV74" s="545"/>
      <c r="EY74" s="545"/>
      <c r="EZ74" s="545"/>
      <c r="FB74" s="545"/>
      <c r="FC74" s="545"/>
      <c r="FD74" s="545"/>
      <c r="FG74" s="545"/>
      <c r="FH74" s="545"/>
      <c r="FJ74" s="545"/>
      <c r="FK74" s="545"/>
      <c r="FL74" s="545"/>
      <c r="FO74" s="545"/>
      <c r="FP74" s="545"/>
      <c r="FR74" s="545"/>
      <c r="FS74" s="545"/>
      <c r="FT74" s="545"/>
      <c r="FW74" s="545"/>
      <c r="FX74" s="545"/>
      <c r="FZ74" s="545"/>
      <c r="GA74" s="545"/>
      <c r="GB74" s="545"/>
      <c r="GE74" s="545"/>
      <c r="GF74" s="545"/>
      <c r="GH74" s="545"/>
      <c r="GI74" s="545"/>
      <c r="GJ74" s="545"/>
      <c r="GM74" s="545"/>
      <c r="GN74" s="545"/>
      <c r="GP74" s="545"/>
      <c r="GQ74" s="545"/>
      <c r="GR74" s="545"/>
      <c r="GU74" s="545"/>
      <c r="GV74" s="545"/>
      <c r="GX74" s="545"/>
      <c r="GY74" s="545"/>
      <c r="GZ74" s="545"/>
      <c r="HC74" s="545"/>
      <c r="HD74" s="545"/>
      <c r="HF74" s="545"/>
      <c r="HG74" s="545"/>
      <c r="HH74" s="545"/>
      <c r="HK74" s="545"/>
      <c r="HL74" s="545"/>
      <c r="HN74" s="545"/>
      <c r="HO74" s="545"/>
      <c r="HP74" s="545"/>
      <c r="HS74" s="545"/>
      <c r="HT74" s="545"/>
      <c r="HV74" s="545"/>
      <c r="HW74" s="545"/>
      <c r="HX74" s="545"/>
      <c r="IA74" s="545"/>
      <c r="IB74" s="545"/>
      <c r="ID74" s="545"/>
      <c r="IE74" s="545"/>
      <c r="IF74" s="545"/>
      <c r="II74" s="545"/>
      <c r="IJ74" s="545"/>
      <c r="IL74" s="545"/>
      <c r="IM74" s="545"/>
      <c r="IN74" s="545"/>
      <c r="IQ74" s="545"/>
      <c r="IR74" s="545"/>
      <c r="IT74" s="545"/>
      <c r="IU74" s="545"/>
      <c r="IV74" s="545"/>
      <c r="IY74" s="545"/>
      <c r="IZ74" s="545"/>
      <c r="JB74" s="545"/>
      <c r="JC74" s="545"/>
      <c r="JD74" s="545"/>
      <c r="JG74" s="545"/>
      <c r="JH74" s="545"/>
      <c r="JJ74" s="545"/>
      <c r="JK74" s="545"/>
      <c r="JL74" s="545"/>
      <c r="JO74" s="545"/>
      <c r="JP74" s="545"/>
      <c r="JR74" s="545"/>
      <c r="JS74" s="545"/>
      <c r="JT74" s="545"/>
      <c r="JW74" s="545"/>
      <c r="JX74" s="545"/>
      <c r="JZ74" s="545"/>
      <c r="KA74" s="545"/>
      <c r="KB74" s="545"/>
      <c r="KE74" s="545"/>
      <c r="KF74" s="545"/>
      <c r="KH74" s="545"/>
      <c r="KI74" s="545"/>
      <c r="KJ74" s="545"/>
      <c r="KM74" s="545"/>
      <c r="KN74" s="545"/>
      <c r="KP74" s="545"/>
      <c r="KQ74" s="545"/>
      <c r="KR74" s="545"/>
      <c r="KU74" s="545"/>
      <c r="KV74" s="545"/>
      <c r="KX74" s="545"/>
      <c r="KY74" s="545"/>
      <c r="KZ74" s="545"/>
      <c r="LC74" s="545"/>
      <c r="LD74" s="545"/>
      <c r="LF74" s="545"/>
      <c r="LG74" s="545"/>
      <c r="LH74" s="545"/>
      <c r="LK74" s="545"/>
      <c r="LL74" s="545"/>
      <c r="LN74" s="545"/>
      <c r="LO74" s="545"/>
      <c r="LP74" s="545"/>
      <c r="LS74" s="545"/>
      <c r="LT74" s="545"/>
      <c r="LV74" s="545"/>
      <c r="LW74" s="545"/>
      <c r="LX74" s="545"/>
      <c r="MA74" s="545"/>
      <c r="MB74" s="545"/>
      <c r="MD74" s="545"/>
      <c r="ME74" s="545"/>
      <c r="MF74" s="545"/>
      <c r="MI74" s="545"/>
      <c r="MJ74" s="545"/>
      <c r="ML74" s="545"/>
      <c r="MM74" s="545"/>
      <c r="MN74" s="545"/>
      <c r="MQ74" s="545"/>
      <c r="MR74" s="545"/>
      <c r="MT74" s="545"/>
      <c r="MU74" s="545"/>
      <c r="MV74" s="545"/>
      <c r="MY74" s="545"/>
      <c r="MZ74" s="545"/>
      <c r="NB74" s="545"/>
      <c r="NC74" s="545"/>
      <c r="ND74" s="545"/>
      <c r="NG74" s="545"/>
      <c r="NH74" s="545"/>
      <c r="NJ74" s="545"/>
      <c r="NK74" s="545"/>
      <c r="NL74" s="545"/>
      <c r="NO74" s="545"/>
      <c r="NP74" s="545"/>
      <c r="NR74" s="545"/>
      <c r="NS74" s="545"/>
      <c r="NT74" s="545"/>
      <c r="NW74" s="545"/>
      <c r="NX74" s="545"/>
      <c r="NZ74" s="545"/>
      <c r="OA74" s="545"/>
      <c r="OB74" s="545"/>
      <c r="OE74" s="545"/>
      <c r="OF74" s="545"/>
      <c r="OH74" s="545"/>
      <c r="OI74" s="545"/>
      <c r="OJ74" s="545"/>
      <c r="OM74" s="545"/>
      <c r="ON74" s="545"/>
      <c r="OP74" s="545"/>
      <c r="OQ74" s="545"/>
      <c r="OR74" s="545"/>
      <c r="OU74" s="545"/>
      <c r="OV74" s="545"/>
      <c r="OX74" s="545"/>
      <c r="OY74" s="545"/>
      <c r="OZ74" s="545"/>
      <c r="PC74" s="545"/>
      <c r="PD74" s="545"/>
      <c r="PF74" s="545"/>
      <c r="PG74" s="545"/>
      <c r="PH74" s="545"/>
      <c r="PK74" s="545"/>
      <c r="PL74" s="545"/>
      <c r="PN74" s="545"/>
      <c r="PO74" s="545"/>
      <c r="PP74" s="545"/>
      <c r="PS74" s="545"/>
      <c r="PT74" s="545"/>
      <c r="PV74" s="545"/>
      <c r="PW74" s="545"/>
      <c r="PX74" s="545"/>
      <c r="QA74" s="545"/>
      <c r="QB74" s="545"/>
      <c r="QD74" s="545"/>
      <c r="QE74" s="545"/>
      <c r="QF74" s="545"/>
      <c r="QI74" s="545"/>
      <c r="QJ74" s="545"/>
      <c r="QL74" s="545"/>
      <c r="QM74" s="545"/>
      <c r="QN74" s="545"/>
      <c r="QQ74" s="545"/>
      <c r="QR74" s="545"/>
      <c r="QT74" s="545"/>
      <c r="QU74" s="545"/>
      <c r="QV74" s="545"/>
      <c r="QY74" s="545"/>
      <c r="QZ74" s="545"/>
      <c r="RB74" s="545"/>
      <c r="RC74" s="545"/>
      <c r="RD74" s="545"/>
      <c r="RG74" s="545"/>
      <c r="RH74" s="545"/>
      <c r="RJ74" s="545"/>
      <c r="RK74" s="545"/>
      <c r="RL74" s="545"/>
      <c r="RO74" s="545"/>
      <c r="RP74" s="545"/>
      <c r="RR74" s="545"/>
      <c r="RS74" s="545"/>
      <c r="RT74" s="545"/>
      <c r="RW74" s="545"/>
      <c r="RX74" s="545"/>
      <c r="RZ74" s="545"/>
      <c r="SA74" s="545"/>
      <c r="SB74" s="545"/>
      <c r="SE74" s="545"/>
      <c r="SF74" s="545"/>
      <c r="SH74" s="545"/>
      <c r="SI74" s="545"/>
      <c r="SJ74" s="545"/>
      <c r="SM74" s="545"/>
      <c r="SN74" s="545"/>
      <c r="SP74" s="545"/>
      <c r="SQ74" s="545"/>
      <c r="SR74" s="545"/>
      <c r="SU74" s="545"/>
      <c r="SV74" s="545"/>
      <c r="SX74" s="545"/>
      <c r="SY74" s="545"/>
      <c r="SZ74" s="545"/>
      <c r="TC74" s="545"/>
      <c r="TD74" s="545"/>
      <c r="TF74" s="545"/>
      <c r="TG74" s="545"/>
      <c r="TH74" s="545"/>
      <c r="TK74" s="545"/>
      <c r="TL74" s="545"/>
      <c r="TN74" s="545"/>
      <c r="TO74" s="545"/>
      <c r="TP74" s="545"/>
      <c r="TS74" s="545"/>
      <c r="TT74" s="545"/>
      <c r="TV74" s="545"/>
      <c r="TW74" s="545"/>
      <c r="TX74" s="545"/>
      <c r="UA74" s="545"/>
      <c r="UB74" s="545"/>
      <c r="UD74" s="545"/>
      <c r="UE74" s="545"/>
      <c r="UF74" s="545"/>
      <c r="UI74" s="545"/>
      <c r="UJ74" s="545"/>
      <c r="UL74" s="545"/>
      <c r="UM74" s="545"/>
      <c r="UN74" s="545"/>
      <c r="UQ74" s="545"/>
      <c r="UR74" s="545"/>
      <c r="UT74" s="545"/>
      <c r="UU74" s="545"/>
      <c r="UV74" s="545"/>
      <c r="UY74" s="545"/>
      <c r="UZ74" s="545"/>
      <c r="VB74" s="545"/>
      <c r="VC74" s="545"/>
      <c r="VD74" s="545"/>
      <c r="VG74" s="545"/>
      <c r="VH74" s="545"/>
      <c r="VJ74" s="545"/>
      <c r="VK74" s="545"/>
      <c r="VL74" s="545"/>
      <c r="VO74" s="545"/>
      <c r="VP74" s="545"/>
      <c r="VR74" s="545"/>
      <c r="VS74" s="545"/>
      <c r="VT74" s="545"/>
      <c r="VW74" s="545"/>
      <c r="VX74" s="545"/>
      <c r="VZ74" s="545"/>
      <c r="WA74" s="545"/>
      <c r="WB74" s="545"/>
      <c r="WE74" s="545"/>
      <c r="WF74" s="545"/>
      <c r="WH74" s="545"/>
      <c r="WI74" s="545"/>
      <c r="WJ74" s="545"/>
      <c r="WM74" s="545"/>
      <c r="WN74" s="545"/>
      <c r="WP74" s="545"/>
      <c r="WQ74" s="545"/>
      <c r="WR74" s="545"/>
      <c r="WU74" s="545"/>
      <c r="WV74" s="545"/>
      <c r="WX74" s="545"/>
      <c r="WY74" s="545"/>
      <c r="WZ74" s="545"/>
      <c r="XC74" s="545"/>
      <c r="XD74" s="545"/>
      <c r="XF74" s="545"/>
      <c r="XG74" s="545"/>
      <c r="XH74" s="545"/>
      <c r="XK74" s="545"/>
      <c r="XL74" s="545"/>
      <c r="XN74" s="545"/>
      <c r="XO74" s="545"/>
      <c r="XP74" s="545"/>
      <c r="XS74" s="545"/>
      <c r="XT74" s="545"/>
      <c r="XV74" s="545"/>
      <c r="XW74" s="545"/>
      <c r="XX74" s="545"/>
      <c r="YA74" s="545"/>
      <c r="YB74" s="545"/>
      <c r="YD74" s="545"/>
      <c r="YE74" s="545"/>
      <c r="YF74" s="545"/>
      <c r="YI74" s="545"/>
      <c r="YJ74" s="545"/>
      <c r="YL74" s="545"/>
      <c r="YM74" s="545"/>
      <c r="YN74" s="545"/>
      <c r="YQ74" s="545"/>
      <c r="YR74" s="545"/>
      <c r="YT74" s="545"/>
      <c r="YU74" s="545"/>
      <c r="YV74" s="545"/>
      <c r="YY74" s="545"/>
      <c r="YZ74" s="545"/>
      <c r="ZB74" s="545"/>
      <c r="ZC74" s="545"/>
      <c r="ZD74" s="545"/>
      <c r="ZG74" s="545"/>
      <c r="ZH74" s="545"/>
      <c r="ZJ74" s="545"/>
      <c r="ZK74" s="545"/>
      <c r="ZL74" s="545"/>
      <c r="ZO74" s="545"/>
      <c r="ZP74" s="545"/>
      <c r="ZR74" s="545"/>
      <c r="ZS74" s="545"/>
      <c r="ZT74" s="545"/>
      <c r="ZW74" s="545"/>
      <c r="ZX74" s="545"/>
      <c r="ZZ74" s="545"/>
      <c r="AAA74" s="545"/>
      <c r="AAB74" s="545"/>
      <c r="AAE74" s="545"/>
      <c r="AAF74" s="545"/>
      <c r="AAH74" s="545"/>
      <c r="AAI74" s="545"/>
      <c r="AAJ74" s="545"/>
      <c r="AAM74" s="545"/>
      <c r="AAN74" s="545"/>
      <c r="AAP74" s="545"/>
      <c r="AAQ74" s="545"/>
      <c r="AAR74" s="545"/>
      <c r="AAU74" s="545"/>
      <c r="AAV74" s="545"/>
      <c r="AAX74" s="545"/>
      <c r="AAY74" s="545"/>
      <c r="AAZ74" s="545"/>
      <c r="ABC74" s="545"/>
      <c r="ABD74" s="545"/>
      <c r="ABF74" s="545"/>
      <c r="ABG74" s="545"/>
      <c r="ABH74" s="545"/>
      <c r="ABK74" s="545"/>
      <c r="ABL74" s="545"/>
      <c r="ABN74" s="545"/>
      <c r="ABO74" s="545"/>
      <c r="ABP74" s="545"/>
      <c r="ABS74" s="545"/>
      <c r="ABT74" s="545"/>
      <c r="ABV74" s="545"/>
      <c r="ABW74" s="545"/>
      <c r="ABX74" s="545"/>
      <c r="ACA74" s="545"/>
      <c r="ACB74" s="545"/>
      <c r="ACD74" s="545"/>
      <c r="ACE74" s="545"/>
      <c r="ACF74" s="545"/>
      <c r="ACI74" s="545"/>
      <c r="ACJ74" s="545"/>
      <c r="ACL74" s="545"/>
      <c r="ACM74" s="545"/>
      <c r="ACN74" s="545"/>
      <c r="ACQ74" s="545"/>
      <c r="ACR74" s="545"/>
      <c r="ACT74" s="545"/>
      <c r="ACU74" s="545"/>
      <c r="ACV74" s="545"/>
      <c r="ACY74" s="545"/>
      <c r="ACZ74" s="545"/>
      <c r="ADB74" s="545"/>
      <c r="ADC74" s="545"/>
      <c r="ADD74" s="545"/>
      <c r="ADG74" s="545"/>
      <c r="ADH74" s="545"/>
      <c r="ADJ74" s="545"/>
      <c r="ADK74" s="545"/>
      <c r="ADL74" s="545"/>
      <c r="ADO74" s="545"/>
      <c r="ADP74" s="545"/>
      <c r="ADR74" s="545"/>
      <c r="ADS74" s="545"/>
      <c r="ADT74" s="545"/>
      <c r="ADW74" s="545"/>
      <c r="ADX74" s="545"/>
      <c r="ADZ74" s="545"/>
      <c r="AEA74" s="545"/>
      <c r="AEB74" s="545"/>
      <c r="AEE74" s="545"/>
      <c r="AEF74" s="545"/>
      <c r="AEH74" s="545"/>
      <c r="AEI74" s="545"/>
      <c r="AEJ74" s="545"/>
      <c r="AEM74" s="545"/>
      <c r="AEN74" s="545"/>
      <c r="AEP74" s="545"/>
      <c r="AEQ74" s="545"/>
      <c r="AER74" s="545"/>
      <c r="AEU74" s="545"/>
      <c r="AEV74" s="545"/>
      <c r="AEX74" s="545"/>
      <c r="AEY74" s="545"/>
      <c r="AEZ74" s="545"/>
      <c r="AFC74" s="545"/>
      <c r="AFD74" s="545"/>
      <c r="AFF74" s="545"/>
      <c r="AFG74" s="545"/>
      <c r="AFH74" s="545"/>
      <c r="AFK74" s="545"/>
      <c r="AFL74" s="545"/>
      <c r="AFN74" s="545"/>
      <c r="AFO74" s="545"/>
      <c r="AFP74" s="545"/>
      <c r="AFS74" s="545"/>
      <c r="AFT74" s="545"/>
      <c r="AFV74" s="545"/>
      <c r="AFW74" s="545"/>
      <c r="AFX74" s="545"/>
      <c r="AGA74" s="545"/>
      <c r="AGB74" s="545"/>
      <c r="AGD74" s="545"/>
      <c r="AGE74" s="545"/>
      <c r="AGF74" s="545"/>
      <c r="AGI74" s="545"/>
      <c r="AGJ74" s="545"/>
      <c r="AGL74" s="545"/>
      <c r="AGM74" s="545"/>
      <c r="AGN74" s="545"/>
      <c r="AGQ74" s="545"/>
      <c r="AGR74" s="545"/>
      <c r="AGT74" s="545"/>
      <c r="AGU74" s="545"/>
      <c r="AGV74" s="545"/>
      <c r="AGY74" s="545"/>
      <c r="AGZ74" s="545"/>
      <c r="AHB74" s="545"/>
      <c r="AHC74" s="545"/>
      <c r="AHD74" s="545"/>
      <c r="AHG74" s="545"/>
      <c r="AHH74" s="545"/>
      <c r="AHJ74" s="545"/>
      <c r="AHK74" s="545"/>
      <c r="AHL74" s="545"/>
      <c r="AHO74" s="545"/>
      <c r="AHP74" s="545"/>
      <c r="AHR74" s="545"/>
      <c r="AHS74" s="545"/>
      <c r="AHT74" s="545"/>
      <c r="AHW74" s="545"/>
      <c r="AHX74" s="545"/>
      <c r="AHZ74" s="545"/>
      <c r="AIA74" s="545"/>
      <c r="AIB74" s="545"/>
      <c r="AIE74" s="545"/>
      <c r="AIF74" s="545"/>
      <c r="AIH74" s="545"/>
      <c r="AII74" s="545"/>
      <c r="AIJ74" s="545"/>
      <c r="AIM74" s="545"/>
      <c r="AIN74" s="545"/>
      <c r="AIP74" s="545"/>
      <c r="AIQ74" s="545"/>
      <c r="AIR74" s="545"/>
      <c r="AIU74" s="545"/>
      <c r="AIV74" s="545"/>
      <c r="AIX74" s="545"/>
      <c r="AIY74" s="545"/>
      <c r="AIZ74" s="545"/>
      <c r="AJC74" s="545"/>
      <c r="AJD74" s="545"/>
      <c r="AJF74" s="545"/>
      <c r="AJG74" s="545"/>
      <c r="AJH74" s="545"/>
      <c r="AJK74" s="545"/>
      <c r="AJL74" s="545"/>
      <c r="AJN74" s="545"/>
      <c r="AJO74" s="545"/>
      <c r="AJP74" s="545"/>
      <c r="AJS74" s="545"/>
      <c r="AJT74" s="545"/>
      <c r="AJV74" s="545"/>
      <c r="AJW74" s="545"/>
      <c r="AJX74" s="545"/>
      <c r="AKA74" s="545"/>
      <c r="AKB74" s="545"/>
      <c r="AKD74" s="545"/>
      <c r="AKE74" s="545"/>
      <c r="AKF74" s="545"/>
      <c r="AKI74" s="545"/>
      <c r="AKJ74" s="545"/>
      <c r="AKL74" s="545"/>
      <c r="AKM74" s="545"/>
      <c r="AKN74" s="545"/>
      <c r="AKQ74" s="545"/>
      <c r="AKR74" s="545"/>
      <c r="AKT74" s="545"/>
      <c r="AKU74" s="545"/>
      <c r="AKV74" s="545"/>
      <c r="AKY74" s="545"/>
      <c r="AKZ74" s="545"/>
      <c r="ALB74" s="545"/>
      <c r="ALC74" s="545"/>
      <c r="ALD74" s="545"/>
      <c r="ALG74" s="545"/>
      <c r="ALH74" s="545"/>
      <c r="ALJ74" s="545"/>
      <c r="ALK74" s="545"/>
      <c r="ALL74" s="545"/>
      <c r="ALO74" s="545"/>
      <c r="ALP74" s="545"/>
      <c r="ALR74" s="545"/>
      <c r="ALS74" s="545"/>
      <c r="ALT74" s="545"/>
      <c r="ALW74" s="545"/>
      <c r="ALX74" s="545"/>
      <c r="ALZ74" s="545"/>
      <c r="AMA74" s="545"/>
      <c r="AMB74" s="545"/>
      <c r="AME74" s="545"/>
      <c r="AMF74" s="545"/>
      <c r="AMH74" s="545"/>
      <c r="AMI74" s="545"/>
      <c r="AMJ74" s="545"/>
      <c r="AMM74" s="545"/>
      <c r="AMN74" s="545"/>
      <c r="AMP74" s="545"/>
      <c r="AMQ74" s="545"/>
      <c r="AMR74" s="545"/>
      <c r="AMU74" s="545"/>
      <c r="AMV74" s="545"/>
      <c r="AMX74" s="545"/>
      <c r="AMY74" s="545"/>
      <c r="AMZ74" s="545"/>
      <c r="ANC74" s="545"/>
      <c r="AND74" s="545"/>
      <c r="ANF74" s="545"/>
      <c r="ANG74" s="545"/>
      <c r="ANH74" s="545"/>
      <c r="ANK74" s="545"/>
      <c r="ANL74" s="545"/>
      <c r="ANN74" s="545"/>
      <c r="ANO74" s="545"/>
      <c r="ANP74" s="545"/>
      <c r="ANS74" s="545"/>
      <c r="ANT74" s="545"/>
      <c r="ANV74" s="545"/>
      <c r="ANW74" s="545"/>
      <c r="ANX74" s="545"/>
      <c r="AOA74" s="545"/>
      <c r="AOB74" s="545"/>
      <c r="AOD74" s="545"/>
      <c r="AOE74" s="545"/>
      <c r="AOF74" s="545"/>
      <c r="AOI74" s="545"/>
      <c r="AOJ74" s="545"/>
      <c r="AOL74" s="545"/>
      <c r="AOM74" s="545"/>
      <c r="AON74" s="545"/>
      <c r="AOQ74" s="545"/>
      <c r="AOR74" s="545"/>
      <c r="AOT74" s="545"/>
      <c r="AOU74" s="545"/>
      <c r="AOV74" s="545"/>
      <c r="AOY74" s="545"/>
      <c r="AOZ74" s="545"/>
      <c r="APB74" s="545"/>
      <c r="APC74" s="545"/>
      <c r="APD74" s="545"/>
      <c r="APG74" s="545"/>
      <c r="APH74" s="545"/>
      <c r="APJ74" s="545"/>
      <c r="APK74" s="545"/>
      <c r="APL74" s="545"/>
      <c r="APO74" s="545"/>
      <c r="APP74" s="545"/>
      <c r="APR74" s="545"/>
      <c r="APS74" s="545"/>
      <c r="APT74" s="545"/>
      <c r="APW74" s="545"/>
      <c r="APX74" s="545"/>
      <c r="APZ74" s="545"/>
      <c r="AQA74" s="545"/>
      <c r="AQB74" s="545"/>
      <c r="AQE74" s="545"/>
      <c r="AQF74" s="545"/>
      <c r="AQH74" s="545"/>
      <c r="AQI74" s="545"/>
      <c r="AQJ74" s="545"/>
      <c r="AQM74" s="545"/>
      <c r="AQN74" s="545"/>
      <c r="AQP74" s="545"/>
      <c r="AQQ74" s="545"/>
      <c r="AQR74" s="545"/>
      <c r="AQU74" s="545"/>
      <c r="AQV74" s="545"/>
      <c r="AQX74" s="545"/>
      <c r="AQY74" s="545"/>
      <c r="AQZ74" s="545"/>
      <c r="ARC74" s="545"/>
      <c r="ARD74" s="545"/>
      <c r="ARF74" s="545"/>
      <c r="ARG74" s="545"/>
      <c r="ARH74" s="545"/>
      <c r="ARK74" s="545"/>
      <c r="ARL74" s="545"/>
      <c r="ARN74" s="545"/>
      <c r="ARO74" s="545"/>
      <c r="ARP74" s="545"/>
      <c r="ARS74" s="545"/>
      <c r="ART74" s="545"/>
      <c r="ARV74" s="545"/>
      <c r="ARW74" s="545"/>
      <c r="ARX74" s="545"/>
      <c r="ASA74" s="545"/>
      <c r="ASB74" s="545"/>
      <c r="ASD74" s="545"/>
      <c r="ASE74" s="545"/>
      <c r="ASF74" s="545"/>
      <c r="ASI74" s="545"/>
      <c r="ASJ74" s="545"/>
      <c r="ASL74" s="545"/>
      <c r="ASM74" s="545"/>
      <c r="ASN74" s="545"/>
      <c r="ASQ74" s="545"/>
      <c r="ASR74" s="545"/>
      <c r="AST74" s="545"/>
      <c r="ASU74" s="545"/>
      <c r="ASV74" s="545"/>
      <c r="ASY74" s="545"/>
      <c r="ASZ74" s="545"/>
      <c r="ATB74" s="545"/>
      <c r="ATC74" s="545"/>
      <c r="ATD74" s="545"/>
      <c r="ATG74" s="545"/>
      <c r="ATH74" s="545"/>
      <c r="ATJ74" s="545"/>
      <c r="ATK74" s="545"/>
      <c r="ATL74" s="545"/>
      <c r="ATO74" s="545"/>
      <c r="ATP74" s="545"/>
      <c r="ATR74" s="545"/>
      <c r="ATS74" s="545"/>
      <c r="ATT74" s="545"/>
      <c r="ATW74" s="545"/>
      <c r="ATX74" s="545"/>
      <c r="ATZ74" s="545"/>
      <c r="AUA74" s="545"/>
      <c r="AUB74" s="545"/>
      <c r="AUE74" s="545"/>
      <c r="AUF74" s="545"/>
      <c r="AUH74" s="545"/>
      <c r="AUI74" s="545"/>
      <c r="AUJ74" s="545"/>
      <c r="AUM74" s="545"/>
      <c r="AUN74" s="545"/>
      <c r="AUP74" s="545"/>
      <c r="AUQ74" s="545"/>
      <c r="AUR74" s="545"/>
      <c r="AUU74" s="545"/>
      <c r="AUV74" s="545"/>
      <c r="AUX74" s="545"/>
      <c r="AUY74" s="545"/>
      <c r="AUZ74" s="545"/>
      <c r="AVC74" s="545"/>
      <c r="AVD74" s="545"/>
      <c r="AVF74" s="545"/>
      <c r="AVG74" s="545"/>
      <c r="AVH74" s="545"/>
      <c r="AVK74" s="545"/>
      <c r="AVL74" s="545"/>
      <c r="AVN74" s="545"/>
      <c r="AVO74" s="545"/>
      <c r="AVP74" s="545"/>
      <c r="AVS74" s="545"/>
      <c r="AVT74" s="545"/>
      <c r="AVV74" s="545"/>
      <c r="AVW74" s="545"/>
      <c r="AVX74" s="545"/>
      <c r="AWA74" s="545"/>
      <c r="AWB74" s="545"/>
      <c r="AWD74" s="545"/>
      <c r="AWE74" s="545"/>
      <c r="AWF74" s="545"/>
      <c r="AWI74" s="545"/>
      <c r="AWJ74" s="545"/>
      <c r="AWL74" s="545"/>
      <c r="AWM74" s="545"/>
      <c r="AWN74" s="545"/>
      <c r="AWQ74" s="545"/>
      <c r="AWR74" s="545"/>
      <c r="AWT74" s="545"/>
      <c r="AWU74" s="545"/>
      <c r="AWV74" s="545"/>
      <c r="AWY74" s="545"/>
      <c r="AWZ74" s="545"/>
      <c r="AXB74" s="545"/>
      <c r="AXC74" s="545"/>
      <c r="AXD74" s="545"/>
      <c r="AXG74" s="545"/>
      <c r="AXH74" s="545"/>
      <c r="AXJ74" s="545"/>
      <c r="AXK74" s="545"/>
      <c r="AXL74" s="545"/>
      <c r="AXO74" s="545"/>
      <c r="AXP74" s="545"/>
      <c r="AXR74" s="545"/>
      <c r="AXS74" s="545"/>
      <c r="AXT74" s="545"/>
      <c r="AXW74" s="545"/>
      <c r="AXX74" s="545"/>
      <c r="AXZ74" s="545"/>
      <c r="AYA74" s="545"/>
      <c r="AYB74" s="545"/>
      <c r="AYE74" s="545"/>
      <c r="AYF74" s="545"/>
      <c r="AYH74" s="545"/>
      <c r="AYI74" s="545"/>
      <c r="AYJ74" s="545"/>
      <c r="AYM74" s="545"/>
      <c r="AYN74" s="545"/>
      <c r="AYP74" s="545"/>
      <c r="AYQ74" s="545"/>
      <c r="AYR74" s="545"/>
      <c r="AYU74" s="545"/>
      <c r="AYV74" s="545"/>
      <c r="AYX74" s="545"/>
      <c r="AYY74" s="545"/>
      <c r="AYZ74" s="545"/>
      <c r="AZC74" s="545"/>
      <c r="AZD74" s="545"/>
      <c r="AZF74" s="545"/>
      <c r="AZG74" s="545"/>
      <c r="AZH74" s="545"/>
      <c r="AZK74" s="545"/>
      <c r="AZL74" s="545"/>
      <c r="AZN74" s="545"/>
      <c r="AZO74" s="545"/>
      <c r="AZP74" s="545"/>
      <c r="AZS74" s="545"/>
      <c r="AZT74" s="545"/>
      <c r="AZV74" s="545"/>
      <c r="AZW74" s="545"/>
      <c r="AZX74" s="545"/>
      <c r="BAA74" s="545"/>
      <c r="BAB74" s="545"/>
      <c r="BAD74" s="545"/>
      <c r="BAE74" s="545"/>
      <c r="BAF74" s="545"/>
      <c r="BAI74" s="545"/>
      <c r="BAJ74" s="545"/>
      <c r="BAL74" s="545"/>
      <c r="BAM74" s="545"/>
      <c r="BAN74" s="545"/>
      <c r="BAQ74" s="545"/>
      <c r="BAR74" s="545"/>
      <c r="BAT74" s="545"/>
      <c r="BAU74" s="545"/>
      <c r="BAV74" s="545"/>
      <c r="BAY74" s="545"/>
      <c r="BAZ74" s="545"/>
      <c r="BBB74" s="545"/>
      <c r="BBC74" s="545"/>
      <c r="BBD74" s="545"/>
      <c r="BBG74" s="545"/>
      <c r="BBH74" s="545"/>
      <c r="BBJ74" s="545"/>
      <c r="BBK74" s="545"/>
      <c r="BBL74" s="545"/>
      <c r="BBO74" s="545"/>
      <c r="BBP74" s="545"/>
      <c r="BBR74" s="545"/>
      <c r="BBS74" s="545"/>
      <c r="BBT74" s="545"/>
      <c r="BBW74" s="545"/>
      <c r="BBX74" s="545"/>
      <c r="BBZ74" s="545"/>
      <c r="BCA74" s="545"/>
      <c r="BCB74" s="545"/>
      <c r="BCE74" s="545"/>
      <c r="BCF74" s="545"/>
      <c r="BCH74" s="545"/>
      <c r="BCI74" s="545"/>
      <c r="BCJ74" s="545"/>
      <c r="BCM74" s="545"/>
      <c r="BCN74" s="545"/>
      <c r="BCP74" s="545"/>
      <c r="BCQ74" s="545"/>
      <c r="BCR74" s="545"/>
      <c r="BCU74" s="545"/>
      <c r="BCV74" s="545"/>
      <c r="BCX74" s="545"/>
      <c r="BCY74" s="545"/>
      <c r="BCZ74" s="545"/>
      <c r="BDC74" s="545"/>
      <c r="BDD74" s="545"/>
      <c r="BDF74" s="545"/>
      <c r="BDG74" s="545"/>
      <c r="BDH74" s="545"/>
      <c r="BDK74" s="545"/>
      <c r="BDL74" s="545"/>
      <c r="BDN74" s="545"/>
      <c r="BDO74" s="545"/>
      <c r="BDP74" s="545"/>
      <c r="BDS74" s="545"/>
      <c r="BDT74" s="545"/>
      <c r="BDV74" s="545"/>
      <c r="BDW74" s="545"/>
      <c r="BDX74" s="545"/>
      <c r="BEA74" s="545"/>
      <c r="BEB74" s="545"/>
      <c r="BED74" s="545"/>
      <c r="BEE74" s="545"/>
      <c r="BEF74" s="545"/>
      <c r="BEI74" s="545"/>
      <c r="BEJ74" s="545"/>
      <c r="BEL74" s="545"/>
      <c r="BEM74" s="545"/>
      <c r="BEN74" s="545"/>
      <c r="BEQ74" s="545"/>
      <c r="BER74" s="545"/>
      <c r="BET74" s="545"/>
      <c r="BEU74" s="545"/>
      <c r="BEV74" s="545"/>
      <c r="BEY74" s="545"/>
      <c r="BEZ74" s="545"/>
      <c r="BFB74" s="545"/>
      <c r="BFC74" s="545"/>
      <c r="BFD74" s="545"/>
      <c r="BFG74" s="545"/>
      <c r="BFH74" s="545"/>
      <c r="BFJ74" s="545"/>
      <c r="BFK74" s="545"/>
      <c r="BFL74" s="545"/>
      <c r="BFO74" s="545"/>
      <c r="BFP74" s="545"/>
      <c r="BFR74" s="545"/>
      <c r="BFS74" s="545"/>
      <c r="BFT74" s="545"/>
      <c r="BFW74" s="545"/>
      <c r="BFX74" s="545"/>
      <c r="BFZ74" s="545"/>
      <c r="BGA74" s="545"/>
      <c r="BGB74" s="545"/>
      <c r="BGE74" s="545"/>
      <c r="BGF74" s="545"/>
      <c r="BGH74" s="545"/>
      <c r="BGI74" s="545"/>
      <c r="BGJ74" s="545"/>
      <c r="BGM74" s="545"/>
      <c r="BGN74" s="545"/>
      <c r="BGP74" s="545"/>
      <c r="BGQ74" s="545"/>
      <c r="BGR74" s="545"/>
      <c r="BGU74" s="545"/>
      <c r="BGV74" s="545"/>
      <c r="BGX74" s="545"/>
      <c r="BGY74" s="545"/>
      <c r="BGZ74" s="545"/>
      <c r="BHC74" s="545"/>
      <c r="BHD74" s="545"/>
      <c r="BHF74" s="545"/>
      <c r="BHG74" s="545"/>
      <c r="BHH74" s="545"/>
      <c r="BHK74" s="545"/>
      <c r="BHL74" s="545"/>
      <c r="BHN74" s="545"/>
      <c r="BHO74" s="545"/>
      <c r="BHP74" s="545"/>
      <c r="BHS74" s="545"/>
      <c r="BHT74" s="545"/>
      <c r="BHV74" s="545"/>
      <c r="BHW74" s="545"/>
      <c r="BHX74" s="545"/>
      <c r="BIA74" s="545"/>
      <c r="BIB74" s="545"/>
      <c r="BID74" s="545"/>
      <c r="BIE74" s="545"/>
      <c r="BIF74" s="545"/>
      <c r="BII74" s="545"/>
      <c r="BIJ74" s="545"/>
      <c r="BIL74" s="545"/>
      <c r="BIM74" s="545"/>
      <c r="BIN74" s="545"/>
      <c r="BIQ74" s="545"/>
      <c r="BIR74" s="545"/>
      <c r="BIT74" s="545"/>
      <c r="BIU74" s="545"/>
      <c r="BIV74" s="545"/>
      <c r="BIY74" s="545"/>
      <c r="BIZ74" s="545"/>
      <c r="BJB74" s="545"/>
      <c r="BJC74" s="545"/>
      <c r="BJD74" s="545"/>
      <c r="BJG74" s="545"/>
      <c r="BJH74" s="545"/>
      <c r="BJJ74" s="545"/>
      <c r="BJK74" s="545"/>
      <c r="BJL74" s="545"/>
      <c r="BJO74" s="545"/>
      <c r="BJP74" s="545"/>
      <c r="BJR74" s="545"/>
      <c r="BJS74" s="545"/>
      <c r="BJT74" s="545"/>
      <c r="BJW74" s="545"/>
      <c r="BJX74" s="545"/>
      <c r="BJZ74" s="545"/>
      <c r="BKA74" s="545"/>
      <c r="BKB74" s="545"/>
      <c r="BKE74" s="545"/>
      <c r="BKF74" s="545"/>
      <c r="BKH74" s="545"/>
      <c r="BKI74" s="545"/>
      <c r="BKJ74" s="545"/>
      <c r="BKM74" s="545"/>
      <c r="BKN74" s="545"/>
      <c r="BKP74" s="545"/>
      <c r="BKQ74" s="545"/>
      <c r="BKR74" s="545"/>
      <c r="BKU74" s="545"/>
      <c r="BKV74" s="545"/>
      <c r="BKX74" s="545"/>
      <c r="BKY74" s="545"/>
      <c r="BKZ74" s="545"/>
      <c r="BLC74" s="545"/>
      <c r="BLD74" s="545"/>
      <c r="BLF74" s="545"/>
      <c r="BLG74" s="545"/>
      <c r="BLH74" s="545"/>
      <c r="BLK74" s="545"/>
      <c r="BLL74" s="545"/>
      <c r="BLN74" s="545"/>
      <c r="BLO74" s="545"/>
      <c r="BLP74" s="545"/>
      <c r="BLS74" s="545"/>
      <c r="BLT74" s="545"/>
      <c r="BLV74" s="545"/>
      <c r="BLW74" s="545"/>
      <c r="BLX74" s="545"/>
      <c r="BMA74" s="545"/>
      <c r="BMB74" s="545"/>
      <c r="BMD74" s="545"/>
      <c r="BME74" s="545"/>
      <c r="BMF74" s="545"/>
      <c r="BMI74" s="545"/>
      <c r="BMJ74" s="545"/>
      <c r="BML74" s="545"/>
      <c r="BMM74" s="545"/>
      <c r="BMN74" s="545"/>
      <c r="BMQ74" s="545"/>
      <c r="BMR74" s="545"/>
      <c r="BMT74" s="545"/>
      <c r="BMU74" s="545"/>
      <c r="BMV74" s="545"/>
      <c r="BMY74" s="545"/>
      <c r="BMZ74" s="545"/>
      <c r="BNB74" s="545"/>
      <c r="BNC74" s="545"/>
      <c r="BND74" s="545"/>
      <c r="BNG74" s="545"/>
      <c r="BNH74" s="545"/>
      <c r="BNJ74" s="545"/>
      <c r="BNK74" s="545"/>
      <c r="BNL74" s="545"/>
      <c r="BNO74" s="545"/>
      <c r="BNP74" s="545"/>
      <c r="BNR74" s="545"/>
      <c r="BNS74" s="545"/>
      <c r="BNT74" s="545"/>
      <c r="BNW74" s="545"/>
      <c r="BNX74" s="545"/>
      <c r="BNZ74" s="545"/>
      <c r="BOA74" s="545"/>
      <c r="BOB74" s="545"/>
      <c r="BOE74" s="545"/>
      <c r="BOF74" s="545"/>
      <c r="BOH74" s="545"/>
      <c r="BOI74" s="545"/>
      <c r="BOJ74" s="545"/>
      <c r="BOM74" s="545"/>
      <c r="BON74" s="545"/>
      <c r="BOP74" s="545"/>
      <c r="BOQ74" s="545"/>
      <c r="BOR74" s="545"/>
      <c r="BOU74" s="545"/>
      <c r="BOV74" s="545"/>
      <c r="BOX74" s="545"/>
      <c r="BOY74" s="545"/>
      <c r="BOZ74" s="545"/>
      <c r="BPC74" s="545"/>
      <c r="BPD74" s="545"/>
      <c r="BPF74" s="545"/>
      <c r="BPG74" s="545"/>
      <c r="BPH74" s="545"/>
      <c r="BPK74" s="545"/>
      <c r="BPL74" s="545"/>
      <c r="BPN74" s="545"/>
      <c r="BPO74" s="545"/>
      <c r="BPP74" s="545"/>
      <c r="BPS74" s="545"/>
      <c r="BPT74" s="545"/>
      <c r="BPV74" s="545"/>
      <c r="BPW74" s="545"/>
      <c r="BPX74" s="545"/>
      <c r="BQA74" s="545"/>
      <c r="BQB74" s="545"/>
      <c r="BQD74" s="545"/>
      <c r="BQE74" s="545"/>
      <c r="BQF74" s="545"/>
      <c r="BQI74" s="545"/>
      <c r="BQJ74" s="545"/>
      <c r="BQL74" s="545"/>
      <c r="BQM74" s="545"/>
      <c r="BQN74" s="545"/>
      <c r="BQQ74" s="545"/>
      <c r="BQR74" s="545"/>
      <c r="BQT74" s="545"/>
      <c r="BQU74" s="545"/>
      <c r="BQV74" s="545"/>
      <c r="BQY74" s="545"/>
      <c r="BQZ74" s="545"/>
      <c r="BRB74" s="545"/>
      <c r="BRC74" s="545"/>
      <c r="BRD74" s="545"/>
      <c r="BRG74" s="545"/>
      <c r="BRH74" s="545"/>
      <c r="BRJ74" s="545"/>
      <c r="BRK74" s="545"/>
      <c r="BRL74" s="545"/>
      <c r="BRO74" s="545"/>
      <c r="BRP74" s="545"/>
      <c r="BRR74" s="545"/>
      <c r="BRS74" s="545"/>
      <c r="BRT74" s="545"/>
      <c r="BRW74" s="545"/>
      <c r="BRX74" s="545"/>
      <c r="BRZ74" s="545"/>
      <c r="BSA74" s="545"/>
      <c r="BSB74" s="545"/>
      <c r="BSE74" s="545"/>
      <c r="BSF74" s="545"/>
      <c r="BSH74" s="545"/>
      <c r="BSI74" s="545"/>
      <c r="BSJ74" s="545"/>
      <c r="BSM74" s="545"/>
      <c r="BSN74" s="545"/>
      <c r="BSP74" s="545"/>
      <c r="BSQ74" s="545"/>
      <c r="BSR74" s="545"/>
      <c r="BSU74" s="545"/>
      <c r="BSV74" s="545"/>
      <c r="BSX74" s="545"/>
      <c r="BSY74" s="545"/>
      <c r="BSZ74" s="545"/>
      <c r="BTC74" s="545"/>
      <c r="BTD74" s="545"/>
      <c r="BTF74" s="545"/>
      <c r="BTG74" s="545"/>
      <c r="BTH74" s="545"/>
      <c r="BTK74" s="545"/>
      <c r="BTL74" s="545"/>
      <c r="BTN74" s="545"/>
      <c r="BTO74" s="545"/>
      <c r="BTP74" s="545"/>
      <c r="BTS74" s="545"/>
      <c r="BTT74" s="545"/>
      <c r="BTV74" s="545"/>
      <c r="BTW74" s="545"/>
      <c r="BTX74" s="545"/>
      <c r="BUA74" s="545"/>
      <c r="BUB74" s="545"/>
      <c r="BUD74" s="545"/>
      <c r="BUE74" s="545"/>
      <c r="BUF74" s="545"/>
      <c r="BUI74" s="545"/>
      <c r="BUJ74" s="545"/>
      <c r="BUL74" s="545"/>
      <c r="BUM74" s="545"/>
      <c r="BUN74" s="545"/>
      <c r="BUQ74" s="545"/>
      <c r="BUR74" s="545"/>
      <c r="BUT74" s="545"/>
      <c r="BUU74" s="545"/>
      <c r="BUV74" s="545"/>
      <c r="BUY74" s="545"/>
      <c r="BUZ74" s="545"/>
      <c r="BVB74" s="545"/>
      <c r="BVC74" s="545"/>
      <c r="BVD74" s="545"/>
      <c r="BVG74" s="545"/>
      <c r="BVH74" s="545"/>
      <c r="BVJ74" s="545"/>
      <c r="BVK74" s="545"/>
      <c r="BVL74" s="545"/>
      <c r="BVO74" s="545"/>
      <c r="BVP74" s="545"/>
      <c r="BVR74" s="545"/>
      <c r="BVS74" s="545"/>
      <c r="BVT74" s="545"/>
      <c r="BVW74" s="545"/>
      <c r="BVX74" s="545"/>
      <c r="BVZ74" s="545"/>
      <c r="BWA74" s="545"/>
      <c r="BWB74" s="545"/>
      <c r="BWE74" s="545"/>
      <c r="BWF74" s="545"/>
      <c r="BWH74" s="545"/>
      <c r="BWI74" s="545"/>
      <c r="BWJ74" s="545"/>
      <c r="BWM74" s="545"/>
      <c r="BWN74" s="545"/>
      <c r="BWP74" s="545"/>
      <c r="BWQ74" s="545"/>
      <c r="BWR74" s="545"/>
      <c r="BWU74" s="545"/>
      <c r="BWV74" s="545"/>
      <c r="BWX74" s="545"/>
      <c r="BWY74" s="545"/>
      <c r="BWZ74" s="545"/>
      <c r="BXC74" s="545"/>
      <c r="BXD74" s="545"/>
      <c r="BXF74" s="545"/>
      <c r="BXG74" s="545"/>
      <c r="BXH74" s="545"/>
      <c r="BXK74" s="545"/>
      <c r="BXL74" s="545"/>
      <c r="BXN74" s="545"/>
      <c r="BXO74" s="545"/>
      <c r="BXP74" s="545"/>
      <c r="BXS74" s="545"/>
      <c r="BXT74" s="545"/>
      <c r="BXV74" s="545"/>
      <c r="BXW74" s="545"/>
      <c r="BXX74" s="545"/>
      <c r="BYA74" s="545"/>
      <c r="BYB74" s="545"/>
      <c r="BYD74" s="545"/>
      <c r="BYE74" s="545"/>
      <c r="BYF74" s="545"/>
      <c r="BYI74" s="545"/>
      <c r="BYJ74" s="545"/>
      <c r="BYL74" s="545"/>
      <c r="BYM74" s="545"/>
      <c r="BYN74" s="545"/>
      <c r="BYQ74" s="545"/>
      <c r="BYR74" s="545"/>
      <c r="BYT74" s="545"/>
      <c r="BYU74" s="545"/>
      <c r="BYV74" s="545"/>
      <c r="BYY74" s="545"/>
      <c r="BYZ74" s="545"/>
      <c r="BZB74" s="545"/>
      <c r="BZC74" s="545"/>
      <c r="BZD74" s="545"/>
      <c r="BZG74" s="545"/>
      <c r="BZH74" s="545"/>
      <c r="BZJ74" s="545"/>
      <c r="BZK74" s="545"/>
      <c r="BZL74" s="545"/>
      <c r="BZO74" s="545"/>
      <c r="BZP74" s="545"/>
      <c r="BZR74" s="545"/>
      <c r="BZS74" s="545"/>
      <c r="BZT74" s="545"/>
      <c r="BZW74" s="545"/>
      <c r="BZX74" s="545"/>
      <c r="BZZ74" s="545"/>
      <c r="CAA74" s="545"/>
      <c r="CAB74" s="545"/>
      <c r="CAE74" s="545"/>
      <c r="CAF74" s="545"/>
      <c r="CAH74" s="545"/>
      <c r="CAI74" s="545"/>
      <c r="CAJ74" s="545"/>
      <c r="CAM74" s="545"/>
      <c r="CAN74" s="545"/>
      <c r="CAP74" s="545"/>
      <c r="CAQ74" s="545"/>
      <c r="CAR74" s="545"/>
      <c r="CAU74" s="545"/>
      <c r="CAV74" s="545"/>
      <c r="CAX74" s="545"/>
      <c r="CAY74" s="545"/>
      <c r="CAZ74" s="545"/>
      <c r="CBC74" s="545"/>
      <c r="CBD74" s="545"/>
      <c r="CBF74" s="545"/>
      <c r="CBG74" s="545"/>
      <c r="CBH74" s="545"/>
      <c r="CBK74" s="545"/>
      <c r="CBL74" s="545"/>
      <c r="CBN74" s="545"/>
      <c r="CBO74" s="545"/>
      <c r="CBP74" s="545"/>
      <c r="CBS74" s="545"/>
      <c r="CBT74" s="545"/>
      <c r="CBV74" s="545"/>
      <c r="CBW74" s="545"/>
      <c r="CBX74" s="545"/>
      <c r="CCA74" s="545"/>
      <c r="CCB74" s="545"/>
      <c r="CCD74" s="545"/>
      <c r="CCE74" s="545"/>
      <c r="CCF74" s="545"/>
      <c r="CCI74" s="545"/>
      <c r="CCJ74" s="545"/>
      <c r="CCL74" s="545"/>
      <c r="CCM74" s="545"/>
      <c r="CCN74" s="545"/>
      <c r="CCQ74" s="545"/>
      <c r="CCR74" s="545"/>
      <c r="CCT74" s="545"/>
      <c r="CCU74" s="545"/>
      <c r="CCV74" s="545"/>
      <c r="CCY74" s="545"/>
      <c r="CCZ74" s="545"/>
      <c r="CDB74" s="545"/>
      <c r="CDC74" s="545"/>
      <c r="CDD74" s="545"/>
      <c r="CDG74" s="545"/>
      <c r="CDH74" s="545"/>
      <c r="CDJ74" s="545"/>
      <c r="CDK74" s="545"/>
      <c r="CDL74" s="545"/>
      <c r="CDO74" s="545"/>
      <c r="CDP74" s="545"/>
      <c r="CDR74" s="545"/>
      <c r="CDS74" s="545"/>
      <c r="CDT74" s="545"/>
      <c r="CDW74" s="545"/>
      <c r="CDX74" s="545"/>
      <c r="CDZ74" s="545"/>
      <c r="CEA74" s="545"/>
      <c r="CEB74" s="545"/>
      <c r="CEE74" s="545"/>
      <c r="CEF74" s="545"/>
      <c r="CEH74" s="545"/>
      <c r="CEI74" s="545"/>
      <c r="CEJ74" s="545"/>
      <c r="CEM74" s="545"/>
      <c r="CEN74" s="545"/>
      <c r="CEP74" s="545"/>
      <c r="CEQ74" s="545"/>
      <c r="CER74" s="545"/>
      <c r="CEU74" s="545"/>
      <c r="CEV74" s="545"/>
      <c r="CEX74" s="545"/>
      <c r="CEY74" s="545"/>
      <c r="CEZ74" s="545"/>
      <c r="CFC74" s="545"/>
      <c r="CFD74" s="545"/>
      <c r="CFF74" s="545"/>
      <c r="CFG74" s="545"/>
      <c r="CFH74" s="545"/>
      <c r="CFK74" s="545"/>
      <c r="CFL74" s="545"/>
      <c r="CFN74" s="545"/>
      <c r="CFO74" s="545"/>
      <c r="CFP74" s="545"/>
      <c r="CFS74" s="545"/>
      <c r="CFT74" s="545"/>
      <c r="CFV74" s="545"/>
      <c r="CFW74" s="545"/>
      <c r="CFX74" s="545"/>
      <c r="CGA74" s="545"/>
      <c r="CGB74" s="545"/>
      <c r="CGD74" s="545"/>
      <c r="CGE74" s="545"/>
      <c r="CGF74" s="545"/>
      <c r="CGI74" s="545"/>
      <c r="CGJ74" s="545"/>
      <c r="CGL74" s="545"/>
      <c r="CGM74" s="545"/>
      <c r="CGN74" s="545"/>
      <c r="CGQ74" s="545"/>
      <c r="CGR74" s="545"/>
      <c r="CGT74" s="545"/>
      <c r="CGU74" s="545"/>
      <c r="CGV74" s="545"/>
      <c r="CGY74" s="545"/>
      <c r="CGZ74" s="545"/>
      <c r="CHB74" s="545"/>
      <c r="CHC74" s="545"/>
      <c r="CHD74" s="545"/>
      <c r="CHG74" s="545"/>
      <c r="CHH74" s="545"/>
      <c r="CHJ74" s="545"/>
      <c r="CHK74" s="545"/>
      <c r="CHL74" s="545"/>
      <c r="CHO74" s="545"/>
      <c r="CHP74" s="545"/>
      <c r="CHR74" s="545"/>
      <c r="CHS74" s="545"/>
      <c r="CHT74" s="545"/>
      <c r="CHW74" s="545"/>
      <c r="CHX74" s="545"/>
      <c r="CHZ74" s="545"/>
      <c r="CIA74" s="545"/>
      <c r="CIB74" s="545"/>
      <c r="CIE74" s="545"/>
      <c r="CIF74" s="545"/>
      <c r="CIH74" s="545"/>
      <c r="CII74" s="545"/>
      <c r="CIJ74" s="545"/>
      <c r="CIM74" s="545"/>
      <c r="CIN74" s="545"/>
      <c r="CIP74" s="545"/>
      <c r="CIQ74" s="545"/>
      <c r="CIR74" s="545"/>
      <c r="CIU74" s="545"/>
      <c r="CIV74" s="545"/>
      <c r="CIX74" s="545"/>
      <c r="CIY74" s="545"/>
      <c r="CIZ74" s="545"/>
      <c r="CJC74" s="545"/>
      <c r="CJD74" s="545"/>
      <c r="CJF74" s="545"/>
      <c r="CJG74" s="545"/>
      <c r="CJH74" s="545"/>
      <c r="CJK74" s="545"/>
      <c r="CJL74" s="545"/>
      <c r="CJN74" s="545"/>
      <c r="CJO74" s="545"/>
      <c r="CJP74" s="545"/>
      <c r="CJS74" s="545"/>
      <c r="CJT74" s="545"/>
      <c r="CJV74" s="545"/>
      <c r="CJW74" s="545"/>
      <c r="CJX74" s="545"/>
      <c r="CKA74" s="545"/>
      <c r="CKB74" s="545"/>
      <c r="CKD74" s="545"/>
      <c r="CKE74" s="545"/>
      <c r="CKF74" s="545"/>
      <c r="CKI74" s="545"/>
      <c r="CKJ74" s="545"/>
      <c r="CKL74" s="545"/>
      <c r="CKM74" s="545"/>
      <c r="CKN74" s="545"/>
      <c r="CKQ74" s="545"/>
      <c r="CKR74" s="545"/>
      <c r="CKT74" s="545"/>
      <c r="CKU74" s="545"/>
      <c r="CKV74" s="545"/>
      <c r="CKY74" s="545"/>
      <c r="CKZ74" s="545"/>
      <c r="CLB74" s="545"/>
      <c r="CLC74" s="545"/>
      <c r="CLD74" s="545"/>
      <c r="CLG74" s="545"/>
      <c r="CLH74" s="545"/>
      <c r="CLJ74" s="545"/>
      <c r="CLK74" s="545"/>
      <c r="CLL74" s="545"/>
      <c r="CLO74" s="545"/>
      <c r="CLP74" s="545"/>
      <c r="CLR74" s="545"/>
      <c r="CLS74" s="545"/>
      <c r="CLT74" s="545"/>
      <c r="CLW74" s="545"/>
      <c r="CLX74" s="545"/>
      <c r="CLZ74" s="545"/>
      <c r="CMA74" s="545"/>
      <c r="CMB74" s="545"/>
      <c r="CME74" s="545"/>
      <c r="CMF74" s="545"/>
      <c r="CMH74" s="545"/>
      <c r="CMI74" s="545"/>
      <c r="CMJ74" s="545"/>
      <c r="CMM74" s="545"/>
      <c r="CMN74" s="545"/>
      <c r="CMP74" s="545"/>
      <c r="CMQ74" s="545"/>
      <c r="CMR74" s="545"/>
      <c r="CMU74" s="545"/>
      <c r="CMV74" s="545"/>
      <c r="CMX74" s="545"/>
      <c r="CMY74" s="545"/>
      <c r="CMZ74" s="545"/>
      <c r="CNC74" s="545"/>
      <c r="CND74" s="545"/>
      <c r="CNF74" s="545"/>
      <c r="CNG74" s="545"/>
      <c r="CNH74" s="545"/>
      <c r="CNK74" s="545"/>
      <c r="CNL74" s="545"/>
      <c r="CNN74" s="545"/>
      <c r="CNO74" s="545"/>
      <c r="CNP74" s="545"/>
      <c r="CNS74" s="545"/>
      <c r="CNT74" s="545"/>
      <c r="CNV74" s="545"/>
      <c r="CNW74" s="545"/>
      <c r="CNX74" s="545"/>
      <c r="COA74" s="545"/>
      <c r="COB74" s="545"/>
      <c r="COD74" s="545"/>
      <c r="COE74" s="545"/>
      <c r="COF74" s="545"/>
      <c r="COI74" s="545"/>
      <c r="COJ74" s="545"/>
      <c r="COL74" s="545"/>
      <c r="COM74" s="545"/>
      <c r="CON74" s="545"/>
      <c r="COQ74" s="545"/>
      <c r="COR74" s="545"/>
      <c r="COT74" s="545"/>
      <c r="COU74" s="545"/>
      <c r="COV74" s="545"/>
      <c r="COY74" s="545"/>
      <c r="COZ74" s="545"/>
      <c r="CPB74" s="545"/>
      <c r="CPC74" s="545"/>
      <c r="CPD74" s="545"/>
      <c r="CPG74" s="545"/>
      <c r="CPH74" s="545"/>
      <c r="CPJ74" s="545"/>
      <c r="CPK74" s="545"/>
      <c r="CPL74" s="545"/>
      <c r="CPO74" s="545"/>
      <c r="CPP74" s="545"/>
      <c r="CPR74" s="545"/>
      <c r="CPS74" s="545"/>
      <c r="CPT74" s="545"/>
      <c r="CPW74" s="545"/>
      <c r="CPX74" s="545"/>
      <c r="CPZ74" s="545"/>
      <c r="CQA74" s="545"/>
      <c r="CQB74" s="545"/>
      <c r="CQE74" s="545"/>
      <c r="CQF74" s="545"/>
      <c r="CQH74" s="545"/>
      <c r="CQI74" s="545"/>
      <c r="CQJ74" s="545"/>
      <c r="CQM74" s="545"/>
      <c r="CQN74" s="545"/>
      <c r="CQP74" s="545"/>
      <c r="CQQ74" s="545"/>
      <c r="CQR74" s="545"/>
      <c r="CQU74" s="545"/>
      <c r="CQV74" s="545"/>
      <c r="CQX74" s="545"/>
      <c r="CQY74" s="545"/>
      <c r="CQZ74" s="545"/>
      <c r="CRC74" s="545"/>
      <c r="CRD74" s="545"/>
      <c r="CRF74" s="545"/>
      <c r="CRG74" s="545"/>
      <c r="CRH74" s="545"/>
      <c r="CRK74" s="545"/>
      <c r="CRL74" s="545"/>
      <c r="CRN74" s="545"/>
      <c r="CRO74" s="545"/>
      <c r="CRP74" s="545"/>
      <c r="CRS74" s="545"/>
      <c r="CRT74" s="545"/>
      <c r="CRV74" s="545"/>
      <c r="CRW74" s="545"/>
      <c r="CRX74" s="545"/>
      <c r="CSA74" s="545"/>
      <c r="CSB74" s="545"/>
      <c r="CSD74" s="545"/>
      <c r="CSE74" s="545"/>
      <c r="CSF74" s="545"/>
      <c r="CSI74" s="545"/>
      <c r="CSJ74" s="545"/>
      <c r="CSL74" s="545"/>
      <c r="CSM74" s="545"/>
      <c r="CSN74" s="545"/>
      <c r="CSQ74" s="545"/>
      <c r="CSR74" s="545"/>
      <c r="CST74" s="545"/>
      <c r="CSU74" s="545"/>
      <c r="CSV74" s="545"/>
      <c r="CSY74" s="545"/>
      <c r="CSZ74" s="545"/>
      <c r="CTB74" s="545"/>
      <c r="CTC74" s="545"/>
      <c r="CTD74" s="545"/>
      <c r="CTG74" s="545"/>
      <c r="CTH74" s="545"/>
      <c r="CTJ74" s="545"/>
      <c r="CTK74" s="545"/>
      <c r="CTL74" s="545"/>
      <c r="CTO74" s="545"/>
      <c r="CTP74" s="545"/>
      <c r="CTR74" s="545"/>
      <c r="CTS74" s="545"/>
      <c r="CTT74" s="545"/>
      <c r="CTW74" s="545"/>
      <c r="CTX74" s="545"/>
      <c r="CTZ74" s="545"/>
      <c r="CUA74" s="545"/>
      <c r="CUB74" s="545"/>
      <c r="CUE74" s="545"/>
      <c r="CUF74" s="545"/>
      <c r="CUH74" s="545"/>
      <c r="CUI74" s="545"/>
      <c r="CUJ74" s="545"/>
      <c r="CUM74" s="545"/>
      <c r="CUN74" s="545"/>
      <c r="CUP74" s="545"/>
      <c r="CUQ74" s="545"/>
      <c r="CUR74" s="545"/>
      <c r="CUU74" s="545"/>
      <c r="CUV74" s="545"/>
      <c r="CUX74" s="545"/>
      <c r="CUY74" s="545"/>
      <c r="CUZ74" s="545"/>
      <c r="CVC74" s="545"/>
      <c r="CVD74" s="545"/>
      <c r="CVF74" s="545"/>
      <c r="CVG74" s="545"/>
      <c r="CVH74" s="545"/>
      <c r="CVK74" s="545"/>
      <c r="CVL74" s="545"/>
      <c r="CVN74" s="545"/>
      <c r="CVO74" s="545"/>
      <c r="CVP74" s="545"/>
      <c r="CVS74" s="545"/>
      <c r="CVT74" s="545"/>
      <c r="CVV74" s="545"/>
      <c r="CVW74" s="545"/>
      <c r="CVX74" s="545"/>
      <c r="CWA74" s="545"/>
      <c r="CWB74" s="545"/>
      <c r="CWD74" s="545"/>
      <c r="CWE74" s="545"/>
      <c r="CWF74" s="545"/>
      <c r="CWI74" s="545"/>
      <c r="CWJ74" s="545"/>
      <c r="CWL74" s="545"/>
      <c r="CWM74" s="545"/>
      <c r="CWN74" s="545"/>
      <c r="CWQ74" s="545"/>
      <c r="CWR74" s="545"/>
      <c r="CWT74" s="545"/>
      <c r="CWU74" s="545"/>
      <c r="CWV74" s="545"/>
      <c r="CWY74" s="545"/>
      <c r="CWZ74" s="545"/>
      <c r="CXB74" s="545"/>
      <c r="CXC74" s="545"/>
      <c r="CXD74" s="545"/>
      <c r="CXG74" s="545"/>
      <c r="CXH74" s="545"/>
      <c r="CXJ74" s="545"/>
      <c r="CXK74" s="545"/>
      <c r="CXL74" s="545"/>
      <c r="CXO74" s="545"/>
      <c r="CXP74" s="545"/>
      <c r="CXR74" s="545"/>
      <c r="CXS74" s="545"/>
      <c r="CXT74" s="545"/>
      <c r="CXW74" s="545"/>
      <c r="CXX74" s="545"/>
      <c r="CXZ74" s="545"/>
      <c r="CYA74" s="545"/>
      <c r="CYB74" s="545"/>
      <c r="CYE74" s="545"/>
      <c r="CYF74" s="545"/>
      <c r="CYH74" s="545"/>
      <c r="CYI74" s="545"/>
      <c r="CYJ74" s="545"/>
      <c r="CYM74" s="545"/>
      <c r="CYN74" s="545"/>
      <c r="CYP74" s="545"/>
      <c r="CYQ74" s="545"/>
      <c r="CYR74" s="545"/>
      <c r="CYU74" s="545"/>
      <c r="CYV74" s="545"/>
      <c r="CYX74" s="545"/>
      <c r="CYY74" s="545"/>
      <c r="CYZ74" s="545"/>
      <c r="CZC74" s="545"/>
      <c r="CZD74" s="545"/>
      <c r="CZF74" s="545"/>
      <c r="CZG74" s="545"/>
      <c r="CZH74" s="545"/>
      <c r="CZK74" s="545"/>
      <c r="CZL74" s="545"/>
      <c r="CZN74" s="545"/>
      <c r="CZO74" s="545"/>
      <c r="CZP74" s="545"/>
      <c r="CZS74" s="545"/>
      <c r="CZT74" s="545"/>
      <c r="CZV74" s="545"/>
      <c r="CZW74" s="545"/>
      <c r="CZX74" s="545"/>
      <c r="DAA74" s="545"/>
      <c r="DAB74" s="545"/>
      <c r="DAD74" s="545"/>
      <c r="DAE74" s="545"/>
      <c r="DAF74" s="545"/>
      <c r="DAI74" s="545"/>
      <c r="DAJ74" s="545"/>
      <c r="DAL74" s="545"/>
      <c r="DAM74" s="545"/>
      <c r="DAN74" s="545"/>
      <c r="DAQ74" s="545"/>
      <c r="DAR74" s="545"/>
      <c r="DAT74" s="545"/>
      <c r="DAU74" s="545"/>
      <c r="DAV74" s="545"/>
      <c r="DAY74" s="545"/>
      <c r="DAZ74" s="545"/>
      <c r="DBB74" s="545"/>
      <c r="DBC74" s="545"/>
      <c r="DBD74" s="545"/>
      <c r="DBG74" s="545"/>
      <c r="DBH74" s="545"/>
      <c r="DBJ74" s="545"/>
      <c r="DBK74" s="545"/>
      <c r="DBL74" s="545"/>
      <c r="DBO74" s="545"/>
      <c r="DBP74" s="545"/>
      <c r="DBR74" s="545"/>
      <c r="DBS74" s="545"/>
      <c r="DBT74" s="545"/>
      <c r="DBW74" s="545"/>
      <c r="DBX74" s="545"/>
      <c r="DBZ74" s="545"/>
      <c r="DCA74" s="545"/>
      <c r="DCB74" s="545"/>
      <c r="DCE74" s="545"/>
      <c r="DCF74" s="545"/>
      <c r="DCH74" s="545"/>
      <c r="DCI74" s="545"/>
      <c r="DCJ74" s="545"/>
      <c r="DCM74" s="545"/>
      <c r="DCN74" s="545"/>
      <c r="DCP74" s="545"/>
      <c r="DCQ74" s="545"/>
      <c r="DCR74" s="545"/>
      <c r="DCU74" s="545"/>
      <c r="DCV74" s="545"/>
      <c r="DCX74" s="545"/>
      <c r="DCY74" s="545"/>
      <c r="DCZ74" s="545"/>
      <c r="DDC74" s="545"/>
      <c r="DDD74" s="545"/>
      <c r="DDF74" s="545"/>
      <c r="DDG74" s="545"/>
      <c r="DDH74" s="545"/>
      <c r="DDK74" s="545"/>
      <c r="DDL74" s="545"/>
      <c r="DDN74" s="545"/>
      <c r="DDO74" s="545"/>
      <c r="DDP74" s="545"/>
      <c r="DDS74" s="545"/>
      <c r="DDT74" s="545"/>
      <c r="DDV74" s="545"/>
      <c r="DDW74" s="545"/>
      <c r="DDX74" s="545"/>
      <c r="DEA74" s="545"/>
      <c r="DEB74" s="545"/>
      <c r="DED74" s="545"/>
      <c r="DEE74" s="545"/>
      <c r="DEF74" s="545"/>
      <c r="DEI74" s="545"/>
      <c r="DEJ74" s="545"/>
      <c r="DEL74" s="545"/>
      <c r="DEM74" s="545"/>
      <c r="DEN74" s="545"/>
      <c r="DEQ74" s="545"/>
      <c r="DER74" s="545"/>
      <c r="DET74" s="545"/>
      <c r="DEU74" s="545"/>
      <c r="DEV74" s="545"/>
      <c r="DEY74" s="545"/>
      <c r="DEZ74" s="545"/>
      <c r="DFB74" s="545"/>
      <c r="DFC74" s="545"/>
      <c r="DFD74" s="545"/>
      <c r="DFG74" s="545"/>
      <c r="DFH74" s="545"/>
      <c r="DFJ74" s="545"/>
      <c r="DFK74" s="545"/>
      <c r="DFL74" s="545"/>
      <c r="DFO74" s="545"/>
      <c r="DFP74" s="545"/>
      <c r="DFR74" s="545"/>
      <c r="DFS74" s="545"/>
      <c r="DFT74" s="545"/>
      <c r="DFW74" s="545"/>
      <c r="DFX74" s="545"/>
      <c r="DFZ74" s="545"/>
      <c r="DGA74" s="545"/>
      <c r="DGB74" s="545"/>
      <c r="DGE74" s="545"/>
      <c r="DGF74" s="545"/>
      <c r="DGH74" s="545"/>
      <c r="DGI74" s="545"/>
      <c r="DGJ74" s="545"/>
      <c r="DGM74" s="545"/>
      <c r="DGN74" s="545"/>
      <c r="DGP74" s="545"/>
      <c r="DGQ74" s="545"/>
      <c r="DGR74" s="545"/>
      <c r="DGU74" s="545"/>
      <c r="DGV74" s="545"/>
      <c r="DGX74" s="545"/>
      <c r="DGY74" s="545"/>
      <c r="DGZ74" s="545"/>
      <c r="DHC74" s="545"/>
      <c r="DHD74" s="545"/>
      <c r="DHF74" s="545"/>
      <c r="DHG74" s="545"/>
      <c r="DHH74" s="545"/>
      <c r="DHK74" s="545"/>
      <c r="DHL74" s="545"/>
      <c r="DHN74" s="545"/>
      <c r="DHO74" s="545"/>
      <c r="DHP74" s="545"/>
      <c r="DHS74" s="545"/>
      <c r="DHT74" s="545"/>
      <c r="DHV74" s="545"/>
      <c r="DHW74" s="545"/>
      <c r="DHX74" s="545"/>
      <c r="DIA74" s="545"/>
      <c r="DIB74" s="545"/>
      <c r="DID74" s="545"/>
      <c r="DIE74" s="545"/>
      <c r="DIF74" s="545"/>
      <c r="DII74" s="545"/>
      <c r="DIJ74" s="545"/>
      <c r="DIL74" s="545"/>
      <c r="DIM74" s="545"/>
      <c r="DIN74" s="545"/>
      <c r="DIQ74" s="545"/>
      <c r="DIR74" s="545"/>
      <c r="DIT74" s="545"/>
      <c r="DIU74" s="545"/>
      <c r="DIV74" s="545"/>
      <c r="DIY74" s="545"/>
      <c r="DIZ74" s="545"/>
      <c r="DJB74" s="545"/>
      <c r="DJC74" s="545"/>
      <c r="DJD74" s="545"/>
      <c r="DJG74" s="545"/>
      <c r="DJH74" s="545"/>
      <c r="DJJ74" s="545"/>
      <c r="DJK74" s="545"/>
      <c r="DJL74" s="545"/>
      <c r="DJO74" s="545"/>
      <c r="DJP74" s="545"/>
      <c r="DJR74" s="545"/>
      <c r="DJS74" s="545"/>
      <c r="DJT74" s="545"/>
      <c r="DJW74" s="545"/>
      <c r="DJX74" s="545"/>
      <c r="DJZ74" s="545"/>
      <c r="DKA74" s="545"/>
      <c r="DKB74" s="545"/>
      <c r="DKE74" s="545"/>
      <c r="DKF74" s="545"/>
      <c r="DKH74" s="545"/>
      <c r="DKI74" s="545"/>
      <c r="DKJ74" s="545"/>
      <c r="DKM74" s="545"/>
      <c r="DKN74" s="545"/>
      <c r="DKP74" s="545"/>
      <c r="DKQ74" s="545"/>
      <c r="DKR74" s="545"/>
      <c r="DKU74" s="545"/>
      <c r="DKV74" s="545"/>
      <c r="DKX74" s="545"/>
      <c r="DKY74" s="545"/>
      <c r="DKZ74" s="545"/>
      <c r="DLC74" s="545"/>
      <c r="DLD74" s="545"/>
      <c r="DLF74" s="545"/>
      <c r="DLG74" s="545"/>
      <c r="DLH74" s="545"/>
      <c r="DLK74" s="545"/>
      <c r="DLL74" s="545"/>
      <c r="DLN74" s="545"/>
      <c r="DLO74" s="545"/>
      <c r="DLP74" s="545"/>
      <c r="DLS74" s="545"/>
      <c r="DLT74" s="545"/>
      <c r="DLV74" s="545"/>
      <c r="DLW74" s="545"/>
      <c r="DLX74" s="545"/>
      <c r="DMA74" s="545"/>
      <c r="DMB74" s="545"/>
      <c r="DMD74" s="545"/>
      <c r="DME74" s="545"/>
      <c r="DMF74" s="545"/>
      <c r="DMI74" s="545"/>
      <c r="DMJ74" s="545"/>
      <c r="DML74" s="545"/>
      <c r="DMM74" s="545"/>
      <c r="DMN74" s="545"/>
      <c r="DMQ74" s="545"/>
      <c r="DMR74" s="545"/>
      <c r="DMT74" s="545"/>
      <c r="DMU74" s="545"/>
      <c r="DMV74" s="545"/>
      <c r="DMY74" s="545"/>
      <c r="DMZ74" s="545"/>
      <c r="DNB74" s="545"/>
      <c r="DNC74" s="545"/>
      <c r="DND74" s="545"/>
      <c r="DNG74" s="545"/>
      <c r="DNH74" s="545"/>
      <c r="DNJ74" s="545"/>
      <c r="DNK74" s="545"/>
      <c r="DNL74" s="545"/>
      <c r="DNO74" s="545"/>
      <c r="DNP74" s="545"/>
      <c r="DNR74" s="545"/>
      <c r="DNS74" s="545"/>
      <c r="DNT74" s="545"/>
      <c r="DNW74" s="545"/>
      <c r="DNX74" s="545"/>
      <c r="DNZ74" s="545"/>
      <c r="DOA74" s="545"/>
      <c r="DOB74" s="545"/>
      <c r="DOE74" s="545"/>
      <c r="DOF74" s="545"/>
      <c r="DOH74" s="545"/>
      <c r="DOI74" s="545"/>
      <c r="DOJ74" s="545"/>
      <c r="DOM74" s="545"/>
      <c r="DON74" s="545"/>
      <c r="DOP74" s="545"/>
      <c r="DOQ74" s="545"/>
      <c r="DOR74" s="545"/>
      <c r="DOU74" s="545"/>
      <c r="DOV74" s="545"/>
      <c r="DOX74" s="545"/>
      <c r="DOY74" s="545"/>
      <c r="DOZ74" s="545"/>
      <c r="DPC74" s="545"/>
      <c r="DPD74" s="545"/>
      <c r="DPF74" s="545"/>
      <c r="DPG74" s="545"/>
      <c r="DPH74" s="545"/>
      <c r="DPK74" s="545"/>
      <c r="DPL74" s="545"/>
      <c r="DPN74" s="545"/>
      <c r="DPO74" s="545"/>
      <c r="DPP74" s="545"/>
      <c r="DPS74" s="545"/>
      <c r="DPT74" s="545"/>
      <c r="DPV74" s="545"/>
      <c r="DPW74" s="545"/>
      <c r="DPX74" s="545"/>
      <c r="DQA74" s="545"/>
      <c r="DQB74" s="545"/>
      <c r="DQD74" s="545"/>
      <c r="DQE74" s="545"/>
      <c r="DQF74" s="545"/>
      <c r="DQI74" s="545"/>
      <c r="DQJ74" s="545"/>
      <c r="DQL74" s="545"/>
      <c r="DQM74" s="545"/>
      <c r="DQN74" s="545"/>
      <c r="DQQ74" s="545"/>
      <c r="DQR74" s="545"/>
      <c r="DQT74" s="545"/>
      <c r="DQU74" s="545"/>
      <c r="DQV74" s="545"/>
      <c r="DQY74" s="545"/>
      <c r="DQZ74" s="545"/>
      <c r="DRB74" s="545"/>
      <c r="DRC74" s="545"/>
      <c r="DRD74" s="545"/>
      <c r="DRG74" s="545"/>
      <c r="DRH74" s="545"/>
      <c r="DRJ74" s="545"/>
      <c r="DRK74" s="545"/>
      <c r="DRL74" s="545"/>
      <c r="DRO74" s="545"/>
      <c r="DRP74" s="545"/>
      <c r="DRR74" s="545"/>
      <c r="DRS74" s="545"/>
      <c r="DRT74" s="545"/>
      <c r="DRW74" s="545"/>
      <c r="DRX74" s="545"/>
      <c r="DRZ74" s="545"/>
      <c r="DSA74" s="545"/>
      <c r="DSB74" s="545"/>
      <c r="DSE74" s="545"/>
      <c r="DSF74" s="545"/>
      <c r="DSH74" s="545"/>
      <c r="DSI74" s="545"/>
      <c r="DSJ74" s="545"/>
      <c r="DSM74" s="545"/>
      <c r="DSN74" s="545"/>
      <c r="DSP74" s="545"/>
      <c r="DSQ74" s="545"/>
      <c r="DSR74" s="545"/>
      <c r="DSU74" s="545"/>
      <c r="DSV74" s="545"/>
      <c r="DSX74" s="545"/>
      <c r="DSY74" s="545"/>
      <c r="DSZ74" s="545"/>
      <c r="DTC74" s="545"/>
      <c r="DTD74" s="545"/>
      <c r="DTF74" s="545"/>
      <c r="DTG74" s="545"/>
      <c r="DTH74" s="545"/>
      <c r="DTK74" s="545"/>
      <c r="DTL74" s="545"/>
      <c r="DTN74" s="545"/>
      <c r="DTO74" s="545"/>
      <c r="DTP74" s="545"/>
      <c r="DTS74" s="545"/>
      <c r="DTT74" s="545"/>
      <c r="DTV74" s="545"/>
      <c r="DTW74" s="545"/>
      <c r="DTX74" s="545"/>
      <c r="DUA74" s="545"/>
      <c r="DUB74" s="545"/>
      <c r="DUD74" s="545"/>
      <c r="DUE74" s="545"/>
      <c r="DUF74" s="545"/>
      <c r="DUI74" s="545"/>
      <c r="DUJ74" s="545"/>
      <c r="DUL74" s="545"/>
      <c r="DUM74" s="545"/>
      <c r="DUN74" s="545"/>
      <c r="DUQ74" s="545"/>
      <c r="DUR74" s="545"/>
      <c r="DUT74" s="545"/>
      <c r="DUU74" s="545"/>
      <c r="DUV74" s="545"/>
      <c r="DUY74" s="545"/>
      <c r="DUZ74" s="545"/>
      <c r="DVB74" s="545"/>
      <c r="DVC74" s="545"/>
      <c r="DVD74" s="545"/>
      <c r="DVG74" s="545"/>
      <c r="DVH74" s="545"/>
      <c r="DVJ74" s="545"/>
      <c r="DVK74" s="545"/>
      <c r="DVL74" s="545"/>
      <c r="DVO74" s="545"/>
      <c r="DVP74" s="545"/>
      <c r="DVR74" s="545"/>
      <c r="DVS74" s="545"/>
      <c r="DVT74" s="545"/>
      <c r="DVW74" s="545"/>
      <c r="DVX74" s="545"/>
      <c r="DVZ74" s="545"/>
      <c r="DWA74" s="545"/>
      <c r="DWB74" s="545"/>
      <c r="DWE74" s="545"/>
      <c r="DWF74" s="545"/>
      <c r="DWH74" s="545"/>
      <c r="DWI74" s="545"/>
      <c r="DWJ74" s="545"/>
      <c r="DWM74" s="545"/>
      <c r="DWN74" s="545"/>
      <c r="DWP74" s="545"/>
      <c r="DWQ74" s="545"/>
      <c r="DWR74" s="545"/>
      <c r="DWU74" s="545"/>
      <c r="DWV74" s="545"/>
      <c r="DWX74" s="545"/>
      <c r="DWY74" s="545"/>
      <c r="DWZ74" s="545"/>
      <c r="DXC74" s="545"/>
      <c r="DXD74" s="545"/>
      <c r="DXF74" s="545"/>
      <c r="DXG74" s="545"/>
      <c r="DXH74" s="545"/>
      <c r="DXK74" s="545"/>
      <c r="DXL74" s="545"/>
      <c r="DXN74" s="545"/>
      <c r="DXO74" s="545"/>
      <c r="DXP74" s="545"/>
      <c r="DXS74" s="545"/>
      <c r="DXT74" s="545"/>
      <c r="DXV74" s="545"/>
      <c r="DXW74" s="545"/>
      <c r="DXX74" s="545"/>
      <c r="DYA74" s="545"/>
      <c r="DYB74" s="545"/>
      <c r="DYD74" s="545"/>
      <c r="DYE74" s="545"/>
      <c r="DYF74" s="545"/>
      <c r="DYI74" s="545"/>
      <c r="DYJ74" s="545"/>
      <c r="DYL74" s="545"/>
      <c r="DYM74" s="545"/>
      <c r="DYN74" s="545"/>
      <c r="DYQ74" s="545"/>
      <c r="DYR74" s="545"/>
      <c r="DYT74" s="545"/>
      <c r="DYU74" s="545"/>
      <c r="DYV74" s="545"/>
      <c r="DYY74" s="545"/>
      <c r="DYZ74" s="545"/>
      <c r="DZB74" s="545"/>
      <c r="DZC74" s="545"/>
      <c r="DZD74" s="545"/>
      <c r="DZG74" s="545"/>
      <c r="DZH74" s="545"/>
      <c r="DZJ74" s="545"/>
      <c r="DZK74" s="545"/>
      <c r="DZL74" s="545"/>
      <c r="DZO74" s="545"/>
      <c r="DZP74" s="545"/>
      <c r="DZR74" s="545"/>
      <c r="DZS74" s="545"/>
      <c r="DZT74" s="545"/>
      <c r="DZW74" s="545"/>
      <c r="DZX74" s="545"/>
      <c r="DZZ74" s="545"/>
      <c r="EAA74" s="545"/>
      <c r="EAB74" s="545"/>
      <c r="EAE74" s="545"/>
      <c r="EAF74" s="545"/>
      <c r="EAH74" s="545"/>
      <c r="EAI74" s="545"/>
      <c r="EAJ74" s="545"/>
      <c r="EAM74" s="545"/>
      <c r="EAN74" s="545"/>
      <c r="EAP74" s="545"/>
      <c r="EAQ74" s="545"/>
      <c r="EAR74" s="545"/>
      <c r="EAU74" s="545"/>
      <c r="EAV74" s="545"/>
      <c r="EAX74" s="545"/>
      <c r="EAY74" s="545"/>
      <c r="EAZ74" s="545"/>
      <c r="EBC74" s="545"/>
      <c r="EBD74" s="545"/>
      <c r="EBF74" s="545"/>
      <c r="EBG74" s="545"/>
      <c r="EBH74" s="545"/>
      <c r="EBK74" s="545"/>
      <c r="EBL74" s="545"/>
      <c r="EBN74" s="545"/>
      <c r="EBO74" s="545"/>
      <c r="EBP74" s="545"/>
      <c r="EBS74" s="545"/>
      <c r="EBT74" s="545"/>
      <c r="EBV74" s="545"/>
      <c r="EBW74" s="545"/>
      <c r="EBX74" s="545"/>
      <c r="ECA74" s="545"/>
      <c r="ECB74" s="545"/>
      <c r="ECD74" s="545"/>
      <c r="ECE74" s="545"/>
      <c r="ECF74" s="545"/>
      <c r="ECI74" s="545"/>
      <c r="ECJ74" s="545"/>
      <c r="ECL74" s="545"/>
      <c r="ECM74" s="545"/>
      <c r="ECN74" s="545"/>
      <c r="ECQ74" s="545"/>
      <c r="ECR74" s="545"/>
      <c r="ECT74" s="545"/>
      <c r="ECU74" s="545"/>
      <c r="ECV74" s="545"/>
      <c r="ECY74" s="545"/>
      <c r="ECZ74" s="545"/>
      <c r="EDB74" s="545"/>
      <c r="EDC74" s="545"/>
      <c r="EDD74" s="545"/>
      <c r="EDG74" s="545"/>
      <c r="EDH74" s="545"/>
      <c r="EDJ74" s="545"/>
      <c r="EDK74" s="545"/>
      <c r="EDL74" s="545"/>
      <c r="EDO74" s="545"/>
      <c r="EDP74" s="545"/>
      <c r="EDR74" s="545"/>
      <c r="EDS74" s="545"/>
      <c r="EDT74" s="545"/>
      <c r="EDW74" s="545"/>
      <c r="EDX74" s="545"/>
      <c r="EDZ74" s="545"/>
      <c r="EEA74" s="545"/>
      <c r="EEB74" s="545"/>
      <c r="EEE74" s="545"/>
      <c r="EEF74" s="545"/>
      <c r="EEH74" s="545"/>
      <c r="EEI74" s="545"/>
      <c r="EEJ74" s="545"/>
      <c r="EEM74" s="545"/>
      <c r="EEN74" s="545"/>
      <c r="EEP74" s="545"/>
      <c r="EEQ74" s="545"/>
      <c r="EER74" s="545"/>
      <c r="EEU74" s="545"/>
      <c r="EEV74" s="545"/>
      <c r="EEX74" s="545"/>
      <c r="EEY74" s="545"/>
      <c r="EEZ74" s="545"/>
      <c r="EFC74" s="545"/>
      <c r="EFD74" s="545"/>
      <c r="EFF74" s="545"/>
      <c r="EFG74" s="545"/>
      <c r="EFH74" s="545"/>
      <c r="EFK74" s="545"/>
      <c r="EFL74" s="545"/>
      <c r="EFN74" s="545"/>
      <c r="EFO74" s="545"/>
      <c r="EFP74" s="545"/>
      <c r="EFS74" s="545"/>
      <c r="EFT74" s="545"/>
      <c r="EFV74" s="545"/>
      <c r="EFW74" s="545"/>
      <c r="EFX74" s="545"/>
      <c r="EGA74" s="545"/>
      <c r="EGB74" s="545"/>
      <c r="EGD74" s="545"/>
      <c r="EGE74" s="545"/>
      <c r="EGF74" s="545"/>
      <c r="EGI74" s="545"/>
      <c r="EGJ74" s="545"/>
      <c r="EGL74" s="545"/>
      <c r="EGM74" s="545"/>
      <c r="EGN74" s="545"/>
      <c r="EGQ74" s="545"/>
      <c r="EGR74" s="545"/>
      <c r="EGT74" s="545"/>
      <c r="EGU74" s="545"/>
      <c r="EGV74" s="545"/>
      <c r="EGY74" s="545"/>
      <c r="EGZ74" s="545"/>
      <c r="EHB74" s="545"/>
      <c r="EHC74" s="545"/>
      <c r="EHD74" s="545"/>
      <c r="EHG74" s="545"/>
      <c r="EHH74" s="545"/>
      <c r="EHJ74" s="545"/>
      <c r="EHK74" s="545"/>
      <c r="EHL74" s="545"/>
      <c r="EHO74" s="545"/>
      <c r="EHP74" s="545"/>
      <c r="EHR74" s="545"/>
      <c r="EHS74" s="545"/>
      <c r="EHT74" s="545"/>
      <c r="EHW74" s="545"/>
      <c r="EHX74" s="545"/>
      <c r="EHZ74" s="545"/>
      <c r="EIA74" s="545"/>
      <c r="EIB74" s="545"/>
      <c r="EIE74" s="545"/>
      <c r="EIF74" s="545"/>
      <c r="EIH74" s="545"/>
      <c r="EII74" s="545"/>
      <c r="EIJ74" s="545"/>
      <c r="EIM74" s="545"/>
      <c r="EIN74" s="545"/>
      <c r="EIP74" s="545"/>
      <c r="EIQ74" s="545"/>
      <c r="EIR74" s="545"/>
      <c r="EIU74" s="545"/>
      <c r="EIV74" s="545"/>
      <c r="EIX74" s="545"/>
      <c r="EIY74" s="545"/>
      <c r="EIZ74" s="545"/>
      <c r="EJC74" s="545"/>
      <c r="EJD74" s="545"/>
      <c r="EJF74" s="545"/>
      <c r="EJG74" s="545"/>
      <c r="EJH74" s="545"/>
      <c r="EJK74" s="545"/>
      <c r="EJL74" s="545"/>
      <c r="EJN74" s="545"/>
      <c r="EJO74" s="545"/>
      <c r="EJP74" s="545"/>
      <c r="EJS74" s="545"/>
      <c r="EJT74" s="545"/>
      <c r="EJV74" s="545"/>
      <c r="EJW74" s="545"/>
      <c r="EJX74" s="545"/>
      <c r="EKA74" s="545"/>
      <c r="EKB74" s="545"/>
      <c r="EKD74" s="545"/>
      <c r="EKE74" s="545"/>
      <c r="EKF74" s="545"/>
      <c r="EKI74" s="545"/>
      <c r="EKJ74" s="545"/>
      <c r="EKL74" s="545"/>
      <c r="EKM74" s="545"/>
      <c r="EKN74" s="545"/>
      <c r="EKQ74" s="545"/>
      <c r="EKR74" s="545"/>
      <c r="EKT74" s="545"/>
      <c r="EKU74" s="545"/>
      <c r="EKV74" s="545"/>
      <c r="EKY74" s="545"/>
      <c r="EKZ74" s="545"/>
      <c r="ELB74" s="545"/>
      <c r="ELC74" s="545"/>
      <c r="ELD74" s="545"/>
      <c r="ELG74" s="545"/>
      <c r="ELH74" s="545"/>
      <c r="ELJ74" s="545"/>
      <c r="ELK74" s="545"/>
      <c r="ELL74" s="545"/>
      <c r="ELO74" s="545"/>
      <c r="ELP74" s="545"/>
      <c r="ELR74" s="545"/>
      <c r="ELS74" s="545"/>
      <c r="ELT74" s="545"/>
      <c r="ELW74" s="545"/>
      <c r="ELX74" s="545"/>
      <c r="ELZ74" s="545"/>
      <c r="EMA74" s="545"/>
      <c r="EMB74" s="545"/>
      <c r="EME74" s="545"/>
      <c r="EMF74" s="545"/>
      <c r="EMH74" s="545"/>
      <c r="EMI74" s="545"/>
      <c r="EMJ74" s="545"/>
      <c r="EMM74" s="545"/>
      <c r="EMN74" s="545"/>
      <c r="EMP74" s="545"/>
      <c r="EMQ74" s="545"/>
      <c r="EMR74" s="545"/>
      <c r="EMU74" s="545"/>
      <c r="EMV74" s="545"/>
      <c r="EMX74" s="545"/>
      <c r="EMY74" s="545"/>
      <c r="EMZ74" s="545"/>
      <c r="ENC74" s="545"/>
      <c r="END74" s="545"/>
      <c r="ENF74" s="545"/>
      <c r="ENG74" s="545"/>
      <c r="ENH74" s="545"/>
      <c r="ENK74" s="545"/>
      <c r="ENL74" s="545"/>
      <c r="ENN74" s="545"/>
      <c r="ENO74" s="545"/>
      <c r="ENP74" s="545"/>
      <c r="ENS74" s="545"/>
      <c r="ENT74" s="545"/>
      <c r="ENV74" s="545"/>
      <c r="ENW74" s="545"/>
      <c r="ENX74" s="545"/>
      <c r="EOA74" s="545"/>
      <c r="EOB74" s="545"/>
      <c r="EOD74" s="545"/>
      <c r="EOE74" s="545"/>
      <c r="EOF74" s="545"/>
      <c r="EOI74" s="545"/>
      <c r="EOJ74" s="545"/>
      <c r="EOL74" s="545"/>
      <c r="EOM74" s="545"/>
      <c r="EON74" s="545"/>
      <c r="EOQ74" s="545"/>
      <c r="EOR74" s="545"/>
      <c r="EOT74" s="545"/>
      <c r="EOU74" s="545"/>
      <c r="EOV74" s="545"/>
      <c r="EOY74" s="545"/>
      <c r="EOZ74" s="545"/>
      <c r="EPB74" s="545"/>
      <c r="EPC74" s="545"/>
      <c r="EPD74" s="545"/>
      <c r="EPG74" s="545"/>
      <c r="EPH74" s="545"/>
      <c r="EPJ74" s="545"/>
      <c r="EPK74" s="545"/>
      <c r="EPL74" s="545"/>
      <c r="EPO74" s="545"/>
      <c r="EPP74" s="545"/>
      <c r="EPR74" s="545"/>
      <c r="EPS74" s="545"/>
      <c r="EPT74" s="545"/>
      <c r="EPW74" s="545"/>
      <c r="EPX74" s="545"/>
      <c r="EPZ74" s="545"/>
      <c r="EQA74" s="545"/>
      <c r="EQB74" s="545"/>
      <c r="EQE74" s="545"/>
      <c r="EQF74" s="545"/>
      <c r="EQH74" s="545"/>
      <c r="EQI74" s="545"/>
      <c r="EQJ74" s="545"/>
      <c r="EQM74" s="545"/>
      <c r="EQN74" s="545"/>
      <c r="EQP74" s="545"/>
      <c r="EQQ74" s="545"/>
      <c r="EQR74" s="545"/>
      <c r="EQU74" s="545"/>
      <c r="EQV74" s="545"/>
      <c r="EQX74" s="545"/>
      <c r="EQY74" s="545"/>
      <c r="EQZ74" s="545"/>
      <c r="ERC74" s="545"/>
      <c r="ERD74" s="545"/>
      <c r="ERF74" s="545"/>
      <c r="ERG74" s="545"/>
      <c r="ERH74" s="545"/>
      <c r="ERK74" s="545"/>
      <c r="ERL74" s="545"/>
      <c r="ERN74" s="545"/>
      <c r="ERO74" s="545"/>
      <c r="ERP74" s="545"/>
      <c r="ERS74" s="545"/>
      <c r="ERT74" s="545"/>
      <c r="ERV74" s="545"/>
      <c r="ERW74" s="545"/>
      <c r="ERX74" s="545"/>
      <c r="ESA74" s="545"/>
      <c r="ESB74" s="545"/>
      <c r="ESD74" s="545"/>
      <c r="ESE74" s="545"/>
      <c r="ESF74" s="545"/>
      <c r="ESI74" s="545"/>
      <c r="ESJ74" s="545"/>
      <c r="ESL74" s="545"/>
      <c r="ESM74" s="545"/>
      <c r="ESN74" s="545"/>
      <c r="ESQ74" s="545"/>
      <c r="ESR74" s="545"/>
      <c r="EST74" s="545"/>
      <c r="ESU74" s="545"/>
      <c r="ESV74" s="545"/>
      <c r="ESY74" s="545"/>
      <c r="ESZ74" s="545"/>
      <c r="ETB74" s="545"/>
      <c r="ETC74" s="545"/>
      <c r="ETD74" s="545"/>
      <c r="ETG74" s="545"/>
      <c r="ETH74" s="545"/>
      <c r="ETJ74" s="545"/>
      <c r="ETK74" s="545"/>
      <c r="ETL74" s="545"/>
      <c r="ETO74" s="545"/>
      <c r="ETP74" s="545"/>
      <c r="ETR74" s="545"/>
      <c r="ETS74" s="545"/>
      <c r="ETT74" s="545"/>
      <c r="ETW74" s="545"/>
      <c r="ETX74" s="545"/>
      <c r="ETZ74" s="545"/>
      <c r="EUA74" s="545"/>
      <c r="EUB74" s="545"/>
      <c r="EUE74" s="545"/>
      <c r="EUF74" s="545"/>
      <c r="EUH74" s="545"/>
      <c r="EUI74" s="545"/>
      <c r="EUJ74" s="545"/>
      <c r="EUM74" s="545"/>
      <c r="EUN74" s="545"/>
      <c r="EUP74" s="545"/>
      <c r="EUQ74" s="545"/>
      <c r="EUR74" s="545"/>
      <c r="EUU74" s="545"/>
      <c r="EUV74" s="545"/>
      <c r="EUX74" s="545"/>
      <c r="EUY74" s="545"/>
      <c r="EUZ74" s="545"/>
      <c r="EVC74" s="545"/>
      <c r="EVD74" s="545"/>
      <c r="EVF74" s="545"/>
      <c r="EVG74" s="545"/>
      <c r="EVH74" s="545"/>
      <c r="EVK74" s="545"/>
      <c r="EVL74" s="545"/>
      <c r="EVN74" s="545"/>
      <c r="EVO74" s="545"/>
      <c r="EVP74" s="545"/>
      <c r="EVS74" s="545"/>
      <c r="EVT74" s="545"/>
      <c r="EVV74" s="545"/>
      <c r="EVW74" s="545"/>
      <c r="EVX74" s="545"/>
      <c r="EWA74" s="545"/>
      <c r="EWB74" s="545"/>
      <c r="EWD74" s="545"/>
      <c r="EWE74" s="545"/>
      <c r="EWF74" s="545"/>
      <c r="EWI74" s="545"/>
      <c r="EWJ74" s="545"/>
      <c r="EWL74" s="545"/>
      <c r="EWM74" s="545"/>
      <c r="EWN74" s="545"/>
      <c r="EWQ74" s="545"/>
      <c r="EWR74" s="545"/>
      <c r="EWT74" s="545"/>
      <c r="EWU74" s="545"/>
      <c r="EWV74" s="545"/>
      <c r="EWY74" s="545"/>
      <c r="EWZ74" s="545"/>
      <c r="EXB74" s="545"/>
      <c r="EXC74" s="545"/>
      <c r="EXD74" s="545"/>
      <c r="EXG74" s="545"/>
      <c r="EXH74" s="545"/>
      <c r="EXJ74" s="545"/>
      <c r="EXK74" s="545"/>
      <c r="EXL74" s="545"/>
      <c r="EXO74" s="545"/>
      <c r="EXP74" s="545"/>
      <c r="EXR74" s="545"/>
      <c r="EXS74" s="545"/>
      <c r="EXT74" s="545"/>
      <c r="EXW74" s="545"/>
      <c r="EXX74" s="545"/>
      <c r="EXZ74" s="545"/>
      <c r="EYA74" s="545"/>
      <c r="EYB74" s="545"/>
      <c r="EYE74" s="545"/>
      <c r="EYF74" s="545"/>
      <c r="EYH74" s="545"/>
      <c r="EYI74" s="545"/>
      <c r="EYJ74" s="545"/>
      <c r="EYM74" s="545"/>
      <c r="EYN74" s="545"/>
      <c r="EYP74" s="545"/>
      <c r="EYQ74" s="545"/>
      <c r="EYR74" s="545"/>
      <c r="EYU74" s="545"/>
      <c r="EYV74" s="545"/>
      <c r="EYX74" s="545"/>
      <c r="EYY74" s="545"/>
      <c r="EYZ74" s="545"/>
      <c r="EZC74" s="545"/>
      <c r="EZD74" s="545"/>
      <c r="EZF74" s="545"/>
      <c r="EZG74" s="545"/>
      <c r="EZH74" s="545"/>
      <c r="EZK74" s="545"/>
      <c r="EZL74" s="545"/>
      <c r="EZN74" s="545"/>
      <c r="EZO74" s="545"/>
      <c r="EZP74" s="545"/>
      <c r="EZS74" s="545"/>
      <c r="EZT74" s="545"/>
      <c r="EZV74" s="545"/>
      <c r="EZW74" s="545"/>
      <c r="EZX74" s="545"/>
      <c r="FAA74" s="545"/>
      <c r="FAB74" s="545"/>
      <c r="FAD74" s="545"/>
      <c r="FAE74" s="545"/>
      <c r="FAF74" s="545"/>
      <c r="FAI74" s="545"/>
      <c r="FAJ74" s="545"/>
      <c r="FAL74" s="545"/>
      <c r="FAM74" s="545"/>
      <c r="FAN74" s="545"/>
      <c r="FAQ74" s="545"/>
      <c r="FAR74" s="545"/>
      <c r="FAT74" s="545"/>
      <c r="FAU74" s="545"/>
      <c r="FAV74" s="545"/>
      <c r="FAY74" s="545"/>
      <c r="FAZ74" s="545"/>
      <c r="FBB74" s="545"/>
      <c r="FBC74" s="545"/>
      <c r="FBD74" s="545"/>
      <c r="FBG74" s="545"/>
      <c r="FBH74" s="545"/>
      <c r="FBJ74" s="545"/>
      <c r="FBK74" s="545"/>
      <c r="FBL74" s="545"/>
      <c r="FBO74" s="545"/>
      <c r="FBP74" s="545"/>
      <c r="FBR74" s="545"/>
      <c r="FBS74" s="545"/>
      <c r="FBT74" s="545"/>
      <c r="FBW74" s="545"/>
      <c r="FBX74" s="545"/>
      <c r="FBZ74" s="545"/>
      <c r="FCA74" s="545"/>
      <c r="FCB74" s="545"/>
      <c r="FCE74" s="545"/>
      <c r="FCF74" s="545"/>
      <c r="FCH74" s="545"/>
      <c r="FCI74" s="545"/>
      <c r="FCJ74" s="545"/>
      <c r="FCM74" s="545"/>
      <c r="FCN74" s="545"/>
      <c r="FCP74" s="545"/>
      <c r="FCQ74" s="545"/>
      <c r="FCR74" s="545"/>
      <c r="FCU74" s="545"/>
      <c r="FCV74" s="545"/>
      <c r="FCX74" s="545"/>
      <c r="FCY74" s="545"/>
      <c r="FCZ74" s="545"/>
      <c r="FDC74" s="545"/>
      <c r="FDD74" s="545"/>
      <c r="FDF74" s="545"/>
      <c r="FDG74" s="545"/>
      <c r="FDH74" s="545"/>
      <c r="FDK74" s="545"/>
      <c r="FDL74" s="545"/>
      <c r="FDN74" s="545"/>
      <c r="FDO74" s="545"/>
      <c r="FDP74" s="545"/>
      <c r="FDS74" s="545"/>
      <c r="FDT74" s="545"/>
      <c r="FDV74" s="545"/>
      <c r="FDW74" s="545"/>
      <c r="FDX74" s="545"/>
      <c r="FEA74" s="545"/>
      <c r="FEB74" s="545"/>
      <c r="FED74" s="545"/>
      <c r="FEE74" s="545"/>
      <c r="FEF74" s="545"/>
      <c r="FEI74" s="545"/>
      <c r="FEJ74" s="545"/>
      <c r="FEL74" s="545"/>
      <c r="FEM74" s="545"/>
      <c r="FEN74" s="545"/>
      <c r="FEQ74" s="545"/>
      <c r="FER74" s="545"/>
      <c r="FET74" s="545"/>
      <c r="FEU74" s="545"/>
      <c r="FEV74" s="545"/>
      <c r="FEY74" s="545"/>
      <c r="FEZ74" s="545"/>
      <c r="FFB74" s="545"/>
      <c r="FFC74" s="545"/>
      <c r="FFD74" s="545"/>
      <c r="FFG74" s="545"/>
      <c r="FFH74" s="545"/>
      <c r="FFJ74" s="545"/>
      <c r="FFK74" s="545"/>
      <c r="FFL74" s="545"/>
      <c r="FFO74" s="545"/>
      <c r="FFP74" s="545"/>
      <c r="FFR74" s="545"/>
      <c r="FFS74" s="545"/>
      <c r="FFT74" s="545"/>
      <c r="FFW74" s="545"/>
      <c r="FFX74" s="545"/>
      <c r="FFZ74" s="545"/>
      <c r="FGA74" s="545"/>
      <c r="FGB74" s="545"/>
      <c r="FGE74" s="545"/>
      <c r="FGF74" s="545"/>
      <c r="FGH74" s="545"/>
      <c r="FGI74" s="545"/>
      <c r="FGJ74" s="545"/>
      <c r="FGM74" s="545"/>
      <c r="FGN74" s="545"/>
      <c r="FGP74" s="545"/>
      <c r="FGQ74" s="545"/>
      <c r="FGR74" s="545"/>
      <c r="FGU74" s="545"/>
      <c r="FGV74" s="545"/>
      <c r="FGX74" s="545"/>
      <c r="FGY74" s="545"/>
      <c r="FGZ74" s="545"/>
      <c r="FHC74" s="545"/>
      <c r="FHD74" s="545"/>
      <c r="FHF74" s="545"/>
      <c r="FHG74" s="545"/>
      <c r="FHH74" s="545"/>
      <c r="FHK74" s="545"/>
      <c r="FHL74" s="545"/>
      <c r="FHN74" s="545"/>
      <c r="FHO74" s="545"/>
      <c r="FHP74" s="545"/>
      <c r="FHS74" s="545"/>
      <c r="FHT74" s="545"/>
      <c r="FHV74" s="545"/>
      <c r="FHW74" s="545"/>
      <c r="FHX74" s="545"/>
      <c r="FIA74" s="545"/>
      <c r="FIB74" s="545"/>
      <c r="FID74" s="545"/>
      <c r="FIE74" s="545"/>
      <c r="FIF74" s="545"/>
      <c r="FII74" s="545"/>
      <c r="FIJ74" s="545"/>
      <c r="FIL74" s="545"/>
      <c r="FIM74" s="545"/>
      <c r="FIN74" s="545"/>
      <c r="FIQ74" s="545"/>
      <c r="FIR74" s="545"/>
      <c r="FIT74" s="545"/>
      <c r="FIU74" s="545"/>
      <c r="FIV74" s="545"/>
      <c r="FIY74" s="545"/>
      <c r="FIZ74" s="545"/>
      <c r="FJB74" s="545"/>
      <c r="FJC74" s="545"/>
      <c r="FJD74" s="545"/>
      <c r="FJG74" s="545"/>
      <c r="FJH74" s="545"/>
      <c r="FJJ74" s="545"/>
      <c r="FJK74" s="545"/>
      <c r="FJL74" s="545"/>
      <c r="FJO74" s="545"/>
      <c r="FJP74" s="545"/>
      <c r="FJR74" s="545"/>
      <c r="FJS74" s="545"/>
      <c r="FJT74" s="545"/>
      <c r="FJW74" s="545"/>
      <c r="FJX74" s="545"/>
      <c r="FJZ74" s="545"/>
      <c r="FKA74" s="545"/>
      <c r="FKB74" s="545"/>
      <c r="FKE74" s="545"/>
      <c r="FKF74" s="545"/>
      <c r="FKH74" s="545"/>
      <c r="FKI74" s="545"/>
      <c r="FKJ74" s="545"/>
      <c r="FKM74" s="545"/>
      <c r="FKN74" s="545"/>
      <c r="FKP74" s="545"/>
      <c r="FKQ74" s="545"/>
      <c r="FKR74" s="545"/>
      <c r="FKU74" s="545"/>
      <c r="FKV74" s="545"/>
      <c r="FKX74" s="545"/>
      <c r="FKY74" s="545"/>
      <c r="FKZ74" s="545"/>
      <c r="FLC74" s="545"/>
      <c r="FLD74" s="545"/>
      <c r="FLF74" s="545"/>
      <c r="FLG74" s="545"/>
      <c r="FLH74" s="545"/>
      <c r="FLK74" s="545"/>
      <c r="FLL74" s="545"/>
      <c r="FLN74" s="545"/>
      <c r="FLO74" s="545"/>
      <c r="FLP74" s="545"/>
      <c r="FLS74" s="545"/>
      <c r="FLT74" s="545"/>
      <c r="FLV74" s="545"/>
      <c r="FLW74" s="545"/>
      <c r="FLX74" s="545"/>
      <c r="FMA74" s="545"/>
      <c r="FMB74" s="545"/>
      <c r="FMD74" s="545"/>
      <c r="FME74" s="545"/>
      <c r="FMF74" s="545"/>
      <c r="FMI74" s="545"/>
      <c r="FMJ74" s="545"/>
      <c r="FML74" s="545"/>
      <c r="FMM74" s="545"/>
      <c r="FMN74" s="545"/>
      <c r="FMQ74" s="545"/>
      <c r="FMR74" s="545"/>
      <c r="FMT74" s="545"/>
      <c r="FMU74" s="545"/>
      <c r="FMV74" s="545"/>
      <c r="FMY74" s="545"/>
      <c r="FMZ74" s="545"/>
      <c r="FNB74" s="545"/>
      <c r="FNC74" s="545"/>
      <c r="FND74" s="545"/>
      <c r="FNG74" s="545"/>
      <c r="FNH74" s="545"/>
      <c r="FNJ74" s="545"/>
      <c r="FNK74" s="545"/>
      <c r="FNL74" s="545"/>
      <c r="FNO74" s="545"/>
      <c r="FNP74" s="545"/>
      <c r="FNR74" s="545"/>
      <c r="FNS74" s="545"/>
      <c r="FNT74" s="545"/>
      <c r="FNW74" s="545"/>
      <c r="FNX74" s="545"/>
      <c r="FNZ74" s="545"/>
      <c r="FOA74" s="545"/>
      <c r="FOB74" s="545"/>
      <c r="FOE74" s="545"/>
      <c r="FOF74" s="545"/>
      <c r="FOH74" s="545"/>
      <c r="FOI74" s="545"/>
      <c r="FOJ74" s="545"/>
      <c r="FOM74" s="545"/>
      <c r="FON74" s="545"/>
      <c r="FOP74" s="545"/>
      <c r="FOQ74" s="545"/>
      <c r="FOR74" s="545"/>
      <c r="FOU74" s="545"/>
      <c r="FOV74" s="545"/>
      <c r="FOX74" s="545"/>
      <c r="FOY74" s="545"/>
      <c r="FOZ74" s="545"/>
      <c r="FPC74" s="545"/>
      <c r="FPD74" s="545"/>
      <c r="FPF74" s="545"/>
      <c r="FPG74" s="545"/>
      <c r="FPH74" s="545"/>
      <c r="FPK74" s="545"/>
      <c r="FPL74" s="545"/>
      <c r="FPN74" s="545"/>
      <c r="FPO74" s="545"/>
      <c r="FPP74" s="545"/>
      <c r="FPS74" s="545"/>
      <c r="FPT74" s="545"/>
      <c r="FPV74" s="545"/>
      <c r="FPW74" s="545"/>
      <c r="FPX74" s="545"/>
      <c r="FQA74" s="545"/>
      <c r="FQB74" s="545"/>
      <c r="FQD74" s="545"/>
      <c r="FQE74" s="545"/>
      <c r="FQF74" s="545"/>
      <c r="FQI74" s="545"/>
      <c r="FQJ74" s="545"/>
      <c r="FQL74" s="545"/>
      <c r="FQM74" s="545"/>
      <c r="FQN74" s="545"/>
      <c r="FQQ74" s="545"/>
      <c r="FQR74" s="545"/>
      <c r="FQT74" s="545"/>
      <c r="FQU74" s="545"/>
      <c r="FQV74" s="545"/>
      <c r="FQY74" s="545"/>
      <c r="FQZ74" s="545"/>
      <c r="FRB74" s="545"/>
      <c r="FRC74" s="545"/>
      <c r="FRD74" s="545"/>
      <c r="FRG74" s="545"/>
      <c r="FRH74" s="545"/>
      <c r="FRJ74" s="545"/>
      <c r="FRK74" s="545"/>
      <c r="FRL74" s="545"/>
      <c r="FRO74" s="545"/>
      <c r="FRP74" s="545"/>
      <c r="FRR74" s="545"/>
      <c r="FRS74" s="545"/>
      <c r="FRT74" s="545"/>
      <c r="FRW74" s="545"/>
      <c r="FRX74" s="545"/>
      <c r="FRZ74" s="545"/>
      <c r="FSA74" s="545"/>
      <c r="FSB74" s="545"/>
      <c r="FSE74" s="545"/>
      <c r="FSF74" s="545"/>
      <c r="FSH74" s="545"/>
      <c r="FSI74" s="545"/>
      <c r="FSJ74" s="545"/>
      <c r="FSM74" s="545"/>
      <c r="FSN74" s="545"/>
      <c r="FSP74" s="545"/>
      <c r="FSQ74" s="545"/>
      <c r="FSR74" s="545"/>
      <c r="FSU74" s="545"/>
      <c r="FSV74" s="545"/>
      <c r="FSX74" s="545"/>
      <c r="FSY74" s="545"/>
      <c r="FSZ74" s="545"/>
      <c r="FTC74" s="545"/>
      <c r="FTD74" s="545"/>
      <c r="FTF74" s="545"/>
      <c r="FTG74" s="545"/>
      <c r="FTH74" s="545"/>
      <c r="FTK74" s="545"/>
      <c r="FTL74" s="545"/>
      <c r="FTN74" s="545"/>
      <c r="FTO74" s="545"/>
      <c r="FTP74" s="545"/>
      <c r="FTS74" s="545"/>
      <c r="FTT74" s="545"/>
      <c r="FTV74" s="545"/>
      <c r="FTW74" s="545"/>
      <c r="FTX74" s="545"/>
      <c r="FUA74" s="545"/>
      <c r="FUB74" s="545"/>
      <c r="FUD74" s="545"/>
      <c r="FUE74" s="545"/>
      <c r="FUF74" s="545"/>
      <c r="FUI74" s="545"/>
      <c r="FUJ74" s="545"/>
      <c r="FUL74" s="545"/>
      <c r="FUM74" s="545"/>
      <c r="FUN74" s="545"/>
      <c r="FUQ74" s="545"/>
      <c r="FUR74" s="545"/>
      <c r="FUT74" s="545"/>
      <c r="FUU74" s="545"/>
      <c r="FUV74" s="545"/>
      <c r="FUY74" s="545"/>
      <c r="FUZ74" s="545"/>
      <c r="FVB74" s="545"/>
      <c r="FVC74" s="545"/>
      <c r="FVD74" s="545"/>
      <c r="FVG74" s="545"/>
      <c r="FVH74" s="545"/>
      <c r="FVJ74" s="545"/>
      <c r="FVK74" s="545"/>
      <c r="FVL74" s="545"/>
      <c r="FVO74" s="545"/>
      <c r="FVP74" s="545"/>
      <c r="FVR74" s="545"/>
      <c r="FVS74" s="545"/>
      <c r="FVT74" s="545"/>
      <c r="FVW74" s="545"/>
      <c r="FVX74" s="545"/>
      <c r="FVZ74" s="545"/>
      <c r="FWA74" s="545"/>
      <c r="FWB74" s="545"/>
      <c r="FWE74" s="545"/>
      <c r="FWF74" s="545"/>
      <c r="FWH74" s="545"/>
      <c r="FWI74" s="545"/>
      <c r="FWJ74" s="545"/>
      <c r="FWM74" s="545"/>
      <c r="FWN74" s="545"/>
      <c r="FWP74" s="545"/>
      <c r="FWQ74" s="545"/>
      <c r="FWR74" s="545"/>
      <c r="FWU74" s="545"/>
      <c r="FWV74" s="545"/>
      <c r="FWX74" s="545"/>
      <c r="FWY74" s="545"/>
      <c r="FWZ74" s="545"/>
      <c r="FXC74" s="545"/>
      <c r="FXD74" s="545"/>
      <c r="FXF74" s="545"/>
      <c r="FXG74" s="545"/>
      <c r="FXH74" s="545"/>
      <c r="FXK74" s="545"/>
      <c r="FXL74" s="545"/>
      <c r="FXN74" s="545"/>
      <c r="FXO74" s="545"/>
      <c r="FXP74" s="545"/>
      <c r="FXS74" s="545"/>
      <c r="FXT74" s="545"/>
      <c r="FXV74" s="545"/>
      <c r="FXW74" s="545"/>
      <c r="FXX74" s="545"/>
      <c r="FYA74" s="545"/>
      <c r="FYB74" s="545"/>
      <c r="FYD74" s="545"/>
      <c r="FYE74" s="545"/>
      <c r="FYF74" s="545"/>
      <c r="FYI74" s="545"/>
      <c r="FYJ74" s="545"/>
      <c r="FYL74" s="545"/>
      <c r="FYM74" s="545"/>
      <c r="FYN74" s="545"/>
      <c r="FYQ74" s="545"/>
      <c r="FYR74" s="545"/>
      <c r="FYT74" s="545"/>
      <c r="FYU74" s="545"/>
      <c r="FYV74" s="545"/>
      <c r="FYY74" s="545"/>
      <c r="FYZ74" s="545"/>
      <c r="FZB74" s="545"/>
      <c r="FZC74" s="545"/>
      <c r="FZD74" s="545"/>
      <c r="FZG74" s="545"/>
      <c r="FZH74" s="545"/>
      <c r="FZJ74" s="545"/>
      <c r="FZK74" s="545"/>
      <c r="FZL74" s="545"/>
      <c r="FZO74" s="545"/>
      <c r="FZP74" s="545"/>
      <c r="FZR74" s="545"/>
      <c r="FZS74" s="545"/>
      <c r="FZT74" s="545"/>
      <c r="FZW74" s="545"/>
      <c r="FZX74" s="545"/>
      <c r="FZZ74" s="545"/>
      <c r="GAA74" s="545"/>
      <c r="GAB74" s="545"/>
      <c r="GAE74" s="545"/>
      <c r="GAF74" s="545"/>
      <c r="GAH74" s="545"/>
      <c r="GAI74" s="545"/>
      <c r="GAJ74" s="545"/>
      <c r="GAM74" s="545"/>
      <c r="GAN74" s="545"/>
      <c r="GAP74" s="545"/>
      <c r="GAQ74" s="545"/>
      <c r="GAR74" s="545"/>
      <c r="GAU74" s="545"/>
      <c r="GAV74" s="545"/>
      <c r="GAX74" s="545"/>
      <c r="GAY74" s="545"/>
      <c r="GAZ74" s="545"/>
      <c r="GBC74" s="545"/>
      <c r="GBD74" s="545"/>
      <c r="GBF74" s="545"/>
      <c r="GBG74" s="545"/>
      <c r="GBH74" s="545"/>
      <c r="GBK74" s="545"/>
      <c r="GBL74" s="545"/>
      <c r="GBN74" s="545"/>
      <c r="GBO74" s="545"/>
      <c r="GBP74" s="545"/>
      <c r="GBS74" s="545"/>
      <c r="GBT74" s="545"/>
      <c r="GBV74" s="545"/>
      <c r="GBW74" s="545"/>
      <c r="GBX74" s="545"/>
      <c r="GCA74" s="545"/>
      <c r="GCB74" s="545"/>
      <c r="GCD74" s="545"/>
      <c r="GCE74" s="545"/>
      <c r="GCF74" s="545"/>
      <c r="GCI74" s="545"/>
      <c r="GCJ74" s="545"/>
      <c r="GCL74" s="545"/>
      <c r="GCM74" s="545"/>
      <c r="GCN74" s="545"/>
      <c r="GCQ74" s="545"/>
      <c r="GCR74" s="545"/>
      <c r="GCT74" s="545"/>
      <c r="GCU74" s="545"/>
      <c r="GCV74" s="545"/>
      <c r="GCY74" s="545"/>
      <c r="GCZ74" s="545"/>
      <c r="GDB74" s="545"/>
      <c r="GDC74" s="545"/>
      <c r="GDD74" s="545"/>
      <c r="GDG74" s="545"/>
      <c r="GDH74" s="545"/>
      <c r="GDJ74" s="545"/>
      <c r="GDK74" s="545"/>
      <c r="GDL74" s="545"/>
      <c r="GDO74" s="545"/>
      <c r="GDP74" s="545"/>
      <c r="GDR74" s="545"/>
      <c r="GDS74" s="545"/>
      <c r="GDT74" s="545"/>
      <c r="GDW74" s="545"/>
      <c r="GDX74" s="545"/>
      <c r="GDZ74" s="545"/>
      <c r="GEA74" s="545"/>
      <c r="GEB74" s="545"/>
      <c r="GEE74" s="545"/>
      <c r="GEF74" s="545"/>
      <c r="GEH74" s="545"/>
      <c r="GEI74" s="545"/>
      <c r="GEJ74" s="545"/>
      <c r="GEM74" s="545"/>
      <c r="GEN74" s="545"/>
      <c r="GEP74" s="545"/>
      <c r="GEQ74" s="545"/>
      <c r="GER74" s="545"/>
      <c r="GEU74" s="545"/>
      <c r="GEV74" s="545"/>
      <c r="GEX74" s="545"/>
      <c r="GEY74" s="545"/>
      <c r="GEZ74" s="545"/>
      <c r="GFC74" s="545"/>
      <c r="GFD74" s="545"/>
      <c r="GFF74" s="545"/>
      <c r="GFG74" s="545"/>
      <c r="GFH74" s="545"/>
      <c r="GFK74" s="545"/>
      <c r="GFL74" s="545"/>
      <c r="GFN74" s="545"/>
      <c r="GFO74" s="545"/>
      <c r="GFP74" s="545"/>
      <c r="GFS74" s="545"/>
      <c r="GFT74" s="545"/>
      <c r="GFV74" s="545"/>
      <c r="GFW74" s="545"/>
      <c r="GFX74" s="545"/>
      <c r="GGA74" s="545"/>
      <c r="GGB74" s="545"/>
      <c r="GGD74" s="545"/>
      <c r="GGE74" s="545"/>
      <c r="GGF74" s="545"/>
      <c r="GGI74" s="545"/>
      <c r="GGJ74" s="545"/>
      <c r="GGL74" s="545"/>
      <c r="GGM74" s="545"/>
      <c r="GGN74" s="545"/>
      <c r="GGQ74" s="545"/>
      <c r="GGR74" s="545"/>
      <c r="GGT74" s="545"/>
      <c r="GGU74" s="545"/>
      <c r="GGV74" s="545"/>
      <c r="GGY74" s="545"/>
      <c r="GGZ74" s="545"/>
      <c r="GHB74" s="545"/>
      <c r="GHC74" s="545"/>
      <c r="GHD74" s="545"/>
      <c r="GHG74" s="545"/>
      <c r="GHH74" s="545"/>
      <c r="GHJ74" s="545"/>
      <c r="GHK74" s="545"/>
      <c r="GHL74" s="545"/>
      <c r="GHO74" s="545"/>
      <c r="GHP74" s="545"/>
      <c r="GHR74" s="545"/>
      <c r="GHS74" s="545"/>
      <c r="GHT74" s="545"/>
      <c r="GHW74" s="545"/>
      <c r="GHX74" s="545"/>
      <c r="GHZ74" s="545"/>
      <c r="GIA74" s="545"/>
      <c r="GIB74" s="545"/>
      <c r="GIE74" s="545"/>
      <c r="GIF74" s="545"/>
      <c r="GIH74" s="545"/>
      <c r="GII74" s="545"/>
      <c r="GIJ74" s="545"/>
      <c r="GIM74" s="545"/>
      <c r="GIN74" s="545"/>
      <c r="GIP74" s="545"/>
      <c r="GIQ74" s="545"/>
      <c r="GIR74" s="545"/>
      <c r="GIU74" s="545"/>
      <c r="GIV74" s="545"/>
      <c r="GIX74" s="545"/>
      <c r="GIY74" s="545"/>
      <c r="GIZ74" s="545"/>
      <c r="GJC74" s="545"/>
      <c r="GJD74" s="545"/>
      <c r="GJF74" s="545"/>
      <c r="GJG74" s="545"/>
      <c r="GJH74" s="545"/>
      <c r="GJK74" s="545"/>
      <c r="GJL74" s="545"/>
      <c r="GJN74" s="545"/>
      <c r="GJO74" s="545"/>
      <c r="GJP74" s="545"/>
      <c r="GJS74" s="545"/>
      <c r="GJT74" s="545"/>
      <c r="GJV74" s="545"/>
      <c r="GJW74" s="545"/>
      <c r="GJX74" s="545"/>
      <c r="GKA74" s="545"/>
      <c r="GKB74" s="545"/>
      <c r="GKD74" s="545"/>
      <c r="GKE74" s="545"/>
      <c r="GKF74" s="545"/>
      <c r="GKI74" s="545"/>
      <c r="GKJ74" s="545"/>
      <c r="GKL74" s="545"/>
      <c r="GKM74" s="545"/>
      <c r="GKN74" s="545"/>
      <c r="GKQ74" s="545"/>
      <c r="GKR74" s="545"/>
      <c r="GKT74" s="545"/>
      <c r="GKU74" s="545"/>
      <c r="GKV74" s="545"/>
      <c r="GKY74" s="545"/>
      <c r="GKZ74" s="545"/>
      <c r="GLB74" s="545"/>
      <c r="GLC74" s="545"/>
      <c r="GLD74" s="545"/>
      <c r="GLG74" s="545"/>
      <c r="GLH74" s="545"/>
      <c r="GLJ74" s="545"/>
      <c r="GLK74" s="545"/>
      <c r="GLL74" s="545"/>
      <c r="GLO74" s="545"/>
      <c r="GLP74" s="545"/>
      <c r="GLR74" s="545"/>
      <c r="GLS74" s="545"/>
      <c r="GLT74" s="545"/>
      <c r="GLW74" s="545"/>
      <c r="GLX74" s="545"/>
      <c r="GLZ74" s="545"/>
      <c r="GMA74" s="545"/>
      <c r="GMB74" s="545"/>
      <c r="GME74" s="545"/>
      <c r="GMF74" s="545"/>
      <c r="GMH74" s="545"/>
      <c r="GMI74" s="545"/>
      <c r="GMJ74" s="545"/>
      <c r="GMM74" s="545"/>
      <c r="GMN74" s="545"/>
      <c r="GMP74" s="545"/>
      <c r="GMQ74" s="545"/>
      <c r="GMR74" s="545"/>
      <c r="GMU74" s="545"/>
      <c r="GMV74" s="545"/>
      <c r="GMX74" s="545"/>
      <c r="GMY74" s="545"/>
      <c r="GMZ74" s="545"/>
      <c r="GNC74" s="545"/>
      <c r="GND74" s="545"/>
      <c r="GNF74" s="545"/>
      <c r="GNG74" s="545"/>
      <c r="GNH74" s="545"/>
      <c r="GNK74" s="545"/>
      <c r="GNL74" s="545"/>
      <c r="GNN74" s="545"/>
      <c r="GNO74" s="545"/>
      <c r="GNP74" s="545"/>
      <c r="GNS74" s="545"/>
      <c r="GNT74" s="545"/>
      <c r="GNV74" s="545"/>
      <c r="GNW74" s="545"/>
      <c r="GNX74" s="545"/>
      <c r="GOA74" s="545"/>
      <c r="GOB74" s="545"/>
      <c r="GOD74" s="545"/>
      <c r="GOE74" s="545"/>
      <c r="GOF74" s="545"/>
      <c r="GOI74" s="545"/>
      <c r="GOJ74" s="545"/>
      <c r="GOL74" s="545"/>
      <c r="GOM74" s="545"/>
      <c r="GON74" s="545"/>
      <c r="GOQ74" s="545"/>
      <c r="GOR74" s="545"/>
      <c r="GOT74" s="545"/>
      <c r="GOU74" s="545"/>
      <c r="GOV74" s="545"/>
      <c r="GOY74" s="545"/>
      <c r="GOZ74" s="545"/>
      <c r="GPB74" s="545"/>
      <c r="GPC74" s="545"/>
      <c r="GPD74" s="545"/>
      <c r="GPG74" s="545"/>
      <c r="GPH74" s="545"/>
      <c r="GPJ74" s="545"/>
      <c r="GPK74" s="545"/>
      <c r="GPL74" s="545"/>
      <c r="GPO74" s="545"/>
      <c r="GPP74" s="545"/>
      <c r="GPR74" s="545"/>
      <c r="GPS74" s="545"/>
      <c r="GPT74" s="545"/>
      <c r="GPW74" s="545"/>
      <c r="GPX74" s="545"/>
      <c r="GPZ74" s="545"/>
      <c r="GQA74" s="545"/>
      <c r="GQB74" s="545"/>
      <c r="GQE74" s="545"/>
      <c r="GQF74" s="545"/>
      <c r="GQH74" s="545"/>
      <c r="GQI74" s="545"/>
      <c r="GQJ74" s="545"/>
      <c r="GQM74" s="545"/>
      <c r="GQN74" s="545"/>
      <c r="GQP74" s="545"/>
      <c r="GQQ74" s="545"/>
      <c r="GQR74" s="545"/>
      <c r="GQU74" s="545"/>
      <c r="GQV74" s="545"/>
      <c r="GQX74" s="545"/>
      <c r="GQY74" s="545"/>
      <c r="GQZ74" s="545"/>
      <c r="GRC74" s="545"/>
      <c r="GRD74" s="545"/>
      <c r="GRF74" s="545"/>
      <c r="GRG74" s="545"/>
      <c r="GRH74" s="545"/>
      <c r="GRK74" s="545"/>
      <c r="GRL74" s="545"/>
      <c r="GRN74" s="545"/>
      <c r="GRO74" s="545"/>
      <c r="GRP74" s="545"/>
      <c r="GRS74" s="545"/>
      <c r="GRT74" s="545"/>
      <c r="GRV74" s="545"/>
      <c r="GRW74" s="545"/>
      <c r="GRX74" s="545"/>
      <c r="GSA74" s="545"/>
      <c r="GSB74" s="545"/>
      <c r="GSD74" s="545"/>
      <c r="GSE74" s="545"/>
      <c r="GSF74" s="545"/>
      <c r="GSI74" s="545"/>
      <c r="GSJ74" s="545"/>
      <c r="GSL74" s="545"/>
      <c r="GSM74" s="545"/>
      <c r="GSN74" s="545"/>
      <c r="GSQ74" s="545"/>
      <c r="GSR74" s="545"/>
      <c r="GST74" s="545"/>
      <c r="GSU74" s="545"/>
      <c r="GSV74" s="545"/>
      <c r="GSY74" s="545"/>
      <c r="GSZ74" s="545"/>
      <c r="GTB74" s="545"/>
      <c r="GTC74" s="545"/>
      <c r="GTD74" s="545"/>
      <c r="GTG74" s="545"/>
      <c r="GTH74" s="545"/>
      <c r="GTJ74" s="545"/>
      <c r="GTK74" s="545"/>
      <c r="GTL74" s="545"/>
      <c r="GTO74" s="545"/>
      <c r="GTP74" s="545"/>
      <c r="GTR74" s="545"/>
      <c r="GTS74" s="545"/>
      <c r="GTT74" s="545"/>
      <c r="GTW74" s="545"/>
      <c r="GTX74" s="545"/>
      <c r="GTZ74" s="545"/>
      <c r="GUA74" s="545"/>
      <c r="GUB74" s="545"/>
      <c r="GUE74" s="545"/>
      <c r="GUF74" s="545"/>
      <c r="GUH74" s="545"/>
      <c r="GUI74" s="545"/>
      <c r="GUJ74" s="545"/>
      <c r="GUM74" s="545"/>
      <c r="GUN74" s="545"/>
      <c r="GUP74" s="545"/>
      <c r="GUQ74" s="545"/>
      <c r="GUR74" s="545"/>
      <c r="GUU74" s="545"/>
      <c r="GUV74" s="545"/>
      <c r="GUX74" s="545"/>
      <c r="GUY74" s="545"/>
      <c r="GUZ74" s="545"/>
      <c r="GVC74" s="545"/>
      <c r="GVD74" s="545"/>
      <c r="GVF74" s="545"/>
      <c r="GVG74" s="545"/>
      <c r="GVH74" s="545"/>
      <c r="GVK74" s="545"/>
      <c r="GVL74" s="545"/>
      <c r="GVN74" s="545"/>
      <c r="GVO74" s="545"/>
      <c r="GVP74" s="545"/>
      <c r="GVS74" s="545"/>
      <c r="GVT74" s="545"/>
      <c r="GVV74" s="545"/>
      <c r="GVW74" s="545"/>
      <c r="GVX74" s="545"/>
      <c r="GWA74" s="545"/>
      <c r="GWB74" s="545"/>
      <c r="GWD74" s="545"/>
      <c r="GWE74" s="545"/>
      <c r="GWF74" s="545"/>
      <c r="GWI74" s="545"/>
      <c r="GWJ74" s="545"/>
      <c r="GWL74" s="545"/>
      <c r="GWM74" s="545"/>
      <c r="GWN74" s="545"/>
      <c r="GWQ74" s="545"/>
      <c r="GWR74" s="545"/>
      <c r="GWT74" s="545"/>
      <c r="GWU74" s="545"/>
      <c r="GWV74" s="545"/>
      <c r="GWY74" s="545"/>
      <c r="GWZ74" s="545"/>
      <c r="GXB74" s="545"/>
      <c r="GXC74" s="545"/>
      <c r="GXD74" s="545"/>
      <c r="GXG74" s="545"/>
      <c r="GXH74" s="545"/>
      <c r="GXJ74" s="545"/>
      <c r="GXK74" s="545"/>
      <c r="GXL74" s="545"/>
      <c r="GXO74" s="545"/>
      <c r="GXP74" s="545"/>
      <c r="GXR74" s="545"/>
      <c r="GXS74" s="545"/>
      <c r="GXT74" s="545"/>
      <c r="GXW74" s="545"/>
      <c r="GXX74" s="545"/>
      <c r="GXZ74" s="545"/>
      <c r="GYA74" s="545"/>
      <c r="GYB74" s="545"/>
      <c r="GYE74" s="545"/>
      <c r="GYF74" s="545"/>
      <c r="GYH74" s="545"/>
      <c r="GYI74" s="545"/>
      <c r="GYJ74" s="545"/>
      <c r="GYM74" s="545"/>
      <c r="GYN74" s="545"/>
      <c r="GYP74" s="545"/>
      <c r="GYQ74" s="545"/>
      <c r="GYR74" s="545"/>
      <c r="GYU74" s="545"/>
      <c r="GYV74" s="545"/>
      <c r="GYX74" s="545"/>
      <c r="GYY74" s="545"/>
      <c r="GYZ74" s="545"/>
      <c r="GZC74" s="545"/>
      <c r="GZD74" s="545"/>
      <c r="GZF74" s="545"/>
      <c r="GZG74" s="545"/>
      <c r="GZH74" s="545"/>
      <c r="GZK74" s="545"/>
      <c r="GZL74" s="545"/>
      <c r="GZN74" s="545"/>
      <c r="GZO74" s="545"/>
      <c r="GZP74" s="545"/>
      <c r="GZS74" s="545"/>
      <c r="GZT74" s="545"/>
      <c r="GZV74" s="545"/>
      <c r="GZW74" s="545"/>
      <c r="GZX74" s="545"/>
      <c r="HAA74" s="545"/>
      <c r="HAB74" s="545"/>
      <c r="HAD74" s="545"/>
      <c r="HAE74" s="545"/>
      <c r="HAF74" s="545"/>
      <c r="HAI74" s="545"/>
      <c r="HAJ74" s="545"/>
      <c r="HAL74" s="545"/>
      <c r="HAM74" s="545"/>
      <c r="HAN74" s="545"/>
      <c r="HAQ74" s="545"/>
      <c r="HAR74" s="545"/>
      <c r="HAT74" s="545"/>
      <c r="HAU74" s="545"/>
      <c r="HAV74" s="545"/>
      <c r="HAY74" s="545"/>
      <c r="HAZ74" s="545"/>
      <c r="HBB74" s="545"/>
      <c r="HBC74" s="545"/>
      <c r="HBD74" s="545"/>
      <c r="HBG74" s="545"/>
      <c r="HBH74" s="545"/>
      <c r="HBJ74" s="545"/>
      <c r="HBK74" s="545"/>
      <c r="HBL74" s="545"/>
      <c r="HBO74" s="545"/>
      <c r="HBP74" s="545"/>
      <c r="HBR74" s="545"/>
      <c r="HBS74" s="545"/>
      <c r="HBT74" s="545"/>
      <c r="HBW74" s="545"/>
      <c r="HBX74" s="545"/>
      <c r="HBZ74" s="545"/>
      <c r="HCA74" s="545"/>
      <c r="HCB74" s="545"/>
      <c r="HCE74" s="545"/>
      <c r="HCF74" s="545"/>
      <c r="HCH74" s="545"/>
      <c r="HCI74" s="545"/>
      <c r="HCJ74" s="545"/>
      <c r="HCM74" s="545"/>
      <c r="HCN74" s="545"/>
      <c r="HCP74" s="545"/>
      <c r="HCQ74" s="545"/>
      <c r="HCR74" s="545"/>
      <c r="HCU74" s="545"/>
      <c r="HCV74" s="545"/>
      <c r="HCX74" s="545"/>
      <c r="HCY74" s="545"/>
      <c r="HCZ74" s="545"/>
      <c r="HDC74" s="545"/>
      <c r="HDD74" s="545"/>
      <c r="HDF74" s="545"/>
      <c r="HDG74" s="545"/>
      <c r="HDH74" s="545"/>
      <c r="HDK74" s="545"/>
      <c r="HDL74" s="545"/>
      <c r="HDN74" s="545"/>
      <c r="HDO74" s="545"/>
      <c r="HDP74" s="545"/>
      <c r="HDS74" s="545"/>
      <c r="HDT74" s="545"/>
      <c r="HDV74" s="545"/>
      <c r="HDW74" s="545"/>
      <c r="HDX74" s="545"/>
      <c r="HEA74" s="545"/>
      <c r="HEB74" s="545"/>
      <c r="HED74" s="545"/>
      <c r="HEE74" s="545"/>
      <c r="HEF74" s="545"/>
      <c r="HEI74" s="545"/>
      <c r="HEJ74" s="545"/>
      <c r="HEL74" s="545"/>
      <c r="HEM74" s="545"/>
      <c r="HEN74" s="545"/>
      <c r="HEQ74" s="545"/>
      <c r="HER74" s="545"/>
      <c r="HET74" s="545"/>
      <c r="HEU74" s="545"/>
      <c r="HEV74" s="545"/>
      <c r="HEY74" s="545"/>
      <c r="HEZ74" s="545"/>
      <c r="HFB74" s="545"/>
      <c r="HFC74" s="545"/>
      <c r="HFD74" s="545"/>
      <c r="HFG74" s="545"/>
      <c r="HFH74" s="545"/>
      <c r="HFJ74" s="545"/>
      <c r="HFK74" s="545"/>
      <c r="HFL74" s="545"/>
      <c r="HFO74" s="545"/>
      <c r="HFP74" s="545"/>
      <c r="HFR74" s="545"/>
      <c r="HFS74" s="545"/>
      <c r="HFT74" s="545"/>
      <c r="HFW74" s="545"/>
      <c r="HFX74" s="545"/>
      <c r="HFZ74" s="545"/>
      <c r="HGA74" s="545"/>
      <c r="HGB74" s="545"/>
      <c r="HGE74" s="545"/>
      <c r="HGF74" s="545"/>
      <c r="HGH74" s="545"/>
      <c r="HGI74" s="545"/>
      <c r="HGJ74" s="545"/>
      <c r="HGM74" s="545"/>
      <c r="HGN74" s="545"/>
      <c r="HGP74" s="545"/>
      <c r="HGQ74" s="545"/>
      <c r="HGR74" s="545"/>
      <c r="HGU74" s="545"/>
      <c r="HGV74" s="545"/>
      <c r="HGX74" s="545"/>
      <c r="HGY74" s="545"/>
      <c r="HGZ74" s="545"/>
      <c r="HHC74" s="545"/>
      <c r="HHD74" s="545"/>
      <c r="HHF74" s="545"/>
      <c r="HHG74" s="545"/>
      <c r="HHH74" s="545"/>
      <c r="HHK74" s="545"/>
      <c r="HHL74" s="545"/>
      <c r="HHN74" s="545"/>
      <c r="HHO74" s="545"/>
      <c r="HHP74" s="545"/>
      <c r="HHS74" s="545"/>
      <c r="HHT74" s="545"/>
      <c r="HHV74" s="545"/>
      <c r="HHW74" s="545"/>
      <c r="HHX74" s="545"/>
      <c r="HIA74" s="545"/>
      <c r="HIB74" s="545"/>
      <c r="HID74" s="545"/>
      <c r="HIE74" s="545"/>
      <c r="HIF74" s="545"/>
      <c r="HII74" s="545"/>
      <c r="HIJ74" s="545"/>
      <c r="HIL74" s="545"/>
      <c r="HIM74" s="545"/>
      <c r="HIN74" s="545"/>
      <c r="HIQ74" s="545"/>
      <c r="HIR74" s="545"/>
      <c r="HIT74" s="545"/>
      <c r="HIU74" s="545"/>
      <c r="HIV74" s="545"/>
      <c r="HIY74" s="545"/>
      <c r="HIZ74" s="545"/>
      <c r="HJB74" s="545"/>
      <c r="HJC74" s="545"/>
      <c r="HJD74" s="545"/>
      <c r="HJG74" s="545"/>
      <c r="HJH74" s="545"/>
      <c r="HJJ74" s="545"/>
      <c r="HJK74" s="545"/>
      <c r="HJL74" s="545"/>
      <c r="HJO74" s="545"/>
      <c r="HJP74" s="545"/>
      <c r="HJR74" s="545"/>
      <c r="HJS74" s="545"/>
      <c r="HJT74" s="545"/>
      <c r="HJW74" s="545"/>
      <c r="HJX74" s="545"/>
      <c r="HJZ74" s="545"/>
      <c r="HKA74" s="545"/>
      <c r="HKB74" s="545"/>
      <c r="HKE74" s="545"/>
      <c r="HKF74" s="545"/>
      <c r="HKH74" s="545"/>
      <c r="HKI74" s="545"/>
      <c r="HKJ74" s="545"/>
      <c r="HKM74" s="545"/>
      <c r="HKN74" s="545"/>
      <c r="HKP74" s="545"/>
      <c r="HKQ74" s="545"/>
      <c r="HKR74" s="545"/>
      <c r="HKU74" s="545"/>
      <c r="HKV74" s="545"/>
      <c r="HKX74" s="545"/>
      <c r="HKY74" s="545"/>
      <c r="HKZ74" s="545"/>
      <c r="HLC74" s="545"/>
      <c r="HLD74" s="545"/>
      <c r="HLF74" s="545"/>
      <c r="HLG74" s="545"/>
      <c r="HLH74" s="545"/>
      <c r="HLK74" s="545"/>
      <c r="HLL74" s="545"/>
      <c r="HLN74" s="545"/>
      <c r="HLO74" s="545"/>
      <c r="HLP74" s="545"/>
      <c r="HLS74" s="545"/>
      <c r="HLT74" s="545"/>
      <c r="HLV74" s="545"/>
      <c r="HLW74" s="545"/>
      <c r="HLX74" s="545"/>
      <c r="HMA74" s="545"/>
      <c r="HMB74" s="545"/>
      <c r="HMD74" s="545"/>
      <c r="HME74" s="545"/>
      <c r="HMF74" s="545"/>
      <c r="HMI74" s="545"/>
      <c r="HMJ74" s="545"/>
      <c r="HML74" s="545"/>
      <c r="HMM74" s="545"/>
      <c r="HMN74" s="545"/>
      <c r="HMQ74" s="545"/>
      <c r="HMR74" s="545"/>
      <c r="HMT74" s="545"/>
      <c r="HMU74" s="545"/>
      <c r="HMV74" s="545"/>
      <c r="HMY74" s="545"/>
      <c r="HMZ74" s="545"/>
      <c r="HNB74" s="545"/>
      <c r="HNC74" s="545"/>
      <c r="HND74" s="545"/>
      <c r="HNG74" s="545"/>
      <c r="HNH74" s="545"/>
      <c r="HNJ74" s="545"/>
      <c r="HNK74" s="545"/>
      <c r="HNL74" s="545"/>
      <c r="HNO74" s="545"/>
      <c r="HNP74" s="545"/>
      <c r="HNR74" s="545"/>
      <c r="HNS74" s="545"/>
      <c r="HNT74" s="545"/>
      <c r="HNW74" s="545"/>
      <c r="HNX74" s="545"/>
      <c r="HNZ74" s="545"/>
      <c r="HOA74" s="545"/>
      <c r="HOB74" s="545"/>
      <c r="HOE74" s="545"/>
      <c r="HOF74" s="545"/>
      <c r="HOH74" s="545"/>
      <c r="HOI74" s="545"/>
      <c r="HOJ74" s="545"/>
      <c r="HOM74" s="545"/>
      <c r="HON74" s="545"/>
      <c r="HOP74" s="545"/>
      <c r="HOQ74" s="545"/>
      <c r="HOR74" s="545"/>
      <c r="HOU74" s="545"/>
      <c r="HOV74" s="545"/>
      <c r="HOX74" s="545"/>
      <c r="HOY74" s="545"/>
      <c r="HOZ74" s="545"/>
      <c r="HPC74" s="545"/>
      <c r="HPD74" s="545"/>
      <c r="HPF74" s="545"/>
      <c r="HPG74" s="545"/>
      <c r="HPH74" s="545"/>
      <c r="HPK74" s="545"/>
      <c r="HPL74" s="545"/>
      <c r="HPN74" s="545"/>
      <c r="HPO74" s="545"/>
      <c r="HPP74" s="545"/>
      <c r="HPS74" s="545"/>
      <c r="HPT74" s="545"/>
      <c r="HPV74" s="545"/>
      <c r="HPW74" s="545"/>
      <c r="HPX74" s="545"/>
      <c r="HQA74" s="545"/>
      <c r="HQB74" s="545"/>
      <c r="HQD74" s="545"/>
      <c r="HQE74" s="545"/>
      <c r="HQF74" s="545"/>
      <c r="HQI74" s="545"/>
      <c r="HQJ74" s="545"/>
      <c r="HQL74" s="545"/>
      <c r="HQM74" s="545"/>
      <c r="HQN74" s="545"/>
      <c r="HQQ74" s="545"/>
      <c r="HQR74" s="545"/>
      <c r="HQT74" s="545"/>
      <c r="HQU74" s="545"/>
      <c r="HQV74" s="545"/>
      <c r="HQY74" s="545"/>
      <c r="HQZ74" s="545"/>
      <c r="HRB74" s="545"/>
      <c r="HRC74" s="545"/>
      <c r="HRD74" s="545"/>
      <c r="HRG74" s="545"/>
      <c r="HRH74" s="545"/>
      <c r="HRJ74" s="545"/>
      <c r="HRK74" s="545"/>
      <c r="HRL74" s="545"/>
      <c r="HRO74" s="545"/>
      <c r="HRP74" s="545"/>
      <c r="HRR74" s="545"/>
      <c r="HRS74" s="545"/>
      <c r="HRT74" s="545"/>
      <c r="HRW74" s="545"/>
      <c r="HRX74" s="545"/>
      <c r="HRZ74" s="545"/>
      <c r="HSA74" s="545"/>
      <c r="HSB74" s="545"/>
      <c r="HSE74" s="545"/>
      <c r="HSF74" s="545"/>
      <c r="HSH74" s="545"/>
      <c r="HSI74" s="545"/>
      <c r="HSJ74" s="545"/>
      <c r="HSM74" s="545"/>
      <c r="HSN74" s="545"/>
      <c r="HSP74" s="545"/>
      <c r="HSQ74" s="545"/>
      <c r="HSR74" s="545"/>
      <c r="HSU74" s="545"/>
      <c r="HSV74" s="545"/>
      <c r="HSX74" s="545"/>
      <c r="HSY74" s="545"/>
      <c r="HSZ74" s="545"/>
      <c r="HTC74" s="545"/>
      <c r="HTD74" s="545"/>
      <c r="HTF74" s="545"/>
      <c r="HTG74" s="545"/>
      <c r="HTH74" s="545"/>
      <c r="HTK74" s="545"/>
      <c r="HTL74" s="545"/>
      <c r="HTN74" s="545"/>
      <c r="HTO74" s="545"/>
      <c r="HTP74" s="545"/>
      <c r="HTS74" s="545"/>
      <c r="HTT74" s="545"/>
      <c r="HTV74" s="545"/>
      <c r="HTW74" s="545"/>
      <c r="HTX74" s="545"/>
      <c r="HUA74" s="545"/>
      <c r="HUB74" s="545"/>
      <c r="HUD74" s="545"/>
      <c r="HUE74" s="545"/>
      <c r="HUF74" s="545"/>
      <c r="HUI74" s="545"/>
      <c r="HUJ74" s="545"/>
      <c r="HUL74" s="545"/>
      <c r="HUM74" s="545"/>
      <c r="HUN74" s="545"/>
      <c r="HUQ74" s="545"/>
      <c r="HUR74" s="545"/>
      <c r="HUT74" s="545"/>
      <c r="HUU74" s="545"/>
      <c r="HUV74" s="545"/>
      <c r="HUY74" s="545"/>
      <c r="HUZ74" s="545"/>
      <c r="HVB74" s="545"/>
      <c r="HVC74" s="545"/>
      <c r="HVD74" s="545"/>
      <c r="HVG74" s="545"/>
      <c r="HVH74" s="545"/>
      <c r="HVJ74" s="545"/>
      <c r="HVK74" s="545"/>
      <c r="HVL74" s="545"/>
      <c r="HVO74" s="545"/>
      <c r="HVP74" s="545"/>
      <c r="HVR74" s="545"/>
      <c r="HVS74" s="545"/>
      <c r="HVT74" s="545"/>
      <c r="HVW74" s="545"/>
      <c r="HVX74" s="545"/>
      <c r="HVZ74" s="545"/>
      <c r="HWA74" s="545"/>
      <c r="HWB74" s="545"/>
      <c r="HWE74" s="545"/>
      <c r="HWF74" s="545"/>
      <c r="HWH74" s="545"/>
      <c r="HWI74" s="545"/>
      <c r="HWJ74" s="545"/>
      <c r="HWM74" s="545"/>
      <c r="HWN74" s="545"/>
      <c r="HWP74" s="545"/>
      <c r="HWQ74" s="545"/>
      <c r="HWR74" s="545"/>
      <c r="HWU74" s="545"/>
      <c r="HWV74" s="545"/>
      <c r="HWX74" s="545"/>
      <c r="HWY74" s="545"/>
      <c r="HWZ74" s="545"/>
      <c r="HXC74" s="545"/>
      <c r="HXD74" s="545"/>
      <c r="HXF74" s="545"/>
      <c r="HXG74" s="545"/>
      <c r="HXH74" s="545"/>
      <c r="HXK74" s="545"/>
      <c r="HXL74" s="545"/>
      <c r="HXN74" s="545"/>
      <c r="HXO74" s="545"/>
      <c r="HXP74" s="545"/>
      <c r="HXS74" s="545"/>
      <c r="HXT74" s="545"/>
      <c r="HXV74" s="545"/>
      <c r="HXW74" s="545"/>
      <c r="HXX74" s="545"/>
      <c r="HYA74" s="545"/>
      <c r="HYB74" s="545"/>
      <c r="HYD74" s="545"/>
      <c r="HYE74" s="545"/>
      <c r="HYF74" s="545"/>
      <c r="HYI74" s="545"/>
      <c r="HYJ74" s="545"/>
      <c r="HYL74" s="545"/>
      <c r="HYM74" s="545"/>
      <c r="HYN74" s="545"/>
      <c r="HYQ74" s="545"/>
      <c r="HYR74" s="545"/>
      <c r="HYT74" s="545"/>
      <c r="HYU74" s="545"/>
      <c r="HYV74" s="545"/>
      <c r="HYY74" s="545"/>
      <c r="HYZ74" s="545"/>
      <c r="HZB74" s="545"/>
      <c r="HZC74" s="545"/>
      <c r="HZD74" s="545"/>
      <c r="HZG74" s="545"/>
      <c r="HZH74" s="545"/>
      <c r="HZJ74" s="545"/>
      <c r="HZK74" s="545"/>
      <c r="HZL74" s="545"/>
      <c r="HZO74" s="545"/>
      <c r="HZP74" s="545"/>
      <c r="HZR74" s="545"/>
      <c r="HZS74" s="545"/>
      <c r="HZT74" s="545"/>
      <c r="HZW74" s="545"/>
      <c r="HZX74" s="545"/>
      <c r="HZZ74" s="545"/>
      <c r="IAA74" s="545"/>
      <c r="IAB74" s="545"/>
      <c r="IAE74" s="545"/>
      <c r="IAF74" s="545"/>
      <c r="IAH74" s="545"/>
      <c r="IAI74" s="545"/>
      <c r="IAJ74" s="545"/>
      <c r="IAM74" s="545"/>
      <c r="IAN74" s="545"/>
      <c r="IAP74" s="545"/>
      <c r="IAQ74" s="545"/>
      <c r="IAR74" s="545"/>
      <c r="IAU74" s="545"/>
      <c r="IAV74" s="545"/>
      <c r="IAX74" s="545"/>
      <c r="IAY74" s="545"/>
      <c r="IAZ74" s="545"/>
      <c r="IBC74" s="545"/>
      <c r="IBD74" s="545"/>
      <c r="IBF74" s="545"/>
      <c r="IBG74" s="545"/>
      <c r="IBH74" s="545"/>
      <c r="IBK74" s="545"/>
      <c r="IBL74" s="545"/>
      <c r="IBN74" s="545"/>
      <c r="IBO74" s="545"/>
      <c r="IBP74" s="545"/>
      <c r="IBS74" s="545"/>
      <c r="IBT74" s="545"/>
      <c r="IBV74" s="545"/>
      <c r="IBW74" s="545"/>
      <c r="IBX74" s="545"/>
      <c r="ICA74" s="545"/>
      <c r="ICB74" s="545"/>
      <c r="ICD74" s="545"/>
      <c r="ICE74" s="545"/>
      <c r="ICF74" s="545"/>
      <c r="ICI74" s="545"/>
      <c r="ICJ74" s="545"/>
      <c r="ICL74" s="545"/>
      <c r="ICM74" s="545"/>
      <c r="ICN74" s="545"/>
      <c r="ICQ74" s="545"/>
      <c r="ICR74" s="545"/>
      <c r="ICT74" s="545"/>
      <c r="ICU74" s="545"/>
      <c r="ICV74" s="545"/>
      <c r="ICY74" s="545"/>
      <c r="ICZ74" s="545"/>
      <c r="IDB74" s="545"/>
      <c r="IDC74" s="545"/>
      <c r="IDD74" s="545"/>
      <c r="IDG74" s="545"/>
      <c r="IDH74" s="545"/>
      <c r="IDJ74" s="545"/>
      <c r="IDK74" s="545"/>
      <c r="IDL74" s="545"/>
      <c r="IDO74" s="545"/>
      <c r="IDP74" s="545"/>
      <c r="IDR74" s="545"/>
      <c r="IDS74" s="545"/>
      <c r="IDT74" s="545"/>
      <c r="IDW74" s="545"/>
      <c r="IDX74" s="545"/>
      <c r="IDZ74" s="545"/>
      <c r="IEA74" s="545"/>
      <c r="IEB74" s="545"/>
      <c r="IEE74" s="545"/>
      <c r="IEF74" s="545"/>
      <c r="IEH74" s="545"/>
      <c r="IEI74" s="545"/>
      <c r="IEJ74" s="545"/>
      <c r="IEM74" s="545"/>
      <c r="IEN74" s="545"/>
      <c r="IEP74" s="545"/>
      <c r="IEQ74" s="545"/>
      <c r="IER74" s="545"/>
      <c r="IEU74" s="545"/>
      <c r="IEV74" s="545"/>
      <c r="IEX74" s="545"/>
      <c r="IEY74" s="545"/>
      <c r="IEZ74" s="545"/>
      <c r="IFC74" s="545"/>
      <c r="IFD74" s="545"/>
      <c r="IFF74" s="545"/>
      <c r="IFG74" s="545"/>
      <c r="IFH74" s="545"/>
      <c r="IFK74" s="545"/>
      <c r="IFL74" s="545"/>
      <c r="IFN74" s="545"/>
      <c r="IFO74" s="545"/>
      <c r="IFP74" s="545"/>
      <c r="IFS74" s="545"/>
      <c r="IFT74" s="545"/>
      <c r="IFV74" s="545"/>
      <c r="IFW74" s="545"/>
      <c r="IFX74" s="545"/>
      <c r="IGA74" s="545"/>
      <c r="IGB74" s="545"/>
      <c r="IGD74" s="545"/>
      <c r="IGE74" s="545"/>
      <c r="IGF74" s="545"/>
      <c r="IGI74" s="545"/>
      <c r="IGJ74" s="545"/>
      <c r="IGL74" s="545"/>
      <c r="IGM74" s="545"/>
      <c r="IGN74" s="545"/>
      <c r="IGQ74" s="545"/>
      <c r="IGR74" s="545"/>
      <c r="IGT74" s="545"/>
      <c r="IGU74" s="545"/>
      <c r="IGV74" s="545"/>
      <c r="IGY74" s="545"/>
      <c r="IGZ74" s="545"/>
      <c r="IHB74" s="545"/>
      <c r="IHC74" s="545"/>
      <c r="IHD74" s="545"/>
      <c r="IHG74" s="545"/>
      <c r="IHH74" s="545"/>
      <c r="IHJ74" s="545"/>
      <c r="IHK74" s="545"/>
      <c r="IHL74" s="545"/>
      <c r="IHO74" s="545"/>
      <c r="IHP74" s="545"/>
      <c r="IHR74" s="545"/>
      <c r="IHS74" s="545"/>
      <c r="IHT74" s="545"/>
      <c r="IHW74" s="545"/>
      <c r="IHX74" s="545"/>
      <c r="IHZ74" s="545"/>
      <c r="IIA74" s="545"/>
      <c r="IIB74" s="545"/>
      <c r="IIE74" s="545"/>
      <c r="IIF74" s="545"/>
      <c r="IIH74" s="545"/>
      <c r="III74" s="545"/>
      <c r="IIJ74" s="545"/>
      <c r="IIM74" s="545"/>
      <c r="IIN74" s="545"/>
      <c r="IIP74" s="545"/>
      <c r="IIQ74" s="545"/>
      <c r="IIR74" s="545"/>
      <c r="IIU74" s="545"/>
      <c r="IIV74" s="545"/>
      <c r="IIX74" s="545"/>
      <c r="IIY74" s="545"/>
      <c r="IIZ74" s="545"/>
      <c r="IJC74" s="545"/>
      <c r="IJD74" s="545"/>
      <c r="IJF74" s="545"/>
      <c r="IJG74" s="545"/>
      <c r="IJH74" s="545"/>
      <c r="IJK74" s="545"/>
      <c r="IJL74" s="545"/>
      <c r="IJN74" s="545"/>
      <c r="IJO74" s="545"/>
      <c r="IJP74" s="545"/>
      <c r="IJS74" s="545"/>
      <c r="IJT74" s="545"/>
      <c r="IJV74" s="545"/>
      <c r="IJW74" s="545"/>
      <c r="IJX74" s="545"/>
      <c r="IKA74" s="545"/>
      <c r="IKB74" s="545"/>
      <c r="IKD74" s="545"/>
      <c r="IKE74" s="545"/>
      <c r="IKF74" s="545"/>
      <c r="IKI74" s="545"/>
      <c r="IKJ74" s="545"/>
      <c r="IKL74" s="545"/>
      <c r="IKM74" s="545"/>
      <c r="IKN74" s="545"/>
      <c r="IKQ74" s="545"/>
      <c r="IKR74" s="545"/>
      <c r="IKT74" s="545"/>
      <c r="IKU74" s="545"/>
      <c r="IKV74" s="545"/>
      <c r="IKY74" s="545"/>
      <c r="IKZ74" s="545"/>
      <c r="ILB74" s="545"/>
      <c r="ILC74" s="545"/>
      <c r="ILD74" s="545"/>
      <c r="ILG74" s="545"/>
      <c r="ILH74" s="545"/>
      <c r="ILJ74" s="545"/>
      <c r="ILK74" s="545"/>
      <c r="ILL74" s="545"/>
      <c r="ILO74" s="545"/>
      <c r="ILP74" s="545"/>
      <c r="ILR74" s="545"/>
      <c r="ILS74" s="545"/>
      <c r="ILT74" s="545"/>
      <c r="ILW74" s="545"/>
      <c r="ILX74" s="545"/>
      <c r="ILZ74" s="545"/>
      <c r="IMA74" s="545"/>
      <c r="IMB74" s="545"/>
      <c r="IME74" s="545"/>
      <c r="IMF74" s="545"/>
      <c r="IMH74" s="545"/>
      <c r="IMI74" s="545"/>
      <c r="IMJ74" s="545"/>
      <c r="IMM74" s="545"/>
      <c r="IMN74" s="545"/>
      <c r="IMP74" s="545"/>
      <c r="IMQ74" s="545"/>
      <c r="IMR74" s="545"/>
      <c r="IMU74" s="545"/>
      <c r="IMV74" s="545"/>
      <c r="IMX74" s="545"/>
      <c r="IMY74" s="545"/>
      <c r="IMZ74" s="545"/>
      <c r="INC74" s="545"/>
      <c r="IND74" s="545"/>
      <c r="INF74" s="545"/>
      <c r="ING74" s="545"/>
      <c r="INH74" s="545"/>
      <c r="INK74" s="545"/>
      <c r="INL74" s="545"/>
      <c r="INN74" s="545"/>
      <c r="INO74" s="545"/>
      <c r="INP74" s="545"/>
      <c r="INS74" s="545"/>
      <c r="INT74" s="545"/>
      <c r="INV74" s="545"/>
      <c r="INW74" s="545"/>
      <c r="INX74" s="545"/>
      <c r="IOA74" s="545"/>
      <c r="IOB74" s="545"/>
      <c r="IOD74" s="545"/>
      <c r="IOE74" s="545"/>
      <c r="IOF74" s="545"/>
      <c r="IOI74" s="545"/>
      <c r="IOJ74" s="545"/>
      <c r="IOL74" s="545"/>
      <c r="IOM74" s="545"/>
      <c r="ION74" s="545"/>
      <c r="IOQ74" s="545"/>
      <c r="IOR74" s="545"/>
      <c r="IOT74" s="545"/>
      <c r="IOU74" s="545"/>
      <c r="IOV74" s="545"/>
      <c r="IOY74" s="545"/>
      <c r="IOZ74" s="545"/>
      <c r="IPB74" s="545"/>
      <c r="IPC74" s="545"/>
      <c r="IPD74" s="545"/>
      <c r="IPG74" s="545"/>
      <c r="IPH74" s="545"/>
      <c r="IPJ74" s="545"/>
      <c r="IPK74" s="545"/>
      <c r="IPL74" s="545"/>
      <c r="IPO74" s="545"/>
      <c r="IPP74" s="545"/>
      <c r="IPR74" s="545"/>
      <c r="IPS74" s="545"/>
      <c r="IPT74" s="545"/>
      <c r="IPW74" s="545"/>
      <c r="IPX74" s="545"/>
      <c r="IPZ74" s="545"/>
      <c r="IQA74" s="545"/>
      <c r="IQB74" s="545"/>
      <c r="IQE74" s="545"/>
      <c r="IQF74" s="545"/>
      <c r="IQH74" s="545"/>
      <c r="IQI74" s="545"/>
      <c r="IQJ74" s="545"/>
      <c r="IQM74" s="545"/>
      <c r="IQN74" s="545"/>
      <c r="IQP74" s="545"/>
      <c r="IQQ74" s="545"/>
      <c r="IQR74" s="545"/>
      <c r="IQU74" s="545"/>
      <c r="IQV74" s="545"/>
      <c r="IQX74" s="545"/>
      <c r="IQY74" s="545"/>
      <c r="IQZ74" s="545"/>
      <c r="IRC74" s="545"/>
      <c r="IRD74" s="545"/>
      <c r="IRF74" s="545"/>
      <c r="IRG74" s="545"/>
      <c r="IRH74" s="545"/>
      <c r="IRK74" s="545"/>
      <c r="IRL74" s="545"/>
      <c r="IRN74" s="545"/>
      <c r="IRO74" s="545"/>
      <c r="IRP74" s="545"/>
      <c r="IRS74" s="545"/>
      <c r="IRT74" s="545"/>
      <c r="IRV74" s="545"/>
      <c r="IRW74" s="545"/>
      <c r="IRX74" s="545"/>
      <c r="ISA74" s="545"/>
      <c r="ISB74" s="545"/>
      <c r="ISD74" s="545"/>
      <c r="ISE74" s="545"/>
      <c r="ISF74" s="545"/>
      <c r="ISI74" s="545"/>
      <c r="ISJ74" s="545"/>
      <c r="ISL74" s="545"/>
      <c r="ISM74" s="545"/>
      <c r="ISN74" s="545"/>
      <c r="ISQ74" s="545"/>
      <c r="ISR74" s="545"/>
      <c r="IST74" s="545"/>
      <c r="ISU74" s="545"/>
      <c r="ISV74" s="545"/>
      <c r="ISY74" s="545"/>
      <c r="ISZ74" s="545"/>
      <c r="ITB74" s="545"/>
      <c r="ITC74" s="545"/>
      <c r="ITD74" s="545"/>
      <c r="ITG74" s="545"/>
      <c r="ITH74" s="545"/>
      <c r="ITJ74" s="545"/>
      <c r="ITK74" s="545"/>
      <c r="ITL74" s="545"/>
      <c r="ITO74" s="545"/>
      <c r="ITP74" s="545"/>
      <c r="ITR74" s="545"/>
      <c r="ITS74" s="545"/>
      <c r="ITT74" s="545"/>
      <c r="ITW74" s="545"/>
      <c r="ITX74" s="545"/>
      <c r="ITZ74" s="545"/>
      <c r="IUA74" s="545"/>
      <c r="IUB74" s="545"/>
      <c r="IUE74" s="545"/>
      <c r="IUF74" s="545"/>
      <c r="IUH74" s="545"/>
      <c r="IUI74" s="545"/>
      <c r="IUJ74" s="545"/>
      <c r="IUM74" s="545"/>
      <c r="IUN74" s="545"/>
      <c r="IUP74" s="545"/>
      <c r="IUQ74" s="545"/>
      <c r="IUR74" s="545"/>
      <c r="IUU74" s="545"/>
      <c r="IUV74" s="545"/>
      <c r="IUX74" s="545"/>
      <c r="IUY74" s="545"/>
      <c r="IUZ74" s="545"/>
      <c r="IVC74" s="545"/>
      <c r="IVD74" s="545"/>
      <c r="IVF74" s="545"/>
      <c r="IVG74" s="545"/>
      <c r="IVH74" s="545"/>
      <c r="IVK74" s="545"/>
      <c r="IVL74" s="545"/>
      <c r="IVN74" s="545"/>
      <c r="IVO74" s="545"/>
      <c r="IVP74" s="545"/>
      <c r="IVS74" s="545"/>
      <c r="IVT74" s="545"/>
      <c r="IVV74" s="545"/>
      <c r="IVW74" s="545"/>
      <c r="IVX74" s="545"/>
      <c r="IWA74" s="545"/>
      <c r="IWB74" s="545"/>
      <c r="IWD74" s="545"/>
      <c r="IWE74" s="545"/>
      <c r="IWF74" s="545"/>
      <c r="IWI74" s="545"/>
      <c r="IWJ74" s="545"/>
      <c r="IWL74" s="545"/>
      <c r="IWM74" s="545"/>
      <c r="IWN74" s="545"/>
      <c r="IWQ74" s="545"/>
      <c r="IWR74" s="545"/>
      <c r="IWT74" s="545"/>
      <c r="IWU74" s="545"/>
      <c r="IWV74" s="545"/>
      <c r="IWY74" s="545"/>
      <c r="IWZ74" s="545"/>
      <c r="IXB74" s="545"/>
      <c r="IXC74" s="545"/>
      <c r="IXD74" s="545"/>
      <c r="IXG74" s="545"/>
      <c r="IXH74" s="545"/>
      <c r="IXJ74" s="545"/>
      <c r="IXK74" s="545"/>
      <c r="IXL74" s="545"/>
      <c r="IXO74" s="545"/>
      <c r="IXP74" s="545"/>
      <c r="IXR74" s="545"/>
      <c r="IXS74" s="545"/>
      <c r="IXT74" s="545"/>
      <c r="IXW74" s="545"/>
      <c r="IXX74" s="545"/>
      <c r="IXZ74" s="545"/>
      <c r="IYA74" s="545"/>
      <c r="IYB74" s="545"/>
      <c r="IYE74" s="545"/>
      <c r="IYF74" s="545"/>
      <c r="IYH74" s="545"/>
      <c r="IYI74" s="545"/>
      <c r="IYJ74" s="545"/>
      <c r="IYM74" s="545"/>
      <c r="IYN74" s="545"/>
      <c r="IYP74" s="545"/>
      <c r="IYQ74" s="545"/>
      <c r="IYR74" s="545"/>
      <c r="IYU74" s="545"/>
      <c r="IYV74" s="545"/>
      <c r="IYX74" s="545"/>
      <c r="IYY74" s="545"/>
      <c r="IYZ74" s="545"/>
      <c r="IZC74" s="545"/>
      <c r="IZD74" s="545"/>
      <c r="IZF74" s="545"/>
      <c r="IZG74" s="545"/>
      <c r="IZH74" s="545"/>
      <c r="IZK74" s="545"/>
      <c r="IZL74" s="545"/>
      <c r="IZN74" s="545"/>
      <c r="IZO74" s="545"/>
      <c r="IZP74" s="545"/>
      <c r="IZS74" s="545"/>
      <c r="IZT74" s="545"/>
      <c r="IZV74" s="545"/>
      <c r="IZW74" s="545"/>
      <c r="IZX74" s="545"/>
      <c r="JAA74" s="545"/>
      <c r="JAB74" s="545"/>
      <c r="JAD74" s="545"/>
      <c r="JAE74" s="545"/>
      <c r="JAF74" s="545"/>
      <c r="JAI74" s="545"/>
      <c r="JAJ74" s="545"/>
      <c r="JAL74" s="545"/>
      <c r="JAM74" s="545"/>
      <c r="JAN74" s="545"/>
      <c r="JAQ74" s="545"/>
      <c r="JAR74" s="545"/>
      <c r="JAT74" s="545"/>
      <c r="JAU74" s="545"/>
      <c r="JAV74" s="545"/>
      <c r="JAY74" s="545"/>
      <c r="JAZ74" s="545"/>
      <c r="JBB74" s="545"/>
      <c r="JBC74" s="545"/>
      <c r="JBD74" s="545"/>
      <c r="JBG74" s="545"/>
      <c r="JBH74" s="545"/>
      <c r="JBJ74" s="545"/>
      <c r="JBK74" s="545"/>
      <c r="JBL74" s="545"/>
      <c r="JBO74" s="545"/>
      <c r="JBP74" s="545"/>
      <c r="JBR74" s="545"/>
      <c r="JBS74" s="545"/>
      <c r="JBT74" s="545"/>
      <c r="JBW74" s="545"/>
      <c r="JBX74" s="545"/>
      <c r="JBZ74" s="545"/>
      <c r="JCA74" s="545"/>
      <c r="JCB74" s="545"/>
      <c r="JCE74" s="545"/>
      <c r="JCF74" s="545"/>
      <c r="JCH74" s="545"/>
      <c r="JCI74" s="545"/>
      <c r="JCJ74" s="545"/>
      <c r="JCM74" s="545"/>
      <c r="JCN74" s="545"/>
      <c r="JCP74" s="545"/>
      <c r="JCQ74" s="545"/>
      <c r="JCR74" s="545"/>
      <c r="JCU74" s="545"/>
      <c r="JCV74" s="545"/>
      <c r="JCX74" s="545"/>
      <c r="JCY74" s="545"/>
      <c r="JCZ74" s="545"/>
      <c r="JDC74" s="545"/>
      <c r="JDD74" s="545"/>
      <c r="JDF74" s="545"/>
      <c r="JDG74" s="545"/>
      <c r="JDH74" s="545"/>
      <c r="JDK74" s="545"/>
      <c r="JDL74" s="545"/>
      <c r="JDN74" s="545"/>
      <c r="JDO74" s="545"/>
      <c r="JDP74" s="545"/>
      <c r="JDS74" s="545"/>
      <c r="JDT74" s="545"/>
      <c r="JDV74" s="545"/>
      <c r="JDW74" s="545"/>
      <c r="JDX74" s="545"/>
      <c r="JEA74" s="545"/>
      <c r="JEB74" s="545"/>
      <c r="JED74" s="545"/>
      <c r="JEE74" s="545"/>
      <c r="JEF74" s="545"/>
      <c r="JEI74" s="545"/>
      <c r="JEJ74" s="545"/>
      <c r="JEL74" s="545"/>
      <c r="JEM74" s="545"/>
      <c r="JEN74" s="545"/>
      <c r="JEQ74" s="545"/>
      <c r="JER74" s="545"/>
      <c r="JET74" s="545"/>
      <c r="JEU74" s="545"/>
      <c r="JEV74" s="545"/>
      <c r="JEY74" s="545"/>
      <c r="JEZ74" s="545"/>
      <c r="JFB74" s="545"/>
      <c r="JFC74" s="545"/>
      <c r="JFD74" s="545"/>
      <c r="JFG74" s="545"/>
      <c r="JFH74" s="545"/>
      <c r="JFJ74" s="545"/>
      <c r="JFK74" s="545"/>
      <c r="JFL74" s="545"/>
      <c r="JFO74" s="545"/>
      <c r="JFP74" s="545"/>
      <c r="JFR74" s="545"/>
      <c r="JFS74" s="545"/>
      <c r="JFT74" s="545"/>
      <c r="JFW74" s="545"/>
      <c r="JFX74" s="545"/>
      <c r="JFZ74" s="545"/>
      <c r="JGA74" s="545"/>
      <c r="JGB74" s="545"/>
      <c r="JGE74" s="545"/>
      <c r="JGF74" s="545"/>
      <c r="JGH74" s="545"/>
      <c r="JGI74" s="545"/>
      <c r="JGJ74" s="545"/>
      <c r="JGM74" s="545"/>
      <c r="JGN74" s="545"/>
      <c r="JGP74" s="545"/>
      <c r="JGQ74" s="545"/>
      <c r="JGR74" s="545"/>
      <c r="JGU74" s="545"/>
      <c r="JGV74" s="545"/>
      <c r="JGX74" s="545"/>
      <c r="JGY74" s="545"/>
      <c r="JGZ74" s="545"/>
      <c r="JHC74" s="545"/>
      <c r="JHD74" s="545"/>
      <c r="JHF74" s="545"/>
      <c r="JHG74" s="545"/>
      <c r="JHH74" s="545"/>
      <c r="JHK74" s="545"/>
      <c r="JHL74" s="545"/>
      <c r="JHN74" s="545"/>
      <c r="JHO74" s="545"/>
      <c r="JHP74" s="545"/>
      <c r="JHS74" s="545"/>
      <c r="JHT74" s="545"/>
      <c r="JHV74" s="545"/>
      <c r="JHW74" s="545"/>
      <c r="JHX74" s="545"/>
      <c r="JIA74" s="545"/>
      <c r="JIB74" s="545"/>
      <c r="JID74" s="545"/>
      <c r="JIE74" s="545"/>
      <c r="JIF74" s="545"/>
      <c r="JII74" s="545"/>
      <c r="JIJ74" s="545"/>
      <c r="JIL74" s="545"/>
      <c r="JIM74" s="545"/>
      <c r="JIN74" s="545"/>
      <c r="JIQ74" s="545"/>
      <c r="JIR74" s="545"/>
      <c r="JIT74" s="545"/>
      <c r="JIU74" s="545"/>
      <c r="JIV74" s="545"/>
      <c r="JIY74" s="545"/>
      <c r="JIZ74" s="545"/>
      <c r="JJB74" s="545"/>
      <c r="JJC74" s="545"/>
      <c r="JJD74" s="545"/>
      <c r="JJG74" s="545"/>
      <c r="JJH74" s="545"/>
      <c r="JJJ74" s="545"/>
      <c r="JJK74" s="545"/>
      <c r="JJL74" s="545"/>
      <c r="JJO74" s="545"/>
      <c r="JJP74" s="545"/>
      <c r="JJR74" s="545"/>
      <c r="JJS74" s="545"/>
      <c r="JJT74" s="545"/>
      <c r="JJW74" s="545"/>
      <c r="JJX74" s="545"/>
      <c r="JJZ74" s="545"/>
      <c r="JKA74" s="545"/>
      <c r="JKB74" s="545"/>
      <c r="JKE74" s="545"/>
      <c r="JKF74" s="545"/>
      <c r="JKH74" s="545"/>
      <c r="JKI74" s="545"/>
      <c r="JKJ74" s="545"/>
      <c r="JKM74" s="545"/>
      <c r="JKN74" s="545"/>
      <c r="JKP74" s="545"/>
      <c r="JKQ74" s="545"/>
      <c r="JKR74" s="545"/>
      <c r="JKU74" s="545"/>
      <c r="JKV74" s="545"/>
      <c r="JKX74" s="545"/>
      <c r="JKY74" s="545"/>
      <c r="JKZ74" s="545"/>
      <c r="JLC74" s="545"/>
      <c r="JLD74" s="545"/>
      <c r="JLF74" s="545"/>
      <c r="JLG74" s="545"/>
      <c r="JLH74" s="545"/>
      <c r="JLK74" s="545"/>
      <c r="JLL74" s="545"/>
      <c r="JLN74" s="545"/>
      <c r="JLO74" s="545"/>
      <c r="JLP74" s="545"/>
      <c r="JLS74" s="545"/>
      <c r="JLT74" s="545"/>
      <c r="JLV74" s="545"/>
      <c r="JLW74" s="545"/>
      <c r="JLX74" s="545"/>
      <c r="JMA74" s="545"/>
      <c r="JMB74" s="545"/>
      <c r="JMD74" s="545"/>
      <c r="JME74" s="545"/>
      <c r="JMF74" s="545"/>
      <c r="JMI74" s="545"/>
      <c r="JMJ74" s="545"/>
      <c r="JML74" s="545"/>
      <c r="JMM74" s="545"/>
      <c r="JMN74" s="545"/>
      <c r="JMQ74" s="545"/>
      <c r="JMR74" s="545"/>
      <c r="JMT74" s="545"/>
      <c r="JMU74" s="545"/>
      <c r="JMV74" s="545"/>
      <c r="JMY74" s="545"/>
      <c r="JMZ74" s="545"/>
      <c r="JNB74" s="545"/>
      <c r="JNC74" s="545"/>
      <c r="JND74" s="545"/>
      <c r="JNG74" s="545"/>
      <c r="JNH74" s="545"/>
      <c r="JNJ74" s="545"/>
      <c r="JNK74" s="545"/>
      <c r="JNL74" s="545"/>
      <c r="JNO74" s="545"/>
      <c r="JNP74" s="545"/>
      <c r="JNR74" s="545"/>
      <c r="JNS74" s="545"/>
      <c r="JNT74" s="545"/>
      <c r="JNW74" s="545"/>
      <c r="JNX74" s="545"/>
      <c r="JNZ74" s="545"/>
      <c r="JOA74" s="545"/>
      <c r="JOB74" s="545"/>
      <c r="JOE74" s="545"/>
      <c r="JOF74" s="545"/>
      <c r="JOH74" s="545"/>
      <c r="JOI74" s="545"/>
      <c r="JOJ74" s="545"/>
      <c r="JOM74" s="545"/>
      <c r="JON74" s="545"/>
      <c r="JOP74" s="545"/>
      <c r="JOQ74" s="545"/>
      <c r="JOR74" s="545"/>
      <c r="JOU74" s="545"/>
      <c r="JOV74" s="545"/>
      <c r="JOX74" s="545"/>
      <c r="JOY74" s="545"/>
      <c r="JOZ74" s="545"/>
      <c r="JPC74" s="545"/>
      <c r="JPD74" s="545"/>
      <c r="JPF74" s="545"/>
      <c r="JPG74" s="545"/>
      <c r="JPH74" s="545"/>
      <c r="JPK74" s="545"/>
      <c r="JPL74" s="545"/>
      <c r="JPN74" s="545"/>
      <c r="JPO74" s="545"/>
      <c r="JPP74" s="545"/>
      <c r="JPS74" s="545"/>
      <c r="JPT74" s="545"/>
      <c r="JPV74" s="545"/>
      <c r="JPW74" s="545"/>
      <c r="JPX74" s="545"/>
      <c r="JQA74" s="545"/>
      <c r="JQB74" s="545"/>
      <c r="JQD74" s="545"/>
      <c r="JQE74" s="545"/>
      <c r="JQF74" s="545"/>
      <c r="JQI74" s="545"/>
      <c r="JQJ74" s="545"/>
      <c r="JQL74" s="545"/>
      <c r="JQM74" s="545"/>
      <c r="JQN74" s="545"/>
      <c r="JQQ74" s="545"/>
      <c r="JQR74" s="545"/>
      <c r="JQT74" s="545"/>
      <c r="JQU74" s="545"/>
      <c r="JQV74" s="545"/>
      <c r="JQY74" s="545"/>
      <c r="JQZ74" s="545"/>
      <c r="JRB74" s="545"/>
      <c r="JRC74" s="545"/>
      <c r="JRD74" s="545"/>
      <c r="JRG74" s="545"/>
      <c r="JRH74" s="545"/>
      <c r="JRJ74" s="545"/>
      <c r="JRK74" s="545"/>
      <c r="JRL74" s="545"/>
      <c r="JRO74" s="545"/>
      <c r="JRP74" s="545"/>
      <c r="JRR74" s="545"/>
      <c r="JRS74" s="545"/>
      <c r="JRT74" s="545"/>
      <c r="JRW74" s="545"/>
      <c r="JRX74" s="545"/>
      <c r="JRZ74" s="545"/>
      <c r="JSA74" s="545"/>
      <c r="JSB74" s="545"/>
      <c r="JSE74" s="545"/>
      <c r="JSF74" s="545"/>
      <c r="JSH74" s="545"/>
      <c r="JSI74" s="545"/>
      <c r="JSJ74" s="545"/>
      <c r="JSM74" s="545"/>
      <c r="JSN74" s="545"/>
      <c r="JSP74" s="545"/>
      <c r="JSQ74" s="545"/>
      <c r="JSR74" s="545"/>
      <c r="JSU74" s="545"/>
      <c r="JSV74" s="545"/>
      <c r="JSX74" s="545"/>
      <c r="JSY74" s="545"/>
      <c r="JSZ74" s="545"/>
      <c r="JTC74" s="545"/>
      <c r="JTD74" s="545"/>
      <c r="JTF74" s="545"/>
      <c r="JTG74" s="545"/>
      <c r="JTH74" s="545"/>
      <c r="JTK74" s="545"/>
      <c r="JTL74" s="545"/>
      <c r="JTN74" s="545"/>
      <c r="JTO74" s="545"/>
      <c r="JTP74" s="545"/>
      <c r="JTS74" s="545"/>
      <c r="JTT74" s="545"/>
      <c r="JTV74" s="545"/>
      <c r="JTW74" s="545"/>
      <c r="JTX74" s="545"/>
      <c r="JUA74" s="545"/>
      <c r="JUB74" s="545"/>
      <c r="JUD74" s="545"/>
      <c r="JUE74" s="545"/>
      <c r="JUF74" s="545"/>
      <c r="JUI74" s="545"/>
      <c r="JUJ74" s="545"/>
      <c r="JUL74" s="545"/>
      <c r="JUM74" s="545"/>
      <c r="JUN74" s="545"/>
      <c r="JUQ74" s="545"/>
      <c r="JUR74" s="545"/>
      <c r="JUT74" s="545"/>
      <c r="JUU74" s="545"/>
      <c r="JUV74" s="545"/>
      <c r="JUY74" s="545"/>
      <c r="JUZ74" s="545"/>
      <c r="JVB74" s="545"/>
      <c r="JVC74" s="545"/>
      <c r="JVD74" s="545"/>
      <c r="JVG74" s="545"/>
      <c r="JVH74" s="545"/>
      <c r="JVJ74" s="545"/>
      <c r="JVK74" s="545"/>
      <c r="JVL74" s="545"/>
      <c r="JVO74" s="545"/>
      <c r="JVP74" s="545"/>
      <c r="JVR74" s="545"/>
      <c r="JVS74" s="545"/>
      <c r="JVT74" s="545"/>
      <c r="JVW74" s="545"/>
      <c r="JVX74" s="545"/>
      <c r="JVZ74" s="545"/>
      <c r="JWA74" s="545"/>
      <c r="JWB74" s="545"/>
      <c r="JWE74" s="545"/>
      <c r="JWF74" s="545"/>
      <c r="JWH74" s="545"/>
      <c r="JWI74" s="545"/>
      <c r="JWJ74" s="545"/>
      <c r="JWM74" s="545"/>
      <c r="JWN74" s="545"/>
      <c r="JWP74" s="545"/>
      <c r="JWQ74" s="545"/>
      <c r="JWR74" s="545"/>
      <c r="JWU74" s="545"/>
      <c r="JWV74" s="545"/>
      <c r="JWX74" s="545"/>
      <c r="JWY74" s="545"/>
      <c r="JWZ74" s="545"/>
      <c r="JXC74" s="545"/>
      <c r="JXD74" s="545"/>
      <c r="JXF74" s="545"/>
      <c r="JXG74" s="545"/>
      <c r="JXH74" s="545"/>
      <c r="JXK74" s="545"/>
      <c r="JXL74" s="545"/>
      <c r="JXN74" s="545"/>
      <c r="JXO74" s="545"/>
      <c r="JXP74" s="545"/>
      <c r="JXS74" s="545"/>
      <c r="JXT74" s="545"/>
      <c r="JXV74" s="545"/>
      <c r="JXW74" s="545"/>
      <c r="JXX74" s="545"/>
      <c r="JYA74" s="545"/>
      <c r="JYB74" s="545"/>
      <c r="JYD74" s="545"/>
      <c r="JYE74" s="545"/>
      <c r="JYF74" s="545"/>
      <c r="JYI74" s="545"/>
      <c r="JYJ74" s="545"/>
      <c r="JYL74" s="545"/>
      <c r="JYM74" s="545"/>
      <c r="JYN74" s="545"/>
      <c r="JYQ74" s="545"/>
      <c r="JYR74" s="545"/>
      <c r="JYT74" s="545"/>
      <c r="JYU74" s="545"/>
      <c r="JYV74" s="545"/>
      <c r="JYY74" s="545"/>
      <c r="JYZ74" s="545"/>
      <c r="JZB74" s="545"/>
      <c r="JZC74" s="545"/>
      <c r="JZD74" s="545"/>
      <c r="JZG74" s="545"/>
      <c r="JZH74" s="545"/>
      <c r="JZJ74" s="545"/>
      <c r="JZK74" s="545"/>
      <c r="JZL74" s="545"/>
      <c r="JZO74" s="545"/>
      <c r="JZP74" s="545"/>
      <c r="JZR74" s="545"/>
      <c r="JZS74" s="545"/>
      <c r="JZT74" s="545"/>
      <c r="JZW74" s="545"/>
      <c r="JZX74" s="545"/>
      <c r="JZZ74" s="545"/>
      <c r="KAA74" s="545"/>
      <c r="KAB74" s="545"/>
      <c r="KAE74" s="545"/>
      <c r="KAF74" s="545"/>
      <c r="KAH74" s="545"/>
      <c r="KAI74" s="545"/>
      <c r="KAJ74" s="545"/>
      <c r="KAM74" s="545"/>
      <c r="KAN74" s="545"/>
      <c r="KAP74" s="545"/>
      <c r="KAQ74" s="545"/>
      <c r="KAR74" s="545"/>
      <c r="KAU74" s="545"/>
      <c r="KAV74" s="545"/>
      <c r="KAX74" s="545"/>
      <c r="KAY74" s="545"/>
      <c r="KAZ74" s="545"/>
      <c r="KBC74" s="545"/>
      <c r="KBD74" s="545"/>
      <c r="KBF74" s="545"/>
      <c r="KBG74" s="545"/>
      <c r="KBH74" s="545"/>
      <c r="KBK74" s="545"/>
      <c r="KBL74" s="545"/>
      <c r="KBN74" s="545"/>
      <c r="KBO74" s="545"/>
      <c r="KBP74" s="545"/>
      <c r="KBS74" s="545"/>
      <c r="KBT74" s="545"/>
      <c r="KBV74" s="545"/>
      <c r="KBW74" s="545"/>
      <c r="KBX74" s="545"/>
      <c r="KCA74" s="545"/>
      <c r="KCB74" s="545"/>
      <c r="KCD74" s="545"/>
      <c r="KCE74" s="545"/>
      <c r="KCF74" s="545"/>
      <c r="KCI74" s="545"/>
      <c r="KCJ74" s="545"/>
      <c r="KCL74" s="545"/>
      <c r="KCM74" s="545"/>
      <c r="KCN74" s="545"/>
      <c r="KCQ74" s="545"/>
      <c r="KCR74" s="545"/>
      <c r="KCT74" s="545"/>
      <c r="KCU74" s="545"/>
      <c r="KCV74" s="545"/>
      <c r="KCY74" s="545"/>
      <c r="KCZ74" s="545"/>
      <c r="KDB74" s="545"/>
      <c r="KDC74" s="545"/>
      <c r="KDD74" s="545"/>
      <c r="KDG74" s="545"/>
      <c r="KDH74" s="545"/>
      <c r="KDJ74" s="545"/>
      <c r="KDK74" s="545"/>
      <c r="KDL74" s="545"/>
      <c r="KDO74" s="545"/>
      <c r="KDP74" s="545"/>
      <c r="KDR74" s="545"/>
      <c r="KDS74" s="545"/>
      <c r="KDT74" s="545"/>
      <c r="KDW74" s="545"/>
      <c r="KDX74" s="545"/>
      <c r="KDZ74" s="545"/>
      <c r="KEA74" s="545"/>
      <c r="KEB74" s="545"/>
      <c r="KEE74" s="545"/>
      <c r="KEF74" s="545"/>
      <c r="KEH74" s="545"/>
      <c r="KEI74" s="545"/>
      <c r="KEJ74" s="545"/>
      <c r="KEM74" s="545"/>
      <c r="KEN74" s="545"/>
      <c r="KEP74" s="545"/>
      <c r="KEQ74" s="545"/>
      <c r="KER74" s="545"/>
      <c r="KEU74" s="545"/>
      <c r="KEV74" s="545"/>
      <c r="KEX74" s="545"/>
      <c r="KEY74" s="545"/>
      <c r="KEZ74" s="545"/>
      <c r="KFC74" s="545"/>
      <c r="KFD74" s="545"/>
      <c r="KFF74" s="545"/>
      <c r="KFG74" s="545"/>
      <c r="KFH74" s="545"/>
      <c r="KFK74" s="545"/>
      <c r="KFL74" s="545"/>
      <c r="KFN74" s="545"/>
      <c r="KFO74" s="545"/>
      <c r="KFP74" s="545"/>
      <c r="KFS74" s="545"/>
      <c r="KFT74" s="545"/>
      <c r="KFV74" s="545"/>
      <c r="KFW74" s="545"/>
      <c r="KFX74" s="545"/>
      <c r="KGA74" s="545"/>
      <c r="KGB74" s="545"/>
      <c r="KGD74" s="545"/>
      <c r="KGE74" s="545"/>
      <c r="KGF74" s="545"/>
      <c r="KGI74" s="545"/>
      <c r="KGJ74" s="545"/>
      <c r="KGL74" s="545"/>
      <c r="KGM74" s="545"/>
      <c r="KGN74" s="545"/>
      <c r="KGQ74" s="545"/>
      <c r="KGR74" s="545"/>
      <c r="KGT74" s="545"/>
      <c r="KGU74" s="545"/>
      <c r="KGV74" s="545"/>
      <c r="KGY74" s="545"/>
      <c r="KGZ74" s="545"/>
      <c r="KHB74" s="545"/>
      <c r="KHC74" s="545"/>
      <c r="KHD74" s="545"/>
      <c r="KHG74" s="545"/>
      <c r="KHH74" s="545"/>
      <c r="KHJ74" s="545"/>
      <c r="KHK74" s="545"/>
      <c r="KHL74" s="545"/>
      <c r="KHO74" s="545"/>
      <c r="KHP74" s="545"/>
      <c r="KHR74" s="545"/>
      <c r="KHS74" s="545"/>
      <c r="KHT74" s="545"/>
      <c r="KHW74" s="545"/>
      <c r="KHX74" s="545"/>
      <c r="KHZ74" s="545"/>
      <c r="KIA74" s="545"/>
      <c r="KIB74" s="545"/>
      <c r="KIE74" s="545"/>
      <c r="KIF74" s="545"/>
      <c r="KIH74" s="545"/>
      <c r="KII74" s="545"/>
      <c r="KIJ74" s="545"/>
      <c r="KIM74" s="545"/>
      <c r="KIN74" s="545"/>
      <c r="KIP74" s="545"/>
      <c r="KIQ74" s="545"/>
      <c r="KIR74" s="545"/>
      <c r="KIU74" s="545"/>
      <c r="KIV74" s="545"/>
      <c r="KIX74" s="545"/>
      <c r="KIY74" s="545"/>
      <c r="KIZ74" s="545"/>
      <c r="KJC74" s="545"/>
      <c r="KJD74" s="545"/>
      <c r="KJF74" s="545"/>
      <c r="KJG74" s="545"/>
      <c r="KJH74" s="545"/>
      <c r="KJK74" s="545"/>
      <c r="KJL74" s="545"/>
      <c r="KJN74" s="545"/>
      <c r="KJO74" s="545"/>
      <c r="KJP74" s="545"/>
      <c r="KJS74" s="545"/>
      <c r="KJT74" s="545"/>
      <c r="KJV74" s="545"/>
      <c r="KJW74" s="545"/>
      <c r="KJX74" s="545"/>
      <c r="KKA74" s="545"/>
      <c r="KKB74" s="545"/>
      <c r="KKD74" s="545"/>
      <c r="KKE74" s="545"/>
      <c r="KKF74" s="545"/>
      <c r="KKI74" s="545"/>
      <c r="KKJ74" s="545"/>
      <c r="KKL74" s="545"/>
      <c r="KKM74" s="545"/>
      <c r="KKN74" s="545"/>
      <c r="KKQ74" s="545"/>
      <c r="KKR74" s="545"/>
      <c r="KKT74" s="545"/>
      <c r="KKU74" s="545"/>
      <c r="KKV74" s="545"/>
      <c r="KKY74" s="545"/>
      <c r="KKZ74" s="545"/>
      <c r="KLB74" s="545"/>
      <c r="KLC74" s="545"/>
      <c r="KLD74" s="545"/>
      <c r="KLG74" s="545"/>
      <c r="KLH74" s="545"/>
      <c r="KLJ74" s="545"/>
      <c r="KLK74" s="545"/>
      <c r="KLL74" s="545"/>
      <c r="KLO74" s="545"/>
      <c r="KLP74" s="545"/>
      <c r="KLR74" s="545"/>
      <c r="KLS74" s="545"/>
      <c r="KLT74" s="545"/>
      <c r="KLW74" s="545"/>
      <c r="KLX74" s="545"/>
      <c r="KLZ74" s="545"/>
      <c r="KMA74" s="545"/>
      <c r="KMB74" s="545"/>
      <c r="KME74" s="545"/>
      <c r="KMF74" s="545"/>
      <c r="KMH74" s="545"/>
      <c r="KMI74" s="545"/>
      <c r="KMJ74" s="545"/>
      <c r="KMM74" s="545"/>
      <c r="KMN74" s="545"/>
      <c r="KMP74" s="545"/>
      <c r="KMQ74" s="545"/>
      <c r="KMR74" s="545"/>
      <c r="KMU74" s="545"/>
      <c r="KMV74" s="545"/>
      <c r="KMX74" s="545"/>
      <c r="KMY74" s="545"/>
      <c r="KMZ74" s="545"/>
      <c r="KNC74" s="545"/>
      <c r="KND74" s="545"/>
      <c r="KNF74" s="545"/>
      <c r="KNG74" s="545"/>
      <c r="KNH74" s="545"/>
      <c r="KNK74" s="545"/>
      <c r="KNL74" s="545"/>
      <c r="KNN74" s="545"/>
      <c r="KNO74" s="545"/>
      <c r="KNP74" s="545"/>
      <c r="KNS74" s="545"/>
      <c r="KNT74" s="545"/>
      <c r="KNV74" s="545"/>
      <c r="KNW74" s="545"/>
      <c r="KNX74" s="545"/>
      <c r="KOA74" s="545"/>
      <c r="KOB74" s="545"/>
      <c r="KOD74" s="545"/>
      <c r="KOE74" s="545"/>
      <c r="KOF74" s="545"/>
      <c r="KOI74" s="545"/>
      <c r="KOJ74" s="545"/>
      <c r="KOL74" s="545"/>
      <c r="KOM74" s="545"/>
      <c r="KON74" s="545"/>
      <c r="KOQ74" s="545"/>
      <c r="KOR74" s="545"/>
      <c r="KOT74" s="545"/>
      <c r="KOU74" s="545"/>
      <c r="KOV74" s="545"/>
      <c r="KOY74" s="545"/>
      <c r="KOZ74" s="545"/>
      <c r="KPB74" s="545"/>
      <c r="KPC74" s="545"/>
      <c r="KPD74" s="545"/>
      <c r="KPG74" s="545"/>
      <c r="KPH74" s="545"/>
      <c r="KPJ74" s="545"/>
      <c r="KPK74" s="545"/>
      <c r="KPL74" s="545"/>
      <c r="KPO74" s="545"/>
      <c r="KPP74" s="545"/>
      <c r="KPR74" s="545"/>
      <c r="KPS74" s="545"/>
      <c r="KPT74" s="545"/>
      <c r="KPW74" s="545"/>
      <c r="KPX74" s="545"/>
      <c r="KPZ74" s="545"/>
      <c r="KQA74" s="545"/>
      <c r="KQB74" s="545"/>
      <c r="KQE74" s="545"/>
      <c r="KQF74" s="545"/>
      <c r="KQH74" s="545"/>
      <c r="KQI74" s="545"/>
      <c r="KQJ74" s="545"/>
      <c r="KQM74" s="545"/>
      <c r="KQN74" s="545"/>
      <c r="KQP74" s="545"/>
      <c r="KQQ74" s="545"/>
      <c r="KQR74" s="545"/>
      <c r="KQU74" s="545"/>
      <c r="KQV74" s="545"/>
      <c r="KQX74" s="545"/>
      <c r="KQY74" s="545"/>
      <c r="KQZ74" s="545"/>
      <c r="KRC74" s="545"/>
      <c r="KRD74" s="545"/>
      <c r="KRF74" s="545"/>
      <c r="KRG74" s="545"/>
      <c r="KRH74" s="545"/>
      <c r="KRK74" s="545"/>
      <c r="KRL74" s="545"/>
      <c r="KRN74" s="545"/>
      <c r="KRO74" s="545"/>
      <c r="KRP74" s="545"/>
      <c r="KRS74" s="545"/>
      <c r="KRT74" s="545"/>
      <c r="KRV74" s="545"/>
      <c r="KRW74" s="545"/>
      <c r="KRX74" s="545"/>
      <c r="KSA74" s="545"/>
      <c r="KSB74" s="545"/>
      <c r="KSD74" s="545"/>
      <c r="KSE74" s="545"/>
      <c r="KSF74" s="545"/>
      <c r="KSI74" s="545"/>
      <c r="KSJ74" s="545"/>
      <c r="KSL74" s="545"/>
      <c r="KSM74" s="545"/>
      <c r="KSN74" s="545"/>
      <c r="KSQ74" s="545"/>
      <c r="KSR74" s="545"/>
      <c r="KST74" s="545"/>
      <c r="KSU74" s="545"/>
      <c r="KSV74" s="545"/>
      <c r="KSY74" s="545"/>
      <c r="KSZ74" s="545"/>
      <c r="KTB74" s="545"/>
      <c r="KTC74" s="545"/>
      <c r="KTD74" s="545"/>
      <c r="KTG74" s="545"/>
      <c r="KTH74" s="545"/>
      <c r="KTJ74" s="545"/>
      <c r="KTK74" s="545"/>
      <c r="KTL74" s="545"/>
      <c r="KTO74" s="545"/>
      <c r="KTP74" s="545"/>
      <c r="KTR74" s="545"/>
      <c r="KTS74" s="545"/>
      <c r="KTT74" s="545"/>
      <c r="KTW74" s="545"/>
      <c r="KTX74" s="545"/>
      <c r="KTZ74" s="545"/>
      <c r="KUA74" s="545"/>
      <c r="KUB74" s="545"/>
      <c r="KUE74" s="545"/>
      <c r="KUF74" s="545"/>
      <c r="KUH74" s="545"/>
      <c r="KUI74" s="545"/>
      <c r="KUJ74" s="545"/>
      <c r="KUM74" s="545"/>
      <c r="KUN74" s="545"/>
      <c r="KUP74" s="545"/>
      <c r="KUQ74" s="545"/>
      <c r="KUR74" s="545"/>
      <c r="KUU74" s="545"/>
      <c r="KUV74" s="545"/>
      <c r="KUX74" s="545"/>
      <c r="KUY74" s="545"/>
      <c r="KUZ74" s="545"/>
      <c r="KVC74" s="545"/>
      <c r="KVD74" s="545"/>
      <c r="KVF74" s="545"/>
      <c r="KVG74" s="545"/>
      <c r="KVH74" s="545"/>
      <c r="KVK74" s="545"/>
      <c r="KVL74" s="545"/>
      <c r="KVN74" s="545"/>
      <c r="KVO74" s="545"/>
      <c r="KVP74" s="545"/>
      <c r="KVS74" s="545"/>
      <c r="KVT74" s="545"/>
      <c r="KVV74" s="545"/>
      <c r="KVW74" s="545"/>
      <c r="KVX74" s="545"/>
      <c r="KWA74" s="545"/>
      <c r="KWB74" s="545"/>
      <c r="KWD74" s="545"/>
      <c r="KWE74" s="545"/>
      <c r="KWF74" s="545"/>
      <c r="KWI74" s="545"/>
      <c r="KWJ74" s="545"/>
      <c r="KWL74" s="545"/>
      <c r="KWM74" s="545"/>
      <c r="KWN74" s="545"/>
      <c r="KWQ74" s="545"/>
      <c r="KWR74" s="545"/>
      <c r="KWT74" s="545"/>
      <c r="KWU74" s="545"/>
      <c r="KWV74" s="545"/>
      <c r="KWY74" s="545"/>
      <c r="KWZ74" s="545"/>
      <c r="KXB74" s="545"/>
      <c r="KXC74" s="545"/>
      <c r="KXD74" s="545"/>
      <c r="KXG74" s="545"/>
      <c r="KXH74" s="545"/>
      <c r="KXJ74" s="545"/>
      <c r="KXK74" s="545"/>
      <c r="KXL74" s="545"/>
      <c r="KXO74" s="545"/>
      <c r="KXP74" s="545"/>
      <c r="KXR74" s="545"/>
      <c r="KXS74" s="545"/>
      <c r="KXT74" s="545"/>
      <c r="KXW74" s="545"/>
      <c r="KXX74" s="545"/>
      <c r="KXZ74" s="545"/>
      <c r="KYA74" s="545"/>
      <c r="KYB74" s="545"/>
      <c r="KYE74" s="545"/>
      <c r="KYF74" s="545"/>
      <c r="KYH74" s="545"/>
      <c r="KYI74" s="545"/>
      <c r="KYJ74" s="545"/>
      <c r="KYM74" s="545"/>
      <c r="KYN74" s="545"/>
      <c r="KYP74" s="545"/>
      <c r="KYQ74" s="545"/>
      <c r="KYR74" s="545"/>
      <c r="KYU74" s="545"/>
      <c r="KYV74" s="545"/>
      <c r="KYX74" s="545"/>
      <c r="KYY74" s="545"/>
      <c r="KYZ74" s="545"/>
      <c r="KZC74" s="545"/>
      <c r="KZD74" s="545"/>
      <c r="KZF74" s="545"/>
      <c r="KZG74" s="545"/>
      <c r="KZH74" s="545"/>
      <c r="KZK74" s="545"/>
      <c r="KZL74" s="545"/>
      <c r="KZN74" s="545"/>
      <c r="KZO74" s="545"/>
      <c r="KZP74" s="545"/>
      <c r="KZS74" s="545"/>
      <c r="KZT74" s="545"/>
      <c r="KZV74" s="545"/>
      <c r="KZW74" s="545"/>
      <c r="KZX74" s="545"/>
      <c r="LAA74" s="545"/>
      <c r="LAB74" s="545"/>
      <c r="LAD74" s="545"/>
      <c r="LAE74" s="545"/>
      <c r="LAF74" s="545"/>
      <c r="LAI74" s="545"/>
      <c r="LAJ74" s="545"/>
      <c r="LAL74" s="545"/>
      <c r="LAM74" s="545"/>
      <c r="LAN74" s="545"/>
      <c r="LAQ74" s="545"/>
      <c r="LAR74" s="545"/>
      <c r="LAT74" s="545"/>
      <c r="LAU74" s="545"/>
      <c r="LAV74" s="545"/>
      <c r="LAY74" s="545"/>
      <c r="LAZ74" s="545"/>
      <c r="LBB74" s="545"/>
      <c r="LBC74" s="545"/>
      <c r="LBD74" s="545"/>
      <c r="LBG74" s="545"/>
      <c r="LBH74" s="545"/>
      <c r="LBJ74" s="545"/>
      <c r="LBK74" s="545"/>
      <c r="LBL74" s="545"/>
      <c r="LBO74" s="545"/>
      <c r="LBP74" s="545"/>
      <c r="LBR74" s="545"/>
      <c r="LBS74" s="545"/>
      <c r="LBT74" s="545"/>
      <c r="LBW74" s="545"/>
      <c r="LBX74" s="545"/>
      <c r="LBZ74" s="545"/>
      <c r="LCA74" s="545"/>
      <c r="LCB74" s="545"/>
      <c r="LCE74" s="545"/>
      <c r="LCF74" s="545"/>
      <c r="LCH74" s="545"/>
      <c r="LCI74" s="545"/>
      <c r="LCJ74" s="545"/>
      <c r="LCM74" s="545"/>
      <c r="LCN74" s="545"/>
      <c r="LCP74" s="545"/>
      <c r="LCQ74" s="545"/>
      <c r="LCR74" s="545"/>
      <c r="LCU74" s="545"/>
      <c r="LCV74" s="545"/>
      <c r="LCX74" s="545"/>
      <c r="LCY74" s="545"/>
      <c r="LCZ74" s="545"/>
      <c r="LDC74" s="545"/>
      <c r="LDD74" s="545"/>
      <c r="LDF74" s="545"/>
      <c r="LDG74" s="545"/>
      <c r="LDH74" s="545"/>
      <c r="LDK74" s="545"/>
      <c r="LDL74" s="545"/>
      <c r="LDN74" s="545"/>
      <c r="LDO74" s="545"/>
      <c r="LDP74" s="545"/>
      <c r="LDS74" s="545"/>
      <c r="LDT74" s="545"/>
      <c r="LDV74" s="545"/>
      <c r="LDW74" s="545"/>
      <c r="LDX74" s="545"/>
      <c r="LEA74" s="545"/>
      <c r="LEB74" s="545"/>
      <c r="LED74" s="545"/>
      <c r="LEE74" s="545"/>
      <c r="LEF74" s="545"/>
      <c r="LEI74" s="545"/>
      <c r="LEJ74" s="545"/>
      <c r="LEL74" s="545"/>
      <c r="LEM74" s="545"/>
      <c r="LEN74" s="545"/>
      <c r="LEQ74" s="545"/>
      <c r="LER74" s="545"/>
      <c r="LET74" s="545"/>
      <c r="LEU74" s="545"/>
      <c r="LEV74" s="545"/>
      <c r="LEY74" s="545"/>
      <c r="LEZ74" s="545"/>
      <c r="LFB74" s="545"/>
      <c r="LFC74" s="545"/>
      <c r="LFD74" s="545"/>
      <c r="LFG74" s="545"/>
      <c r="LFH74" s="545"/>
      <c r="LFJ74" s="545"/>
      <c r="LFK74" s="545"/>
      <c r="LFL74" s="545"/>
      <c r="LFO74" s="545"/>
      <c r="LFP74" s="545"/>
      <c r="LFR74" s="545"/>
      <c r="LFS74" s="545"/>
      <c r="LFT74" s="545"/>
      <c r="LFW74" s="545"/>
      <c r="LFX74" s="545"/>
      <c r="LFZ74" s="545"/>
      <c r="LGA74" s="545"/>
      <c r="LGB74" s="545"/>
      <c r="LGE74" s="545"/>
      <c r="LGF74" s="545"/>
      <c r="LGH74" s="545"/>
      <c r="LGI74" s="545"/>
      <c r="LGJ74" s="545"/>
      <c r="LGM74" s="545"/>
      <c r="LGN74" s="545"/>
      <c r="LGP74" s="545"/>
      <c r="LGQ74" s="545"/>
      <c r="LGR74" s="545"/>
      <c r="LGU74" s="545"/>
      <c r="LGV74" s="545"/>
      <c r="LGX74" s="545"/>
      <c r="LGY74" s="545"/>
      <c r="LGZ74" s="545"/>
      <c r="LHC74" s="545"/>
      <c r="LHD74" s="545"/>
      <c r="LHF74" s="545"/>
      <c r="LHG74" s="545"/>
      <c r="LHH74" s="545"/>
      <c r="LHK74" s="545"/>
      <c r="LHL74" s="545"/>
      <c r="LHN74" s="545"/>
      <c r="LHO74" s="545"/>
      <c r="LHP74" s="545"/>
      <c r="LHS74" s="545"/>
      <c r="LHT74" s="545"/>
      <c r="LHV74" s="545"/>
      <c r="LHW74" s="545"/>
      <c r="LHX74" s="545"/>
      <c r="LIA74" s="545"/>
      <c r="LIB74" s="545"/>
      <c r="LID74" s="545"/>
      <c r="LIE74" s="545"/>
      <c r="LIF74" s="545"/>
      <c r="LII74" s="545"/>
      <c r="LIJ74" s="545"/>
      <c r="LIL74" s="545"/>
      <c r="LIM74" s="545"/>
      <c r="LIN74" s="545"/>
      <c r="LIQ74" s="545"/>
      <c r="LIR74" s="545"/>
      <c r="LIT74" s="545"/>
      <c r="LIU74" s="545"/>
      <c r="LIV74" s="545"/>
      <c r="LIY74" s="545"/>
      <c r="LIZ74" s="545"/>
      <c r="LJB74" s="545"/>
      <c r="LJC74" s="545"/>
      <c r="LJD74" s="545"/>
      <c r="LJG74" s="545"/>
      <c r="LJH74" s="545"/>
      <c r="LJJ74" s="545"/>
      <c r="LJK74" s="545"/>
      <c r="LJL74" s="545"/>
      <c r="LJO74" s="545"/>
      <c r="LJP74" s="545"/>
      <c r="LJR74" s="545"/>
      <c r="LJS74" s="545"/>
      <c r="LJT74" s="545"/>
      <c r="LJW74" s="545"/>
      <c r="LJX74" s="545"/>
      <c r="LJZ74" s="545"/>
      <c r="LKA74" s="545"/>
      <c r="LKB74" s="545"/>
      <c r="LKE74" s="545"/>
      <c r="LKF74" s="545"/>
      <c r="LKH74" s="545"/>
      <c r="LKI74" s="545"/>
      <c r="LKJ74" s="545"/>
      <c r="LKM74" s="545"/>
      <c r="LKN74" s="545"/>
      <c r="LKP74" s="545"/>
      <c r="LKQ74" s="545"/>
      <c r="LKR74" s="545"/>
      <c r="LKU74" s="545"/>
      <c r="LKV74" s="545"/>
      <c r="LKX74" s="545"/>
      <c r="LKY74" s="545"/>
      <c r="LKZ74" s="545"/>
      <c r="LLC74" s="545"/>
      <c r="LLD74" s="545"/>
      <c r="LLF74" s="545"/>
      <c r="LLG74" s="545"/>
      <c r="LLH74" s="545"/>
      <c r="LLK74" s="545"/>
      <c r="LLL74" s="545"/>
      <c r="LLN74" s="545"/>
      <c r="LLO74" s="545"/>
      <c r="LLP74" s="545"/>
      <c r="LLS74" s="545"/>
      <c r="LLT74" s="545"/>
      <c r="LLV74" s="545"/>
      <c r="LLW74" s="545"/>
      <c r="LLX74" s="545"/>
      <c r="LMA74" s="545"/>
      <c r="LMB74" s="545"/>
      <c r="LMD74" s="545"/>
      <c r="LME74" s="545"/>
      <c r="LMF74" s="545"/>
      <c r="LMI74" s="545"/>
      <c r="LMJ74" s="545"/>
      <c r="LML74" s="545"/>
      <c r="LMM74" s="545"/>
      <c r="LMN74" s="545"/>
      <c r="LMQ74" s="545"/>
      <c r="LMR74" s="545"/>
      <c r="LMT74" s="545"/>
      <c r="LMU74" s="545"/>
      <c r="LMV74" s="545"/>
      <c r="LMY74" s="545"/>
      <c r="LMZ74" s="545"/>
      <c r="LNB74" s="545"/>
      <c r="LNC74" s="545"/>
      <c r="LND74" s="545"/>
      <c r="LNG74" s="545"/>
      <c r="LNH74" s="545"/>
      <c r="LNJ74" s="545"/>
      <c r="LNK74" s="545"/>
      <c r="LNL74" s="545"/>
      <c r="LNO74" s="545"/>
      <c r="LNP74" s="545"/>
      <c r="LNR74" s="545"/>
      <c r="LNS74" s="545"/>
      <c r="LNT74" s="545"/>
      <c r="LNW74" s="545"/>
      <c r="LNX74" s="545"/>
      <c r="LNZ74" s="545"/>
      <c r="LOA74" s="545"/>
      <c r="LOB74" s="545"/>
      <c r="LOE74" s="545"/>
      <c r="LOF74" s="545"/>
      <c r="LOH74" s="545"/>
      <c r="LOI74" s="545"/>
      <c r="LOJ74" s="545"/>
      <c r="LOM74" s="545"/>
      <c r="LON74" s="545"/>
      <c r="LOP74" s="545"/>
      <c r="LOQ74" s="545"/>
      <c r="LOR74" s="545"/>
      <c r="LOU74" s="545"/>
      <c r="LOV74" s="545"/>
      <c r="LOX74" s="545"/>
      <c r="LOY74" s="545"/>
      <c r="LOZ74" s="545"/>
      <c r="LPC74" s="545"/>
      <c r="LPD74" s="545"/>
      <c r="LPF74" s="545"/>
      <c r="LPG74" s="545"/>
      <c r="LPH74" s="545"/>
      <c r="LPK74" s="545"/>
      <c r="LPL74" s="545"/>
      <c r="LPN74" s="545"/>
      <c r="LPO74" s="545"/>
      <c r="LPP74" s="545"/>
      <c r="LPS74" s="545"/>
      <c r="LPT74" s="545"/>
      <c r="LPV74" s="545"/>
      <c r="LPW74" s="545"/>
      <c r="LPX74" s="545"/>
      <c r="LQA74" s="545"/>
      <c r="LQB74" s="545"/>
      <c r="LQD74" s="545"/>
      <c r="LQE74" s="545"/>
      <c r="LQF74" s="545"/>
      <c r="LQI74" s="545"/>
      <c r="LQJ74" s="545"/>
      <c r="LQL74" s="545"/>
      <c r="LQM74" s="545"/>
      <c r="LQN74" s="545"/>
      <c r="LQQ74" s="545"/>
      <c r="LQR74" s="545"/>
      <c r="LQT74" s="545"/>
      <c r="LQU74" s="545"/>
      <c r="LQV74" s="545"/>
      <c r="LQY74" s="545"/>
      <c r="LQZ74" s="545"/>
      <c r="LRB74" s="545"/>
      <c r="LRC74" s="545"/>
      <c r="LRD74" s="545"/>
      <c r="LRG74" s="545"/>
      <c r="LRH74" s="545"/>
      <c r="LRJ74" s="545"/>
      <c r="LRK74" s="545"/>
      <c r="LRL74" s="545"/>
      <c r="LRO74" s="545"/>
      <c r="LRP74" s="545"/>
      <c r="LRR74" s="545"/>
      <c r="LRS74" s="545"/>
      <c r="LRT74" s="545"/>
      <c r="LRW74" s="545"/>
      <c r="LRX74" s="545"/>
      <c r="LRZ74" s="545"/>
      <c r="LSA74" s="545"/>
      <c r="LSB74" s="545"/>
      <c r="LSE74" s="545"/>
      <c r="LSF74" s="545"/>
      <c r="LSH74" s="545"/>
      <c r="LSI74" s="545"/>
      <c r="LSJ74" s="545"/>
      <c r="LSM74" s="545"/>
      <c r="LSN74" s="545"/>
      <c r="LSP74" s="545"/>
      <c r="LSQ74" s="545"/>
      <c r="LSR74" s="545"/>
      <c r="LSU74" s="545"/>
      <c r="LSV74" s="545"/>
      <c r="LSX74" s="545"/>
      <c r="LSY74" s="545"/>
      <c r="LSZ74" s="545"/>
      <c r="LTC74" s="545"/>
      <c r="LTD74" s="545"/>
      <c r="LTF74" s="545"/>
      <c r="LTG74" s="545"/>
      <c r="LTH74" s="545"/>
      <c r="LTK74" s="545"/>
      <c r="LTL74" s="545"/>
      <c r="LTN74" s="545"/>
      <c r="LTO74" s="545"/>
      <c r="LTP74" s="545"/>
      <c r="LTS74" s="545"/>
      <c r="LTT74" s="545"/>
      <c r="LTV74" s="545"/>
      <c r="LTW74" s="545"/>
      <c r="LTX74" s="545"/>
      <c r="LUA74" s="545"/>
      <c r="LUB74" s="545"/>
      <c r="LUD74" s="545"/>
      <c r="LUE74" s="545"/>
      <c r="LUF74" s="545"/>
      <c r="LUI74" s="545"/>
      <c r="LUJ74" s="545"/>
      <c r="LUL74" s="545"/>
      <c r="LUM74" s="545"/>
      <c r="LUN74" s="545"/>
      <c r="LUQ74" s="545"/>
      <c r="LUR74" s="545"/>
      <c r="LUT74" s="545"/>
      <c r="LUU74" s="545"/>
      <c r="LUV74" s="545"/>
      <c r="LUY74" s="545"/>
      <c r="LUZ74" s="545"/>
      <c r="LVB74" s="545"/>
      <c r="LVC74" s="545"/>
      <c r="LVD74" s="545"/>
      <c r="LVG74" s="545"/>
      <c r="LVH74" s="545"/>
      <c r="LVJ74" s="545"/>
      <c r="LVK74" s="545"/>
      <c r="LVL74" s="545"/>
      <c r="LVO74" s="545"/>
      <c r="LVP74" s="545"/>
      <c r="LVR74" s="545"/>
      <c r="LVS74" s="545"/>
      <c r="LVT74" s="545"/>
      <c r="LVW74" s="545"/>
      <c r="LVX74" s="545"/>
      <c r="LVZ74" s="545"/>
      <c r="LWA74" s="545"/>
      <c r="LWB74" s="545"/>
      <c r="LWE74" s="545"/>
      <c r="LWF74" s="545"/>
      <c r="LWH74" s="545"/>
      <c r="LWI74" s="545"/>
      <c r="LWJ74" s="545"/>
      <c r="LWM74" s="545"/>
      <c r="LWN74" s="545"/>
      <c r="LWP74" s="545"/>
      <c r="LWQ74" s="545"/>
      <c r="LWR74" s="545"/>
      <c r="LWU74" s="545"/>
      <c r="LWV74" s="545"/>
      <c r="LWX74" s="545"/>
      <c r="LWY74" s="545"/>
      <c r="LWZ74" s="545"/>
      <c r="LXC74" s="545"/>
      <c r="LXD74" s="545"/>
      <c r="LXF74" s="545"/>
      <c r="LXG74" s="545"/>
      <c r="LXH74" s="545"/>
      <c r="LXK74" s="545"/>
      <c r="LXL74" s="545"/>
      <c r="LXN74" s="545"/>
      <c r="LXO74" s="545"/>
      <c r="LXP74" s="545"/>
      <c r="LXS74" s="545"/>
      <c r="LXT74" s="545"/>
      <c r="LXV74" s="545"/>
      <c r="LXW74" s="545"/>
      <c r="LXX74" s="545"/>
      <c r="LYA74" s="545"/>
      <c r="LYB74" s="545"/>
      <c r="LYD74" s="545"/>
      <c r="LYE74" s="545"/>
      <c r="LYF74" s="545"/>
      <c r="LYI74" s="545"/>
      <c r="LYJ74" s="545"/>
      <c r="LYL74" s="545"/>
      <c r="LYM74" s="545"/>
      <c r="LYN74" s="545"/>
      <c r="LYQ74" s="545"/>
      <c r="LYR74" s="545"/>
      <c r="LYT74" s="545"/>
      <c r="LYU74" s="545"/>
      <c r="LYV74" s="545"/>
      <c r="LYY74" s="545"/>
      <c r="LYZ74" s="545"/>
      <c r="LZB74" s="545"/>
      <c r="LZC74" s="545"/>
      <c r="LZD74" s="545"/>
      <c r="LZG74" s="545"/>
      <c r="LZH74" s="545"/>
      <c r="LZJ74" s="545"/>
      <c r="LZK74" s="545"/>
      <c r="LZL74" s="545"/>
      <c r="LZO74" s="545"/>
      <c r="LZP74" s="545"/>
      <c r="LZR74" s="545"/>
      <c r="LZS74" s="545"/>
      <c r="LZT74" s="545"/>
      <c r="LZW74" s="545"/>
      <c r="LZX74" s="545"/>
      <c r="LZZ74" s="545"/>
      <c r="MAA74" s="545"/>
      <c r="MAB74" s="545"/>
      <c r="MAE74" s="545"/>
      <c r="MAF74" s="545"/>
      <c r="MAH74" s="545"/>
      <c r="MAI74" s="545"/>
      <c r="MAJ74" s="545"/>
      <c r="MAM74" s="545"/>
      <c r="MAN74" s="545"/>
      <c r="MAP74" s="545"/>
      <c r="MAQ74" s="545"/>
      <c r="MAR74" s="545"/>
      <c r="MAU74" s="545"/>
      <c r="MAV74" s="545"/>
      <c r="MAX74" s="545"/>
      <c r="MAY74" s="545"/>
      <c r="MAZ74" s="545"/>
      <c r="MBC74" s="545"/>
      <c r="MBD74" s="545"/>
      <c r="MBF74" s="545"/>
      <c r="MBG74" s="545"/>
      <c r="MBH74" s="545"/>
      <c r="MBK74" s="545"/>
      <c r="MBL74" s="545"/>
      <c r="MBN74" s="545"/>
      <c r="MBO74" s="545"/>
      <c r="MBP74" s="545"/>
      <c r="MBS74" s="545"/>
      <c r="MBT74" s="545"/>
      <c r="MBV74" s="545"/>
      <c r="MBW74" s="545"/>
      <c r="MBX74" s="545"/>
      <c r="MCA74" s="545"/>
      <c r="MCB74" s="545"/>
      <c r="MCD74" s="545"/>
      <c r="MCE74" s="545"/>
      <c r="MCF74" s="545"/>
      <c r="MCI74" s="545"/>
      <c r="MCJ74" s="545"/>
      <c r="MCL74" s="545"/>
      <c r="MCM74" s="545"/>
      <c r="MCN74" s="545"/>
      <c r="MCQ74" s="545"/>
      <c r="MCR74" s="545"/>
      <c r="MCT74" s="545"/>
      <c r="MCU74" s="545"/>
      <c r="MCV74" s="545"/>
      <c r="MCY74" s="545"/>
      <c r="MCZ74" s="545"/>
      <c r="MDB74" s="545"/>
      <c r="MDC74" s="545"/>
      <c r="MDD74" s="545"/>
      <c r="MDG74" s="545"/>
      <c r="MDH74" s="545"/>
      <c r="MDJ74" s="545"/>
      <c r="MDK74" s="545"/>
      <c r="MDL74" s="545"/>
      <c r="MDO74" s="545"/>
      <c r="MDP74" s="545"/>
      <c r="MDR74" s="545"/>
      <c r="MDS74" s="545"/>
      <c r="MDT74" s="545"/>
      <c r="MDW74" s="545"/>
      <c r="MDX74" s="545"/>
      <c r="MDZ74" s="545"/>
      <c r="MEA74" s="545"/>
      <c r="MEB74" s="545"/>
      <c r="MEE74" s="545"/>
      <c r="MEF74" s="545"/>
      <c r="MEH74" s="545"/>
      <c r="MEI74" s="545"/>
      <c r="MEJ74" s="545"/>
      <c r="MEM74" s="545"/>
      <c r="MEN74" s="545"/>
      <c r="MEP74" s="545"/>
      <c r="MEQ74" s="545"/>
      <c r="MER74" s="545"/>
      <c r="MEU74" s="545"/>
      <c r="MEV74" s="545"/>
      <c r="MEX74" s="545"/>
      <c r="MEY74" s="545"/>
      <c r="MEZ74" s="545"/>
      <c r="MFC74" s="545"/>
      <c r="MFD74" s="545"/>
      <c r="MFF74" s="545"/>
      <c r="MFG74" s="545"/>
      <c r="MFH74" s="545"/>
      <c r="MFK74" s="545"/>
      <c r="MFL74" s="545"/>
      <c r="MFN74" s="545"/>
      <c r="MFO74" s="545"/>
      <c r="MFP74" s="545"/>
      <c r="MFS74" s="545"/>
      <c r="MFT74" s="545"/>
      <c r="MFV74" s="545"/>
      <c r="MFW74" s="545"/>
      <c r="MFX74" s="545"/>
      <c r="MGA74" s="545"/>
      <c r="MGB74" s="545"/>
      <c r="MGD74" s="545"/>
      <c r="MGE74" s="545"/>
      <c r="MGF74" s="545"/>
      <c r="MGI74" s="545"/>
      <c r="MGJ74" s="545"/>
      <c r="MGL74" s="545"/>
      <c r="MGM74" s="545"/>
      <c r="MGN74" s="545"/>
      <c r="MGQ74" s="545"/>
      <c r="MGR74" s="545"/>
      <c r="MGT74" s="545"/>
      <c r="MGU74" s="545"/>
      <c r="MGV74" s="545"/>
      <c r="MGY74" s="545"/>
      <c r="MGZ74" s="545"/>
      <c r="MHB74" s="545"/>
      <c r="MHC74" s="545"/>
      <c r="MHD74" s="545"/>
      <c r="MHG74" s="545"/>
      <c r="MHH74" s="545"/>
      <c r="MHJ74" s="545"/>
      <c r="MHK74" s="545"/>
      <c r="MHL74" s="545"/>
      <c r="MHO74" s="545"/>
      <c r="MHP74" s="545"/>
      <c r="MHR74" s="545"/>
      <c r="MHS74" s="545"/>
      <c r="MHT74" s="545"/>
      <c r="MHW74" s="545"/>
      <c r="MHX74" s="545"/>
      <c r="MHZ74" s="545"/>
      <c r="MIA74" s="545"/>
      <c r="MIB74" s="545"/>
      <c r="MIE74" s="545"/>
      <c r="MIF74" s="545"/>
      <c r="MIH74" s="545"/>
      <c r="MII74" s="545"/>
      <c r="MIJ74" s="545"/>
      <c r="MIM74" s="545"/>
      <c r="MIN74" s="545"/>
      <c r="MIP74" s="545"/>
      <c r="MIQ74" s="545"/>
      <c r="MIR74" s="545"/>
      <c r="MIU74" s="545"/>
      <c r="MIV74" s="545"/>
      <c r="MIX74" s="545"/>
      <c r="MIY74" s="545"/>
      <c r="MIZ74" s="545"/>
      <c r="MJC74" s="545"/>
      <c r="MJD74" s="545"/>
      <c r="MJF74" s="545"/>
      <c r="MJG74" s="545"/>
      <c r="MJH74" s="545"/>
      <c r="MJK74" s="545"/>
      <c r="MJL74" s="545"/>
      <c r="MJN74" s="545"/>
      <c r="MJO74" s="545"/>
      <c r="MJP74" s="545"/>
      <c r="MJS74" s="545"/>
      <c r="MJT74" s="545"/>
      <c r="MJV74" s="545"/>
      <c r="MJW74" s="545"/>
      <c r="MJX74" s="545"/>
      <c r="MKA74" s="545"/>
      <c r="MKB74" s="545"/>
      <c r="MKD74" s="545"/>
      <c r="MKE74" s="545"/>
      <c r="MKF74" s="545"/>
      <c r="MKI74" s="545"/>
      <c r="MKJ74" s="545"/>
      <c r="MKL74" s="545"/>
      <c r="MKM74" s="545"/>
      <c r="MKN74" s="545"/>
      <c r="MKQ74" s="545"/>
      <c r="MKR74" s="545"/>
      <c r="MKT74" s="545"/>
      <c r="MKU74" s="545"/>
      <c r="MKV74" s="545"/>
      <c r="MKY74" s="545"/>
      <c r="MKZ74" s="545"/>
      <c r="MLB74" s="545"/>
      <c r="MLC74" s="545"/>
      <c r="MLD74" s="545"/>
      <c r="MLG74" s="545"/>
      <c r="MLH74" s="545"/>
      <c r="MLJ74" s="545"/>
      <c r="MLK74" s="545"/>
      <c r="MLL74" s="545"/>
      <c r="MLO74" s="545"/>
      <c r="MLP74" s="545"/>
      <c r="MLR74" s="545"/>
      <c r="MLS74" s="545"/>
      <c r="MLT74" s="545"/>
      <c r="MLW74" s="545"/>
      <c r="MLX74" s="545"/>
      <c r="MLZ74" s="545"/>
      <c r="MMA74" s="545"/>
      <c r="MMB74" s="545"/>
      <c r="MME74" s="545"/>
      <c r="MMF74" s="545"/>
      <c r="MMH74" s="545"/>
      <c r="MMI74" s="545"/>
      <c r="MMJ74" s="545"/>
      <c r="MMM74" s="545"/>
      <c r="MMN74" s="545"/>
      <c r="MMP74" s="545"/>
      <c r="MMQ74" s="545"/>
      <c r="MMR74" s="545"/>
      <c r="MMU74" s="545"/>
      <c r="MMV74" s="545"/>
      <c r="MMX74" s="545"/>
      <c r="MMY74" s="545"/>
      <c r="MMZ74" s="545"/>
      <c r="MNC74" s="545"/>
      <c r="MND74" s="545"/>
      <c r="MNF74" s="545"/>
      <c r="MNG74" s="545"/>
      <c r="MNH74" s="545"/>
      <c r="MNK74" s="545"/>
      <c r="MNL74" s="545"/>
      <c r="MNN74" s="545"/>
      <c r="MNO74" s="545"/>
      <c r="MNP74" s="545"/>
      <c r="MNS74" s="545"/>
      <c r="MNT74" s="545"/>
      <c r="MNV74" s="545"/>
      <c r="MNW74" s="545"/>
      <c r="MNX74" s="545"/>
      <c r="MOA74" s="545"/>
      <c r="MOB74" s="545"/>
      <c r="MOD74" s="545"/>
      <c r="MOE74" s="545"/>
      <c r="MOF74" s="545"/>
      <c r="MOI74" s="545"/>
      <c r="MOJ74" s="545"/>
      <c r="MOL74" s="545"/>
      <c r="MOM74" s="545"/>
      <c r="MON74" s="545"/>
      <c r="MOQ74" s="545"/>
      <c r="MOR74" s="545"/>
      <c r="MOT74" s="545"/>
      <c r="MOU74" s="545"/>
      <c r="MOV74" s="545"/>
      <c r="MOY74" s="545"/>
      <c r="MOZ74" s="545"/>
      <c r="MPB74" s="545"/>
      <c r="MPC74" s="545"/>
      <c r="MPD74" s="545"/>
      <c r="MPG74" s="545"/>
      <c r="MPH74" s="545"/>
      <c r="MPJ74" s="545"/>
      <c r="MPK74" s="545"/>
      <c r="MPL74" s="545"/>
      <c r="MPO74" s="545"/>
      <c r="MPP74" s="545"/>
      <c r="MPR74" s="545"/>
      <c r="MPS74" s="545"/>
      <c r="MPT74" s="545"/>
      <c r="MPW74" s="545"/>
      <c r="MPX74" s="545"/>
      <c r="MPZ74" s="545"/>
      <c r="MQA74" s="545"/>
      <c r="MQB74" s="545"/>
      <c r="MQE74" s="545"/>
      <c r="MQF74" s="545"/>
      <c r="MQH74" s="545"/>
      <c r="MQI74" s="545"/>
      <c r="MQJ74" s="545"/>
      <c r="MQM74" s="545"/>
      <c r="MQN74" s="545"/>
      <c r="MQP74" s="545"/>
      <c r="MQQ74" s="545"/>
      <c r="MQR74" s="545"/>
      <c r="MQU74" s="545"/>
      <c r="MQV74" s="545"/>
      <c r="MQX74" s="545"/>
      <c r="MQY74" s="545"/>
      <c r="MQZ74" s="545"/>
      <c r="MRC74" s="545"/>
      <c r="MRD74" s="545"/>
      <c r="MRF74" s="545"/>
      <c r="MRG74" s="545"/>
      <c r="MRH74" s="545"/>
      <c r="MRK74" s="545"/>
      <c r="MRL74" s="545"/>
      <c r="MRN74" s="545"/>
      <c r="MRO74" s="545"/>
      <c r="MRP74" s="545"/>
      <c r="MRS74" s="545"/>
      <c r="MRT74" s="545"/>
      <c r="MRV74" s="545"/>
      <c r="MRW74" s="545"/>
      <c r="MRX74" s="545"/>
      <c r="MSA74" s="545"/>
      <c r="MSB74" s="545"/>
      <c r="MSD74" s="545"/>
      <c r="MSE74" s="545"/>
      <c r="MSF74" s="545"/>
      <c r="MSI74" s="545"/>
      <c r="MSJ74" s="545"/>
      <c r="MSL74" s="545"/>
      <c r="MSM74" s="545"/>
      <c r="MSN74" s="545"/>
      <c r="MSQ74" s="545"/>
      <c r="MSR74" s="545"/>
      <c r="MST74" s="545"/>
      <c r="MSU74" s="545"/>
      <c r="MSV74" s="545"/>
      <c r="MSY74" s="545"/>
      <c r="MSZ74" s="545"/>
      <c r="MTB74" s="545"/>
      <c r="MTC74" s="545"/>
      <c r="MTD74" s="545"/>
      <c r="MTG74" s="545"/>
      <c r="MTH74" s="545"/>
      <c r="MTJ74" s="545"/>
      <c r="MTK74" s="545"/>
      <c r="MTL74" s="545"/>
      <c r="MTO74" s="545"/>
      <c r="MTP74" s="545"/>
      <c r="MTR74" s="545"/>
      <c r="MTS74" s="545"/>
      <c r="MTT74" s="545"/>
      <c r="MTW74" s="545"/>
      <c r="MTX74" s="545"/>
      <c r="MTZ74" s="545"/>
      <c r="MUA74" s="545"/>
      <c r="MUB74" s="545"/>
      <c r="MUE74" s="545"/>
      <c r="MUF74" s="545"/>
      <c r="MUH74" s="545"/>
      <c r="MUI74" s="545"/>
      <c r="MUJ74" s="545"/>
      <c r="MUM74" s="545"/>
      <c r="MUN74" s="545"/>
      <c r="MUP74" s="545"/>
      <c r="MUQ74" s="545"/>
      <c r="MUR74" s="545"/>
      <c r="MUU74" s="545"/>
      <c r="MUV74" s="545"/>
      <c r="MUX74" s="545"/>
      <c r="MUY74" s="545"/>
      <c r="MUZ74" s="545"/>
      <c r="MVC74" s="545"/>
      <c r="MVD74" s="545"/>
      <c r="MVF74" s="545"/>
      <c r="MVG74" s="545"/>
      <c r="MVH74" s="545"/>
      <c r="MVK74" s="545"/>
      <c r="MVL74" s="545"/>
      <c r="MVN74" s="545"/>
      <c r="MVO74" s="545"/>
      <c r="MVP74" s="545"/>
      <c r="MVS74" s="545"/>
      <c r="MVT74" s="545"/>
      <c r="MVV74" s="545"/>
      <c r="MVW74" s="545"/>
      <c r="MVX74" s="545"/>
      <c r="MWA74" s="545"/>
      <c r="MWB74" s="545"/>
      <c r="MWD74" s="545"/>
      <c r="MWE74" s="545"/>
      <c r="MWF74" s="545"/>
      <c r="MWI74" s="545"/>
      <c r="MWJ74" s="545"/>
      <c r="MWL74" s="545"/>
      <c r="MWM74" s="545"/>
      <c r="MWN74" s="545"/>
      <c r="MWQ74" s="545"/>
      <c r="MWR74" s="545"/>
      <c r="MWT74" s="545"/>
      <c r="MWU74" s="545"/>
      <c r="MWV74" s="545"/>
      <c r="MWY74" s="545"/>
      <c r="MWZ74" s="545"/>
      <c r="MXB74" s="545"/>
      <c r="MXC74" s="545"/>
      <c r="MXD74" s="545"/>
      <c r="MXG74" s="545"/>
      <c r="MXH74" s="545"/>
      <c r="MXJ74" s="545"/>
      <c r="MXK74" s="545"/>
      <c r="MXL74" s="545"/>
      <c r="MXO74" s="545"/>
      <c r="MXP74" s="545"/>
      <c r="MXR74" s="545"/>
      <c r="MXS74" s="545"/>
      <c r="MXT74" s="545"/>
      <c r="MXW74" s="545"/>
      <c r="MXX74" s="545"/>
      <c r="MXZ74" s="545"/>
      <c r="MYA74" s="545"/>
      <c r="MYB74" s="545"/>
      <c r="MYE74" s="545"/>
      <c r="MYF74" s="545"/>
      <c r="MYH74" s="545"/>
      <c r="MYI74" s="545"/>
      <c r="MYJ74" s="545"/>
      <c r="MYM74" s="545"/>
      <c r="MYN74" s="545"/>
      <c r="MYP74" s="545"/>
      <c r="MYQ74" s="545"/>
      <c r="MYR74" s="545"/>
      <c r="MYU74" s="545"/>
      <c r="MYV74" s="545"/>
      <c r="MYX74" s="545"/>
      <c r="MYY74" s="545"/>
      <c r="MYZ74" s="545"/>
      <c r="MZC74" s="545"/>
      <c r="MZD74" s="545"/>
      <c r="MZF74" s="545"/>
      <c r="MZG74" s="545"/>
      <c r="MZH74" s="545"/>
      <c r="MZK74" s="545"/>
      <c r="MZL74" s="545"/>
      <c r="MZN74" s="545"/>
      <c r="MZO74" s="545"/>
      <c r="MZP74" s="545"/>
      <c r="MZS74" s="545"/>
      <c r="MZT74" s="545"/>
      <c r="MZV74" s="545"/>
      <c r="MZW74" s="545"/>
      <c r="MZX74" s="545"/>
      <c r="NAA74" s="545"/>
      <c r="NAB74" s="545"/>
      <c r="NAD74" s="545"/>
      <c r="NAE74" s="545"/>
      <c r="NAF74" s="545"/>
      <c r="NAI74" s="545"/>
      <c r="NAJ74" s="545"/>
      <c r="NAL74" s="545"/>
      <c r="NAM74" s="545"/>
      <c r="NAN74" s="545"/>
      <c r="NAQ74" s="545"/>
      <c r="NAR74" s="545"/>
      <c r="NAT74" s="545"/>
      <c r="NAU74" s="545"/>
      <c r="NAV74" s="545"/>
      <c r="NAY74" s="545"/>
      <c r="NAZ74" s="545"/>
      <c r="NBB74" s="545"/>
      <c r="NBC74" s="545"/>
      <c r="NBD74" s="545"/>
      <c r="NBG74" s="545"/>
      <c r="NBH74" s="545"/>
      <c r="NBJ74" s="545"/>
      <c r="NBK74" s="545"/>
      <c r="NBL74" s="545"/>
      <c r="NBO74" s="545"/>
      <c r="NBP74" s="545"/>
      <c r="NBR74" s="545"/>
      <c r="NBS74" s="545"/>
      <c r="NBT74" s="545"/>
      <c r="NBW74" s="545"/>
      <c r="NBX74" s="545"/>
      <c r="NBZ74" s="545"/>
      <c r="NCA74" s="545"/>
      <c r="NCB74" s="545"/>
      <c r="NCE74" s="545"/>
      <c r="NCF74" s="545"/>
      <c r="NCH74" s="545"/>
      <c r="NCI74" s="545"/>
      <c r="NCJ74" s="545"/>
      <c r="NCM74" s="545"/>
      <c r="NCN74" s="545"/>
      <c r="NCP74" s="545"/>
      <c r="NCQ74" s="545"/>
      <c r="NCR74" s="545"/>
      <c r="NCU74" s="545"/>
      <c r="NCV74" s="545"/>
      <c r="NCX74" s="545"/>
      <c r="NCY74" s="545"/>
      <c r="NCZ74" s="545"/>
      <c r="NDC74" s="545"/>
      <c r="NDD74" s="545"/>
      <c r="NDF74" s="545"/>
      <c r="NDG74" s="545"/>
      <c r="NDH74" s="545"/>
      <c r="NDK74" s="545"/>
      <c r="NDL74" s="545"/>
      <c r="NDN74" s="545"/>
      <c r="NDO74" s="545"/>
      <c r="NDP74" s="545"/>
      <c r="NDS74" s="545"/>
      <c r="NDT74" s="545"/>
      <c r="NDV74" s="545"/>
      <c r="NDW74" s="545"/>
      <c r="NDX74" s="545"/>
      <c r="NEA74" s="545"/>
      <c r="NEB74" s="545"/>
      <c r="NED74" s="545"/>
      <c r="NEE74" s="545"/>
      <c r="NEF74" s="545"/>
      <c r="NEI74" s="545"/>
      <c r="NEJ74" s="545"/>
      <c r="NEL74" s="545"/>
      <c r="NEM74" s="545"/>
      <c r="NEN74" s="545"/>
      <c r="NEQ74" s="545"/>
      <c r="NER74" s="545"/>
      <c r="NET74" s="545"/>
      <c r="NEU74" s="545"/>
      <c r="NEV74" s="545"/>
      <c r="NEY74" s="545"/>
      <c r="NEZ74" s="545"/>
      <c r="NFB74" s="545"/>
      <c r="NFC74" s="545"/>
      <c r="NFD74" s="545"/>
      <c r="NFG74" s="545"/>
      <c r="NFH74" s="545"/>
      <c r="NFJ74" s="545"/>
      <c r="NFK74" s="545"/>
      <c r="NFL74" s="545"/>
      <c r="NFO74" s="545"/>
      <c r="NFP74" s="545"/>
      <c r="NFR74" s="545"/>
      <c r="NFS74" s="545"/>
      <c r="NFT74" s="545"/>
      <c r="NFW74" s="545"/>
      <c r="NFX74" s="545"/>
      <c r="NFZ74" s="545"/>
      <c r="NGA74" s="545"/>
      <c r="NGB74" s="545"/>
      <c r="NGE74" s="545"/>
      <c r="NGF74" s="545"/>
      <c r="NGH74" s="545"/>
      <c r="NGI74" s="545"/>
      <c r="NGJ74" s="545"/>
      <c r="NGM74" s="545"/>
      <c r="NGN74" s="545"/>
      <c r="NGP74" s="545"/>
      <c r="NGQ74" s="545"/>
      <c r="NGR74" s="545"/>
      <c r="NGU74" s="545"/>
      <c r="NGV74" s="545"/>
      <c r="NGX74" s="545"/>
      <c r="NGY74" s="545"/>
      <c r="NGZ74" s="545"/>
      <c r="NHC74" s="545"/>
      <c r="NHD74" s="545"/>
      <c r="NHF74" s="545"/>
      <c r="NHG74" s="545"/>
      <c r="NHH74" s="545"/>
      <c r="NHK74" s="545"/>
      <c r="NHL74" s="545"/>
      <c r="NHN74" s="545"/>
      <c r="NHO74" s="545"/>
      <c r="NHP74" s="545"/>
      <c r="NHS74" s="545"/>
      <c r="NHT74" s="545"/>
      <c r="NHV74" s="545"/>
      <c r="NHW74" s="545"/>
      <c r="NHX74" s="545"/>
      <c r="NIA74" s="545"/>
      <c r="NIB74" s="545"/>
      <c r="NID74" s="545"/>
      <c r="NIE74" s="545"/>
      <c r="NIF74" s="545"/>
      <c r="NII74" s="545"/>
      <c r="NIJ74" s="545"/>
      <c r="NIL74" s="545"/>
      <c r="NIM74" s="545"/>
      <c r="NIN74" s="545"/>
      <c r="NIQ74" s="545"/>
      <c r="NIR74" s="545"/>
      <c r="NIT74" s="545"/>
      <c r="NIU74" s="545"/>
      <c r="NIV74" s="545"/>
      <c r="NIY74" s="545"/>
      <c r="NIZ74" s="545"/>
      <c r="NJB74" s="545"/>
      <c r="NJC74" s="545"/>
      <c r="NJD74" s="545"/>
      <c r="NJG74" s="545"/>
      <c r="NJH74" s="545"/>
      <c r="NJJ74" s="545"/>
      <c r="NJK74" s="545"/>
      <c r="NJL74" s="545"/>
      <c r="NJO74" s="545"/>
      <c r="NJP74" s="545"/>
      <c r="NJR74" s="545"/>
      <c r="NJS74" s="545"/>
      <c r="NJT74" s="545"/>
      <c r="NJW74" s="545"/>
      <c r="NJX74" s="545"/>
      <c r="NJZ74" s="545"/>
      <c r="NKA74" s="545"/>
      <c r="NKB74" s="545"/>
      <c r="NKE74" s="545"/>
      <c r="NKF74" s="545"/>
      <c r="NKH74" s="545"/>
      <c r="NKI74" s="545"/>
      <c r="NKJ74" s="545"/>
      <c r="NKM74" s="545"/>
      <c r="NKN74" s="545"/>
      <c r="NKP74" s="545"/>
      <c r="NKQ74" s="545"/>
      <c r="NKR74" s="545"/>
      <c r="NKU74" s="545"/>
      <c r="NKV74" s="545"/>
      <c r="NKX74" s="545"/>
      <c r="NKY74" s="545"/>
      <c r="NKZ74" s="545"/>
      <c r="NLC74" s="545"/>
      <c r="NLD74" s="545"/>
      <c r="NLF74" s="545"/>
      <c r="NLG74" s="545"/>
      <c r="NLH74" s="545"/>
      <c r="NLK74" s="545"/>
      <c r="NLL74" s="545"/>
      <c r="NLN74" s="545"/>
      <c r="NLO74" s="545"/>
      <c r="NLP74" s="545"/>
      <c r="NLS74" s="545"/>
      <c r="NLT74" s="545"/>
      <c r="NLV74" s="545"/>
      <c r="NLW74" s="545"/>
      <c r="NLX74" s="545"/>
      <c r="NMA74" s="545"/>
      <c r="NMB74" s="545"/>
      <c r="NMD74" s="545"/>
      <c r="NME74" s="545"/>
      <c r="NMF74" s="545"/>
      <c r="NMI74" s="545"/>
      <c r="NMJ74" s="545"/>
      <c r="NML74" s="545"/>
      <c r="NMM74" s="545"/>
      <c r="NMN74" s="545"/>
      <c r="NMQ74" s="545"/>
      <c r="NMR74" s="545"/>
      <c r="NMT74" s="545"/>
      <c r="NMU74" s="545"/>
      <c r="NMV74" s="545"/>
      <c r="NMY74" s="545"/>
      <c r="NMZ74" s="545"/>
      <c r="NNB74" s="545"/>
      <c r="NNC74" s="545"/>
      <c r="NND74" s="545"/>
      <c r="NNG74" s="545"/>
      <c r="NNH74" s="545"/>
      <c r="NNJ74" s="545"/>
      <c r="NNK74" s="545"/>
      <c r="NNL74" s="545"/>
      <c r="NNO74" s="545"/>
      <c r="NNP74" s="545"/>
      <c r="NNR74" s="545"/>
      <c r="NNS74" s="545"/>
      <c r="NNT74" s="545"/>
      <c r="NNW74" s="545"/>
      <c r="NNX74" s="545"/>
      <c r="NNZ74" s="545"/>
      <c r="NOA74" s="545"/>
      <c r="NOB74" s="545"/>
      <c r="NOE74" s="545"/>
      <c r="NOF74" s="545"/>
      <c r="NOH74" s="545"/>
      <c r="NOI74" s="545"/>
      <c r="NOJ74" s="545"/>
      <c r="NOM74" s="545"/>
      <c r="NON74" s="545"/>
      <c r="NOP74" s="545"/>
      <c r="NOQ74" s="545"/>
      <c r="NOR74" s="545"/>
      <c r="NOU74" s="545"/>
      <c r="NOV74" s="545"/>
      <c r="NOX74" s="545"/>
      <c r="NOY74" s="545"/>
      <c r="NOZ74" s="545"/>
      <c r="NPC74" s="545"/>
      <c r="NPD74" s="545"/>
      <c r="NPF74" s="545"/>
      <c r="NPG74" s="545"/>
      <c r="NPH74" s="545"/>
      <c r="NPK74" s="545"/>
      <c r="NPL74" s="545"/>
      <c r="NPN74" s="545"/>
      <c r="NPO74" s="545"/>
      <c r="NPP74" s="545"/>
      <c r="NPS74" s="545"/>
      <c r="NPT74" s="545"/>
      <c r="NPV74" s="545"/>
      <c r="NPW74" s="545"/>
      <c r="NPX74" s="545"/>
      <c r="NQA74" s="545"/>
      <c r="NQB74" s="545"/>
      <c r="NQD74" s="545"/>
      <c r="NQE74" s="545"/>
      <c r="NQF74" s="545"/>
      <c r="NQI74" s="545"/>
      <c r="NQJ74" s="545"/>
      <c r="NQL74" s="545"/>
      <c r="NQM74" s="545"/>
      <c r="NQN74" s="545"/>
      <c r="NQQ74" s="545"/>
      <c r="NQR74" s="545"/>
      <c r="NQT74" s="545"/>
      <c r="NQU74" s="545"/>
      <c r="NQV74" s="545"/>
      <c r="NQY74" s="545"/>
      <c r="NQZ74" s="545"/>
      <c r="NRB74" s="545"/>
      <c r="NRC74" s="545"/>
      <c r="NRD74" s="545"/>
      <c r="NRG74" s="545"/>
      <c r="NRH74" s="545"/>
      <c r="NRJ74" s="545"/>
      <c r="NRK74" s="545"/>
      <c r="NRL74" s="545"/>
      <c r="NRO74" s="545"/>
      <c r="NRP74" s="545"/>
      <c r="NRR74" s="545"/>
      <c r="NRS74" s="545"/>
      <c r="NRT74" s="545"/>
      <c r="NRW74" s="545"/>
      <c r="NRX74" s="545"/>
      <c r="NRZ74" s="545"/>
      <c r="NSA74" s="545"/>
      <c r="NSB74" s="545"/>
      <c r="NSE74" s="545"/>
      <c r="NSF74" s="545"/>
      <c r="NSH74" s="545"/>
      <c r="NSI74" s="545"/>
      <c r="NSJ74" s="545"/>
      <c r="NSM74" s="545"/>
      <c r="NSN74" s="545"/>
      <c r="NSP74" s="545"/>
      <c r="NSQ74" s="545"/>
      <c r="NSR74" s="545"/>
      <c r="NSU74" s="545"/>
      <c r="NSV74" s="545"/>
      <c r="NSX74" s="545"/>
      <c r="NSY74" s="545"/>
      <c r="NSZ74" s="545"/>
      <c r="NTC74" s="545"/>
      <c r="NTD74" s="545"/>
      <c r="NTF74" s="545"/>
      <c r="NTG74" s="545"/>
      <c r="NTH74" s="545"/>
      <c r="NTK74" s="545"/>
      <c r="NTL74" s="545"/>
      <c r="NTN74" s="545"/>
      <c r="NTO74" s="545"/>
      <c r="NTP74" s="545"/>
      <c r="NTS74" s="545"/>
      <c r="NTT74" s="545"/>
      <c r="NTV74" s="545"/>
      <c r="NTW74" s="545"/>
      <c r="NTX74" s="545"/>
      <c r="NUA74" s="545"/>
      <c r="NUB74" s="545"/>
      <c r="NUD74" s="545"/>
      <c r="NUE74" s="545"/>
      <c r="NUF74" s="545"/>
      <c r="NUI74" s="545"/>
      <c r="NUJ74" s="545"/>
      <c r="NUL74" s="545"/>
      <c r="NUM74" s="545"/>
      <c r="NUN74" s="545"/>
      <c r="NUQ74" s="545"/>
      <c r="NUR74" s="545"/>
      <c r="NUT74" s="545"/>
      <c r="NUU74" s="545"/>
      <c r="NUV74" s="545"/>
      <c r="NUY74" s="545"/>
      <c r="NUZ74" s="545"/>
      <c r="NVB74" s="545"/>
      <c r="NVC74" s="545"/>
      <c r="NVD74" s="545"/>
      <c r="NVG74" s="545"/>
      <c r="NVH74" s="545"/>
      <c r="NVJ74" s="545"/>
      <c r="NVK74" s="545"/>
      <c r="NVL74" s="545"/>
      <c r="NVO74" s="545"/>
      <c r="NVP74" s="545"/>
      <c r="NVR74" s="545"/>
      <c r="NVS74" s="545"/>
      <c r="NVT74" s="545"/>
      <c r="NVW74" s="545"/>
      <c r="NVX74" s="545"/>
      <c r="NVZ74" s="545"/>
      <c r="NWA74" s="545"/>
      <c r="NWB74" s="545"/>
      <c r="NWE74" s="545"/>
      <c r="NWF74" s="545"/>
      <c r="NWH74" s="545"/>
      <c r="NWI74" s="545"/>
      <c r="NWJ74" s="545"/>
      <c r="NWM74" s="545"/>
      <c r="NWN74" s="545"/>
      <c r="NWP74" s="545"/>
      <c r="NWQ74" s="545"/>
      <c r="NWR74" s="545"/>
      <c r="NWU74" s="545"/>
      <c r="NWV74" s="545"/>
      <c r="NWX74" s="545"/>
      <c r="NWY74" s="545"/>
      <c r="NWZ74" s="545"/>
      <c r="NXC74" s="545"/>
      <c r="NXD74" s="545"/>
      <c r="NXF74" s="545"/>
      <c r="NXG74" s="545"/>
      <c r="NXH74" s="545"/>
      <c r="NXK74" s="545"/>
      <c r="NXL74" s="545"/>
      <c r="NXN74" s="545"/>
      <c r="NXO74" s="545"/>
      <c r="NXP74" s="545"/>
      <c r="NXS74" s="545"/>
      <c r="NXT74" s="545"/>
      <c r="NXV74" s="545"/>
      <c r="NXW74" s="545"/>
      <c r="NXX74" s="545"/>
      <c r="NYA74" s="545"/>
      <c r="NYB74" s="545"/>
      <c r="NYD74" s="545"/>
      <c r="NYE74" s="545"/>
      <c r="NYF74" s="545"/>
      <c r="NYI74" s="545"/>
      <c r="NYJ74" s="545"/>
      <c r="NYL74" s="545"/>
      <c r="NYM74" s="545"/>
      <c r="NYN74" s="545"/>
      <c r="NYQ74" s="545"/>
      <c r="NYR74" s="545"/>
      <c r="NYT74" s="545"/>
      <c r="NYU74" s="545"/>
      <c r="NYV74" s="545"/>
      <c r="NYY74" s="545"/>
      <c r="NYZ74" s="545"/>
      <c r="NZB74" s="545"/>
      <c r="NZC74" s="545"/>
      <c r="NZD74" s="545"/>
      <c r="NZG74" s="545"/>
      <c r="NZH74" s="545"/>
      <c r="NZJ74" s="545"/>
      <c r="NZK74" s="545"/>
      <c r="NZL74" s="545"/>
      <c r="NZO74" s="545"/>
      <c r="NZP74" s="545"/>
      <c r="NZR74" s="545"/>
      <c r="NZS74" s="545"/>
      <c r="NZT74" s="545"/>
      <c r="NZW74" s="545"/>
      <c r="NZX74" s="545"/>
      <c r="NZZ74" s="545"/>
      <c r="OAA74" s="545"/>
      <c r="OAB74" s="545"/>
      <c r="OAE74" s="545"/>
      <c r="OAF74" s="545"/>
      <c r="OAH74" s="545"/>
      <c r="OAI74" s="545"/>
      <c r="OAJ74" s="545"/>
      <c r="OAM74" s="545"/>
      <c r="OAN74" s="545"/>
      <c r="OAP74" s="545"/>
      <c r="OAQ74" s="545"/>
      <c r="OAR74" s="545"/>
      <c r="OAU74" s="545"/>
      <c r="OAV74" s="545"/>
      <c r="OAX74" s="545"/>
      <c r="OAY74" s="545"/>
      <c r="OAZ74" s="545"/>
      <c r="OBC74" s="545"/>
      <c r="OBD74" s="545"/>
      <c r="OBF74" s="545"/>
      <c r="OBG74" s="545"/>
      <c r="OBH74" s="545"/>
      <c r="OBK74" s="545"/>
      <c r="OBL74" s="545"/>
      <c r="OBN74" s="545"/>
      <c r="OBO74" s="545"/>
      <c r="OBP74" s="545"/>
      <c r="OBS74" s="545"/>
      <c r="OBT74" s="545"/>
      <c r="OBV74" s="545"/>
      <c r="OBW74" s="545"/>
      <c r="OBX74" s="545"/>
      <c r="OCA74" s="545"/>
      <c r="OCB74" s="545"/>
      <c r="OCD74" s="545"/>
      <c r="OCE74" s="545"/>
      <c r="OCF74" s="545"/>
      <c r="OCI74" s="545"/>
      <c r="OCJ74" s="545"/>
      <c r="OCL74" s="545"/>
      <c r="OCM74" s="545"/>
      <c r="OCN74" s="545"/>
      <c r="OCQ74" s="545"/>
      <c r="OCR74" s="545"/>
      <c r="OCT74" s="545"/>
      <c r="OCU74" s="545"/>
      <c r="OCV74" s="545"/>
      <c r="OCY74" s="545"/>
      <c r="OCZ74" s="545"/>
      <c r="ODB74" s="545"/>
      <c r="ODC74" s="545"/>
      <c r="ODD74" s="545"/>
      <c r="ODG74" s="545"/>
      <c r="ODH74" s="545"/>
      <c r="ODJ74" s="545"/>
      <c r="ODK74" s="545"/>
      <c r="ODL74" s="545"/>
      <c r="ODO74" s="545"/>
      <c r="ODP74" s="545"/>
      <c r="ODR74" s="545"/>
      <c r="ODS74" s="545"/>
      <c r="ODT74" s="545"/>
      <c r="ODW74" s="545"/>
      <c r="ODX74" s="545"/>
      <c r="ODZ74" s="545"/>
      <c r="OEA74" s="545"/>
      <c r="OEB74" s="545"/>
      <c r="OEE74" s="545"/>
      <c r="OEF74" s="545"/>
      <c r="OEH74" s="545"/>
      <c r="OEI74" s="545"/>
      <c r="OEJ74" s="545"/>
      <c r="OEM74" s="545"/>
      <c r="OEN74" s="545"/>
      <c r="OEP74" s="545"/>
      <c r="OEQ74" s="545"/>
      <c r="OER74" s="545"/>
      <c r="OEU74" s="545"/>
      <c r="OEV74" s="545"/>
      <c r="OEX74" s="545"/>
      <c r="OEY74" s="545"/>
      <c r="OEZ74" s="545"/>
      <c r="OFC74" s="545"/>
      <c r="OFD74" s="545"/>
      <c r="OFF74" s="545"/>
      <c r="OFG74" s="545"/>
      <c r="OFH74" s="545"/>
      <c r="OFK74" s="545"/>
      <c r="OFL74" s="545"/>
      <c r="OFN74" s="545"/>
      <c r="OFO74" s="545"/>
      <c r="OFP74" s="545"/>
      <c r="OFS74" s="545"/>
      <c r="OFT74" s="545"/>
      <c r="OFV74" s="545"/>
      <c r="OFW74" s="545"/>
      <c r="OFX74" s="545"/>
      <c r="OGA74" s="545"/>
      <c r="OGB74" s="545"/>
      <c r="OGD74" s="545"/>
      <c r="OGE74" s="545"/>
      <c r="OGF74" s="545"/>
      <c r="OGI74" s="545"/>
      <c r="OGJ74" s="545"/>
      <c r="OGL74" s="545"/>
      <c r="OGM74" s="545"/>
      <c r="OGN74" s="545"/>
      <c r="OGQ74" s="545"/>
      <c r="OGR74" s="545"/>
      <c r="OGT74" s="545"/>
      <c r="OGU74" s="545"/>
      <c r="OGV74" s="545"/>
      <c r="OGY74" s="545"/>
      <c r="OGZ74" s="545"/>
      <c r="OHB74" s="545"/>
      <c r="OHC74" s="545"/>
      <c r="OHD74" s="545"/>
      <c r="OHG74" s="545"/>
      <c r="OHH74" s="545"/>
      <c r="OHJ74" s="545"/>
      <c r="OHK74" s="545"/>
      <c r="OHL74" s="545"/>
      <c r="OHO74" s="545"/>
      <c r="OHP74" s="545"/>
      <c r="OHR74" s="545"/>
      <c r="OHS74" s="545"/>
      <c r="OHT74" s="545"/>
      <c r="OHW74" s="545"/>
      <c r="OHX74" s="545"/>
      <c r="OHZ74" s="545"/>
      <c r="OIA74" s="545"/>
      <c r="OIB74" s="545"/>
      <c r="OIE74" s="545"/>
      <c r="OIF74" s="545"/>
      <c r="OIH74" s="545"/>
      <c r="OII74" s="545"/>
      <c r="OIJ74" s="545"/>
      <c r="OIM74" s="545"/>
      <c r="OIN74" s="545"/>
      <c r="OIP74" s="545"/>
      <c r="OIQ74" s="545"/>
      <c r="OIR74" s="545"/>
      <c r="OIU74" s="545"/>
      <c r="OIV74" s="545"/>
      <c r="OIX74" s="545"/>
      <c r="OIY74" s="545"/>
      <c r="OIZ74" s="545"/>
      <c r="OJC74" s="545"/>
      <c r="OJD74" s="545"/>
      <c r="OJF74" s="545"/>
      <c r="OJG74" s="545"/>
      <c r="OJH74" s="545"/>
      <c r="OJK74" s="545"/>
      <c r="OJL74" s="545"/>
      <c r="OJN74" s="545"/>
      <c r="OJO74" s="545"/>
      <c r="OJP74" s="545"/>
      <c r="OJS74" s="545"/>
      <c r="OJT74" s="545"/>
      <c r="OJV74" s="545"/>
      <c r="OJW74" s="545"/>
      <c r="OJX74" s="545"/>
      <c r="OKA74" s="545"/>
      <c r="OKB74" s="545"/>
      <c r="OKD74" s="545"/>
      <c r="OKE74" s="545"/>
      <c r="OKF74" s="545"/>
      <c r="OKI74" s="545"/>
      <c r="OKJ74" s="545"/>
      <c r="OKL74" s="545"/>
      <c r="OKM74" s="545"/>
      <c r="OKN74" s="545"/>
      <c r="OKQ74" s="545"/>
      <c r="OKR74" s="545"/>
      <c r="OKT74" s="545"/>
      <c r="OKU74" s="545"/>
      <c r="OKV74" s="545"/>
      <c r="OKY74" s="545"/>
      <c r="OKZ74" s="545"/>
      <c r="OLB74" s="545"/>
      <c r="OLC74" s="545"/>
      <c r="OLD74" s="545"/>
      <c r="OLG74" s="545"/>
      <c r="OLH74" s="545"/>
      <c r="OLJ74" s="545"/>
      <c r="OLK74" s="545"/>
      <c r="OLL74" s="545"/>
      <c r="OLO74" s="545"/>
      <c r="OLP74" s="545"/>
      <c r="OLR74" s="545"/>
      <c r="OLS74" s="545"/>
      <c r="OLT74" s="545"/>
      <c r="OLW74" s="545"/>
      <c r="OLX74" s="545"/>
      <c r="OLZ74" s="545"/>
      <c r="OMA74" s="545"/>
      <c r="OMB74" s="545"/>
      <c r="OME74" s="545"/>
      <c r="OMF74" s="545"/>
      <c r="OMH74" s="545"/>
      <c r="OMI74" s="545"/>
      <c r="OMJ74" s="545"/>
      <c r="OMM74" s="545"/>
      <c r="OMN74" s="545"/>
      <c r="OMP74" s="545"/>
      <c r="OMQ74" s="545"/>
      <c r="OMR74" s="545"/>
      <c r="OMU74" s="545"/>
      <c r="OMV74" s="545"/>
      <c r="OMX74" s="545"/>
      <c r="OMY74" s="545"/>
      <c r="OMZ74" s="545"/>
      <c r="ONC74" s="545"/>
      <c r="OND74" s="545"/>
      <c r="ONF74" s="545"/>
      <c r="ONG74" s="545"/>
      <c r="ONH74" s="545"/>
      <c r="ONK74" s="545"/>
      <c r="ONL74" s="545"/>
      <c r="ONN74" s="545"/>
      <c r="ONO74" s="545"/>
      <c r="ONP74" s="545"/>
      <c r="ONS74" s="545"/>
      <c r="ONT74" s="545"/>
      <c r="ONV74" s="545"/>
      <c r="ONW74" s="545"/>
      <c r="ONX74" s="545"/>
      <c r="OOA74" s="545"/>
      <c r="OOB74" s="545"/>
      <c r="OOD74" s="545"/>
      <c r="OOE74" s="545"/>
      <c r="OOF74" s="545"/>
      <c r="OOI74" s="545"/>
      <c r="OOJ74" s="545"/>
      <c r="OOL74" s="545"/>
      <c r="OOM74" s="545"/>
      <c r="OON74" s="545"/>
      <c r="OOQ74" s="545"/>
      <c r="OOR74" s="545"/>
      <c r="OOT74" s="545"/>
      <c r="OOU74" s="545"/>
      <c r="OOV74" s="545"/>
      <c r="OOY74" s="545"/>
      <c r="OOZ74" s="545"/>
      <c r="OPB74" s="545"/>
      <c r="OPC74" s="545"/>
      <c r="OPD74" s="545"/>
      <c r="OPG74" s="545"/>
      <c r="OPH74" s="545"/>
      <c r="OPJ74" s="545"/>
      <c r="OPK74" s="545"/>
      <c r="OPL74" s="545"/>
      <c r="OPO74" s="545"/>
      <c r="OPP74" s="545"/>
      <c r="OPR74" s="545"/>
      <c r="OPS74" s="545"/>
      <c r="OPT74" s="545"/>
      <c r="OPW74" s="545"/>
      <c r="OPX74" s="545"/>
      <c r="OPZ74" s="545"/>
      <c r="OQA74" s="545"/>
      <c r="OQB74" s="545"/>
      <c r="OQE74" s="545"/>
      <c r="OQF74" s="545"/>
      <c r="OQH74" s="545"/>
      <c r="OQI74" s="545"/>
      <c r="OQJ74" s="545"/>
      <c r="OQM74" s="545"/>
      <c r="OQN74" s="545"/>
      <c r="OQP74" s="545"/>
      <c r="OQQ74" s="545"/>
      <c r="OQR74" s="545"/>
      <c r="OQU74" s="545"/>
      <c r="OQV74" s="545"/>
      <c r="OQX74" s="545"/>
      <c r="OQY74" s="545"/>
      <c r="OQZ74" s="545"/>
      <c r="ORC74" s="545"/>
      <c r="ORD74" s="545"/>
      <c r="ORF74" s="545"/>
      <c r="ORG74" s="545"/>
      <c r="ORH74" s="545"/>
      <c r="ORK74" s="545"/>
      <c r="ORL74" s="545"/>
      <c r="ORN74" s="545"/>
      <c r="ORO74" s="545"/>
      <c r="ORP74" s="545"/>
      <c r="ORS74" s="545"/>
      <c r="ORT74" s="545"/>
      <c r="ORV74" s="545"/>
      <c r="ORW74" s="545"/>
      <c r="ORX74" s="545"/>
      <c r="OSA74" s="545"/>
      <c r="OSB74" s="545"/>
      <c r="OSD74" s="545"/>
      <c r="OSE74" s="545"/>
      <c r="OSF74" s="545"/>
      <c r="OSI74" s="545"/>
      <c r="OSJ74" s="545"/>
      <c r="OSL74" s="545"/>
      <c r="OSM74" s="545"/>
      <c r="OSN74" s="545"/>
      <c r="OSQ74" s="545"/>
      <c r="OSR74" s="545"/>
      <c r="OST74" s="545"/>
      <c r="OSU74" s="545"/>
      <c r="OSV74" s="545"/>
      <c r="OSY74" s="545"/>
      <c r="OSZ74" s="545"/>
      <c r="OTB74" s="545"/>
      <c r="OTC74" s="545"/>
      <c r="OTD74" s="545"/>
      <c r="OTG74" s="545"/>
      <c r="OTH74" s="545"/>
      <c r="OTJ74" s="545"/>
      <c r="OTK74" s="545"/>
      <c r="OTL74" s="545"/>
      <c r="OTO74" s="545"/>
      <c r="OTP74" s="545"/>
      <c r="OTR74" s="545"/>
      <c r="OTS74" s="545"/>
      <c r="OTT74" s="545"/>
      <c r="OTW74" s="545"/>
      <c r="OTX74" s="545"/>
      <c r="OTZ74" s="545"/>
      <c r="OUA74" s="545"/>
      <c r="OUB74" s="545"/>
      <c r="OUE74" s="545"/>
      <c r="OUF74" s="545"/>
      <c r="OUH74" s="545"/>
      <c r="OUI74" s="545"/>
      <c r="OUJ74" s="545"/>
      <c r="OUM74" s="545"/>
      <c r="OUN74" s="545"/>
      <c r="OUP74" s="545"/>
      <c r="OUQ74" s="545"/>
      <c r="OUR74" s="545"/>
      <c r="OUU74" s="545"/>
      <c r="OUV74" s="545"/>
      <c r="OUX74" s="545"/>
      <c r="OUY74" s="545"/>
      <c r="OUZ74" s="545"/>
      <c r="OVC74" s="545"/>
      <c r="OVD74" s="545"/>
      <c r="OVF74" s="545"/>
      <c r="OVG74" s="545"/>
      <c r="OVH74" s="545"/>
      <c r="OVK74" s="545"/>
      <c r="OVL74" s="545"/>
      <c r="OVN74" s="545"/>
      <c r="OVO74" s="545"/>
      <c r="OVP74" s="545"/>
      <c r="OVS74" s="545"/>
      <c r="OVT74" s="545"/>
      <c r="OVV74" s="545"/>
      <c r="OVW74" s="545"/>
      <c r="OVX74" s="545"/>
      <c r="OWA74" s="545"/>
      <c r="OWB74" s="545"/>
      <c r="OWD74" s="545"/>
      <c r="OWE74" s="545"/>
      <c r="OWF74" s="545"/>
      <c r="OWI74" s="545"/>
      <c r="OWJ74" s="545"/>
      <c r="OWL74" s="545"/>
      <c r="OWM74" s="545"/>
      <c r="OWN74" s="545"/>
      <c r="OWQ74" s="545"/>
      <c r="OWR74" s="545"/>
      <c r="OWT74" s="545"/>
      <c r="OWU74" s="545"/>
      <c r="OWV74" s="545"/>
      <c r="OWY74" s="545"/>
      <c r="OWZ74" s="545"/>
      <c r="OXB74" s="545"/>
      <c r="OXC74" s="545"/>
      <c r="OXD74" s="545"/>
      <c r="OXG74" s="545"/>
      <c r="OXH74" s="545"/>
      <c r="OXJ74" s="545"/>
      <c r="OXK74" s="545"/>
      <c r="OXL74" s="545"/>
      <c r="OXO74" s="545"/>
      <c r="OXP74" s="545"/>
      <c r="OXR74" s="545"/>
      <c r="OXS74" s="545"/>
      <c r="OXT74" s="545"/>
      <c r="OXW74" s="545"/>
      <c r="OXX74" s="545"/>
      <c r="OXZ74" s="545"/>
      <c r="OYA74" s="545"/>
      <c r="OYB74" s="545"/>
      <c r="OYE74" s="545"/>
      <c r="OYF74" s="545"/>
      <c r="OYH74" s="545"/>
      <c r="OYI74" s="545"/>
      <c r="OYJ74" s="545"/>
      <c r="OYM74" s="545"/>
      <c r="OYN74" s="545"/>
      <c r="OYP74" s="545"/>
      <c r="OYQ74" s="545"/>
      <c r="OYR74" s="545"/>
      <c r="OYU74" s="545"/>
      <c r="OYV74" s="545"/>
      <c r="OYX74" s="545"/>
      <c r="OYY74" s="545"/>
      <c r="OYZ74" s="545"/>
      <c r="OZC74" s="545"/>
      <c r="OZD74" s="545"/>
      <c r="OZF74" s="545"/>
      <c r="OZG74" s="545"/>
      <c r="OZH74" s="545"/>
      <c r="OZK74" s="545"/>
      <c r="OZL74" s="545"/>
      <c r="OZN74" s="545"/>
      <c r="OZO74" s="545"/>
      <c r="OZP74" s="545"/>
      <c r="OZS74" s="545"/>
      <c r="OZT74" s="545"/>
      <c r="OZV74" s="545"/>
      <c r="OZW74" s="545"/>
      <c r="OZX74" s="545"/>
      <c r="PAA74" s="545"/>
      <c r="PAB74" s="545"/>
      <c r="PAD74" s="545"/>
      <c r="PAE74" s="545"/>
      <c r="PAF74" s="545"/>
      <c r="PAI74" s="545"/>
      <c r="PAJ74" s="545"/>
      <c r="PAL74" s="545"/>
      <c r="PAM74" s="545"/>
      <c r="PAN74" s="545"/>
      <c r="PAQ74" s="545"/>
      <c r="PAR74" s="545"/>
      <c r="PAT74" s="545"/>
      <c r="PAU74" s="545"/>
      <c r="PAV74" s="545"/>
      <c r="PAY74" s="545"/>
      <c r="PAZ74" s="545"/>
      <c r="PBB74" s="545"/>
      <c r="PBC74" s="545"/>
      <c r="PBD74" s="545"/>
      <c r="PBG74" s="545"/>
      <c r="PBH74" s="545"/>
      <c r="PBJ74" s="545"/>
      <c r="PBK74" s="545"/>
      <c r="PBL74" s="545"/>
      <c r="PBO74" s="545"/>
      <c r="PBP74" s="545"/>
      <c r="PBR74" s="545"/>
      <c r="PBS74" s="545"/>
      <c r="PBT74" s="545"/>
      <c r="PBW74" s="545"/>
      <c r="PBX74" s="545"/>
      <c r="PBZ74" s="545"/>
      <c r="PCA74" s="545"/>
      <c r="PCB74" s="545"/>
      <c r="PCE74" s="545"/>
      <c r="PCF74" s="545"/>
      <c r="PCH74" s="545"/>
      <c r="PCI74" s="545"/>
      <c r="PCJ74" s="545"/>
      <c r="PCM74" s="545"/>
      <c r="PCN74" s="545"/>
      <c r="PCP74" s="545"/>
      <c r="PCQ74" s="545"/>
      <c r="PCR74" s="545"/>
      <c r="PCU74" s="545"/>
      <c r="PCV74" s="545"/>
      <c r="PCX74" s="545"/>
      <c r="PCY74" s="545"/>
      <c r="PCZ74" s="545"/>
      <c r="PDC74" s="545"/>
      <c r="PDD74" s="545"/>
      <c r="PDF74" s="545"/>
      <c r="PDG74" s="545"/>
      <c r="PDH74" s="545"/>
      <c r="PDK74" s="545"/>
      <c r="PDL74" s="545"/>
      <c r="PDN74" s="545"/>
      <c r="PDO74" s="545"/>
      <c r="PDP74" s="545"/>
      <c r="PDS74" s="545"/>
      <c r="PDT74" s="545"/>
      <c r="PDV74" s="545"/>
      <c r="PDW74" s="545"/>
      <c r="PDX74" s="545"/>
      <c r="PEA74" s="545"/>
      <c r="PEB74" s="545"/>
      <c r="PED74" s="545"/>
      <c r="PEE74" s="545"/>
      <c r="PEF74" s="545"/>
      <c r="PEI74" s="545"/>
      <c r="PEJ74" s="545"/>
      <c r="PEL74" s="545"/>
      <c r="PEM74" s="545"/>
      <c r="PEN74" s="545"/>
      <c r="PEQ74" s="545"/>
      <c r="PER74" s="545"/>
      <c r="PET74" s="545"/>
      <c r="PEU74" s="545"/>
      <c r="PEV74" s="545"/>
      <c r="PEY74" s="545"/>
      <c r="PEZ74" s="545"/>
      <c r="PFB74" s="545"/>
      <c r="PFC74" s="545"/>
      <c r="PFD74" s="545"/>
      <c r="PFG74" s="545"/>
      <c r="PFH74" s="545"/>
      <c r="PFJ74" s="545"/>
      <c r="PFK74" s="545"/>
      <c r="PFL74" s="545"/>
      <c r="PFO74" s="545"/>
      <c r="PFP74" s="545"/>
      <c r="PFR74" s="545"/>
      <c r="PFS74" s="545"/>
      <c r="PFT74" s="545"/>
      <c r="PFW74" s="545"/>
      <c r="PFX74" s="545"/>
      <c r="PFZ74" s="545"/>
      <c r="PGA74" s="545"/>
      <c r="PGB74" s="545"/>
      <c r="PGE74" s="545"/>
      <c r="PGF74" s="545"/>
      <c r="PGH74" s="545"/>
      <c r="PGI74" s="545"/>
      <c r="PGJ74" s="545"/>
      <c r="PGM74" s="545"/>
      <c r="PGN74" s="545"/>
      <c r="PGP74" s="545"/>
      <c r="PGQ74" s="545"/>
      <c r="PGR74" s="545"/>
      <c r="PGU74" s="545"/>
      <c r="PGV74" s="545"/>
      <c r="PGX74" s="545"/>
      <c r="PGY74" s="545"/>
      <c r="PGZ74" s="545"/>
      <c r="PHC74" s="545"/>
      <c r="PHD74" s="545"/>
      <c r="PHF74" s="545"/>
      <c r="PHG74" s="545"/>
      <c r="PHH74" s="545"/>
      <c r="PHK74" s="545"/>
      <c r="PHL74" s="545"/>
      <c r="PHN74" s="545"/>
      <c r="PHO74" s="545"/>
      <c r="PHP74" s="545"/>
      <c r="PHS74" s="545"/>
      <c r="PHT74" s="545"/>
      <c r="PHV74" s="545"/>
      <c r="PHW74" s="545"/>
      <c r="PHX74" s="545"/>
      <c r="PIA74" s="545"/>
      <c r="PIB74" s="545"/>
      <c r="PID74" s="545"/>
      <c r="PIE74" s="545"/>
      <c r="PIF74" s="545"/>
      <c r="PII74" s="545"/>
      <c r="PIJ74" s="545"/>
      <c r="PIL74" s="545"/>
      <c r="PIM74" s="545"/>
      <c r="PIN74" s="545"/>
      <c r="PIQ74" s="545"/>
      <c r="PIR74" s="545"/>
      <c r="PIT74" s="545"/>
      <c r="PIU74" s="545"/>
      <c r="PIV74" s="545"/>
      <c r="PIY74" s="545"/>
      <c r="PIZ74" s="545"/>
      <c r="PJB74" s="545"/>
      <c r="PJC74" s="545"/>
      <c r="PJD74" s="545"/>
      <c r="PJG74" s="545"/>
      <c r="PJH74" s="545"/>
      <c r="PJJ74" s="545"/>
      <c r="PJK74" s="545"/>
      <c r="PJL74" s="545"/>
      <c r="PJO74" s="545"/>
      <c r="PJP74" s="545"/>
      <c r="PJR74" s="545"/>
      <c r="PJS74" s="545"/>
      <c r="PJT74" s="545"/>
      <c r="PJW74" s="545"/>
      <c r="PJX74" s="545"/>
      <c r="PJZ74" s="545"/>
      <c r="PKA74" s="545"/>
      <c r="PKB74" s="545"/>
      <c r="PKE74" s="545"/>
      <c r="PKF74" s="545"/>
      <c r="PKH74" s="545"/>
      <c r="PKI74" s="545"/>
      <c r="PKJ74" s="545"/>
      <c r="PKM74" s="545"/>
      <c r="PKN74" s="545"/>
      <c r="PKP74" s="545"/>
      <c r="PKQ74" s="545"/>
      <c r="PKR74" s="545"/>
      <c r="PKU74" s="545"/>
      <c r="PKV74" s="545"/>
      <c r="PKX74" s="545"/>
      <c r="PKY74" s="545"/>
      <c r="PKZ74" s="545"/>
      <c r="PLC74" s="545"/>
      <c r="PLD74" s="545"/>
      <c r="PLF74" s="545"/>
      <c r="PLG74" s="545"/>
      <c r="PLH74" s="545"/>
      <c r="PLK74" s="545"/>
      <c r="PLL74" s="545"/>
      <c r="PLN74" s="545"/>
      <c r="PLO74" s="545"/>
      <c r="PLP74" s="545"/>
      <c r="PLS74" s="545"/>
      <c r="PLT74" s="545"/>
      <c r="PLV74" s="545"/>
      <c r="PLW74" s="545"/>
      <c r="PLX74" s="545"/>
      <c r="PMA74" s="545"/>
      <c r="PMB74" s="545"/>
      <c r="PMD74" s="545"/>
      <c r="PME74" s="545"/>
      <c r="PMF74" s="545"/>
      <c r="PMI74" s="545"/>
      <c r="PMJ74" s="545"/>
      <c r="PML74" s="545"/>
      <c r="PMM74" s="545"/>
      <c r="PMN74" s="545"/>
      <c r="PMQ74" s="545"/>
      <c r="PMR74" s="545"/>
      <c r="PMT74" s="545"/>
      <c r="PMU74" s="545"/>
      <c r="PMV74" s="545"/>
      <c r="PMY74" s="545"/>
      <c r="PMZ74" s="545"/>
      <c r="PNB74" s="545"/>
      <c r="PNC74" s="545"/>
      <c r="PND74" s="545"/>
      <c r="PNG74" s="545"/>
      <c r="PNH74" s="545"/>
      <c r="PNJ74" s="545"/>
      <c r="PNK74" s="545"/>
      <c r="PNL74" s="545"/>
      <c r="PNO74" s="545"/>
      <c r="PNP74" s="545"/>
      <c r="PNR74" s="545"/>
      <c r="PNS74" s="545"/>
      <c r="PNT74" s="545"/>
      <c r="PNW74" s="545"/>
      <c r="PNX74" s="545"/>
      <c r="PNZ74" s="545"/>
      <c r="POA74" s="545"/>
      <c r="POB74" s="545"/>
      <c r="POE74" s="545"/>
      <c r="POF74" s="545"/>
      <c r="POH74" s="545"/>
      <c r="POI74" s="545"/>
      <c r="POJ74" s="545"/>
      <c r="POM74" s="545"/>
      <c r="PON74" s="545"/>
      <c r="POP74" s="545"/>
      <c r="POQ74" s="545"/>
      <c r="POR74" s="545"/>
      <c r="POU74" s="545"/>
      <c r="POV74" s="545"/>
      <c r="POX74" s="545"/>
      <c r="POY74" s="545"/>
      <c r="POZ74" s="545"/>
      <c r="PPC74" s="545"/>
      <c r="PPD74" s="545"/>
      <c r="PPF74" s="545"/>
      <c r="PPG74" s="545"/>
      <c r="PPH74" s="545"/>
      <c r="PPK74" s="545"/>
      <c r="PPL74" s="545"/>
      <c r="PPN74" s="545"/>
      <c r="PPO74" s="545"/>
      <c r="PPP74" s="545"/>
      <c r="PPS74" s="545"/>
      <c r="PPT74" s="545"/>
      <c r="PPV74" s="545"/>
      <c r="PPW74" s="545"/>
      <c r="PPX74" s="545"/>
      <c r="PQA74" s="545"/>
      <c r="PQB74" s="545"/>
      <c r="PQD74" s="545"/>
      <c r="PQE74" s="545"/>
      <c r="PQF74" s="545"/>
      <c r="PQI74" s="545"/>
      <c r="PQJ74" s="545"/>
      <c r="PQL74" s="545"/>
      <c r="PQM74" s="545"/>
      <c r="PQN74" s="545"/>
      <c r="PQQ74" s="545"/>
      <c r="PQR74" s="545"/>
      <c r="PQT74" s="545"/>
      <c r="PQU74" s="545"/>
      <c r="PQV74" s="545"/>
      <c r="PQY74" s="545"/>
      <c r="PQZ74" s="545"/>
      <c r="PRB74" s="545"/>
      <c r="PRC74" s="545"/>
      <c r="PRD74" s="545"/>
      <c r="PRG74" s="545"/>
      <c r="PRH74" s="545"/>
      <c r="PRJ74" s="545"/>
      <c r="PRK74" s="545"/>
      <c r="PRL74" s="545"/>
      <c r="PRO74" s="545"/>
      <c r="PRP74" s="545"/>
      <c r="PRR74" s="545"/>
      <c r="PRS74" s="545"/>
      <c r="PRT74" s="545"/>
      <c r="PRW74" s="545"/>
      <c r="PRX74" s="545"/>
      <c r="PRZ74" s="545"/>
      <c r="PSA74" s="545"/>
      <c r="PSB74" s="545"/>
      <c r="PSE74" s="545"/>
      <c r="PSF74" s="545"/>
      <c r="PSH74" s="545"/>
      <c r="PSI74" s="545"/>
      <c r="PSJ74" s="545"/>
      <c r="PSM74" s="545"/>
      <c r="PSN74" s="545"/>
      <c r="PSP74" s="545"/>
      <c r="PSQ74" s="545"/>
      <c r="PSR74" s="545"/>
      <c r="PSU74" s="545"/>
      <c r="PSV74" s="545"/>
      <c r="PSX74" s="545"/>
      <c r="PSY74" s="545"/>
      <c r="PSZ74" s="545"/>
      <c r="PTC74" s="545"/>
      <c r="PTD74" s="545"/>
      <c r="PTF74" s="545"/>
      <c r="PTG74" s="545"/>
      <c r="PTH74" s="545"/>
      <c r="PTK74" s="545"/>
      <c r="PTL74" s="545"/>
      <c r="PTN74" s="545"/>
      <c r="PTO74" s="545"/>
      <c r="PTP74" s="545"/>
      <c r="PTS74" s="545"/>
      <c r="PTT74" s="545"/>
      <c r="PTV74" s="545"/>
      <c r="PTW74" s="545"/>
      <c r="PTX74" s="545"/>
      <c r="PUA74" s="545"/>
      <c r="PUB74" s="545"/>
      <c r="PUD74" s="545"/>
      <c r="PUE74" s="545"/>
      <c r="PUF74" s="545"/>
      <c r="PUI74" s="545"/>
      <c r="PUJ74" s="545"/>
      <c r="PUL74" s="545"/>
      <c r="PUM74" s="545"/>
      <c r="PUN74" s="545"/>
      <c r="PUQ74" s="545"/>
      <c r="PUR74" s="545"/>
      <c r="PUT74" s="545"/>
      <c r="PUU74" s="545"/>
      <c r="PUV74" s="545"/>
      <c r="PUY74" s="545"/>
      <c r="PUZ74" s="545"/>
      <c r="PVB74" s="545"/>
      <c r="PVC74" s="545"/>
      <c r="PVD74" s="545"/>
      <c r="PVG74" s="545"/>
      <c r="PVH74" s="545"/>
      <c r="PVJ74" s="545"/>
      <c r="PVK74" s="545"/>
      <c r="PVL74" s="545"/>
      <c r="PVO74" s="545"/>
      <c r="PVP74" s="545"/>
      <c r="PVR74" s="545"/>
      <c r="PVS74" s="545"/>
      <c r="PVT74" s="545"/>
      <c r="PVW74" s="545"/>
      <c r="PVX74" s="545"/>
      <c r="PVZ74" s="545"/>
      <c r="PWA74" s="545"/>
      <c r="PWB74" s="545"/>
      <c r="PWE74" s="545"/>
      <c r="PWF74" s="545"/>
      <c r="PWH74" s="545"/>
      <c r="PWI74" s="545"/>
      <c r="PWJ74" s="545"/>
      <c r="PWM74" s="545"/>
      <c r="PWN74" s="545"/>
      <c r="PWP74" s="545"/>
      <c r="PWQ74" s="545"/>
      <c r="PWR74" s="545"/>
      <c r="PWU74" s="545"/>
      <c r="PWV74" s="545"/>
      <c r="PWX74" s="545"/>
      <c r="PWY74" s="545"/>
      <c r="PWZ74" s="545"/>
      <c r="PXC74" s="545"/>
      <c r="PXD74" s="545"/>
      <c r="PXF74" s="545"/>
      <c r="PXG74" s="545"/>
      <c r="PXH74" s="545"/>
      <c r="PXK74" s="545"/>
      <c r="PXL74" s="545"/>
      <c r="PXN74" s="545"/>
      <c r="PXO74" s="545"/>
      <c r="PXP74" s="545"/>
      <c r="PXS74" s="545"/>
      <c r="PXT74" s="545"/>
      <c r="PXV74" s="545"/>
      <c r="PXW74" s="545"/>
      <c r="PXX74" s="545"/>
      <c r="PYA74" s="545"/>
      <c r="PYB74" s="545"/>
      <c r="PYD74" s="545"/>
      <c r="PYE74" s="545"/>
      <c r="PYF74" s="545"/>
      <c r="PYI74" s="545"/>
      <c r="PYJ74" s="545"/>
      <c r="PYL74" s="545"/>
      <c r="PYM74" s="545"/>
      <c r="PYN74" s="545"/>
      <c r="PYQ74" s="545"/>
      <c r="PYR74" s="545"/>
      <c r="PYT74" s="545"/>
      <c r="PYU74" s="545"/>
      <c r="PYV74" s="545"/>
      <c r="PYY74" s="545"/>
      <c r="PYZ74" s="545"/>
      <c r="PZB74" s="545"/>
      <c r="PZC74" s="545"/>
      <c r="PZD74" s="545"/>
      <c r="PZG74" s="545"/>
      <c r="PZH74" s="545"/>
      <c r="PZJ74" s="545"/>
      <c r="PZK74" s="545"/>
      <c r="PZL74" s="545"/>
      <c r="PZO74" s="545"/>
      <c r="PZP74" s="545"/>
      <c r="PZR74" s="545"/>
      <c r="PZS74" s="545"/>
      <c r="PZT74" s="545"/>
      <c r="PZW74" s="545"/>
      <c r="PZX74" s="545"/>
      <c r="PZZ74" s="545"/>
      <c r="QAA74" s="545"/>
      <c r="QAB74" s="545"/>
      <c r="QAE74" s="545"/>
      <c r="QAF74" s="545"/>
      <c r="QAH74" s="545"/>
      <c r="QAI74" s="545"/>
      <c r="QAJ74" s="545"/>
      <c r="QAM74" s="545"/>
      <c r="QAN74" s="545"/>
      <c r="QAP74" s="545"/>
      <c r="QAQ74" s="545"/>
      <c r="QAR74" s="545"/>
      <c r="QAU74" s="545"/>
      <c r="QAV74" s="545"/>
      <c r="QAX74" s="545"/>
      <c r="QAY74" s="545"/>
      <c r="QAZ74" s="545"/>
      <c r="QBC74" s="545"/>
      <c r="QBD74" s="545"/>
      <c r="QBF74" s="545"/>
      <c r="QBG74" s="545"/>
      <c r="QBH74" s="545"/>
      <c r="QBK74" s="545"/>
      <c r="QBL74" s="545"/>
      <c r="QBN74" s="545"/>
      <c r="QBO74" s="545"/>
      <c r="QBP74" s="545"/>
      <c r="QBS74" s="545"/>
      <c r="QBT74" s="545"/>
      <c r="QBV74" s="545"/>
      <c r="QBW74" s="545"/>
      <c r="QBX74" s="545"/>
      <c r="QCA74" s="545"/>
      <c r="QCB74" s="545"/>
      <c r="QCD74" s="545"/>
      <c r="QCE74" s="545"/>
      <c r="QCF74" s="545"/>
      <c r="QCI74" s="545"/>
      <c r="QCJ74" s="545"/>
      <c r="QCL74" s="545"/>
      <c r="QCM74" s="545"/>
      <c r="QCN74" s="545"/>
      <c r="QCQ74" s="545"/>
      <c r="QCR74" s="545"/>
      <c r="QCT74" s="545"/>
      <c r="QCU74" s="545"/>
      <c r="QCV74" s="545"/>
      <c r="QCY74" s="545"/>
      <c r="QCZ74" s="545"/>
      <c r="QDB74" s="545"/>
      <c r="QDC74" s="545"/>
      <c r="QDD74" s="545"/>
      <c r="QDG74" s="545"/>
      <c r="QDH74" s="545"/>
      <c r="QDJ74" s="545"/>
      <c r="QDK74" s="545"/>
      <c r="QDL74" s="545"/>
      <c r="QDO74" s="545"/>
      <c r="QDP74" s="545"/>
      <c r="QDR74" s="545"/>
      <c r="QDS74" s="545"/>
      <c r="QDT74" s="545"/>
      <c r="QDW74" s="545"/>
      <c r="QDX74" s="545"/>
      <c r="QDZ74" s="545"/>
      <c r="QEA74" s="545"/>
      <c r="QEB74" s="545"/>
      <c r="QEE74" s="545"/>
      <c r="QEF74" s="545"/>
      <c r="QEH74" s="545"/>
      <c r="QEI74" s="545"/>
      <c r="QEJ74" s="545"/>
      <c r="QEM74" s="545"/>
      <c r="QEN74" s="545"/>
      <c r="QEP74" s="545"/>
      <c r="QEQ74" s="545"/>
      <c r="QER74" s="545"/>
      <c r="QEU74" s="545"/>
      <c r="QEV74" s="545"/>
      <c r="QEX74" s="545"/>
      <c r="QEY74" s="545"/>
      <c r="QEZ74" s="545"/>
      <c r="QFC74" s="545"/>
      <c r="QFD74" s="545"/>
      <c r="QFF74" s="545"/>
      <c r="QFG74" s="545"/>
      <c r="QFH74" s="545"/>
      <c r="QFK74" s="545"/>
      <c r="QFL74" s="545"/>
      <c r="QFN74" s="545"/>
      <c r="QFO74" s="545"/>
      <c r="QFP74" s="545"/>
      <c r="QFS74" s="545"/>
      <c r="QFT74" s="545"/>
      <c r="QFV74" s="545"/>
      <c r="QFW74" s="545"/>
      <c r="QFX74" s="545"/>
      <c r="QGA74" s="545"/>
      <c r="QGB74" s="545"/>
      <c r="QGD74" s="545"/>
      <c r="QGE74" s="545"/>
      <c r="QGF74" s="545"/>
      <c r="QGI74" s="545"/>
      <c r="QGJ74" s="545"/>
      <c r="QGL74" s="545"/>
      <c r="QGM74" s="545"/>
      <c r="QGN74" s="545"/>
      <c r="QGQ74" s="545"/>
      <c r="QGR74" s="545"/>
      <c r="QGT74" s="545"/>
      <c r="QGU74" s="545"/>
      <c r="QGV74" s="545"/>
      <c r="QGY74" s="545"/>
      <c r="QGZ74" s="545"/>
      <c r="QHB74" s="545"/>
      <c r="QHC74" s="545"/>
      <c r="QHD74" s="545"/>
      <c r="QHG74" s="545"/>
      <c r="QHH74" s="545"/>
      <c r="QHJ74" s="545"/>
      <c r="QHK74" s="545"/>
      <c r="QHL74" s="545"/>
      <c r="QHO74" s="545"/>
      <c r="QHP74" s="545"/>
      <c r="QHR74" s="545"/>
      <c r="QHS74" s="545"/>
      <c r="QHT74" s="545"/>
      <c r="QHW74" s="545"/>
      <c r="QHX74" s="545"/>
      <c r="QHZ74" s="545"/>
      <c r="QIA74" s="545"/>
      <c r="QIB74" s="545"/>
      <c r="QIE74" s="545"/>
      <c r="QIF74" s="545"/>
      <c r="QIH74" s="545"/>
      <c r="QII74" s="545"/>
      <c r="QIJ74" s="545"/>
      <c r="QIM74" s="545"/>
      <c r="QIN74" s="545"/>
      <c r="QIP74" s="545"/>
      <c r="QIQ74" s="545"/>
      <c r="QIR74" s="545"/>
      <c r="QIU74" s="545"/>
      <c r="QIV74" s="545"/>
      <c r="QIX74" s="545"/>
      <c r="QIY74" s="545"/>
      <c r="QIZ74" s="545"/>
      <c r="QJC74" s="545"/>
      <c r="QJD74" s="545"/>
      <c r="QJF74" s="545"/>
      <c r="QJG74" s="545"/>
      <c r="QJH74" s="545"/>
      <c r="QJK74" s="545"/>
      <c r="QJL74" s="545"/>
      <c r="QJN74" s="545"/>
      <c r="QJO74" s="545"/>
      <c r="QJP74" s="545"/>
      <c r="QJS74" s="545"/>
      <c r="QJT74" s="545"/>
      <c r="QJV74" s="545"/>
      <c r="QJW74" s="545"/>
      <c r="QJX74" s="545"/>
      <c r="QKA74" s="545"/>
      <c r="QKB74" s="545"/>
      <c r="QKD74" s="545"/>
      <c r="QKE74" s="545"/>
      <c r="QKF74" s="545"/>
      <c r="QKI74" s="545"/>
      <c r="QKJ74" s="545"/>
      <c r="QKL74" s="545"/>
      <c r="QKM74" s="545"/>
      <c r="QKN74" s="545"/>
      <c r="QKQ74" s="545"/>
      <c r="QKR74" s="545"/>
      <c r="QKT74" s="545"/>
      <c r="QKU74" s="545"/>
      <c r="QKV74" s="545"/>
      <c r="QKY74" s="545"/>
      <c r="QKZ74" s="545"/>
      <c r="QLB74" s="545"/>
      <c r="QLC74" s="545"/>
      <c r="QLD74" s="545"/>
      <c r="QLG74" s="545"/>
      <c r="QLH74" s="545"/>
      <c r="QLJ74" s="545"/>
      <c r="QLK74" s="545"/>
      <c r="QLL74" s="545"/>
      <c r="QLO74" s="545"/>
      <c r="QLP74" s="545"/>
      <c r="QLR74" s="545"/>
      <c r="QLS74" s="545"/>
      <c r="QLT74" s="545"/>
      <c r="QLW74" s="545"/>
      <c r="QLX74" s="545"/>
      <c r="QLZ74" s="545"/>
      <c r="QMA74" s="545"/>
      <c r="QMB74" s="545"/>
      <c r="QME74" s="545"/>
      <c r="QMF74" s="545"/>
      <c r="QMH74" s="545"/>
      <c r="QMI74" s="545"/>
      <c r="QMJ74" s="545"/>
      <c r="QMM74" s="545"/>
      <c r="QMN74" s="545"/>
      <c r="QMP74" s="545"/>
      <c r="QMQ74" s="545"/>
      <c r="QMR74" s="545"/>
      <c r="QMU74" s="545"/>
      <c r="QMV74" s="545"/>
      <c r="QMX74" s="545"/>
      <c r="QMY74" s="545"/>
      <c r="QMZ74" s="545"/>
      <c r="QNC74" s="545"/>
      <c r="QND74" s="545"/>
      <c r="QNF74" s="545"/>
      <c r="QNG74" s="545"/>
      <c r="QNH74" s="545"/>
      <c r="QNK74" s="545"/>
      <c r="QNL74" s="545"/>
      <c r="QNN74" s="545"/>
      <c r="QNO74" s="545"/>
      <c r="QNP74" s="545"/>
      <c r="QNS74" s="545"/>
      <c r="QNT74" s="545"/>
      <c r="QNV74" s="545"/>
      <c r="QNW74" s="545"/>
      <c r="QNX74" s="545"/>
      <c r="QOA74" s="545"/>
      <c r="QOB74" s="545"/>
      <c r="QOD74" s="545"/>
      <c r="QOE74" s="545"/>
      <c r="QOF74" s="545"/>
      <c r="QOI74" s="545"/>
      <c r="QOJ74" s="545"/>
      <c r="QOL74" s="545"/>
      <c r="QOM74" s="545"/>
      <c r="QON74" s="545"/>
      <c r="QOQ74" s="545"/>
      <c r="QOR74" s="545"/>
      <c r="QOT74" s="545"/>
      <c r="QOU74" s="545"/>
      <c r="QOV74" s="545"/>
      <c r="QOY74" s="545"/>
      <c r="QOZ74" s="545"/>
      <c r="QPB74" s="545"/>
      <c r="QPC74" s="545"/>
      <c r="QPD74" s="545"/>
      <c r="QPG74" s="545"/>
      <c r="QPH74" s="545"/>
      <c r="QPJ74" s="545"/>
      <c r="QPK74" s="545"/>
      <c r="QPL74" s="545"/>
      <c r="QPO74" s="545"/>
      <c r="QPP74" s="545"/>
      <c r="QPR74" s="545"/>
      <c r="QPS74" s="545"/>
      <c r="QPT74" s="545"/>
      <c r="QPW74" s="545"/>
      <c r="QPX74" s="545"/>
      <c r="QPZ74" s="545"/>
      <c r="QQA74" s="545"/>
      <c r="QQB74" s="545"/>
      <c r="QQE74" s="545"/>
      <c r="QQF74" s="545"/>
      <c r="QQH74" s="545"/>
      <c r="QQI74" s="545"/>
      <c r="QQJ74" s="545"/>
      <c r="QQM74" s="545"/>
      <c r="QQN74" s="545"/>
      <c r="QQP74" s="545"/>
      <c r="QQQ74" s="545"/>
      <c r="QQR74" s="545"/>
      <c r="QQU74" s="545"/>
      <c r="QQV74" s="545"/>
      <c r="QQX74" s="545"/>
      <c r="QQY74" s="545"/>
      <c r="QQZ74" s="545"/>
      <c r="QRC74" s="545"/>
      <c r="QRD74" s="545"/>
      <c r="QRF74" s="545"/>
      <c r="QRG74" s="545"/>
      <c r="QRH74" s="545"/>
      <c r="QRK74" s="545"/>
      <c r="QRL74" s="545"/>
      <c r="QRN74" s="545"/>
      <c r="QRO74" s="545"/>
      <c r="QRP74" s="545"/>
      <c r="QRS74" s="545"/>
      <c r="QRT74" s="545"/>
      <c r="QRV74" s="545"/>
      <c r="QRW74" s="545"/>
      <c r="QRX74" s="545"/>
      <c r="QSA74" s="545"/>
      <c r="QSB74" s="545"/>
      <c r="QSD74" s="545"/>
      <c r="QSE74" s="545"/>
      <c r="QSF74" s="545"/>
      <c r="QSI74" s="545"/>
      <c r="QSJ74" s="545"/>
      <c r="QSL74" s="545"/>
      <c r="QSM74" s="545"/>
      <c r="QSN74" s="545"/>
      <c r="QSQ74" s="545"/>
      <c r="QSR74" s="545"/>
      <c r="QST74" s="545"/>
      <c r="QSU74" s="545"/>
      <c r="QSV74" s="545"/>
      <c r="QSY74" s="545"/>
      <c r="QSZ74" s="545"/>
      <c r="QTB74" s="545"/>
      <c r="QTC74" s="545"/>
      <c r="QTD74" s="545"/>
      <c r="QTG74" s="545"/>
      <c r="QTH74" s="545"/>
      <c r="QTJ74" s="545"/>
      <c r="QTK74" s="545"/>
      <c r="QTL74" s="545"/>
      <c r="QTO74" s="545"/>
      <c r="QTP74" s="545"/>
      <c r="QTR74" s="545"/>
      <c r="QTS74" s="545"/>
      <c r="QTT74" s="545"/>
      <c r="QTW74" s="545"/>
      <c r="QTX74" s="545"/>
      <c r="QTZ74" s="545"/>
      <c r="QUA74" s="545"/>
      <c r="QUB74" s="545"/>
      <c r="QUE74" s="545"/>
      <c r="QUF74" s="545"/>
      <c r="QUH74" s="545"/>
      <c r="QUI74" s="545"/>
      <c r="QUJ74" s="545"/>
      <c r="QUM74" s="545"/>
      <c r="QUN74" s="545"/>
      <c r="QUP74" s="545"/>
      <c r="QUQ74" s="545"/>
      <c r="QUR74" s="545"/>
      <c r="QUU74" s="545"/>
      <c r="QUV74" s="545"/>
      <c r="QUX74" s="545"/>
      <c r="QUY74" s="545"/>
      <c r="QUZ74" s="545"/>
      <c r="QVC74" s="545"/>
      <c r="QVD74" s="545"/>
      <c r="QVF74" s="545"/>
      <c r="QVG74" s="545"/>
      <c r="QVH74" s="545"/>
      <c r="QVK74" s="545"/>
      <c r="QVL74" s="545"/>
      <c r="QVN74" s="545"/>
      <c r="QVO74" s="545"/>
      <c r="QVP74" s="545"/>
      <c r="QVS74" s="545"/>
      <c r="QVT74" s="545"/>
      <c r="QVV74" s="545"/>
      <c r="QVW74" s="545"/>
      <c r="QVX74" s="545"/>
      <c r="QWA74" s="545"/>
      <c r="QWB74" s="545"/>
      <c r="QWD74" s="545"/>
      <c r="QWE74" s="545"/>
      <c r="QWF74" s="545"/>
      <c r="QWI74" s="545"/>
      <c r="QWJ74" s="545"/>
      <c r="QWL74" s="545"/>
      <c r="QWM74" s="545"/>
      <c r="QWN74" s="545"/>
      <c r="QWQ74" s="545"/>
      <c r="QWR74" s="545"/>
      <c r="QWT74" s="545"/>
      <c r="QWU74" s="545"/>
      <c r="QWV74" s="545"/>
      <c r="QWY74" s="545"/>
      <c r="QWZ74" s="545"/>
      <c r="QXB74" s="545"/>
      <c r="QXC74" s="545"/>
      <c r="QXD74" s="545"/>
      <c r="QXG74" s="545"/>
      <c r="QXH74" s="545"/>
      <c r="QXJ74" s="545"/>
      <c r="QXK74" s="545"/>
      <c r="QXL74" s="545"/>
      <c r="QXO74" s="545"/>
      <c r="QXP74" s="545"/>
      <c r="QXR74" s="545"/>
      <c r="QXS74" s="545"/>
      <c r="QXT74" s="545"/>
      <c r="QXW74" s="545"/>
      <c r="QXX74" s="545"/>
      <c r="QXZ74" s="545"/>
      <c r="QYA74" s="545"/>
      <c r="QYB74" s="545"/>
      <c r="QYE74" s="545"/>
      <c r="QYF74" s="545"/>
      <c r="QYH74" s="545"/>
      <c r="QYI74" s="545"/>
      <c r="QYJ74" s="545"/>
      <c r="QYM74" s="545"/>
      <c r="QYN74" s="545"/>
      <c r="QYP74" s="545"/>
      <c r="QYQ74" s="545"/>
      <c r="QYR74" s="545"/>
      <c r="QYU74" s="545"/>
      <c r="QYV74" s="545"/>
      <c r="QYX74" s="545"/>
      <c r="QYY74" s="545"/>
      <c r="QYZ74" s="545"/>
      <c r="QZC74" s="545"/>
      <c r="QZD74" s="545"/>
      <c r="QZF74" s="545"/>
      <c r="QZG74" s="545"/>
      <c r="QZH74" s="545"/>
      <c r="QZK74" s="545"/>
      <c r="QZL74" s="545"/>
      <c r="QZN74" s="545"/>
      <c r="QZO74" s="545"/>
      <c r="QZP74" s="545"/>
      <c r="QZS74" s="545"/>
      <c r="QZT74" s="545"/>
      <c r="QZV74" s="545"/>
      <c r="QZW74" s="545"/>
      <c r="QZX74" s="545"/>
      <c r="RAA74" s="545"/>
      <c r="RAB74" s="545"/>
      <c r="RAD74" s="545"/>
      <c r="RAE74" s="545"/>
      <c r="RAF74" s="545"/>
      <c r="RAI74" s="545"/>
      <c r="RAJ74" s="545"/>
      <c r="RAL74" s="545"/>
      <c r="RAM74" s="545"/>
      <c r="RAN74" s="545"/>
      <c r="RAQ74" s="545"/>
      <c r="RAR74" s="545"/>
      <c r="RAT74" s="545"/>
      <c r="RAU74" s="545"/>
      <c r="RAV74" s="545"/>
      <c r="RAY74" s="545"/>
      <c r="RAZ74" s="545"/>
      <c r="RBB74" s="545"/>
      <c r="RBC74" s="545"/>
      <c r="RBD74" s="545"/>
      <c r="RBG74" s="545"/>
      <c r="RBH74" s="545"/>
      <c r="RBJ74" s="545"/>
      <c r="RBK74" s="545"/>
      <c r="RBL74" s="545"/>
      <c r="RBO74" s="545"/>
      <c r="RBP74" s="545"/>
      <c r="RBR74" s="545"/>
      <c r="RBS74" s="545"/>
      <c r="RBT74" s="545"/>
      <c r="RBW74" s="545"/>
      <c r="RBX74" s="545"/>
      <c r="RBZ74" s="545"/>
      <c r="RCA74" s="545"/>
      <c r="RCB74" s="545"/>
      <c r="RCE74" s="545"/>
      <c r="RCF74" s="545"/>
      <c r="RCH74" s="545"/>
      <c r="RCI74" s="545"/>
      <c r="RCJ74" s="545"/>
      <c r="RCM74" s="545"/>
      <c r="RCN74" s="545"/>
      <c r="RCP74" s="545"/>
      <c r="RCQ74" s="545"/>
      <c r="RCR74" s="545"/>
      <c r="RCU74" s="545"/>
      <c r="RCV74" s="545"/>
      <c r="RCX74" s="545"/>
      <c r="RCY74" s="545"/>
      <c r="RCZ74" s="545"/>
      <c r="RDC74" s="545"/>
      <c r="RDD74" s="545"/>
      <c r="RDF74" s="545"/>
      <c r="RDG74" s="545"/>
      <c r="RDH74" s="545"/>
      <c r="RDK74" s="545"/>
      <c r="RDL74" s="545"/>
      <c r="RDN74" s="545"/>
      <c r="RDO74" s="545"/>
      <c r="RDP74" s="545"/>
      <c r="RDS74" s="545"/>
      <c r="RDT74" s="545"/>
      <c r="RDV74" s="545"/>
      <c r="RDW74" s="545"/>
      <c r="RDX74" s="545"/>
      <c r="REA74" s="545"/>
      <c r="REB74" s="545"/>
      <c r="RED74" s="545"/>
      <c r="REE74" s="545"/>
      <c r="REF74" s="545"/>
      <c r="REI74" s="545"/>
      <c r="REJ74" s="545"/>
      <c r="REL74" s="545"/>
      <c r="REM74" s="545"/>
      <c r="REN74" s="545"/>
      <c r="REQ74" s="545"/>
      <c r="RER74" s="545"/>
      <c r="RET74" s="545"/>
      <c r="REU74" s="545"/>
      <c r="REV74" s="545"/>
      <c r="REY74" s="545"/>
      <c r="REZ74" s="545"/>
      <c r="RFB74" s="545"/>
      <c r="RFC74" s="545"/>
      <c r="RFD74" s="545"/>
      <c r="RFG74" s="545"/>
      <c r="RFH74" s="545"/>
      <c r="RFJ74" s="545"/>
      <c r="RFK74" s="545"/>
      <c r="RFL74" s="545"/>
      <c r="RFO74" s="545"/>
      <c r="RFP74" s="545"/>
      <c r="RFR74" s="545"/>
      <c r="RFS74" s="545"/>
      <c r="RFT74" s="545"/>
      <c r="RFW74" s="545"/>
      <c r="RFX74" s="545"/>
      <c r="RFZ74" s="545"/>
      <c r="RGA74" s="545"/>
      <c r="RGB74" s="545"/>
      <c r="RGE74" s="545"/>
      <c r="RGF74" s="545"/>
      <c r="RGH74" s="545"/>
      <c r="RGI74" s="545"/>
      <c r="RGJ74" s="545"/>
      <c r="RGM74" s="545"/>
      <c r="RGN74" s="545"/>
      <c r="RGP74" s="545"/>
      <c r="RGQ74" s="545"/>
      <c r="RGR74" s="545"/>
      <c r="RGU74" s="545"/>
      <c r="RGV74" s="545"/>
      <c r="RGX74" s="545"/>
      <c r="RGY74" s="545"/>
      <c r="RGZ74" s="545"/>
      <c r="RHC74" s="545"/>
      <c r="RHD74" s="545"/>
      <c r="RHF74" s="545"/>
      <c r="RHG74" s="545"/>
      <c r="RHH74" s="545"/>
      <c r="RHK74" s="545"/>
      <c r="RHL74" s="545"/>
      <c r="RHN74" s="545"/>
      <c r="RHO74" s="545"/>
      <c r="RHP74" s="545"/>
      <c r="RHS74" s="545"/>
      <c r="RHT74" s="545"/>
      <c r="RHV74" s="545"/>
      <c r="RHW74" s="545"/>
      <c r="RHX74" s="545"/>
      <c r="RIA74" s="545"/>
      <c r="RIB74" s="545"/>
      <c r="RID74" s="545"/>
      <c r="RIE74" s="545"/>
      <c r="RIF74" s="545"/>
      <c r="RII74" s="545"/>
      <c r="RIJ74" s="545"/>
      <c r="RIL74" s="545"/>
      <c r="RIM74" s="545"/>
      <c r="RIN74" s="545"/>
      <c r="RIQ74" s="545"/>
      <c r="RIR74" s="545"/>
      <c r="RIT74" s="545"/>
      <c r="RIU74" s="545"/>
      <c r="RIV74" s="545"/>
      <c r="RIY74" s="545"/>
      <c r="RIZ74" s="545"/>
      <c r="RJB74" s="545"/>
      <c r="RJC74" s="545"/>
      <c r="RJD74" s="545"/>
      <c r="RJG74" s="545"/>
      <c r="RJH74" s="545"/>
      <c r="RJJ74" s="545"/>
      <c r="RJK74" s="545"/>
      <c r="RJL74" s="545"/>
      <c r="RJO74" s="545"/>
      <c r="RJP74" s="545"/>
      <c r="RJR74" s="545"/>
      <c r="RJS74" s="545"/>
      <c r="RJT74" s="545"/>
      <c r="RJW74" s="545"/>
      <c r="RJX74" s="545"/>
      <c r="RJZ74" s="545"/>
      <c r="RKA74" s="545"/>
      <c r="RKB74" s="545"/>
      <c r="RKE74" s="545"/>
      <c r="RKF74" s="545"/>
      <c r="RKH74" s="545"/>
      <c r="RKI74" s="545"/>
      <c r="RKJ74" s="545"/>
      <c r="RKM74" s="545"/>
      <c r="RKN74" s="545"/>
      <c r="RKP74" s="545"/>
      <c r="RKQ74" s="545"/>
      <c r="RKR74" s="545"/>
      <c r="RKU74" s="545"/>
      <c r="RKV74" s="545"/>
      <c r="RKX74" s="545"/>
      <c r="RKY74" s="545"/>
      <c r="RKZ74" s="545"/>
      <c r="RLC74" s="545"/>
      <c r="RLD74" s="545"/>
      <c r="RLF74" s="545"/>
      <c r="RLG74" s="545"/>
      <c r="RLH74" s="545"/>
      <c r="RLK74" s="545"/>
      <c r="RLL74" s="545"/>
      <c r="RLN74" s="545"/>
      <c r="RLO74" s="545"/>
      <c r="RLP74" s="545"/>
      <c r="RLS74" s="545"/>
      <c r="RLT74" s="545"/>
      <c r="RLV74" s="545"/>
      <c r="RLW74" s="545"/>
      <c r="RLX74" s="545"/>
      <c r="RMA74" s="545"/>
      <c r="RMB74" s="545"/>
      <c r="RMD74" s="545"/>
      <c r="RME74" s="545"/>
      <c r="RMF74" s="545"/>
      <c r="RMI74" s="545"/>
      <c r="RMJ74" s="545"/>
      <c r="RML74" s="545"/>
      <c r="RMM74" s="545"/>
      <c r="RMN74" s="545"/>
      <c r="RMQ74" s="545"/>
      <c r="RMR74" s="545"/>
      <c r="RMT74" s="545"/>
      <c r="RMU74" s="545"/>
      <c r="RMV74" s="545"/>
      <c r="RMY74" s="545"/>
      <c r="RMZ74" s="545"/>
      <c r="RNB74" s="545"/>
      <c r="RNC74" s="545"/>
      <c r="RND74" s="545"/>
      <c r="RNG74" s="545"/>
      <c r="RNH74" s="545"/>
      <c r="RNJ74" s="545"/>
      <c r="RNK74" s="545"/>
      <c r="RNL74" s="545"/>
      <c r="RNO74" s="545"/>
      <c r="RNP74" s="545"/>
      <c r="RNR74" s="545"/>
      <c r="RNS74" s="545"/>
      <c r="RNT74" s="545"/>
      <c r="RNW74" s="545"/>
      <c r="RNX74" s="545"/>
      <c r="RNZ74" s="545"/>
      <c r="ROA74" s="545"/>
      <c r="ROB74" s="545"/>
      <c r="ROE74" s="545"/>
      <c r="ROF74" s="545"/>
      <c r="ROH74" s="545"/>
      <c r="ROI74" s="545"/>
      <c r="ROJ74" s="545"/>
      <c r="ROM74" s="545"/>
      <c r="RON74" s="545"/>
      <c r="ROP74" s="545"/>
      <c r="ROQ74" s="545"/>
      <c r="ROR74" s="545"/>
      <c r="ROU74" s="545"/>
      <c r="ROV74" s="545"/>
      <c r="ROX74" s="545"/>
      <c r="ROY74" s="545"/>
      <c r="ROZ74" s="545"/>
      <c r="RPC74" s="545"/>
      <c r="RPD74" s="545"/>
      <c r="RPF74" s="545"/>
      <c r="RPG74" s="545"/>
      <c r="RPH74" s="545"/>
      <c r="RPK74" s="545"/>
      <c r="RPL74" s="545"/>
      <c r="RPN74" s="545"/>
      <c r="RPO74" s="545"/>
      <c r="RPP74" s="545"/>
      <c r="RPS74" s="545"/>
      <c r="RPT74" s="545"/>
      <c r="RPV74" s="545"/>
      <c r="RPW74" s="545"/>
      <c r="RPX74" s="545"/>
      <c r="RQA74" s="545"/>
      <c r="RQB74" s="545"/>
      <c r="RQD74" s="545"/>
      <c r="RQE74" s="545"/>
      <c r="RQF74" s="545"/>
      <c r="RQI74" s="545"/>
      <c r="RQJ74" s="545"/>
      <c r="RQL74" s="545"/>
      <c r="RQM74" s="545"/>
      <c r="RQN74" s="545"/>
      <c r="RQQ74" s="545"/>
      <c r="RQR74" s="545"/>
      <c r="RQT74" s="545"/>
      <c r="RQU74" s="545"/>
      <c r="RQV74" s="545"/>
      <c r="RQY74" s="545"/>
      <c r="RQZ74" s="545"/>
      <c r="RRB74" s="545"/>
      <c r="RRC74" s="545"/>
      <c r="RRD74" s="545"/>
      <c r="RRG74" s="545"/>
      <c r="RRH74" s="545"/>
      <c r="RRJ74" s="545"/>
      <c r="RRK74" s="545"/>
      <c r="RRL74" s="545"/>
      <c r="RRO74" s="545"/>
      <c r="RRP74" s="545"/>
      <c r="RRR74" s="545"/>
      <c r="RRS74" s="545"/>
      <c r="RRT74" s="545"/>
      <c r="RRW74" s="545"/>
      <c r="RRX74" s="545"/>
      <c r="RRZ74" s="545"/>
      <c r="RSA74" s="545"/>
      <c r="RSB74" s="545"/>
      <c r="RSE74" s="545"/>
      <c r="RSF74" s="545"/>
      <c r="RSH74" s="545"/>
      <c r="RSI74" s="545"/>
      <c r="RSJ74" s="545"/>
      <c r="RSM74" s="545"/>
      <c r="RSN74" s="545"/>
      <c r="RSP74" s="545"/>
      <c r="RSQ74" s="545"/>
      <c r="RSR74" s="545"/>
      <c r="RSU74" s="545"/>
      <c r="RSV74" s="545"/>
      <c r="RSX74" s="545"/>
      <c r="RSY74" s="545"/>
      <c r="RSZ74" s="545"/>
      <c r="RTC74" s="545"/>
      <c r="RTD74" s="545"/>
      <c r="RTF74" s="545"/>
      <c r="RTG74" s="545"/>
      <c r="RTH74" s="545"/>
      <c r="RTK74" s="545"/>
      <c r="RTL74" s="545"/>
      <c r="RTN74" s="545"/>
      <c r="RTO74" s="545"/>
      <c r="RTP74" s="545"/>
      <c r="RTS74" s="545"/>
      <c r="RTT74" s="545"/>
      <c r="RTV74" s="545"/>
      <c r="RTW74" s="545"/>
      <c r="RTX74" s="545"/>
      <c r="RUA74" s="545"/>
      <c r="RUB74" s="545"/>
      <c r="RUD74" s="545"/>
      <c r="RUE74" s="545"/>
      <c r="RUF74" s="545"/>
      <c r="RUI74" s="545"/>
      <c r="RUJ74" s="545"/>
      <c r="RUL74" s="545"/>
      <c r="RUM74" s="545"/>
      <c r="RUN74" s="545"/>
      <c r="RUQ74" s="545"/>
      <c r="RUR74" s="545"/>
      <c r="RUT74" s="545"/>
      <c r="RUU74" s="545"/>
      <c r="RUV74" s="545"/>
      <c r="RUY74" s="545"/>
      <c r="RUZ74" s="545"/>
      <c r="RVB74" s="545"/>
      <c r="RVC74" s="545"/>
      <c r="RVD74" s="545"/>
      <c r="RVG74" s="545"/>
      <c r="RVH74" s="545"/>
      <c r="RVJ74" s="545"/>
      <c r="RVK74" s="545"/>
      <c r="RVL74" s="545"/>
      <c r="RVO74" s="545"/>
      <c r="RVP74" s="545"/>
      <c r="RVR74" s="545"/>
      <c r="RVS74" s="545"/>
      <c r="RVT74" s="545"/>
      <c r="RVW74" s="545"/>
      <c r="RVX74" s="545"/>
      <c r="RVZ74" s="545"/>
      <c r="RWA74" s="545"/>
      <c r="RWB74" s="545"/>
      <c r="RWE74" s="545"/>
      <c r="RWF74" s="545"/>
      <c r="RWH74" s="545"/>
      <c r="RWI74" s="545"/>
      <c r="RWJ74" s="545"/>
      <c r="RWM74" s="545"/>
      <c r="RWN74" s="545"/>
      <c r="RWP74" s="545"/>
      <c r="RWQ74" s="545"/>
      <c r="RWR74" s="545"/>
      <c r="RWU74" s="545"/>
      <c r="RWV74" s="545"/>
      <c r="RWX74" s="545"/>
      <c r="RWY74" s="545"/>
      <c r="RWZ74" s="545"/>
      <c r="RXC74" s="545"/>
      <c r="RXD74" s="545"/>
      <c r="RXF74" s="545"/>
      <c r="RXG74" s="545"/>
      <c r="RXH74" s="545"/>
      <c r="RXK74" s="545"/>
      <c r="RXL74" s="545"/>
      <c r="RXN74" s="545"/>
      <c r="RXO74" s="545"/>
      <c r="RXP74" s="545"/>
      <c r="RXS74" s="545"/>
      <c r="RXT74" s="545"/>
      <c r="RXV74" s="545"/>
      <c r="RXW74" s="545"/>
      <c r="RXX74" s="545"/>
      <c r="RYA74" s="545"/>
      <c r="RYB74" s="545"/>
      <c r="RYD74" s="545"/>
      <c r="RYE74" s="545"/>
      <c r="RYF74" s="545"/>
      <c r="RYI74" s="545"/>
      <c r="RYJ74" s="545"/>
      <c r="RYL74" s="545"/>
      <c r="RYM74" s="545"/>
      <c r="RYN74" s="545"/>
      <c r="RYQ74" s="545"/>
      <c r="RYR74" s="545"/>
      <c r="RYT74" s="545"/>
      <c r="RYU74" s="545"/>
      <c r="RYV74" s="545"/>
      <c r="RYY74" s="545"/>
      <c r="RYZ74" s="545"/>
      <c r="RZB74" s="545"/>
      <c r="RZC74" s="545"/>
      <c r="RZD74" s="545"/>
      <c r="RZG74" s="545"/>
      <c r="RZH74" s="545"/>
      <c r="RZJ74" s="545"/>
      <c r="RZK74" s="545"/>
      <c r="RZL74" s="545"/>
      <c r="RZO74" s="545"/>
      <c r="RZP74" s="545"/>
      <c r="RZR74" s="545"/>
      <c r="RZS74" s="545"/>
      <c r="RZT74" s="545"/>
      <c r="RZW74" s="545"/>
      <c r="RZX74" s="545"/>
      <c r="RZZ74" s="545"/>
      <c r="SAA74" s="545"/>
      <c r="SAB74" s="545"/>
      <c r="SAE74" s="545"/>
      <c r="SAF74" s="545"/>
      <c r="SAH74" s="545"/>
      <c r="SAI74" s="545"/>
      <c r="SAJ74" s="545"/>
      <c r="SAM74" s="545"/>
      <c r="SAN74" s="545"/>
      <c r="SAP74" s="545"/>
      <c r="SAQ74" s="545"/>
      <c r="SAR74" s="545"/>
      <c r="SAU74" s="545"/>
      <c r="SAV74" s="545"/>
      <c r="SAX74" s="545"/>
      <c r="SAY74" s="545"/>
      <c r="SAZ74" s="545"/>
      <c r="SBC74" s="545"/>
      <c r="SBD74" s="545"/>
      <c r="SBF74" s="545"/>
      <c r="SBG74" s="545"/>
      <c r="SBH74" s="545"/>
      <c r="SBK74" s="545"/>
      <c r="SBL74" s="545"/>
      <c r="SBN74" s="545"/>
      <c r="SBO74" s="545"/>
      <c r="SBP74" s="545"/>
      <c r="SBS74" s="545"/>
      <c r="SBT74" s="545"/>
      <c r="SBV74" s="545"/>
      <c r="SBW74" s="545"/>
      <c r="SBX74" s="545"/>
      <c r="SCA74" s="545"/>
      <c r="SCB74" s="545"/>
      <c r="SCD74" s="545"/>
      <c r="SCE74" s="545"/>
      <c r="SCF74" s="545"/>
      <c r="SCI74" s="545"/>
      <c r="SCJ74" s="545"/>
      <c r="SCL74" s="545"/>
      <c r="SCM74" s="545"/>
      <c r="SCN74" s="545"/>
      <c r="SCQ74" s="545"/>
      <c r="SCR74" s="545"/>
      <c r="SCT74" s="545"/>
      <c r="SCU74" s="545"/>
      <c r="SCV74" s="545"/>
      <c r="SCY74" s="545"/>
      <c r="SCZ74" s="545"/>
      <c r="SDB74" s="545"/>
      <c r="SDC74" s="545"/>
      <c r="SDD74" s="545"/>
      <c r="SDG74" s="545"/>
      <c r="SDH74" s="545"/>
      <c r="SDJ74" s="545"/>
      <c r="SDK74" s="545"/>
      <c r="SDL74" s="545"/>
      <c r="SDO74" s="545"/>
      <c r="SDP74" s="545"/>
      <c r="SDR74" s="545"/>
      <c r="SDS74" s="545"/>
      <c r="SDT74" s="545"/>
      <c r="SDW74" s="545"/>
      <c r="SDX74" s="545"/>
      <c r="SDZ74" s="545"/>
      <c r="SEA74" s="545"/>
      <c r="SEB74" s="545"/>
      <c r="SEE74" s="545"/>
      <c r="SEF74" s="545"/>
      <c r="SEH74" s="545"/>
      <c r="SEI74" s="545"/>
      <c r="SEJ74" s="545"/>
      <c r="SEM74" s="545"/>
      <c r="SEN74" s="545"/>
      <c r="SEP74" s="545"/>
      <c r="SEQ74" s="545"/>
      <c r="SER74" s="545"/>
      <c r="SEU74" s="545"/>
      <c r="SEV74" s="545"/>
      <c r="SEX74" s="545"/>
      <c r="SEY74" s="545"/>
      <c r="SEZ74" s="545"/>
      <c r="SFC74" s="545"/>
      <c r="SFD74" s="545"/>
      <c r="SFF74" s="545"/>
      <c r="SFG74" s="545"/>
      <c r="SFH74" s="545"/>
      <c r="SFK74" s="545"/>
      <c r="SFL74" s="545"/>
      <c r="SFN74" s="545"/>
      <c r="SFO74" s="545"/>
      <c r="SFP74" s="545"/>
      <c r="SFS74" s="545"/>
      <c r="SFT74" s="545"/>
      <c r="SFV74" s="545"/>
      <c r="SFW74" s="545"/>
      <c r="SFX74" s="545"/>
      <c r="SGA74" s="545"/>
      <c r="SGB74" s="545"/>
      <c r="SGD74" s="545"/>
      <c r="SGE74" s="545"/>
      <c r="SGF74" s="545"/>
      <c r="SGI74" s="545"/>
      <c r="SGJ74" s="545"/>
      <c r="SGL74" s="545"/>
      <c r="SGM74" s="545"/>
      <c r="SGN74" s="545"/>
      <c r="SGQ74" s="545"/>
      <c r="SGR74" s="545"/>
      <c r="SGT74" s="545"/>
      <c r="SGU74" s="545"/>
      <c r="SGV74" s="545"/>
      <c r="SGY74" s="545"/>
      <c r="SGZ74" s="545"/>
      <c r="SHB74" s="545"/>
      <c r="SHC74" s="545"/>
      <c r="SHD74" s="545"/>
      <c r="SHG74" s="545"/>
      <c r="SHH74" s="545"/>
      <c r="SHJ74" s="545"/>
      <c r="SHK74" s="545"/>
      <c r="SHL74" s="545"/>
      <c r="SHO74" s="545"/>
      <c r="SHP74" s="545"/>
      <c r="SHR74" s="545"/>
      <c r="SHS74" s="545"/>
      <c r="SHT74" s="545"/>
      <c r="SHW74" s="545"/>
      <c r="SHX74" s="545"/>
      <c r="SHZ74" s="545"/>
      <c r="SIA74" s="545"/>
      <c r="SIB74" s="545"/>
      <c r="SIE74" s="545"/>
      <c r="SIF74" s="545"/>
      <c r="SIH74" s="545"/>
      <c r="SII74" s="545"/>
      <c r="SIJ74" s="545"/>
      <c r="SIM74" s="545"/>
      <c r="SIN74" s="545"/>
      <c r="SIP74" s="545"/>
      <c r="SIQ74" s="545"/>
      <c r="SIR74" s="545"/>
      <c r="SIU74" s="545"/>
      <c r="SIV74" s="545"/>
      <c r="SIX74" s="545"/>
      <c r="SIY74" s="545"/>
      <c r="SIZ74" s="545"/>
      <c r="SJC74" s="545"/>
      <c r="SJD74" s="545"/>
      <c r="SJF74" s="545"/>
      <c r="SJG74" s="545"/>
      <c r="SJH74" s="545"/>
      <c r="SJK74" s="545"/>
      <c r="SJL74" s="545"/>
      <c r="SJN74" s="545"/>
      <c r="SJO74" s="545"/>
      <c r="SJP74" s="545"/>
      <c r="SJS74" s="545"/>
      <c r="SJT74" s="545"/>
      <c r="SJV74" s="545"/>
      <c r="SJW74" s="545"/>
      <c r="SJX74" s="545"/>
      <c r="SKA74" s="545"/>
      <c r="SKB74" s="545"/>
      <c r="SKD74" s="545"/>
      <c r="SKE74" s="545"/>
      <c r="SKF74" s="545"/>
      <c r="SKI74" s="545"/>
      <c r="SKJ74" s="545"/>
      <c r="SKL74" s="545"/>
      <c r="SKM74" s="545"/>
      <c r="SKN74" s="545"/>
      <c r="SKQ74" s="545"/>
      <c r="SKR74" s="545"/>
      <c r="SKT74" s="545"/>
      <c r="SKU74" s="545"/>
      <c r="SKV74" s="545"/>
      <c r="SKY74" s="545"/>
      <c r="SKZ74" s="545"/>
      <c r="SLB74" s="545"/>
      <c r="SLC74" s="545"/>
      <c r="SLD74" s="545"/>
      <c r="SLG74" s="545"/>
      <c r="SLH74" s="545"/>
      <c r="SLJ74" s="545"/>
      <c r="SLK74" s="545"/>
      <c r="SLL74" s="545"/>
      <c r="SLO74" s="545"/>
      <c r="SLP74" s="545"/>
      <c r="SLR74" s="545"/>
      <c r="SLS74" s="545"/>
      <c r="SLT74" s="545"/>
      <c r="SLW74" s="545"/>
      <c r="SLX74" s="545"/>
      <c r="SLZ74" s="545"/>
      <c r="SMA74" s="545"/>
      <c r="SMB74" s="545"/>
      <c r="SME74" s="545"/>
      <c r="SMF74" s="545"/>
      <c r="SMH74" s="545"/>
      <c r="SMI74" s="545"/>
      <c r="SMJ74" s="545"/>
      <c r="SMM74" s="545"/>
      <c r="SMN74" s="545"/>
      <c r="SMP74" s="545"/>
      <c r="SMQ74" s="545"/>
      <c r="SMR74" s="545"/>
      <c r="SMU74" s="545"/>
      <c r="SMV74" s="545"/>
      <c r="SMX74" s="545"/>
      <c r="SMY74" s="545"/>
      <c r="SMZ74" s="545"/>
      <c r="SNC74" s="545"/>
      <c r="SND74" s="545"/>
      <c r="SNF74" s="545"/>
      <c r="SNG74" s="545"/>
      <c r="SNH74" s="545"/>
      <c r="SNK74" s="545"/>
      <c r="SNL74" s="545"/>
      <c r="SNN74" s="545"/>
      <c r="SNO74" s="545"/>
      <c r="SNP74" s="545"/>
      <c r="SNS74" s="545"/>
      <c r="SNT74" s="545"/>
      <c r="SNV74" s="545"/>
      <c r="SNW74" s="545"/>
      <c r="SNX74" s="545"/>
      <c r="SOA74" s="545"/>
      <c r="SOB74" s="545"/>
      <c r="SOD74" s="545"/>
      <c r="SOE74" s="545"/>
      <c r="SOF74" s="545"/>
      <c r="SOI74" s="545"/>
      <c r="SOJ74" s="545"/>
      <c r="SOL74" s="545"/>
      <c r="SOM74" s="545"/>
      <c r="SON74" s="545"/>
      <c r="SOQ74" s="545"/>
      <c r="SOR74" s="545"/>
      <c r="SOT74" s="545"/>
      <c r="SOU74" s="545"/>
      <c r="SOV74" s="545"/>
      <c r="SOY74" s="545"/>
      <c r="SOZ74" s="545"/>
      <c r="SPB74" s="545"/>
      <c r="SPC74" s="545"/>
      <c r="SPD74" s="545"/>
      <c r="SPG74" s="545"/>
      <c r="SPH74" s="545"/>
      <c r="SPJ74" s="545"/>
      <c r="SPK74" s="545"/>
      <c r="SPL74" s="545"/>
      <c r="SPO74" s="545"/>
      <c r="SPP74" s="545"/>
      <c r="SPR74" s="545"/>
      <c r="SPS74" s="545"/>
      <c r="SPT74" s="545"/>
      <c r="SPW74" s="545"/>
      <c r="SPX74" s="545"/>
      <c r="SPZ74" s="545"/>
      <c r="SQA74" s="545"/>
      <c r="SQB74" s="545"/>
      <c r="SQE74" s="545"/>
      <c r="SQF74" s="545"/>
      <c r="SQH74" s="545"/>
      <c r="SQI74" s="545"/>
      <c r="SQJ74" s="545"/>
      <c r="SQM74" s="545"/>
      <c r="SQN74" s="545"/>
      <c r="SQP74" s="545"/>
      <c r="SQQ74" s="545"/>
      <c r="SQR74" s="545"/>
      <c r="SQU74" s="545"/>
      <c r="SQV74" s="545"/>
      <c r="SQX74" s="545"/>
      <c r="SQY74" s="545"/>
      <c r="SQZ74" s="545"/>
      <c r="SRC74" s="545"/>
      <c r="SRD74" s="545"/>
      <c r="SRF74" s="545"/>
      <c r="SRG74" s="545"/>
      <c r="SRH74" s="545"/>
      <c r="SRK74" s="545"/>
      <c r="SRL74" s="545"/>
      <c r="SRN74" s="545"/>
      <c r="SRO74" s="545"/>
      <c r="SRP74" s="545"/>
      <c r="SRS74" s="545"/>
      <c r="SRT74" s="545"/>
      <c r="SRV74" s="545"/>
      <c r="SRW74" s="545"/>
      <c r="SRX74" s="545"/>
      <c r="SSA74" s="545"/>
      <c r="SSB74" s="545"/>
      <c r="SSD74" s="545"/>
      <c r="SSE74" s="545"/>
      <c r="SSF74" s="545"/>
      <c r="SSI74" s="545"/>
      <c r="SSJ74" s="545"/>
      <c r="SSL74" s="545"/>
      <c r="SSM74" s="545"/>
      <c r="SSN74" s="545"/>
      <c r="SSQ74" s="545"/>
      <c r="SSR74" s="545"/>
      <c r="SST74" s="545"/>
      <c r="SSU74" s="545"/>
      <c r="SSV74" s="545"/>
      <c r="SSY74" s="545"/>
      <c r="SSZ74" s="545"/>
      <c r="STB74" s="545"/>
      <c r="STC74" s="545"/>
      <c r="STD74" s="545"/>
      <c r="STG74" s="545"/>
      <c r="STH74" s="545"/>
      <c r="STJ74" s="545"/>
      <c r="STK74" s="545"/>
      <c r="STL74" s="545"/>
      <c r="STO74" s="545"/>
      <c r="STP74" s="545"/>
      <c r="STR74" s="545"/>
      <c r="STS74" s="545"/>
      <c r="STT74" s="545"/>
      <c r="STW74" s="545"/>
      <c r="STX74" s="545"/>
      <c r="STZ74" s="545"/>
      <c r="SUA74" s="545"/>
      <c r="SUB74" s="545"/>
      <c r="SUE74" s="545"/>
      <c r="SUF74" s="545"/>
      <c r="SUH74" s="545"/>
      <c r="SUI74" s="545"/>
      <c r="SUJ74" s="545"/>
      <c r="SUM74" s="545"/>
      <c r="SUN74" s="545"/>
      <c r="SUP74" s="545"/>
      <c r="SUQ74" s="545"/>
      <c r="SUR74" s="545"/>
      <c r="SUU74" s="545"/>
      <c r="SUV74" s="545"/>
      <c r="SUX74" s="545"/>
      <c r="SUY74" s="545"/>
      <c r="SUZ74" s="545"/>
      <c r="SVC74" s="545"/>
      <c r="SVD74" s="545"/>
      <c r="SVF74" s="545"/>
      <c r="SVG74" s="545"/>
      <c r="SVH74" s="545"/>
      <c r="SVK74" s="545"/>
      <c r="SVL74" s="545"/>
      <c r="SVN74" s="545"/>
      <c r="SVO74" s="545"/>
      <c r="SVP74" s="545"/>
      <c r="SVS74" s="545"/>
      <c r="SVT74" s="545"/>
      <c r="SVV74" s="545"/>
      <c r="SVW74" s="545"/>
      <c r="SVX74" s="545"/>
      <c r="SWA74" s="545"/>
      <c r="SWB74" s="545"/>
      <c r="SWD74" s="545"/>
      <c r="SWE74" s="545"/>
      <c r="SWF74" s="545"/>
      <c r="SWI74" s="545"/>
      <c r="SWJ74" s="545"/>
      <c r="SWL74" s="545"/>
      <c r="SWM74" s="545"/>
      <c r="SWN74" s="545"/>
      <c r="SWQ74" s="545"/>
      <c r="SWR74" s="545"/>
      <c r="SWT74" s="545"/>
      <c r="SWU74" s="545"/>
      <c r="SWV74" s="545"/>
      <c r="SWY74" s="545"/>
      <c r="SWZ74" s="545"/>
      <c r="SXB74" s="545"/>
      <c r="SXC74" s="545"/>
      <c r="SXD74" s="545"/>
      <c r="SXG74" s="545"/>
      <c r="SXH74" s="545"/>
      <c r="SXJ74" s="545"/>
      <c r="SXK74" s="545"/>
      <c r="SXL74" s="545"/>
      <c r="SXO74" s="545"/>
      <c r="SXP74" s="545"/>
      <c r="SXR74" s="545"/>
      <c r="SXS74" s="545"/>
      <c r="SXT74" s="545"/>
      <c r="SXW74" s="545"/>
      <c r="SXX74" s="545"/>
      <c r="SXZ74" s="545"/>
      <c r="SYA74" s="545"/>
      <c r="SYB74" s="545"/>
      <c r="SYE74" s="545"/>
      <c r="SYF74" s="545"/>
      <c r="SYH74" s="545"/>
      <c r="SYI74" s="545"/>
      <c r="SYJ74" s="545"/>
      <c r="SYM74" s="545"/>
      <c r="SYN74" s="545"/>
      <c r="SYP74" s="545"/>
      <c r="SYQ74" s="545"/>
      <c r="SYR74" s="545"/>
      <c r="SYU74" s="545"/>
      <c r="SYV74" s="545"/>
      <c r="SYX74" s="545"/>
      <c r="SYY74" s="545"/>
      <c r="SYZ74" s="545"/>
      <c r="SZC74" s="545"/>
      <c r="SZD74" s="545"/>
      <c r="SZF74" s="545"/>
      <c r="SZG74" s="545"/>
      <c r="SZH74" s="545"/>
      <c r="SZK74" s="545"/>
      <c r="SZL74" s="545"/>
      <c r="SZN74" s="545"/>
      <c r="SZO74" s="545"/>
      <c r="SZP74" s="545"/>
      <c r="SZS74" s="545"/>
      <c r="SZT74" s="545"/>
      <c r="SZV74" s="545"/>
      <c r="SZW74" s="545"/>
      <c r="SZX74" s="545"/>
      <c r="TAA74" s="545"/>
      <c r="TAB74" s="545"/>
      <c r="TAD74" s="545"/>
      <c r="TAE74" s="545"/>
      <c r="TAF74" s="545"/>
      <c r="TAI74" s="545"/>
      <c r="TAJ74" s="545"/>
      <c r="TAL74" s="545"/>
      <c r="TAM74" s="545"/>
      <c r="TAN74" s="545"/>
      <c r="TAQ74" s="545"/>
      <c r="TAR74" s="545"/>
      <c r="TAT74" s="545"/>
      <c r="TAU74" s="545"/>
      <c r="TAV74" s="545"/>
      <c r="TAY74" s="545"/>
      <c r="TAZ74" s="545"/>
      <c r="TBB74" s="545"/>
      <c r="TBC74" s="545"/>
      <c r="TBD74" s="545"/>
      <c r="TBG74" s="545"/>
      <c r="TBH74" s="545"/>
      <c r="TBJ74" s="545"/>
      <c r="TBK74" s="545"/>
      <c r="TBL74" s="545"/>
      <c r="TBO74" s="545"/>
      <c r="TBP74" s="545"/>
      <c r="TBR74" s="545"/>
      <c r="TBS74" s="545"/>
      <c r="TBT74" s="545"/>
      <c r="TBW74" s="545"/>
      <c r="TBX74" s="545"/>
      <c r="TBZ74" s="545"/>
      <c r="TCA74" s="545"/>
      <c r="TCB74" s="545"/>
      <c r="TCE74" s="545"/>
      <c r="TCF74" s="545"/>
      <c r="TCH74" s="545"/>
      <c r="TCI74" s="545"/>
      <c r="TCJ74" s="545"/>
      <c r="TCM74" s="545"/>
      <c r="TCN74" s="545"/>
      <c r="TCP74" s="545"/>
      <c r="TCQ74" s="545"/>
      <c r="TCR74" s="545"/>
      <c r="TCU74" s="545"/>
      <c r="TCV74" s="545"/>
      <c r="TCX74" s="545"/>
      <c r="TCY74" s="545"/>
      <c r="TCZ74" s="545"/>
      <c r="TDC74" s="545"/>
      <c r="TDD74" s="545"/>
      <c r="TDF74" s="545"/>
      <c r="TDG74" s="545"/>
      <c r="TDH74" s="545"/>
      <c r="TDK74" s="545"/>
      <c r="TDL74" s="545"/>
      <c r="TDN74" s="545"/>
      <c r="TDO74" s="545"/>
      <c r="TDP74" s="545"/>
      <c r="TDS74" s="545"/>
      <c r="TDT74" s="545"/>
      <c r="TDV74" s="545"/>
      <c r="TDW74" s="545"/>
      <c r="TDX74" s="545"/>
      <c r="TEA74" s="545"/>
      <c r="TEB74" s="545"/>
      <c r="TED74" s="545"/>
      <c r="TEE74" s="545"/>
      <c r="TEF74" s="545"/>
      <c r="TEI74" s="545"/>
      <c r="TEJ74" s="545"/>
      <c r="TEL74" s="545"/>
      <c r="TEM74" s="545"/>
      <c r="TEN74" s="545"/>
      <c r="TEQ74" s="545"/>
      <c r="TER74" s="545"/>
      <c r="TET74" s="545"/>
      <c r="TEU74" s="545"/>
      <c r="TEV74" s="545"/>
      <c r="TEY74" s="545"/>
      <c r="TEZ74" s="545"/>
      <c r="TFB74" s="545"/>
      <c r="TFC74" s="545"/>
      <c r="TFD74" s="545"/>
      <c r="TFG74" s="545"/>
      <c r="TFH74" s="545"/>
      <c r="TFJ74" s="545"/>
      <c r="TFK74" s="545"/>
      <c r="TFL74" s="545"/>
      <c r="TFO74" s="545"/>
      <c r="TFP74" s="545"/>
      <c r="TFR74" s="545"/>
      <c r="TFS74" s="545"/>
      <c r="TFT74" s="545"/>
      <c r="TFW74" s="545"/>
      <c r="TFX74" s="545"/>
      <c r="TFZ74" s="545"/>
      <c r="TGA74" s="545"/>
      <c r="TGB74" s="545"/>
      <c r="TGE74" s="545"/>
      <c r="TGF74" s="545"/>
      <c r="TGH74" s="545"/>
      <c r="TGI74" s="545"/>
      <c r="TGJ74" s="545"/>
      <c r="TGM74" s="545"/>
      <c r="TGN74" s="545"/>
      <c r="TGP74" s="545"/>
      <c r="TGQ74" s="545"/>
      <c r="TGR74" s="545"/>
      <c r="TGU74" s="545"/>
      <c r="TGV74" s="545"/>
      <c r="TGX74" s="545"/>
      <c r="TGY74" s="545"/>
      <c r="TGZ74" s="545"/>
      <c r="THC74" s="545"/>
      <c r="THD74" s="545"/>
      <c r="THF74" s="545"/>
      <c r="THG74" s="545"/>
      <c r="THH74" s="545"/>
      <c r="THK74" s="545"/>
      <c r="THL74" s="545"/>
      <c r="THN74" s="545"/>
      <c r="THO74" s="545"/>
      <c r="THP74" s="545"/>
      <c r="THS74" s="545"/>
      <c r="THT74" s="545"/>
      <c r="THV74" s="545"/>
      <c r="THW74" s="545"/>
      <c r="THX74" s="545"/>
      <c r="TIA74" s="545"/>
      <c r="TIB74" s="545"/>
      <c r="TID74" s="545"/>
      <c r="TIE74" s="545"/>
      <c r="TIF74" s="545"/>
      <c r="TII74" s="545"/>
      <c r="TIJ74" s="545"/>
      <c r="TIL74" s="545"/>
      <c r="TIM74" s="545"/>
      <c r="TIN74" s="545"/>
      <c r="TIQ74" s="545"/>
      <c r="TIR74" s="545"/>
      <c r="TIT74" s="545"/>
      <c r="TIU74" s="545"/>
      <c r="TIV74" s="545"/>
      <c r="TIY74" s="545"/>
      <c r="TIZ74" s="545"/>
      <c r="TJB74" s="545"/>
      <c r="TJC74" s="545"/>
      <c r="TJD74" s="545"/>
      <c r="TJG74" s="545"/>
      <c r="TJH74" s="545"/>
      <c r="TJJ74" s="545"/>
      <c r="TJK74" s="545"/>
      <c r="TJL74" s="545"/>
      <c r="TJO74" s="545"/>
      <c r="TJP74" s="545"/>
      <c r="TJR74" s="545"/>
      <c r="TJS74" s="545"/>
      <c r="TJT74" s="545"/>
      <c r="TJW74" s="545"/>
      <c r="TJX74" s="545"/>
      <c r="TJZ74" s="545"/>
      <c r="TKA74" s="545"/>
      <c r="TKB74" s="545"/>
      <c r="TKE74" s="545"/>
      <c r="TKF74" s="545"/>
      <c r="TKH74" s="545"/>
      <c r="TKI74" s="545"/>
      <c r="TKJ74" s="545"/>
      <c r="TKM74" s="545"/>
      <c r="TKN74" s="545"/>
      <c r="TKP74" s="545"/>
      <c r="TKQ74" s="545"/>
      <c r="TKR74" s="545"/>
      <c r="TKU74" s="545"/>
      <c r="TKV74" s="545"/>
      <c r="TKX74" s="545"/>
      <c r="TKY74" s="545"/>
      <c r="TKZ74" s="545"/>
      <c r="TLC74" s="545"/>
      <c r="TLD74" s="545"/>
      <c r="TLF74" s="545"/>
      <c r="TLG74" s="545"/>
      <c r="TLH74" s="545"/>
      <c r="TLK74" s="545"/>
      <c r="TLL74" s="545"/>
      <c r="TLN74" s="545"/>
      <c r="TLO74" s="545"/>
      <c r="TLP74" s="545"/>
      <c r="TLS74" s="545"/>
      <c r="TLT74" s="545"/>
      <c r="TLV74" s="545"/>
      <c r="TLW74" s="545"/>
      <c r="TLX74" s="545"/>
      <c r="TMA74" s="545"/>
      <c r="TMB74" s="545"/>
      <c r="TMD74" s="545"/>
      <c r="TME74" s="545"/>
      <c r="TMF74" s="545"/>
      <c r="TMI74" s="545"/>
      <c r="TMJ74" s="545"/>
      <c r="TML74" s="545"/>
      <c r="TMM74" s="545"/>
      <c r="TMN74" s="545"/>
      <c r="TMQ74" s="545"/>
      <c r="TMR74" s="545"/>
      <c r="TMT74" s="545"/>
      <c r="TMU74" s="545"/>
      <c r="TMV74" s="545"/>
      <c r="TMY74" s="545"/>
      <c r="TMZ74" s="545"/>
      <c r="TNB74" s="545"/>
      <c r="TNC74" s="545"/>
      <c r="TND74" s="545"/>
      <c r="TNG74" s="545"/>
      <c r="TNH74" s="545"/>
      <c r="TNJ74" s="545"/>
      <c r="TNK74" s="545"/>
      <c r="TNL74" s="545"/>
      <c r="TNO74" s="545"/>
      <c r="TNP74" s="545"/>
      <c r="TNR74" s="545"/>
      <c r="TNS74" s="545"/>
      <c r="TNT74" s="545"/>
      <c r="TNW74" s="545"/>
      <c r="TNX74" s="545"/>
      <c r="TNZ74" s="545"/>
      <c r="TOA74" s="545"/>
      <c r="TOB74" s="545"/>
      <c r="TOE74" s="545"/>
      <c r="TOF74" s="545"/>
      <c r="TOH74" s="545"/>
      <c r="TOI74" s="545"/>
      <c r="TOJ74" s="545"/>
      <c r="TOM74" s="545"/>
      <c r="TON74" s="545"/>
      <c r="TOP74" s="545"/>
      <c r="TOQ74" s="545"/>
      <c r="TOR74" s="545"/>
      <c r="TOU74" s="545"/>
      <c r="TOV74" s="545"/>
      <c r="TOX74" s="545"/>
      <c r="TOY74" s="545"/>
      <c r="TOZ74" s="545"/>
      <c r="TPC74" s="545"/>
      <c r="TPD74" s="545"/>
      <c r="TPF74" s="545"/>
      <c r="TPG74" s="545"/>
      <c r="TPH74" s="545"/>
      <c r="TPK74" s="545"/>
      <c r="TPL74" s="545"/>
      <c r="TPN74" s="545"/>
      <c r="TPO74" s="545"/>
      <c r="TPP74" s="545"/>
      <c r="TPS74" s="545"/>
      <c r="TPT74" s="545"/>
      <c r="TPV74" s="545"/>
      <c r="TPW74" s="545"/>
      <c r="TPX74" s="545"/>
      <c r="TQA74" s="545"/>
      <c r="TQB74" s="545"/>
      <c r="TQD74" s="545"/>
      <c r="TQE74" s="545"/>
      <c r="TQF74" s="545"/>
      <c r="TQI74" s="545"/>
      <c r="TQJ74" s="545"/>
      <c r="TQL74" s="545"/>
      <c r="TQM74" s="545"/>
      <c r="TQN74" s="545"/>
      <c r="TQQ74" s="545"/>
      <c r="TQR74" s="545"/>
      <c r="TQT74" s="545"/>
      <c r="TQU74" s="545"/>
      <c r="TQV74" s="545"/>
      <c r="TQY74" s="545"/>
      <c r="TQZ74" s="545"/>
      <c r="TRB74" s="545"/>
      <c r="TRC74" s="545"/>
      <c r="TRD74" s="545"/>
      <c r="TRG74" s="545"/>
      <c r="TRH74" s="545"/>
      <c r="TRJ74" s="545"/>
      <c r="TRK74" s="545"/>
      <c r="TRL74" s="545"/>
      <c r="TRO74" s="545"/>
      <c r="TRP74" s="545"/>
      <c r="TRR74" s="545"/>
      <c r="TRS74" s="545"/>
      <c r="TRT74" s="545"/>
      <c r="TRW74" s="545"/>
      <c r="TRX74" s="545"/>
      <c r="TRZ74" s="545"/>
      <c r="TSA74" s="545"/>
      <c r="TSB74" s="545"/>
      <c r="TSE74" s="545"/>
      <c r="TSF74" s="545"/>
      <c r="TSH74" s="545"/>
      <c r="TSI74" s="545"/>
      <c r="TSJ74" s="545"/>
      <c r="TSM74" s="545"/>
      <c r="TSN74" s="545"/>
      <c r="TSP74" s="545"/>
      <c r="TSQ74" s="545"/>
      <c r="TSR74" s="545"/>
      <c r="TSU74" s="545"/>
      <c r="TSV74" s="545"/>
      <c r="TSX74" s="545"/>
      <c r="TSY74" s="545"/>
      <c r="TSZ74" s="545"/>
      <c r="TTC74" s="545"/>
      <c r="TTD74" s="545"/>
      <c r="TTF74" s="545"/>
      <c r="TTG74" s="545"/>
      <c r="TTH74" s="545"/>
      <c r="TTK74" s="545"/>
      <c r="TTL74" s="545"/>
      <c r="TTN74" s="545"/>
      <c r="TTO74" s="545"/>
      <c r="TTP74" s="545"/>
      <c r="TTS74" s="545"/>
      <c r="TTT74" s="545"/>
      <c r="TTV74" s="545"/>
      <c r="TTW74" s="545"/>
      <c r="TTX74" s="545"/>
      <c r="TUA74" s="545"/>
      <c r="TUB74" s="545"/>
      <c r="TUD74" s="545"/>
      <c r="TUE74" s="545"/>
      <c r="TUF74" s="545"/>
      <c r="TUI74" s="545"/>
      <c r="TUJ74" s="545"/>
      <c r="TUL74" s="545"/>
      <c r="TUM74" s="545"/>
      <c r="TUN74" s="545"/>
      <c r="TUQ74" s="545"/>
      <c r="TUR74" s="545"/>
      <c r="TUT74" s="545"/>
      <c r="TUU74" s="545"/>
      <c r="TUV74" s="545"/>
      <c r="TUY74" s="545"/>
      <c r="TUZ74" s="545"/>
      <c r="TVB74" s="545"/>
      <c r="TVC74" s="545"/>
      <c r="TVD74" s="545"/>
      <c r="TVG74" s="545"/>
      <c r="TVH74" s="545"/>
      <c r="TVJ74" s="545"/>
      <c r="TVK74" s="545"/>
      <c r="TVL74" s="545"/>
      <c r="TVO74" s="545"/>
      <c r="TVP74" s="545"/>
      <c r="TVR74" s="545"/>
      <c r="TVS74" s="545"/>
      <c r="TVT74" s="545"/>
      <c r="TVW74" s="545"/>
      <c r="TVX74" s="545"/>
      <c r="TVZ74" s="545"/>
      <c r="TWA74" s="545"/>
      <c r="TWB74" s="545"/>
      <c r="TWE74" s="545"/>
      <c r="TWF74" s="545"/>
      <c r="TWH74" s="545"/>
      <c r="TWI74" s="545"/>
      <c r="TWJ74" s="545"/>
      <c r="TWM74" s="545"/>
      <c r="TWN74" s="545"/>
      <c r="TWP74" s="545"/>
      <c r="TWQ74" s="545"/>
      <c r="TWR74" s="545"/>
      <c r="TWU74" s="545"/>
      <c r="TWV74" s="545"/>
      <c r="TWX74" s="545"/>
      <c r="TWY74" s="545"/>
      <c r="TWZ74" s="545"/>
      <c r="TXC74" s="545"/>
      <c r="TXD74" s="545"/>
      <c r="TXF74" s="545"/>
      <c r="TXG74" s="545"/>
      <c r="TXH74" s="545"/>
      <c r="TXK74" s="545"/>
      <c r="TXL74" s="545"/>
      <c r="TXN74" s="545"/>
      <c r="TXO74" s="545"/>
      <c r="TXP74" s="545"/>
      <c r="TXS74" s="545"/>
      <c r="TXT74" s="545"/>
      <c r="TXV74" s="545"/>
      <c r="TXW74" s="545"/>
      <c r="TXX74" s="545"/>
      <c r="TYA74" s="545"/>
      <c r="TYB74" s="545"/>
      <c r="TYD74" s="545"/>
      <c r="TYE74" s="545"/>
      <c r="TYF74" s="545"/>
      <c r="TYI74" s="545"/>
      <c r="TYJ74" s="545"/>
      <c r="TYL74" s="545"/>
      <c r="TYM74" s="545"/>
      <c r="TYN74" s="545"/>
      <c r="TYQ74" s="545"/>
      <c r="TYR74" s="545"/>
      <c r="TYT74" s="545"/>
      <c r="TYU74" s="545"/>
      <c r="TYV74" s="545"/>
      <c r="TYY74" s="545"/>
      <c r="TYZ74" s="545"/>
      <c r="TZB74" s="545"/>
      <c r="TZC74" s="545"/>
      <c r="TZD74" s="545"/>
      <c r="TZG74" s="545"/>
      <c r="TZH74" s="545"/>
      <c r="TZJ74" s="545"/>
      <c r="TZK74" s="545"/>
      <c r="TZL74" s="545"/>
      <c r="TZO74" s="545"/>
      <c r="TZP74" s="545"/>
      <c r="TZR74" s="545"/>
      <c r="TZS74" s="545"/>
      <c r="TZT74" s="545"/>
      <c r="TZW74" s="545"/>
      <c r="TZX74" s="545"/>
      <c r="TZZ74" s="545"/>
      <c r="UAA74" s="545"/>
      <c r="UAB74" s="545"/>
      <c r="UAE74" s="545"/>
      <c r="UAF74" s="545"/>
      <c r="UAH74" s="545"/>
      <c r="UAI74" s="545"/>
      <c r="UAJ74" s="545"/>
      <c r="UAM74" s="545"/>
      <c r="UAN74" s="545"/>
      <c r="UAP74" s="545"/>
      <c r="UAQ74" s="545"/>
      <c r="UAR74" s="545"/>
      <c r="UAU74" s="545"/>
      <c r="UAV74" s="545"/>
      <c r="UAX74" s="545"/>
      <c r="UAY74" s="545"/>
      <c r="UAZ74" s="545"/>
      <c r="UBC74" s="545"/>
      <c r="UBD74" s="545"/>
      <c r="UBF74" s="545"/>
      <c r="UBG74" s="545"/>
      <c r="UBH74" s="545"/>
      <c r="UBK74" s="545"/>
      <c r="UBL74" s="545"/>
      <c r="UBN74" s="545"/>
      <c r="UBO74" s="545"/>
      <c r="UBP74" s="545"/>
      <c r="UBS74" s="545"/>
      <c r="UBT74" s="545"/>
      <c r="UBV74" s="545"/>
      <c r="UBW74" s="545"/>
      <c r="UBX74" s="545"/>
      <c r="UCA74" s="545"/>
      <c r="UCB74" s="545"/>
      <c r="UCD74" s="545"/>
      <c r="UCE74" s="545"/>
      <c r="UCF74" s="545"/>
      <c r="UCI74" s="545"/>
      <c r="UCJ74" s="545"/>
      <c r="UCL74" s="545"/>
      <c r="UCM74" s="545"/>
      <c r="UCN74" s="545"/>
      <c r="UCQ74" s="545"/>
      <c r="UCR74" s="545"/>
      <c r="UCT74" s="545"/>
      <c r="UCU74" s="545"/>
      <c r="UCV74" s="545"/>
      <c r="UCY74" s="545"/>
      <c r="UCZ74" s="545"/>
      <c r="UDB74" s="545"/>
      <c r="UDC74" s="545"/>
      <c r="UDD74" s="545"/>
      <c r="UDG74" s="545"/>
      <c r="UDH74" s="545"/>
      <c r="UDJ74" s="545"/>
      <c r="UDK74" s="545"/>
      <c r="UDL74" s="545"/>
      <c r="UDO74" s="545"/>
      <c r="UDP74" s="545"/>
      <c r="UDR74" s="545"/>
      <c r="UDS74" s="545"/>
      <c r="UDT74" s="545"/>
      <c r="UDW74" s="545"/>
      <c r="UDX74" s="545"/>
      <c r="UDZ74" s="545"/>
      <c r="UEA74" s="545"/>
      <c r="UEB74" s="545"/>
      <c r="UEE74" s="545"/>
      <c r="UEF74" s="545"/>
      <c r="UEH74" s="545"/>
      <c r="UEI74" s="545"/>
      <c r="UEJ74" s="545"/>
      <c r="UEM74" s="545"/>
      <c r="UEN74" s="545"/>
      <c r="UEP74" s="545"/>
      <c r="UEQ74" s="545"/>
      <c r="UER74" s="545"/>
      <c r="UEU74" s="545"/>
      <c r="UEV74" s="545"/>
      <c r="UEX74" s="545"/>
      <c r="UEY74" s="545"/>
      <c r="UEZ74" s="545"/>
      <c r="UFC74" s="545"/>
      <c r="UFD74" s="545"/>
      <c r="UFF74" s="545"/>
      <c r="UFG74" s="545"/>
      <c r="UFH74" s="545"/>
      <c r="UFK74" s="545"/>
      <c r="UFL74" s="545"/>
      <c r="UFN74" s="545"/>
      <c r="UFO74" s="545"/>
      <c r="UFP74" s="545"/>
      <c r="UFS74" s="545"/>
      <c r="UFT74" s="545"/>
      <c r="UFV74" s="545"/>
      <c r="UFW74" s="545"/>
      <c r="UFX74" s="545"/>
      <c r="UGA74" s="545"/>
      <c r="UGB74" s="545"/>
      <c r="UGD74" s="545"/>
      <c r="UGE74" s="545"/>
      <c r="UGF74" s="545"/>
      <c r="UGI74" s="545"/>
      <c r="UGJ74" s="545"/>
      <c r="UGL74" s="545"/>
      <c r="UGM74" s="545"/>
      <c r="UGN74" s="545"/>
      <c r="UGQ74" s="545"/>
      <c r="UGR74" s="545"/>
      <c r="UGT74" s="545"/>
      <c r="UGU74" s="545"/>
      <c r="UGV74" s="545"/>
      <c r="UGY74" s="545"/>
      <c r="UGZ74" s="545"/>
      <c r="UHB74" s="545"/>
      <c r="UHC74" s="545"/>
      <c r="UHD74" s="545"/>
      <c r="UHG74" s="545"/>
      <c r="UHH74" s="545"/>
      <c r="UHJ74" s="545"/>
      <c r="UHK74" s="545"/>
      <c r="UHL74" s="545"/>
      <c r="UHO74" s="545"/>
      <c r="UHP74" s="545"/>
      <c r="UHR74" s="545"/>
      <c r="UHS74" s="545"/>
      <c r="UHT74" s="545"/>
      <c r="UHW74" s="545"/>
      <c r="UHX74" s="545"/>
      <c r="UHZ74" s="545"/>
      <c r="UIA74" s="545"/>
      <c r="UIB74" s="545"/>
      <c r="UIE74" s="545"/>
      <c r="UIF74" s="545"/>
      <c r="UIH74" s="545"/>
      <c r="UII74" s="545"/>
      <c r="UIJ74" s="545"/>
      <c r="UIM74" s="545"/>
      <c r="UIN74" s="545"/>
      <c r="UIP74" s="545"/>
      <c r="UIQ74" s="545"/>
      <c r="UIR74" s="545"/>
      <c r="UIU74" s="545"/>
      <c r="UIV74" s="545"/>
      <c r="UIX74" s="545"/>
      <c r="UIY74" s="545"/>
      <c r="UIZ74" s="545"/>
      <c r="UJC74" s="545"/>
      <c r="UJD74" s="545"/>
      <c r="UJF74" s="545"/>
      <c r="UJG74" s="545"/>
      <c r="UJH74" s="545"/>
      <c r="UJK74" s="545"/>
      <c r="UJL74" s="545"/>
      <c r="UJN74" s="545"/>
      <c r="UJO74" s="545"/>
      <c r="UJP74" s="545"/>
      <c r="UJS74" s="545"/>
      <c r="UJT74" s="545"/>
      <c r="UJV74" s="545"/>
      <c r="UJW74" s="545"/>
      <c r="UJX74" s="545"/>
      <c r="UKA74" s="545"/>
      <c r="UKB74" s="545"/>
      <c r="UKD74" s="545"/>
      <c r="UKE74" s="545"/>
      <c r="UKF74" s="545"/>
      <c r="UKI74" s="545"/>
      <c r="UKJ74" s="545"/>
      <c r="UKL74" s="545"/>
      <c r="UKM74" s="545"/>
      <c r="UKN74" s="545"/>
      <c r="UKQ74" s="545"/>
      <c r="UKR74" s="545"/>
      <c r="UKT74" s="545"/>
      <c r="UKU74" s="545"/>
      <c r="UKV74" s="545"/>
      <c r="UKY74" s="545"/>
      <c r="UKZ74" s="545"/>
      <c r="ULB74" s="545"/>
      <c r="ULC74" s="545"/>
      <c r="ULD74" s="545"/>
      <c r="ULG74" s="545"/>
      <c r="ULH74" s="545"/>
      <c r="ULJ74" s="545"/>
      <c r="ULK74" s="545"/>
      <c r="ULL74" s="545"/>
      <c r="ULO74" s="545"/>
      <c r="ULP74" s="545"/>
      <c r="ULR74" s="545"/>
      <c r="ULS74" s="545"/>
      <c r="ULT74" s="545"/>
      <c r="ULW74" s="545"/>
      <c r="ULX74" s="545"/>
      <c r="ULZ74" s="545"/>
      <c r="UMA74" s="545"/>
      <c r="UMB74" s="545"/>
      <c r="UME74" s="545"/>
      <c r="UMF74" s="545"/>
      <c r="UMH74" s="545"/>
      <c r="UMI74" s="545"/>
      <c r="UMJ74" s="545"/>
      <c r="UMM74" s="545"/>
      <c r="UMN74" s="545"/>
      <c r="UMP74" s="545"/>
      <c r="UMQ74" s="545"/>
      <c r="UMR74" s="545"/>
      <c r="UMU74" s="545"/>
      <c r="UMV74" s="545"/>
      <c r="UMX74" s="545"/>
      <c r="UMY74" s="545"/>
      <c r="UMZ74" s="545"/>
      <c r="UNC74" s="545"/>
      <c r="UND74" s="545"/>
      <c r="UNF74" s="545"/>
      <c r="UNG74" s="545"/>
      <c r="UNH74" s="545"/>
      <c r="UNK74" s="545"/>
      <c r="UNL74" s="545"/>
      <c r="UNN74" s="545"/>
      <c r="UNO74" s="545"/>
      <c r="UNP74" s="545"/>
      <c r="UNS74" s="545"/>
      <c r="UNT74" s="545"/>
      <c r="UNV74" s="545"/>
      <c r="UNW74" s="545"/>
      <c r="UNX74" s="545"/>
      <c r="UOA74" s="545"/>
      <c r="UOB74" s="545"/>
      <c r="UOD74" s="545"/>
      <c r="UOE74" s="545"/>
      <c r="UOF74" s="545"/>
      <c r="UOI74" s="545"/>
      <c r="UOJ74" s="545"/>
      <c r="UOL74" s="545"/>
      <c r="UOM74" s="545"/>
      <c r="UON74" s="545"/>
      <c r="UOQ74" s="545"/>
      <c r="UOR74" s="545"/>
      <c r="UOT74" s="545"/>
      <c r="UOU74" s="545"/>
      <c r="UOV74" s="545"/>
      <c r="UOY74" s="545"/>
      <c r="UOZ74" s="545"/>
      <c r="UPB74" s="545"/>
      <c r="UPC74" s="545"/>
      <c r="UPD74" s="545"/>
      <c r="UPG74" s="545"/>
      <c r="UPH74" s="545"/>
      <c r="UPJ74" s="545"/>
      <c r="UPK74" s="545"/>
      <c r="UPL74" s="545"/>
      <c r="UPO74" s="545"/>
      <c r="UPP74" s="545"/>
      <c r="UPR74" s="545"/>
      <c r="UPS74" s="545"/>
      <c r="UPT74" s="545"/>
      <c r="UPW74" s="545"/>
      <c r="UPX74" s="545"/>
      <c r="UPZ74" s="545"/>
      <c r="UQA74" s="545"/>
      <c r="UQB74" s="545"/>
      <c r="UQE74" s="545"/>
      <c r="UQF74" s="545"/>
      <c r="UQH74" s="545"/>
      <c r="UQI74" s="545"/>
      <c r="UQJ74" s="545"/>
      <c r="UQM74" s="545"/>
      <c r="UQN74" s="545"/>
      <c r="UQP74" s="545"/>
      <c r="UQQ74" s="545"/>
      <c r="UQR74" s="545"/>
      <c r="UQU74" s="545"/>
      <c r="UQV74" s="545"/>
      <c r="UQX74" s="545"/>
      <c r="UQY74" s="545"/>
      <c r="UQZ74" s="545"/>
      <c r="URC74" s="545"/>
      <c r="URD74" s="545"/>
      <c r="URF74" s="545"/>
      <c r="URG74" s="545"/>
      <c r="URH74" s="545"/>
      <c r="URK74" s="545"/>
      <c r="URL74" s="545"/>
      <c r="URN74" s="545"/>
      <c r="URO74" s="545"/>
      <c r="URP74" s="545"/>
      <c r="URS74" s="545"/>
      <c r="URT74" s="545"/>
      <c r="URV74" s="545"/>
      <c r="URW74" s="545"/>
      <c r="URX74" s="545"/>
      <c r="USA74" s="545"/>
      <c r="USB74" s="545"/>
      <c r="USD74" s="545"/>
      <c r="USE74" s="545"/>
      <c r="USF74" s="545"/>
      <c r="USI74" s="545"/>
      <c r="USJ74" s="545"/>
      <c r="USL74" s="545"/>
      <c r="USM74" s="545"/>
      <c r="USN74" s="545"/>
      <c r="USQ74" s="545"/>
      <c r="USR74" s="545"/>
      <c r="UST74" s="545"/>
      <c r="USU74" s="545"/>
      <c r="USV74" s="545"/>
      <c r="USY74" s="545"/>
      <c r="USZ74" s="545"/>
      <c r="UTB74" s="545"/>
      <c r="UTC74" s="545"/>
      <c r="UTD74" s="545"/>
      <c r="UTG74" s="545"/>
      <c r="UTH74" s="545"/>
      <c r="UTJ74" s="545"/>
      <c r="UTK74" s="545"/>
      <c r="UTL74" s="545"/>
      <c r="UTO74" s="545"/>
      <c r="UTP74" s="545"/>
      <c r="UTR74" s="545"/>
      <c r="UTS74" s="545"/>
      <c r="UTT74" s="545"/>
      <c r="UTW74" s="545"/>
      <c r="UTX74" s="545"/>
      <c r="UTZ74" s="545"/>
      <c r="UUA74" s="545"/>
      <c r="UUB74" s="545"/>
      <c r="UUE74" s="545"/>
      <c r="UUF74" s="545"/>
      <c r="UUH74" s="545"/>
      <c r="UUI74" s="545"/>
      <c r="UUJ74" s="545"/>
      <c r="UUM74" s="545"/>
      <c r="UUN74" s="545"/>
      <c r="UUP74" s="545"/>
      <c r="UUQ74" s="545"/>
      <c r="UUR74" s="545"/>
      <c r="UUU74" s="545"/>
      <c r="UUV74" s="545"/>
      <c r="UUX74" s="545"/>
      <c r="UUY74" s="545"/>
      <c r="UUZ74" s="545"/>
      <c r="UVC74" s="545"/>
      <c r="UVD74" s="545"/>
      <c r="UVF74" s="545"/>
      <c r="UVG74" s="545"/>
      <c r="UVH74" s="545"/>
      <c r="UVK74" s="545"/>
      <c r="UVL74" s="545"/>
      <c r="UVN74" s="545"/>
      <c r="UVO74" s="545"/>
      <c r="UVP74" s="545"/>
      <c r="UVS74" s="545"/>
      <c r="UVT74" s="545"/>
      <c r="UVV74" s="545"/>
      <c r="UVW74" s="545"/>
      <c r="UVX74" s="545"/>
      <c r="UWA74" s="545"/>
      <c r="UWB74" s="545"/>
      <c r="UWD74" s="545"/>
      <c r="UWE74" s="545"/>
      <c r="UWF74" s="545"/>
      <c r="UWI74" s="545"/>
      <c r="UWJ74" s="545"/>
      <c r="UWL74" s="545"/>
      <c r="UWM74" s="545"/>
      <c r="UWN74" s="545"/>
      <c r="UWQ74" s="545"/>
      <c r="UWR74" s="545"/>
      <c r="UWT74" s="545"/>
      <c r="UWU74" s="545"/>
      <c r="UWV74" s="545"/>
      <c r="UWY74" s="545"/>
      <c r="UWZ74" s="545"/>
      <c r="UXB74" s="545"/>
      <c r="UXC74" s="545"/>
      <c r="UXD74" s="545"/>
      <c r="UXG74" s="545"/>
      <c r="UXH74" s="545"/>
      <c r="UXJ74" s="545"/>
      <c r="UXK74" s="545"/>
      <c r="UXL74" s="545"/>
      <c r="UXO74" s="545"/>
      <c r="UXP74" s="545"/>
      <c r="UXR74" s="545"/>
      <c r="UXS74" s="545"/>
      <c r="UXT74" s="545"/>
      <c r="UXW74" s="545"/>
      <c r="UXX74" s="545"/>
      <c r="UXZ74" s="545"/>
      <c r="UYA74" s="545"/>
      <c r="UYB74" s="545"/>
      <c r="UYE74" s="545"/>
      <c r="UYF74" s="545"/>
      <c r="UYH74" s="545"/>
      <c r="UYI74" s="545"/>
      <c r="UYJ74" s="545"/>
      <c r="UYM74" s="545"/>
      <c r="UYN74" s="545"/>
      <c r="UYP74" s="545"/>
      <c r="UYQ74" s="545"/>
      <c r="UYR74" s="545"/>
      <c r="UYU74" s="545"/>
      <c r="UYV74" s="545"/>
      <c r="UYX74" s="545"/>
      <c r="UYY74" s="545"/>
      <c r="UYZ74" s="545"/>
      <c r="UZC74" s="545"/>
      <c r="UZD74" s="545"/>
      <c r="UZF74" s="545"/>
      <c r="UZG74" s="545"/>
      <c r="UZH74" s="545"/>
      <c r="UZK74" s="545"/>
      <c r="UZL74" s="545"/>
      <c r="UZN74" s="545"/>
      <c r="UZO74" s="545"/>
      <c r="UZP74" s="545"/>
      <c r="UZS74" s="545"/>
      <c r="UZT74" s="545"/>
      <c r="UZV74" s="545"/>
      <c r="UZW74" s="545"/>
      <c r="UZX74" s="545"/>
      <c r="VAA74" s="545"/>
      <c r="VAB74" s="545"/>
      <c r="VAD74" s="545"/>
      <c r="VAE74" s="545"/>
      <c r="VAF74" s="545"/>
      <c r="VAI74" s="545"/>
      <c r="VAJ74" s="545"/>
      <c r="VAL74" s="545"/>
      <c r="VAM74" s="545"/>
      <c r="VAN74" s="545"/>
      <c r="VAQ74" s="545"/>
      <c r="VAR74" s="545"/>
      <c r="VAT74" s="545"/>
      <c r="VAU74" s="545"/>
      <c r="VAV74" s="545"/>
      <c r="VAY74" s="545"/>
      <c r="VAZ74" s="545"/>
      <c r="VBB74" s="545"/>
      <c r="VBC74" s="545"/>
      <c r="VBD74" s="545"/>
      <c r="VBG74" s="545"/>
      <c r="VBH74" s="545"/>
      <c r="VBJ74" s="545"/>
      <c r="VBK74" s="545"/>
      <c r="VBL74" s="545"/>
      <c r="VBO74" s="545"/>
      <c r="VBP74" s="545"/>
      <c r="VBR74" s="545"/>
      <c r="VBS74" s="545"/>
      <c r="VBT74" s="545"/>
      <c r="VBW74" s="545"/>
      <c r="VBX74" s="545"/>
      <c r="VBZ74" s="545"/>
      <c r="VCA74" s="545"/>
      <c r="VCB74" s="545"/>
      <c r="VCE74" s="545"/>
      <c r="VCF74" s="545"/>
      <c r="VCH74" s="545"/>
      <c r="VCI74" s="545"/>
      <c r="VCJ74" s="545"/>
      <c r="VCM74" s="545"/>
      <c r="VCN74" s="545"/>
      <c r="VCP74" s="545"/>
      <c r="VCQ74" s="545"/>
      <c r="VCR74" s="545"/>
      <c r="VCU74" s="545"/>
      <c r="VCV74" s="545"/>
      <c r="VCX74" s="545"/>
      <c r="VCY74" s="545"/>
      <c r="VCZ74" s="545"/>
      <c r="VDC74" s="545"/>
      <c r="VDD74" s="545"/>
      <c r="VDF74" s="545"/>
      <c r="VDG74" s="545"/>
      <c r="VDH74" s="545"/>
      <c r="VDK74" s="545"/>
      <c r="VDL74" s="545"/>
      <c r="VDN74" s="545"/>
      <c r="VDO74" s="545"/>
      <c r="VDP74" s="545"/>
      <c r="VDS74" s="545"/>
      <c r="VDT74" s="545"/>
      <c r="VDV74" s="545"/>
      <c r="VDW74" s="545"/>
      <c r="VDX74" s="545"/>
      <c r="VEA74" s="545"/>
      <c r="VEB74" s="545"/>
      <c r="VED74" s="545"/>
      <c r="VEE74" s="545"/>
      <c r="VEF74" s="545"/>
      <c r="VEI74" s="545"/>
      <c r="VEJ74" s="545"/>
      <c r="VEL74" s="545"/>
      <c r="VEM74" s="545"/>
      <c r="VEN74" s="545"/>
      <c r="VEQ74" s="545"/>
      <c r="VER74" s="545"/>
      <c r="VET74" s="545"/>
      <c r="VEU74" s="545"/>
      <c r="VEV74" s="545"/>
      <c r="VEY74" s="545"/>
      <c r="VEZ74" s="545"/>
      <c r="VFB74" s="545"/>
      <c r="VFC74" s="545"/>
      <c r="VFD74" s="545"/>
      <c r="VFG74" s="545"/>
      <c r="VFH74" s="545"/>
      <c r="VFJ74" s="545"/>
      <c r="VFK74" s="545"/>
      <c r="VFL74" s="545"/>
      <c r="VFO74" s="545"/>
      <c r="VFP74" s="545"/>
      <c r="VFR74" s="545"/>
      <c r="VFS74" s="545"/>
      <c r="VFT74" s="545"/>
      <c r="VFW74" s="545"/>
      <c r="VFX74" s="545"/>
      <c r="VFZ74" s="545"/>
      <c r="VGA74" s="545"/>
      <c r="VGB74" s="545"/>
      <c r="VGE74" s="545"/>
      <c r="VGF74" s="545"/>
      <c r="VGH74" s="545"/>
      <c r="VGI74" s="545"/>
      <c r="VGJ74" s="545"/>
      <c r="VGM74" s="545"/>
      <c r="VGN74" s="545"/>
      <c r="VGP74" s="545"/>
      <c r="VGQ74" s="545"/>
      <c r="VGR74" s="545"/>
      <c r="VGU74" s="545"/>
      <c r="VGV74" s="545"/>
      <c r="VGX74" s="545"/>
      <c r="VGY74" s="545"/>
      <c r="VGZ74" s="545"/>
      <c r="VHC74" s="545"/>
      <c r="VHD74" s="545"/>
      <c r="VHF74" s="545"/>
      <c r="VHG74" s="545"/>
      <c r="VHH74" s="545"/>
      <c r="VHK74" s="545"/>
      <c r="VHL74" s="545"/>
      <c r="VHN74" s="545"/>
      <c r="VHO74" s="545"/>
      <c r="VHP74" s="545"/>
      <c r="VHS74" s="545"/>
      <c r="VHT74" s="545"/>
      <c r="VHV74" s="545"/>
      <c r="VHW74" s="545"/>
      <c r="VHX74" s="545"/>
      <c r="VIA74" s="545"/>
      <c r="VIB74" s="545"/>
      <c r="VID74" s="545"/>
      <c r="VIE74" s="545"/>
      <c r="VIF74" s="545"/>
      <c r="VII74" s="545"/>
      <c r="VIJ74" s="545"/>
      <c r="VIL74" s="545"/>
      <c r="VIM74" s="545"/>
      <c r="VIN74" s="545"/>
      <c r="VIQ74" s="545"/>
      <c r="VIR74" s="545"/>
      <c r="VIT74" s="545"/>
      <c r="VIU74" s="545"/>
      <c r="VIV74" s="545"/>
      <c r="VIY74" s="545"/>
      <c r="VIZ74" s="545"/>
      <c r="VJB74" s="545"/>
      <c r="VJC74" s="545"/>
      <c r="VJD74" s="545"/>
      <c r="VJG74" s="545"/>
      <c r="VJH74" s="545"/>
      <c r="VJJ74" s="545"/>
      <c r="VJK74" s="545"/>
      <c r="VJL74" s="545"/>
      <c r="VJO74" s="545"/>
      <c r="VJP74" s="545"/>
      <c r="VJR74" s="545"/>
      <c r="VJS74" s="545"/>
      <c r="VJT74" s="545"/>
      <c r="VJW74" s="545"/>
      <c r="VJX74" s="545"/>
      <c r="VJZ74" s="545"/>
      <c r="VKA74" s="545"/>
      <c r="VKB74" s="545"/>
      <c r="VKE74" s="545"/>
      <c r="VKF74" s="545"/>
      <c r="VKH74" s="545"/>
      <c r="VKI74" s="545"/>
      <c r="VKJ74" s="545"/>
      <c r="VKM74" s="545"/>
      <c r="VKN74" s="545"/>
      <c r="VKP74" s="545"/>
      <c r="VKQ74" s="545"/>
      <c r="VKR74" s="545"/>
      <c r="VKU74" s="545"/>
      <c r="VKV74" s="545"/>
      <c r="VKX74" s="545"/>
      <c r="VKY74" s="545"/>
      <c r="VKZ74" s="545"/>
      <c r="VLC74" s="545"/>
      <c r="VLD74" s="545"/>
      <c r="VLF74" s="545"/>
      <c r="VLG74" s="545"/>
      <c r="VLH74" s="545"/>
      <c r="VLK74" s="545"/>
      <c r="VLL74" s="545"/>
      <c r="VLN74" s="545"/>
      <c r="VLO74" s="545"/>
      <c r="VLP74" s="545"/>
      <c r="VLS74" s="545"/>
      <c r="VLT74" s="545"/>
      <c r="VLV74" s="545"/>
      <c r="VLW74" s="545"/>
      <c r="VLX74" s="545"/>
      <c r="VMA74" s="545"/>
      <c r="VMB74" s="545"/>
      <c r="VMD74" s="545"/>
      <c r="VME74" s="545"/>
      <c r="VMF74" s="545"/>
      <c r="VMI74" s="545"/>
      <c r="VMJ74" s="545"/>
      <c r="VML74" s="545"/>
      <c r="VMM74" s="545"/>
      <c r="VMN74" s="545"/>
      <c r="VMQ74" s="545"/>
      <c r="VMR74" s="545"/>
      <c r="VMT74" s="545"/>
      <c r="VMU74" s="545"/>
      <c r="VMV74" s="545"/>
      <c r="VMY74" s="545"/>
      <c r="VMZ74" s="545"/>
      <c r="VNB74" s="545"/>
      <c r="VNC74" s="545"/>
      <c r="VND74" s="545"/>
      <c r="VNG74" s="545"/>
      <c r="VNH74" s="545"/>
      <c r="VNJ74" s="545"/>
      <c r="VNK74" s="545"/>
      <c r="VNL74" s="545"/>
      <c r="VNO74" s="545"/>
      <c r="VNP74" s="545"/>
      <c r="VNR74" s="545"/>
      <c r="VNS74" s="545"/>
      <c r="VNT74" s="545"/>
      <c r="VNW74" s="545"/>
      <c r="VNX74" s="545"/>
      <c r="VNZ74" s="545"/>
      <c r="VOA74" s="545"/>
      <c r="VOB74" s="545"/>
      <c r="VOE74" s="545"/>
      <c r="VOF74" s="545"/>
      <c r="VOH74" s="545"/>
      <c r="VOI74" s="545"/>
      <c r="VOJ74" s="545"/>
      <c r="VOM74" s="545"/>
      <c r="VON74" s="545"/>
      <c r="VOP74" s="545"/>
      <c r="VOQ74" s="545"/>
      <c r="VOR74" s="545"/>
      <c r="VOU74" s="545"/>
      <c r="VOV74" s="545"/>
      <c r="VOX74" s="545"/>
      <c r="VOY74" s="545"/>
      <c r="VOZ74" s="545"/>
      <c r="VPC74" s="545"/>
      <c r="VPD74" s="545"/>
      <c r="VPF74" s="545"/>
      <c r="VPG74" s="545"/>
      <c r="VPH74" s="545"/>
      <c r="VPK74" s="545"/>
      <c r="VPL74" s="545"/>
      <c r="VPN74" s="545"/>
      <c r="VPO74" s="545"/>
      <c r="VPP74" s="545"/>
      <c r="VPS74" s="545"/>
      <c r="VPT74" s="545"/>
      <c r="VPV74" s="545"/>
      <c r="VPW74" s="545"/>
      <c r="VPX74" s="545"/>
      <c r="VQA74" s="545"/>
      <c r="VQB74" s="545"/>
      <c r="VQD74" s="545"/>
      <c r="VQE74" s="545"/>
      <c r="VQF74" s="545"/>
      <c r="VQI74" s="545"/>
      <c r="VQJ74" s="545"/>
      <c r="VQL74" s="545"/>
      <c r="VQM74" s="545"/>
      <c r="VQN74" s="545"/>
      <c r="VQQ74" s="545"/>
      <c r="VQR74" s="545"/>
      <c r="VQT74" s="545"/>
      <c r="VQU74" s="545"/>
      <c r="VQV74" s="545"/>
      <c r="VQY74" s="545"/>
      <c r="VQZ74" s="545"/>
      <c r="VRB74" s="545"/>
      <c r="VRC74" s="545"/>
      <c r="VRD74" s="545"/>
      <c r="VRG74" s="545"/>
      <c r="VRH74" s="545"/>
      <c r="VRJ74" s="545"/>
      <c r="VRK74" s="545"/>
      <c r="VRL74" s="545"/>
      <c r="VRO74" s="545"/>
      <c r="VRP74" s="545"/>
      <c r="VRR74" s="545"/>
      <c r="VRS74" s="545"/>
      <c r="VRT74" s="545"/>
      <c r="VRW74" s="545"/>
      <c r="VRX74" s="545"/>
      <c r="VRZ74" s="545"/>
      <c r="VSA74" s="545"/>
      <c r="VSB74" s="545"/>
      <c r="VSE74" s="545"/>
      <c r="VSF74" s="545"/>
      <c r="VSH74" s="545"/>
      <c r="VSI74" s="545"/>
      <c r="VSJ74" s="545"/>
      <c r="VSM74" s="545"/>
      <c r="VSN74" s="545"/>
      <c r="VSP74" s="545"/>
      <c r="VSQ74" s="545"/>
      <c r="VSR74" s="545"/>
      <c r="VSU74" s="545"/>
      <c r="VSV74" s="545"/>
      <c r="VSX74" s="545"/>
      <c r="VSY74" s="545"/>
      <c r="VSZ74" s="545"/>
      <c r="VTC74" s="545"/>
      <c r="VTD74" s="545"/>
      <c r="VTF74" s="545"/>
      <c r="VTG74" s="545"/>
      <c r="VTH74" s="545"/>
      <c r="VTK74" s="545"/>
      <c r="VTL74" s="545"/>
      <c r="VTN74" s="545"/>
      <c r="VTO74" s="545"/>
      <c r="VTP74" s="545"/>
      <c r="VTS74" s="545"/>
      <c r="VTT74" s="545"/>
      <c r="VTV74" s="545"/>
      <c r="VTW74" s="545"/>
      <c r="VTX74" s="545"/>
      <c r="VUA74" s="545"/>
      <c r="VUB74" s="545"/>
      <c r="VUD74" s="545"/>
      <c r="VUE74" s="545"/>
      <c r="VUF74" s="545"/>
      <c r="VUI74" s="545"/>
      <c r="VUJ74" s="545"/>
      <c r="VUL74" s="545"/>
      <c r="VUM74" s="545"/>
      <c r="VUN74" s="545"/>
      <c r="VUQ74" s="545"/>
      <c r="VUR74" s="545"/>
      <c r="VUT74" s="545"/>
      <c r="VUU74" s="545"/>
      <c r="VUV74" s="545"/>
      <c r="VUY74" s="545"/>
      <c r="VUZ74" s="545"/>
      <c r="VVB74" s="545"/>
      <c r="VVC74" s="545"/>
      <c r="VVD74" s="545"/>
      <c r="VVG74" s="545"/>
      <c r="VVH74" s="545"/>
      <c r="VVJ74" s="545"/>
      <c r="VVK74" s="545"/>
      <c r="VVL74" s="545"/>
      <c r="VVO74" s="545"/>
      <c r="VVP74" s="545"/>
      <c r="VVR74" s="545"/>
      <c r="VVS74" s="545"/>
      <c r="VVT74" s="545"/>
      <c r="VVW74" s="545"/>
      <c r="VVX74" s="545"/>
      <c r="VVZ74" s="545"/>
      <c r="VWA74" s="545"/>
      <c r="VWB74" s="545"/>
      <c r="VWE74" s="545"/>
      <c r="VWF74" s="545"/>
      <c r="VWH74" s="545"/>
      <c r="VWI74" s="545"/>
      <c r="VWJ74" s="545"/>
      <c r="VWM74" s="545"/>
      <c r="VWN74" s="545"/>
      <c r="VWP74" s="545"/>
      <c r="VWQ74" s="545"/>
      <c r="VWR74" s="545"/>
      <c r="VWU74" s="545"/>
      <c r="VWV74" s="545"/>
      <c r="VWX74" s="545"/>
      <c r="VWY74" s="545"/>
      <c r="VWZ74" s="545"/>
      <c r="VXC74" s="545"/>
      <c r="VXD74" s="545"/>
      <c r="VXF74" s="545"/>
      <c r="VXG74" s="545"/>
      <c r="VXH74" s="545"/>
      <c r="VXK74" s="545"/>
      <c r="VXL74" s="545"/>
      <c r="VXN74" s="545"/>
      <c r="VXO74" s="545"/>
      <c r="VXP74" s="545"/>
      <c r="VXS74" s="545"/>
      <c r="VXT74" s="545"/>
      <c r="VXV74" s="545"/>
      <c r="VXW74" s="545"/>
      <c r="VXX74" s="545"/>
      <c r="VYA74" s="545"/>
      <c r="VYB74" s="545"/>
      <c r="VYD74" s="545"/>
      <c r="VYE74" s="545"/>
      <c r="VYF74" s="545"/>
      <c r="VYI74" s="545"/>
      <c r="VYJ74" s="545"/>
      <c r="VYL74" s="545"/>
      <c r="VYM74" s="545"/>
      <c r="VYN74" s="545"/>
      <c r="VYQ74" s="545"/>
      <c r="VYR74" s="545"/>
      <c r="VYT74" s="545"/>
      <c r="VYU74" s="545"/>
      <c r="VYV74" s="545"/>
      <c r="VYY74" s="545"/>
      <c r="VYZ74" s="545"/>
      <c r="VZB74" s="545"/>
      <c r="VZC74" s="545"/>
      <c r="VZD74" s="545"/>
      <c r="VZG74" s="545"/>
      <c r="VZH74" s="545"/>
      <c r="VZJ74" s="545"/>
      <c r="VZK74" s="545"/>
      <c r="VZL74" s="545"/>
      <c r="VZO74" s="545"/>
      <c r="VZP74" s="545"/>
      <c r="VZR74" s="545"/>
      <c r="VZS74" s="545"/>
      <c r="VZT74" s="545"/>
      <c r="VZW74" s="545"/>
      <c r="VZX74" s="545"/>
      <c r="VZZ74" s="545"/>
      <c r="WAA74" s="545"/>
      <c r="WAB74" s="545"/>
      <c r="WAE74" s="545"/>
      <c r="WAF74" s="545"/>
      <c r="WAH74" s="545"/>
      <c r="WAI74" s="545"/>
      <c r="WAJ74" s="545"/>
      <c r="WAM74" s="545"/>
      <c r="WAN74" s="545"/>
      <c r="WAP74" s="545"/>
      <c r="WAQ74" s="545"/>
      <c r="WAR74" s="545"/>
      <c r="WAU74" s="545"/>
      <c r="WAV74" s="545"/>
      <c r="WAX74" s="545"/>
      <c r="WAY74" s="545"/>
      <c r="WAZ74" s="545"/>
      <c r="WBC74" s="545"/>
      <c r="WBD74" s="545"/>
      <c r="WBF74" s="545"/>
      <c r="WBG74" s="545"/>
      <c r="WBH74" s="545"/>
      <c r="WBK74" s="545"/>
      <c r="WBL74" s="545"/>
      <c r="WBN74" s="545"/>
      <c r="WBO74" s="545"/>
      <c r="WBP74" s="545"/>
      <c r="WBS74" s="545"/>
      <c r="WBT74" s="545"/>
      <c r="WBV74" s="545"/>
      <c r="WBW74" s="545"/>
      <c r="WBX74" s="545"/>
      <c r="WCA74" s="545"/>
      <c r="WCB74" s="545"/>
      <c r="WCD74" s="545"/>
      <c r="WCE74" s="545"/>
      <c r="WCF74" s="545"/>
      <c r="WCI74" s="545"/>
      <c r="WCJ74" s="545"/>
      <c r="WCL74" s="545"/>
      <c r="WCM74" s="545"/>
      <c r="WCN74" s="545"/>
      <c r="WCQ74" s="545"/>
      <c r="WCR74" s="545"/>
      <c r="WCT74" s="545"/>
      <c r="WCU74" s="545"/>
      <c r="WCV74" s="545"/>
      <c r="WCY74" s="545"/>
      <c r="WCZ74" s="545"/>
      <c r="WDB74" s="545"/>
      <c r="WDC74" s="545"/>
      <c r="WDD74" s="545"/>
      <c r="WDG74" s="545"/>
      <c r="WDH74" s="545"/>
      <c r="WDJ74" s="545"/>
      <c r="WDK74" s="545"/>
      <c r="WDL74" s="545"/>
      <c r="WDO74" s="545"/>
      <c r="WDP74" s="545"/>
      <c r="WDR74" s="545"/>
      <c r="WDS74" s="545"/>
      <c r="WDT74" s="545"/>
      <c r="WDW74" s="545"/>
      <c r="WDX74" s="545"/>
      <c r="WDZ74" s="545"/>
      <c r="WEA74" s="545"/>
      <c r="WEB74" s="545"/>
      <c r="WEE74" s="545"/>
      <c r="WEF74" s="545"/>
      <c r="WEH74" s="545"/>
      <c r="WEI74" s="545"/>
      <c r="WEJ74" s="545"/>
      <c r="WEM74" s="545"/>
      <c r="WEN74" s="545"/>
      <c r="WEP74" s="545"/>
      <c r="WEQ74" s="545"/>
      <c r="WER74" s="545"/>
      <c r="WEU74" s="545"/>
      <c r="WEV74" s="545"/>
      <c r="WEX74" s="545"/>
      <c r="WEY74" s="545"/>
      <c r="WEZ74" s="545"/>
      <c r="WFC74" s="545"/>
      <c r="WFD74" s="545"/>
      <c r="WFF74" s="545"/>
      <c r="WFG74" s="545"/>
      <c r="WFH74" s="545"/>
      <c r="WFK74" s="545"/>
      <c r="WFL74" s="545"/>
      <c r="WFN74" s="545"/>
      <c r="WFO74" s="545"/>
      <c r="WFP74" s="545"/>
      <c r="WFS74" s="545"/>
      <c r="WFT74" s="545"/>
      <c r="WFV74" s="545"/>
      <c r="WFW74" s="545"/>
      <c r="WFX74" s="545"/>
      <c r="WGA74" s="545"/>
      <c r="WGB74" s="545"/>
      <c r="WGD74" s="545"/>
      <c r="WGE74" s="545"/>
      <c r="WGF74" s="545"/>
      <c r="WGI74" s="545"/>
      <c r="WGJ74" s="545"/>
      <c r="WGL74" s="545"/>
      <c r="WGM74" s="545"/>
      <c r="WGN74" s="545"/>
      <c r="WGQ74" s="545"/>
      <c r="WGR74" s="545"/>
      <c r="WGT74" s="545"/>
      <c r="WGU74" s="545"/>
      <c r="WGV74" s="545"/>
      <c r="WGY74" s="545"/>
      <c r="WGZ74" s="545"/>
      <c r="WHB74" s="545"/>
      <c r="WHC74" s="545"/>
      <c r="WHD74" s="545"/>
      <c r="WHG74" s="545"/>
      <c r="WHH74" s="545"/>
      <c r="WHJ74" s="545"/>
      <c r="WHK74" s="545"/>
      <c r="WHL74" s="545"/>
      <c r="WHO74" s="545"/>
      <c r="WHP74" s="545"/>
      <c r="WHR74" s="545"/>
      <c r="WHS74" s="545"/>
      <c r="WHT74" s="545"/>
      <c r="WHW74" s="545"/>
      <c r="WHX74" s="545"/>
      <c r="WHZ74" s="545"/>
      <c r="WIA74" s="545"/>
      <c r="WIB74" s="545"/>
      <c r="WIE74" s="545"/>
      <c r="WIF74" s="545"/>
      <c r="WIH74" s="545"/>
      <c r="WII74" s="545"/>
      <c r="WIJ74" s="545"/>
      <c r="WIM74" s="545"/>
      <c r="WIN74" s="545"/>
      <c r="WIP74" s="545"/>
      <c r="WIQ74" s="545"/>
      <c r="WIR74" s="545"/>
      <c r="WIU74" s="545"/>
      <c r="WIV74" s="545"/>
      <c r="WIX74" s="545"/>
      <c r="WIY74" s="545"/>
      <c r="WIZ74" s="545"/>
      <c r="WJC74" s="545"/>
      <c r="WJD74" s="545"/>
      <c r="WJF74" s="545"/>
      <c r="WJG74" s="545"/>
      <c r="WJH74" s="545"/>
      <c r="WJK74" s="545"/>
      <c r="WJL74" s="545"/>
      <c r="WJN74" s="545"/>
      <c r="WJO74" s="545"/>
      <c r="WJP74" s="545"/>
      <c r="WJS74" s="545"/>
      <c r="WJT74" s="545"/>
      <c r="WJV74" s="545"/>
      <c r="WJW74" s="545"/>
      <c r="WJX74" s="545"/>
      <c r="WKA74" s="545"/>
      <c r="WKB74" s="545"/>
      <c r="WKD74" s="545"/>
      <c r="WKE74" s="545"/>
      <c r="WKF74" s="545"/>
      <c r="WKI74" s="545"/>
      <c r="WKJ74" s="545"/>
      <c r="WKL74" s="545"/>
      <c r="WKM74" s="545"/>
      <c r="WKN74" s="545"/>
      <c r="WKQ74" s="545"/>
      <c r="WKR74" s="545"/>
      <c r="WKT74" s="545"/>
      <c r="WKU74" s="545"/>
      <c r="WKV74" s="545"/>
      <c r="WKY74" s="545"/>
      <c r="WKZ74" s="545"/>
      <c r="WLB74" s="545"/>
      <c r="WLC74" s="545"/>
      <c r="WLD74" s="545"/>
      <c r="WLG74" s="545"/>
      <c r="WLH74" s="545"/>
      <c r="WLJ74" s="545"/>
      <c r="WLK74" s="545"/>
      <c r="WLL74" s="545"/>
      <c r="WLO74" s="545"/>
      <c r="WLP74" s="545"/>
      <c r="WLR74" s="545"/>
      <c r="WLS74" s="545"/>
      <c r="WLT74" s="545"/>
      <c r="WLW74" s="545"/>
      <c r="WLX74" s="545"/>
      <c r="WLZ74" s="545"/>
      <c r="WMA74" s="545"/>
      <c r="WMB74" s="545"/>
      <c r="WME74" s="545"/>
      <c r="WMF74" s="545"/>
      <c r="WMH74" s="545"/>
      <c r="WMI74" s="545"/>
      <c r="WMJ74" s="545"/>
      <c r="WMM74" s="545"/>
      <c r="WMN74" s="545"/>
      <c r="WMP74" s="545"/>
      <c r="WMQ74" s="545"/>
      <c r="WMR74" s="545"/>
      <c r="WMU74" s="545"/>
      <c r="WMV74" s="545"/>
      <c r="WMX74" s="545"/>
      <c r="WMY74" s="545"/>
      <c r="WMZ74" s="545"/>
      <c r="WNC74" s="545"/>
      <c r="WND74" s="545"/>
      <c r="WNF74" s="545"/>
      <c r="WNG74" s="545"/>
      <c r="WNH74" s="545"/>
      <c r="WNK74" s="545"/>
      <c r="WNL74" s="545"/>
      <c r="WNN74" s="545"/>
      <c r="WNO74" s="545"/>
      <c r="WNP74" s="545"/>
      <c r="WNS74" s="545"/>
      <c r="WNT74" s="545"/>
      <c r="WNV74" s="545"/>
      <c r="WNW74" s="545"/>
      <c r="WNX74" s="545"/>
      <c r="WOA74" s="545"/>
      <c r="WOB74" s="545"/>
      <c r="WOD74" s="545"/>
      <c r="WOE74" s="545"/>
      <c r="WOF74" s="545"/>
      <c r="WOI74" s="545"/>
      <c r="WOJ74" s="545"/>
      <c r="WOL74" s="545"/>
      <c r="WOM74" s="545"/>
      <c r="WON74" s="545"/>
      <c r="WOQ74" s="545"/>
      <c r="WOR74" s="545"/>
      <c r="WOT74" s="545"/>
      <c r="WOU74" s="545"/>
      <c r="WOV74" s="545"/>
      <c r="WOY74" s="545"/>
      <c r="WOZ74" s="545"/>
      <c r="WPB74" s="545"/>
      <c r="WPC74" s="545"/>
      <c r="WPD74" s="545"/>
      <c r="WPG74" s="545"/>
      <c r="WPH74" s="545"/>
      <c r="WPJ74" s="545"/>
      <c r="WPK74" s="545"/>
      <c r="WPL74" s="545"/>
      <c r="WPO74" s="545"/>
      <c r="WPP74" s="545"/>
      <c r="WPR74" s="545"/>
      <c r="WPS74" s="545"/>
      <c r="WPT74" s="545"/>
      <c r="WPW74" s="545"/>
      <c r="WPX74" s="545"/>
      <c r="WPZ74" s="545"/>
      <c r="WQA74" s="545"/>
      <c r="WQB74" s="545"/>
      <c r="WQE74" s="545"/>
      <c r="WQF74" s="545"/>
      <c r="WQH74" s="545"/>
      <c r="WQI74" s="545"/>
      <c r="WQJ74" s="545"/>
      <c r="WQM74" s="545"/>
      <c r="WQN74" s="545"/>
      <c r="WQP74" s="545"/>
      <c r="WQQ74" s="545"/>
      <c r="WQR74" s="545"/>
      <c r="WQU74" s="545"/>
      <c r="WQV74" s="545"/>
      <c r="WQX74" s="545"/>
      <c r="WQY74" s="545"/>
      <c r="WQZ74" s="545"/>
      <c r="WRC74" s="545"/>
      <c r="WRD74" s="545"/>
      <c r="WRF74" s="545"/>
      <c r="WRG74" s="545"/>
      <c r="WRH74" s="545"/>
      <c r="WRK74" s="545"/>
      <c r="WRL74" s="545"/>
      <c r="WRN74" s="545"/>
      <c r="WRO74" s="545"/>
      <c r="WRP74" s="545"/>
      <c r="WRS74" s="545"/>
      <c r="WRT74" s="545"/>
      <c r="WRV74" s="545"/>
      <c r="WRW74" s="545"/>
      <c r="WRX74" s="545"/>
      <c r="WSA74" s="545"/>
      <c r="WSB74" s="545"/>
      <c r="WSD74" s="545"/>
      <c r="WSE74" s="545"/>
      <c r="WSF74" s="545"/>
      <c r="WSI74" s="545"/>
      <c r="WSJ74" s="545"/>
      <c r="WSL74" s="545"/>
      <c r="WSM74" s="545"/>
      <c r="WSN74" s="545"/>
      <c r="WSQ74" s="545"/>
      <c r="WSR74" s="545"/>
      <c r="WST74" s="545"/>
      <c r="WSU74" s="545"/>
      <c r="WSV74" s="545"/>
      <c r="WSY74" s="545"/>
      <c r="WSZ74" s="545"/>
      <c r="WTB74" s="545"/>
      <c r="WTC74" s="545"/>
      <c r="WTD74" s="545"/>
      <c r="WTG74" s="545"/>
      <c r="WTH74" s="545"/>
      <c r="WTJ74" s="545"/>
      <c r="WTK74" s="545"/>
      <c r="WTL74" s="545"/>
      <c r="WTO74" s="545"/>
      <c r="WTP74" s="545"/>
      <c r="WTR74" s="545"/>
      <c r="WTS74" s="545"/>
      <c r="WTT74" s="545"/>
      <c r="WTW74" s="545"/>
      <c r="WTX74" s="545"/>
      <c r="WTZ74" s="545"/>
      <c r="WUA74" s="545"/>
      <c r="WUB74" s="545"/>
      <c r="WUE74" s="545"/>
      <c r="WUF74" s="545"/>
      <c r="WUH74" s="545"/>
      <c r="WUI74" s="545"/>
      <c r="WUJ74" s="545"/>
      <c r="WUM74" s="545"/>
      <c r="WUN74" s="545"/>
      <c r="WUP74" s="545"/>
      <c r="WUQ74" s="545"/>
      <c r="WUR74" s="545"/>
      <c r="WUU74" s="545"/>
      <c r="WUV74" s="545"/>
      <c r="WUX74" s="545"/>
      <c r="WUY74" s="545"/>
      <c r="WUZ74" s="545"/>
      <c r="WVC74" s="545"/>
      <c r="WVD74" s="545"/>
      <c r="WVF74" s="545"/>
      <c r="WVG74" s="545"/>
      <c r="WVH74" s="545"/>
      <c r="WVK74" s="545"/>
      <c r="WVL74" s="545"/>
      <c r="WVN74" s="545"/>
      <c r="WVO74" s="545"/>
      <c r="WVP74" s="545"/>
      <c r="WVS74" s="545"/>
      <c r="WVT74" s="545"/>
      <c r="WVV74" s="545"/>
      <c r="WVW74" s="545"/>
      <c r="WVX74" s="545"/>
      <c r="WWA74" s="545"/>
      <c r="WWB74" s="545"/>
      <c r="WWD74" s="545"/>
      <c r="WWE74" s="545"/>
      <c r="WWF74" s="545"/>
      <c r="WWI74" s="545"/>
      <c r="WWJ74" s="545"/>
      <c r="WWL74" s="545"/>
      <c r="WWM74" s="545"/>
      <c r="WWN74" s="545"/>
      <c r="WWQ74" s="545"/>
      <c r="WWR74" s="545"/>
      <c r="WWT74" s="545"/>
      <c r="WWU74" s="545"/>
      <c r="WWV74" s="545"/>
      <c r="WWY74" s="545"/>
      <c r="WWZ74" s="545"/>
      <c r="WXB74" s="545"/>
      <c r="WXC74" s="545"/>
      <c r="WXD74" s="545"/>
      <c r="WXG74" s="545"/>
      <c r="WXH74" s="545"/>
      <c r="WXJ74" s="545"/>
      <c r="WXK74" s="545"/>
      <c r="WXL74" s="545"/>
      <c r="WXO74" s="545"/>
      <c r="WXP74" s="545"/>
      <c r="WXR74" s="545"/>
      <c r="WXS74" s="545"/>
      <c r="WXT74" s="545"/>
      <c r="WXW74" s="545"/>
      <c r="WXX74" s="545"/>
      <c r="WXZ74" s="545"/>
      <c r="WYA74" s="545"/>
      <c r="WYB74" s="545"/>
      <c r="WYE74" s="545"/>
      <c r="WYF74" s="545"/>
      <c r="WYH74" s="545"/>
      <c r="WYI74" s="545"/>
      <c r="WYJ74" s="545"/>
      <c r="WYM74" s="545"/>
      <c r="WYN74" s="545"/>
      <c r="WYP74" s="545"/>
      <c r="WYQ74" s="545"/>
      <c r="WYR74" s="545"/>
      <c r="WYU74" s="545"/>
      <c r="WYV74" s="545"/>
      <c r="WYX74" s="545"/>
      <c r="WYY74" s="545"/>
      <c r="WYZ74" s="545"/>
      <c r="WZC74" s="545"/>
      <c r="WZD74" s="545"/>
      <c r="WZF74" s="545"/>
      <c r="WZG74" s="545"/>
      <c r="WZH74" s="545"/>
      <c r="WZK74" s="545"/>
      <c r="WZL74" s="545"/>
      <c r="WZN74" s="545"/>
      <c r="WZO74" s="545"/>
      <c r="WZP74" s="545"/>
      <c r="WZS74" s="545"/>
      <c r="WZT74" s="545"/>
      <c r="WZV74" s="545"/>
      <c r="WZW74" s="545"/>
      <c r="WZX74" s="545"/>
      <c r="XAA74" s="545"/>
      <c r="XAB74" s="545"/>
      <c r="XAD74" s="545"/>
      <c r="XAE74" s="545"/>
      <c r="XAF74" s="545"/>
      <c r="XAI74" s="545"/>
      <c r="XAJ74" s="545"/>
      <c r="XAL74" s="545"/>
      <c r="XAM74" s="545"/>
      <c r="XAN74" s="545"/>
      <c r="XAQ74" s="545"/>
      <c r="XAR74" s="545"/>
      <c r="XAT74" s="545"/>
      <c r="XAU74" s="545"/>
      <c r="XAV74" s="545"/>
      <c r="XAY74" s="545"/>
      <c r="XAZ74" s="545"/>
      <c r="XBB74" s="545"/>
      <c r="XBC74" s="545"/>
      <c r="XBD74" s="545"/>
      <c r="XBG74" s="545"/>
      <c r="XBH74" s="545"/>
      <c r="XBJ74" s="545"/>
      <c r="XBK74" s="545"/>
      <c r="XBL74" s="545"/>
      <c r="XBO74" s="545"/>
      <c r="XBP74" s="545"/>
      <c r="XBR74" s="545"/>
      <c r="XBS74" s="545"/>
      <c r="XBT74" s="545"/>
      <c r="XBW74" s="545"/>
      <c r="XBX74" s="545"/>
      <c r="XBZ74" s="545"/>
      <c r="XCA74" s="545"/>
      <c r="XCB74" s="545"/>
      <c r="XCE74" s="545"/>
      <c r="XCF74" s="545"/>
      <c r="XCH74" s="545"/>
      <c r="XCI74" s="545"/>
      <c r="XCJ74" s="545"/>
      <c r="XCM74" s="545"/>
      <c r="XCN74" s="545"/>
      <c r="XCP74" s="545"/>
      <c r="XCQ74" s="545"/>
      <c r="XCR74" s="545"/>
      <c r="XCU74" s="545"/>
      <c r="XCV74" s="545"/>
      <c r="XCX74" s="545"/>
      <c r="XCY74" s="545"/>
      <c r="XCZ74" s="545"/>
      <c r="XDC74" s="545"/>
      <c r="XDD74" s="545"/>
      <c r="XDF74" s="545"/>
      <c r="XDG74" s="545"/>
      <c r="XDH74" s="545"/>
      <c r="XDK74" s="545"/>
      <c r="XDL74" s="545"/>
      <c r="XDN74" s="545"/>
      <c r="XDO74" s="545"/>
      <c r="XDP74" s="545"/>
      <c r="XDS74" s="545"/>
      <c r="XDT74" s="545"/>
      <c r="XDV74" s="545"/>
      <c r="XDW74" s="545"/>
      <c r="XDX74" s="545"/>
      <c r="XEA74" s="545"/>
      <c r="XEB74" s="545"/>
      <c r="XED74" s="545"/>
      <c r="XEE74" s="545"/>
      <c r="XEF74" s="545"/>
      <c r="XEI74" s="545"/>
      <c r="XEJ74" s="545"/>
      <c r="XEL74" s="545"/>
      <c r="XEM74" s="545"/>
      <c r="XEN74" s="545"/>
      <c r="XEQ74" s="545"/>
      <c r="XER74" s="545"/>
      <c r="XET74" s="545"/>
      <c r="XEU74" s="545"/>
      <c r="XEV74" s="545"/>
      <c r="XEY74" s="545"/>
      <c r="XEZ74" s="545"/>
      <c r="XFB74" s="545"/>
      <c r="XFC74" s="545"/>
      <c r="XFD74" s="545"/>
    </row>
    <row r="75" spans="1:16384" s="256" customFormat="1" x14ac:dyDescent="0.15">
      <c r="C75" s="49"/>
      <c r="D75" s="258"/>
      <c r="E75" s="274"/>
      <c r="F75" s="521"/>
      <c r="G75" s="274"/>
      <c r="H75" s="274"/>
      <c r="I75" s="274"/>
      <c r="J75" s="650"/>
      <c r="K75" s="650"/>
      <c r="L75" s="609"/>
      <c r="M75" s="521"/>
      <c r="N75" s="545"/>
      <c r="O75" s="545"/>
      <c r="P75" s="545"/>
      <c r="S75" s="545"/>
      <c r="T75" s="545"/>
      <c r="V75" s="545"/>
      <c r="W75" s="545"/>
      <c r="X75" s="545"/>
      <c r="AA75" s="545"/>
      <c r="AB75" s="545"/>
      <c r="AD75" s="545"/>
      <c r="AE75" s="545"/>
      <c r="AF75" s="545"/>
      <c r="AI75" s="545"/>
      <c r="AJ75" s="545"/>
      <c r="AL75" s="545"/>
      <c r="AM75" s="545"/>
      <c r="AN75" s="545"/>
      <c r="AQ75" s="545"/>
      <c r="AR75" s="545"/>
      <c r="AT75" s="545"/>
      <c r="AU75" s="545"/>
      <c r="AV75" s="545"/>
      <c r="AY75" s="545"/>
      <c r="AZ75" s="545"/>
      <c r="BB75" s="545"/>
      <c r="BC75" s="545"/>
      <c r="BD75" s="545"/>
      <c r="BG75" s="545"/>
      <c r="BH75" s="545"/>
      <c r="BJ75" s="545"/>
      <c r="BK75" s="545"/>
      <c r="BL75" s="545"/>
      <c r="BO75" s="545"/>
      <c r="BP75" s="545"/>
      <c r="BR75" s="545"/>
      <c r="BS75" s="545"/>
      <c r="BT75" s="545"/>
      <c r="BW75" s="545"/>
      <c r="BX75" s="545"/>
      <c r="BZ75" s="545"/>
      <c r="CA75" s="545"/>
      <c r="CB75" s="545"/>
      <c r="CE75" s="545"/>
      <c r="CF75" s="545"/>
      <c r="CH75" s="545"/>
      <c r="CI75" s="545"/>
      <c r="CJ75" s="545"/>
      <c r="CM75" s="545"/>
      <c r="CN75" s="545"/>
      <c r="CP75" s="545"/>
      <c r="CQ75" s="545"/>
      <c r="CR75" s="545"/>
      <c r="CU75" s="545"/>
      <c r="CV75" s="545"/>
      <c r="CX75" s="545"/>
      <c r="CY75" s="545"/>
      <c r="CZ75" s="545"/>
      <c r="DC75" s="545"/>
      <c r="DD75" s="545"/>
      <c r="DF75" s="545"/>
      <c r="DG75" s="545"/>
      <c r="DH75" s="545"/>
      <c r="DK75" s="545"/>
      <c r="DL75" s="545"/>
      <c r="DN75" s="545"/>
      <c r="DO75" s="545"/>
      <c r="DP75" s="545"/>
      <c r="DS75" s="545"/>
      <c r="DT75" s="545"/>
      <c r="DV75" s="545"/>
      <c r="DW75" s="545"/>
      <c r="DX75" s="545"/>
      <c r="EA75" s="545"/>
      <c r="EB75" s="545"/>
      <c r="ED75" s="545"/>
      <c r="EE75" s="545"/>
      <c r="EF75" s="545"/>
      <c r="EI75" s="545"/>
      <c r="EJ75" s="545"/>
      <c r="EL75" s="545"/>
      <c r="EM75" s="545"/>
      <c r="EN75" s="545"/>
      <c r="EQ75" s="545"/>
      <c r="ER75" s="545"/>
      <c r="ET75" s="545"/>
      <c r="EU75" s="545"/>
      <c r="EV75" s="545"/>
      <c r="EY75" s="545"/>
      <c r="EZ75" s="545"/>
      <c r="FB75" s="545"/>
      <c r="FC75" s="545"/>
      <c r="FD75" s="545"/>
      <c r="FG75" s="545"/>
      <c r="FH75" s="545"/>
      <c r="FJ75" s="545"/>
      <c r="FK75" s="545"/>
      <c r="FL75" s="545"/>
      <c r="FO75" s="545"/>
      <c r="FP75" s="545"/>
      <c r="FR75" s="545"/>
      <c r="FS75" s="545"/>
      <c r="FT75" s="545"/>
      <c r="FW75" s="545"/>
      <c r="FX75" s="545"/>
      <c r="FZ75" s="545"/>
      <c r="GA75" s="545"/>
      <c r="GB75" s="545"/>
      <c r="GE75" s="545"/>
      <c r="GF75" s="545"/>
      <c r="GH75" s="545"/>
      <c r="GI75" s="545"/>
      <c r="GJ75" s="545"/>
      <c r="GM75" s="545"/>
      <c r="GN75" s="545"/>
      <c r="GP75" s="545"/>
      <c r="GQ75" s="545"/>
      <c r="GR75" s="545"/>
      <c r="GU75" s="545"/>
      <c r="GV75" s="545"/>
      <c r="GX75" s="545"/>
      <c r="GY75" s="545"/>
      <c r="GZ75" s="545"/>
      <c r="HC75" s="545"/>
      <c r="HD75" s="545"/>
      <c r="HF75" s="545"/>
      <c r="HG75" s="545"/>
      <c r="HH75" s="545"/>
      <c r="HK75" s="545"/>
      <c r="HL75" s="545"/>
      <c r="HN75" s="545"/>
      <c r="HO75" s="545"/>
      <c r="HP75" s="545"/>
      <c r="HS75" s="545"/>
      <c r="HT75" s="545"/>
      <c r="HV75" s="545"/>
      <c r="HW75" s="545"/>
      <c r="HX75" s="545"/>
      <c r="IA75" s="545"/>
      <c r="IB75" s="545"/>
      <c r="ID75" s="545"/>
      <c r="IE75" s="545"/>
      <c r="IF75" s="545"/>
      <c r="II75" s="545"/>
      <c r="IJ75" s="545"/>
      <c r="IL75" s="545"/>
      <c r="IM75" s="545"/>
      <c r="IN75" s="545"/>
      <c r="IQ75" s="545"/>
      <c r="IR75" s="545"/>
      <c r="IT75" s="545"/>
      <c r="IU75" s="545"/>
      <c r="IV75" s="545"/>
      <c r="IY75" s="545"/>
      <c r="IZ75" s="545"/>
      <c r="JB75" s="545"/>
      <c r="JC75" s="545"/>
      <c r="JD75" s="545"/>
      <c r="JG75" s="545"/>
      <c r="JH75" s="545"/>
      <c r="JJ75" s="545"/>
      <c r="JK75" s="545"/>
      <c r="JL75" s="545"/>
      <c r="JO75" s="545"/>
      <c r="JP75" s="545"/>
      <c r="JR75" s="545"/>
      <c r="JS75" s="545"/>
      <c r="JT75" s="545"/>
      <c r="JW75" s="545"/>
      <c r="JX75" s="545"/>
      <c r="JZ75" s="545"/>
      <c r="KA75" s="545"/>
      <c r="KB75" s="545"/>
      <c r="KE75" s="545"/>
      <c r="KF75" s="545"/>
      <c r="KH75" s="545"/>
      <c r="KI75" s="545"/>
      <c r="KJ75" s="545"/>
      <c r="KM75" s="545"/>
      <c r="KN75" s="545"/>
      <c r="KP75" s="545"/>
      <c r="KQ75" s="545"/>
      <c r="KR75" s="545"/>
      <c r="KU75" s="545"/>
      <c r="KV75" s="545"/>
      <c r="KX75" s="545"/>
      <c r="KY75" s="545"/>
      <c r="KZ75" s="545"/>
      <c r="LC75" s="545"/>
      <c r="LD75" s="545"/>
      <c r="LF75" s="545"/>
      <c r="LG75" s="545"/>
      <c r="LH75" s="545"/>
      <c r="LK75" s="545"/>
      <c r="LL75" s="545"/>
      <c r="LN75" s="545"/>
      <c r="LO75" s="545"/>
      <c r="LP75" s="545"/>
      <c r="LS75" s="545"/>
      <c r="LT75" s="545"/>
      <c r="LV75" s="545"/>
      <c r="LW75" s="545"/>
      <c r="LX75" s="545"/>
      <c r="MA75" s="545"/>
      <c r="MB75" s="545"/>
      <c r="MD75" s="545"/>
      <c r="ME75" s="545"/>
      <c r="MF75" s="545"/>
      <c r="MI75" s="545"/>
      <c r="MJ75" s="545"/>
      <c r="ML75" s="545"/>
      <c r="MM75" s="545"/>
      <c r="MN75" s="545"/>
      <c r="MQ75" s="545"/>
      <c r="MR75" s="545"/>
      <c r="MT75" s="545"/>
      <c r="MU75" s="545"/>
      <c r="MV75" s="545"/>
      <c r="MY75" s="545"/>
      <c r="MZ75" s="545"/>
      <c r="NB75" s="545"/>
      <c r="NC75" s="545"/>
      <c r="ND75" s="545"/>
      <c r="NG75" s="545"/>
      <c r="NH75" s="545"/>
      <c r="NJ75" s="545"/>
      <c r="NK75" s="545"/>
      <c r="NL75" s="545"/>
      <c r="NO75" s="545"/>
      <c r="NP75" s="545"/>
      <c r="NR75" s="545"/>
      <c r="NS75" s="545"/>
      <c r="NT75" s="545"/>
      <c r="NW75" s="545"/>
      <c r="NX75" s="545"/>
      <c r="NZ75" s="545"/>
      <c r="OA75" s="545"/>
      <c r="OB75" s="545"/>
      <c r="OE75" s="545"/>
      <c r="OF75" s="545"/>
      <c r="OH75" s="545"/>
      <c r="OI75" s="545"/>
      <c r="OJ75" s="545"/>
      <c r="OM75" s="545"/>
      <c r="ON75" s="545"/>
      <c r="OP75" s="545"/>
      <c r="OQ75" s="545"/>
      <c r="OR75" s="545"/>
      <c r="OU75" s="545"/>
      <c r="OV75" s="545"/>
      <c r="OX75" s="545"/>
      <c r="OY75" s="545"/>
      <c r="OZ75" s="545"/>
      <c r="PC75" s="545"/>
      <c r="PD75" s="545"/>
      <c r="PF75" s="545"/>
      <c r="PG75" s="545"/>
      <c r="PH75" s="545"/>
      <c r="PK75" s="545"/>
      <c r="PL75" s="545"/>
      <c r="PN75" s="545"/>
      <c r="PO75" s="545"/>
      <c r="PP75" s="545"/>
      <c r="PS75" s="545"/>
      <c r="PT75" s="545"/>
      <c r="PV75" s="545"/>
      <c r="PW75" s="545"/>
      <c r="PX75" s="545"/>
      <c r="QA75" s="545"/>
      <c r="QB75" s="545"/>
      <c r="QD75" s="545"/>
      <c r="QE75" s="545"/>
      <c r="QF75" s="545"/>
      <c r="QI75" s="545"/>
      <c r="QJ75" s="545"/>
      <c r="QL75" s="545"/>
      <c r="QM75" s="545"/>
      <c r="QN75" s="545"/>
      <c r="QQ75" s="545"/>
      <c r="QR75" s="545"/>
      <c r="QT75" s="545"/>
      <c r="QU75" s="545"/>
      <c r="QV75" s="545"/>
      <c r="QY75" s="545"/>
      <c r="QZ75" s="545"/>
      <c r="RB75" s="545"/>
      <c r="RC75" s="545"/>
      <c r="RD75" s="545"/>
      <c r="RG75" s="545"/>
      <c r="RH75" s="545"/>
      <c r="RJ75" s="545"/>
      <c r="RK75" s="545"/>
      <c r="RL75" s="545"/>
      <c r="RO75" s="545"/>
      <c r="RP75" s="545"/>
      <c r="RR75" s="545"/>
      <c r="RS75" s="545"/>
      <c r="RT75" s="545"/>
      <c r="RW75" s="545"/>
      <c r="RX75" s="545"/>
      <c r="RZ75" s="545"/>
      <c r="SA75" s="545"/>
      <c r="SB75" s="545"/>
      <c r="SE75" s="545"/>
      <c r="SF75" s="545"/>
      <c r="SH75" s="545"/>
      <c r="SI75" s="545"/>
      <c r="SJ75" s="545"/>
      <c r="SM75" s="545"/>
      <c r="SN75" s="545"/>
      <c r="SP75" s="545"/>
      <c r="SQ75" s="545"/>
      <c r="SR75" s="545"/>
      <c r="SU75" s="545"/>
      <c r="SV75" s="545"/>
      <c r="SX75" s="545"/>
      <c r="SY75" s="545"/>
      <c r="SZ75" s="545"/>
      <c r="TC75" s="545"/>
      <c r="TD75" s="545"/>
      <c r="TF75" s="545"/>
      <c r="TG75" s="545"/>
      <c r="TH75" s="545"/>
      <c r="TK75" s="545"/>
      <c r="TL75" s="545"/>
      <c r="TN75" s="545"/>
      <c r="TO75" s="545"/>
      <c r="TP75" s="545"/>
      <c r="TS75" s="545"/>
      <c r="TT75" s="545"/>
      <c r="TV75" s="545"/>
      <c r="TW75" s="545"/>
      <c r="TX75" s="545"/>
      <c r="UA75" s="545"/>
      <c r="UB75" s="545"/>
      <c r="UD75" s="545"/>
      <c r="UE75" s="545"/>
      <c r="UF75" s="545"/>
      <c r="UI75" s="545"/>
      <c r="UJ75" s="545"/>
      <c r="UL75" s="545"/>
      <c r="UM75" s="545"/>
      <c r="UN75" s="545"/>
      <c r="UQ75" s="545"/>
      <c r="UR75" s="545"/>
      <c r="UT75" s="545"/>
      <c r="UU75" s="545"/>
      <c r="UV75" s="545"/>
      <c r="UY75" s="545"/>
      <c r="UZ75" s="545"/>
      <c r="VB75" s="545"/>
      <c r="VC75" s="545"/>
      <c r="VD75" s="545"/>
      <c r="VG75" s="545"/>
      <c r="VH75" s="545"/>
      <c r="VJ75" s="545"/>
      <c r="VK75" s="545"/>
      <c r="VL75" s="545"/>
      <c r="VO75" s="545"/>
      <c r="VP75" s="545"/>
      <c r="VR75" s="545"/>
      <c r="VS75" s="545"/>
      <c r="VT75" s="545"/>
      <c r="VW75" s="545"/>
      <c r="VX75" s="545"/>
      <c r="VZ75" s="545"/>
      <c r="WA75" s="545"/>
      <c r="WB75" s="545"/>
      <c r="WE75" s="545"/>
      <c r="WF75" s="545"/>
      <c r="WH75" s="545"/>
      <c r="WI75" s="545"/>
      <c r="WJ75" s="545"/>
      <c r="WM75" s="545"/>
      <c r="WN75" s="545"/>
      <c r="WP75" s="545"/>
      <c r="WQ75" s="545"/>
      <c r="WR75" s="545"/>
      <c r="WU75" s="545"/>
      <c r="WV75" s="545"/>
      <c r="WX75" s="545"/>
      <c r="WY75" s="545"/>
      <c r="WZ75" s="545"/>
      <c r="XC75" s="545"/>
      <c r="XD75" s="545"/>
      <c r="XF75" s="545"/>
      <c r="XG75" s="545"/>
      <c r="XH75" s="545"/>
      <c r="XK75" s="545"/>
      <c r="XL75" s="545"/>
      <c r="XN75" s="545"/>
      <c r="XO75" s="545"/>
      <c r="XP75" s="545"/>
      <c r="XS75" s="545"/>
      <c r="XT75" s="545"/>
      <c r="XV75" s="545"/>
      <c r="XW75" s="545"/>
      <c r="XX75" s="545"/>
      <c r="YA75" s="545"/>
      <c r="YB75" s="545"/>
      <c r="YD75" s="545"/>
      <c r="YE75" s="545"/>
      <c r="YF75" s="545"/>
      <c r="YI75" s="545"/>
      <c r="YJ75" s="545"/>
      <c r="YL75" s="545"/>
      <c r="YM75" s="545"/>
      <c r="YN75" s="545"/>
      <c r="YQ75" s="545"/>
      <c r="YR75" s="545"/>
      <c r="YT75" s="545"/>
      <c r="YU75" s="545"/>
      <c r="YV75" s="545"/>
      <c r="YY75" s="545"/>
      <c r="YZ75" s="545"/>
      <c r="ZB75" s="545"/>
      <c r="ZC75" s="545"/>
      <c r="ZD75" s="545"/>
      <c r="ZG75" s="545"/>
      <c r="ZH75" s="545"/>
      <c r="ZJ75" s="545"/>
      <c r="ZK75" s="545"/>
      <c r="ZL75" s="545"/>
      <c r="ZO75" s="545"/>
      <c r="ZP75" s="545"/>
      <c r="ZR75" s="545"/>
      <c r="ZS75" s="545"/>
      <c r="ZT75" s="545"/>
      <c r="ZW75" s="545"/>
      <c r="ZX75" s="545"/>
      <c r="ZZ75" s="545"/>
      <c r="AAA75" s="545"/>
      <c r="AAB75" s="545"/>
      <c r="AAE75" s="545"/>
      <c r="AAF75" s="545"/>
      <c r="AAH75" s="545"/>
      <c r="AAI75" s="545"/>
      <c r="AAJ75" s="545"/>
      <c r="AAM75" s="545"/>
      <c r="AAN75" s="545"/>
      <c r="AAP75" s="545"/>
      <c r="AAQ75" s="545"/>
      <c r="AAR75" s="545"/>
      <c r="AAU75" s="545"/>
      <c r="AAV75" s="545"/>
      <c r="AAX75" s="545"/>
      <c r="AAY75" s="545"/>
      <c r="AAZ75" s="545"/>
      <c r="ABC75" s="545"/>
      <c r="ABD75" s="545"/>
      <c r="ABF75" s="545"/>
      <c r="ABG75" s="545"/>
      <c r="ABH75" s="545"/>
      <c r="ABK75" s="545"/>
      <c r="ABL75" s="545"/>
      <c r="ABN75" s="545"/>
      <c r="ABO75" s="545"/>
      <c r="ABP75" s="545"/>
      <c r="ABS75" s="545"/>
      <c r="ABT75" s="545"/>
      <c r="ABV75" s="545"/>
      <c r="ABW75" s="545"/>
      <c r="ABX75" s="545"/>
      <c r="ACA75" s="545"/>
      <c r="ACB75" s="545"/>
      <c r="ACD75" s="545"/>
      <c r="ACE75" s="545"/>
      <c r="ACF75" s="545"/>
      <c r="ACI75" s="545"/>
      <c r="ACJ75" s="545"/>
      <c r="ACL75" s="545"/>
      <c r="ACM75" s="545"/>
      <c r="ACN75" s="545"/>
      <c r="ACQ75" s="545"/>
      <c r="ACR75" s="545"/>
      <c r="ACT75" s="545"/>
      <c r="ACU75" s="545"/>
      <c r="ACV75" s="545"/>
      <c r="ACY75" s="545"/>
      <c r="ACZ75" s="545"/>
      <c r="ADB75" s="545"/>
      <c r="ADC75" s="545"/>
      <c r="ADD75" s="545"/>
      <c r="ADG75" s="545"/>
      <c r="ADH75" s="545"/>
      <c r="ADJ75" s="545"/>
      <c r="ADK75" s="545"/>
      <c r="ADL75" s="545"/>
      <c r="ADO75" s="545"/>
      <c r="ADP75" s="545"/>
      <c r="ADR75" s="545"/>
      <c r="ADS75" s="545"/>
      <c r="ADT75" s="545"/>
      <c r="ADW75" s="545"/>
      <c r="ADX75" s="545"/>
      <c r="ADZ75" s="545"/>
      <c r="AEA75" s="545"/>
      <c r="AEB75" s="545"/>
      <c r="AEE75" s="545"/>
      <c r="AEF75" s="545"/>
      <c r="AEH75" s="545"/>
      <c r="AEI75" s="545"/>
      <c r="AEJ75" s="545"/>
      <c r="AEM75" s="545"/>
      <c r="AEN75" s="545"/>
      <c r="AEP75" s="545"/>
      <c r="AEQ75" s="545"/>
      <c r="AER75" s="545"/>
      <c r="AEU75" s="545"/>
      <c r="AEV75" s="545"/>
      <c r="AEX75" s="545"/>
      <c r="AEY75" s="545"/>
      <c r="AEZ75" s="545"/>
      <c r="AFC75" s="545"/>
      <c r="AFD75" s="545"/>
      <c r="AFF75" s="545"/>
      <c r="AFG75" s="545"/>
      <c r="AFH75" s="545"/>
      <c r="AFK75" s="545"/>
      <c r="AFL75" s="545"/>
      <c r="AFN75" s="545"/>
      <c r="AFO75" s="545"/>
      <c r="AFP75" s="545"/>
      <c r="AFS75" s="545"/>
      <c r="AFT75" s="545"/>
      <c r="AFV75" s="545"/>
      <c r="AFW75" s="545"/>
      <c r="AFX75" s="545"/>
      <c r="AGA75" s="545"/>
      <c r="AGB75" s="545"/>
      <c r="AGD75" s="545"/>
      <c r="AGE75" s="545"/>
      <c r="AGF75" s="545"/>
      <c r="AGI75" s="545"/>
      <c r="AGJ75" s="545"/>
      <c r="AGL75" s="545"/>
      <c r="AGM75" s="545"/>
      <c r="AGN75" s="545"/>
      <c r="AGQ75" s="545"/>
      <c r="AGR75" s="545"/>
      <c r="AGT75" s="545"/>
      <c r="AGU75" s="545"/>
      <c r="AGV75" s="545"/>
      <c r="AGY75" s="545"/>
      <c r="AGZ75" s="545"/>
      <c r="AHB75" s="545"/>
      <c r="AHC75" s="545"/>
      <c r="AHD75" s="545"/>
      <c r="AHG75" s="545"/>
      <c r="AHH75" s="545"/>
      <c r="AHJ75" s="545"/>
      <c r="AHK75" s="545"/>
      <c r="AHL75" s="545"/>
      <c r="AHO75" s="545"/>
      <c r="AHP75" s="545"/>
      <c r="AHR75" s="545"/>
      <c r="AHS75" s="545"/>
      <c r="AHT75" s="545"/>
      <c r="AHW75" s="545"/>
      <c r="AHX75" s="545"/>
      <c r="AHZ75" s="545"/>
      <c r="AIA75" s="545"/>
      <c r="AIB75" s="545"/>
      <c r="AIE75" s="545"/>
      <c r="AIF75" s="545"/>
      <c r="AIH75" s="545"/>
      <c r="AII75" s="545"/>
      <c r="AIJ75" s="545"/>
      <c r="AIM75" s="545"/>
      <c r="AIN75" s="545"/>
      <c r="AIP75" s="545"/>
      <c r="AIQ75" s="545"/>
      <c r="AIR75" s="545"/>
      <c r="AIU75" s="545"/>
      <c r="AIV75" s="545"/>
      <c r="AIX75" s="545"/>
      <c r="AIY75" s="545"/>
      <c r="AIZ75" s="545"/>
      <c r="AJC75" s="545"/>
      <c r="AJD75" s="545"/>
      <c r="AJF75" s="545"/>
      <c r="AJG75" s="545"/>
      <c r="AJH75" s="545"/>
      <c r="AJK75" s="545"/>
      <c r="AJL75" s="545"/>
      <c r="AJN75" s="545"/>
      <c r="AJO75" s="545"/>
      <c r="AJP75" s="545"/>
      <c r="AJS75" s="545"/>
      <c r="AJT75" s="545"/>
      <c r="AJV75" s="545"/>
      <c r="AJW75" s="545"/>
      <c r="AJX75" s="545"/>
      <c r="AKA75" s="545"/>
      <c r="AKB75" s="545"/>
      <c r="AKD75" s="545"/>
      <c r="AKE75" s="545"/>
      <c r="AKF75" s="545"/>
      <c r="AKI75" s="545"/>
      <c r="AKJ75" s="545"/>
      <c r="AKL75" s="545"/>
      <c r="AKM75" s="545"/>
      <c r="AKN75" s="545"/>
      <c r="AKQ75" s="545"/>
      <c r="AKR75" s="545"/>
      <c r="AKT75" s="545"/>
      <c r="AKU75" s="545"/>
      <c r="AKV75" s="545"/>
      <c r="AKY75" s="545"/>
      <c r="AKZ75" s="545"/>
      <c r="ALB75" s="545"/>
      <c r="ALC75" s="545"/>
      <c r="ALD75" s="545"/>
      <c r="ALG75" s="545"/>
      <c r="ALH75" s="545"/>
      <c r="ALJ75" s="545"/>
      <c r="ALK75" s="545"/>
      <c r="ALL75" s="545"/>
      <c r="ALO75" s="545"/>
      <c r="ALP75" s="545"/>
      <c r="ALR75" s="545"/>
      <c r="ALS75" s="545"/>
      <c r="ALT75" s="545"/>
      <c r="ALW75" s="545"/>
      <c r="ALX75" s="545"/>
      <c r="ALZ75" s="545"/>
      <c r="AMA75" s="545"/>
      <c r="AMB75" s="545"/>
      <c r="AME75" s="545"/>
      <c r="AMF75" s="545"/>
      <c r="AMH75" s="545"/>
      <c r="AMI75" s="545"/>
      <c r="AMJ75" s="545"/>
      <c r="AMM75" s="545"/>
      <c r="AMN75" s="545"/>
      <c r="AMP75" s="545"/>
      <c r="AMQ75" s="545"/>
      <c r="AMR75" s="545"/>
      <c r="AMU75" s="545"/>
      <c r="AMV75" s="545"/>
      <c r="AMX75" s="545"/>
      <c r="AMY75" s="545"/>
      <c r="AMZ75" s="545"/>
      <c r="ANC75" s="545"/>
      <c r="AND75" s="545"/>
      <c r="ANF75" s="545"/>
      <c r="ANG75" s="545"/>
      <c r="ANH75" s="545"/>
      <c r="ANK75" s="545"/>
      <c r="ANL75" s="545"/>
      <c r="ANN75" s="545"/>
      <c r="ANO75" s="545"/>
      <c r="ANP75" s="545"/>
      <c r="ANS75" s="545"/>
      <c r="ANT75" s="545"/>
      <c r="ANV75" s="545"/>
      <c r="ANW75" s="545"/>
      <c r="ANX75" s="545"/>
      <c r="AOA75" s="545"/>
      <c r="AOB75" s="545"/>
      <c r="AOD75" s="545"/>
      <c r="AOE75" s="545"/>
      <c r="AOF75" s="545"/>
      <c r="AOI75" s="545"/>
      <c r="AOJ75" s="545"/>
      <c r="AOL75" s="545"/>
      <c r="AOM75" s="545"/>
      <c r="AON75" s="545"/>
      <c r="AOQ75" s="545"/>
      <c r="AOR75" s="545"/>
      <c r="AOT75" s="545"/>
      <c r="AOU75" s="545"/>
      <c r="AOV75" s="545"/>
      <c r="AOY75" s="545"/>
      <c r="AOZ75" s="545"/>
      <c r="APB75" s="545"/>
      <c r="APC75" s="545"/>
      <c r="APD75" s="545"/>
      <c r="APG75" s="545"/>
      <c r="APH75" s="545"/>
      <c r="APJ75" s="545"/>
      <c r="APK75" s="545"/>
      <c r="APL75" s="545"/>
      <c r="APO75" s="545"/>
      <c r="APP75" s="545"/>
      <c r="APR75" s="545"/>
      <c r="APS75" s="545"/>
      <c r="APT75" s="545"/>
      <c r="APW75" s="545"/>
      <c r="APX75" s="545"/>
      <c r="APZ75" s="545"/>
      <c r="AQA75" s="545"/>
      <c r="AQB75" s="545"/>
      <c r="AQE75" s="545"/>
      <c r="AQF75" s="545"/>
      <c r="AQH75" s="545"/>
      <c r="AQI75" s="545"/>
      <c r="AQJ75" s="545"/>
      <c r="AQM75" s="545"/>
      <c r="AQN75" s="545"/>
      <c r="AQP75" s="545"/>
      <c r="AQQ75" s="545"/>
      <c r="AQR75" s="545"/>
      <c r="AQU75" s="545"/>
      <c r="AQV75" s="545"/>
      <c r="AQX75" s="545"/>
      <c r="AQY75" s="545"/>
      <c r="AQZ75" s="545"/>
      <c r="ARC75" s="545"/>
      <c r="ARD75" s="545"/>
      <c r="ARF75" s="545"/>
      <c r="ARG75" s="545"/>
      <c r="ARH75" s="545"/>
      <c r="ARK75" s="545"/>
      <c r="ARL75" s="545"/>
      <c r="ARN75" s="545"/>
      <c r="ARO75" s="545"/>
      <c r="ARP75" s="545"/>
      <c r="ARS75" s="545"/>
      <c r="ART75" s="545"/>
      <c r="ARV75" s="545"/>
      <c r="ARW75" s="545"/>
      <c r="ARX75" s="545"/>
      <c r="ASA75" s="545"/>
      <c r="ASB75" s="545"/>
      <c r="ASD75" s="545"/>
      <c r="ASE75" s="545"/>
      <c r="ASF75" s="545"/>
      <c r="ASI75" s="545"/>
      <c r="ASJ75" s="545"/>
      <c r="ASL75" s="545"/>
      <c r="ASM75" s="545"/>
      <c r="ASN75" s="545"/>
      <c r="ASQ75" s="545"/>
      <c r="ASR75" s="545"/>
      <c r="AST75" s="545"/>
      <c r="ASU75" s="545"/>
      <c r="ASV75" s="545"/>
      <c r="ASY75" s="545"/>
      <c r="ASZ75" s="545"/>
      <c r="ATB75" s="545"/>
      <c r="ATC75" s="545"/>
      <c r="ATD75" s="545"/>
      <c r="ATG75" s="545"/>
      <c r="ATH75" s="545"/>
      <c r="ATJ75" s="545"/>
      <c r="ATK75" s="545"/>
      <c r="ATL75" s="545"/>
      <c r="ATO75" s="545"/>
      <c r="ATP75" s="545"/>
      <c r="ATR75" s="545"/>
      <c r="ATS75" s="545"/>
      <c r="ATT75" s="545"/>
      <c r="ATW75" s="545"/>
      <c r="ATX75" s="545"/>
      <c r="ATZ75" s="545"/>
      <c r="AUA75" s="545"/>
      <c r="AUB75" s="545"/>
      <c r="AUE75" s="545"/>
      <c r="AUF75" s="545"/>
      <c r="AUH75" s="545"/>
      <c r="AUI75" s="545"/>
      <c r="AUJ75" s="545"/>
      <c r="AUM75" s="545"/>
      <c r="AUN75" s="545"/>
      <c r="AUP75" s="545"/>
      <c r="AUQ75" s="545"/>
      <c r="AUR75" s="545"/>
      <c r="AUU75" s="545"/>
      <c r="AUV75" s="545"/>
      <c r="AUX75" s="545"/>
      <c r="AUY75" s="545"/>
      <c r="AUZ75" s="545"/>
      <c r="AVC75" s="545"/>
      <c r="AVD75" s="545"/>
      <c r="AVF75" s="545"/>
      <c r="AVG75" s="545"/>
      <c r="AVH75" s="545"/>
      <c r="AVK75" s="545"/>
      <c r="AVL75" s="545"/>
      <c r="AVN75" s="545"/>
      <c r="AVO75" s="545"/>
      <c r="AVP75" s="545"/>
      <c r="AVS75" s="545"/>
      <c r="AVT75" s="545"/>
      <c r="AVV75" s="545"/>
      <c r="AVW75" s="545"/>
      <c r="AVX75" s="545"/>
      <c r="AWA75" s="545"/>
      <c r="AWB75" s="545"/>
      <c r="AWD75" s="545"/>
      <c r="AWE75" s="545"/>
      <c r="AWF75" s="545"/>
      <c r="AWI75" s="545"/>
      <c r="AWJ75" s="545"/>
      <c r="AWL75" s="545"/>
      <c r="AWM75" s="545"/>
      <c r="AWN75" s="545"/>
      <c r="AWQ75" s="545"/>
      <c r="AWR75" s="545"/>
      <c r="AWT75" s="545"/>
      <c r="AWU75" s="545"/>
      <c r="AWV75" s="545"/>
      <c r="AWY75" s="545"/>
      <c r="AWZ75" s="545"/>
      <c r="AXB75" s="545"/>
      <c r="AXC75" s="545"/>
      <c r="AXD75" s="545"/>
      <c r="AXG75" s="545"/>
      <c r="AXH75" s="545"/>
      <c r="AXJ75" s="545"/>
      <c r="AXK75" s="545"/>
      <c r="AXL75" s="545"/>
      <c r="AXO75" s="545"/>
      <c r="AXP75" s="545"/>
      <c r="AXR75" s="545"/>
      <c r="AXS75" s="545"/>
      <c r="AXT75" s="545"/>
      <c r="AXW75" s="545"/>
      <c r="AXX75" s="545"/>
      <c r="AXZ75" s="545"/>
      <c r="AYA75" s="545"/>
      <c r="AYB75" s="545"/>
      <c r="AYE75" s="545"/>
      <c r="AYF75" s="545"/>
      <c r="AYH75" s="545"/>
      <c r="AYI75" s="545"/>
      <c r="AYJ75" s="545"/>
      <c r="AYM75" s="545"/>
      <c r="AYN75" s="545"/>
      <c r="AYP75" s="545"/>
      <c r="AYQ75" s="545"/>
      <c r="AYR75" s="545"/>
      <c r="AYU75" s="545"/>
      <c r="AYV75" s="545"/>
      <c r="AYX75" s="545"/>
      <c r="AYY75" s="545"/>
      <c r="AYZ75" s="545"/>
      <c r="AZC75" s="545"/>
      <c r="AZD75" s="545"/>
      <c r="AZF75" s="545"/>
      <c r="AZG75" s="545"/>
      <c r="AZH75" s="545"/>
      <c r="AZK75" s="545"/>
      <c r="AZL75" s="545"/>
      <c r="AZN75" s="545"/>
      <c r="AZO75" s="545"/>
      <c r="AZP75" s="545"/>
      <c r="AZS75" s="545"/>
      <c r="AZT75" s="545"/>
      <c r="AZV75" s="545"/>
      <c r="AZW75" s="545"/>
      <c r="AZX75" s="545"/>
      <c r="BAA75" s="545"/>
      <c r="BAB75" s="545"/>
      <c r="BAD75" s="545"/>
      <c r="BAE75" s="545"/>
      <c r="BAF75" s="545"/>
      <c r="BAI75" s="545"/>
      <c r="BAJ75" s="545"/>
      <c r="BAL75" s="545"/>
      <c r="BAM75" s="545"/>
      <c r="BAN75" s="545"/>
      <c r="BAQ75" s="545"/>
      <c r="BAR75" s="545"/>
      <c r="BAT75" s="545"/>
      <c r="BAU75" s="545"/>
      <c r="BAV75" s="545"/>
      <c r="BAY75" s="545"/>
      <c r="BAZ75" s="545"/>
      <c r="BBB75" s="545"/>
      <c r="BBC75" s="545"/>
      <c r="BBD75" s="545"/>
      <c r="BBG75" s="545"/>
      <c r="BBH75" s="545"/>
      <c r="BBJ75" s="545"/>
      <c r="BBK75" s="545"/>
      <c r="BBL75" s="545"/>
      <c r="BBO75" s="545"/>
      <c r="BBP75" s="545"/>
      <c r="BBR75" s="545"/>
      <c r="BBS75" s="545"/>
      <c r="BBT75" s="545"/>
      <c r="BBW75" s="545"/>
      <c r="BBX75" s="545"/>
      <c r="BBZ75" s="545"/>
      <c r="BCA75" s="545"/>
      <c r="BCB75" s="545"/>
      <c r="BCE75" s="545"/>
      <c r="BCF75" s="545"/>
      <c r="BCH75" s="545"/>
      <c r="BCI75" s="545"/>
      <c r="BCJ75" s="545"/>
      <c r="BCM75" s="545"/>
      <c r="BCN75" s="545"/>
      <c r="BCP75" s="545"/>
      <c r="BCQ75" s="545"/>
      <c r="BCR75" s="545"/>
      <c r="BCU75" s="545"/>
      <c r="BCV75" s="545"/>
      <c r="BCX75" s="545"/>
      <c r="BCY75" s="545"/>
      <c r="BCZ75" s="545"/>
      <c r="BDC75" s="545"/>
      <c r="BDD75" s="545"/>
      <c r="BDF75" s="545"/>
      <c r="BDG75" s="545"/>
      <c r="BDH75" s="545"/>
      <c r="BDK75" s="545"/>
      <c r="BDL75" s="545"/>
      <c r="BDN75" s="545"/>
      <c r="BDO75" s="545"/>
      <c r="BDP75" s="545"/>
      <c r="BDS75" s="545"/>
      <c r="BDT75" s="545"/>
      <c r="BDV75" s="545"/>
      <c r="BDW75" s="545"/>
      <c r="BDX75" s="545"/>
      <c r="BEA75" s="545"/>
      <c r="BEB75" s="545"/>
      <c r="BED75" s="545"/>
      <c r="BEE75" s="545"/>
      <c r="BEF75" s="545"/>
      <c r="BEI75" s="545"/>
      <c r="BEJ75" s="545"/>
      <c r="BEL75" s="545"/>
      <c r="BEM75" s="545"/>
      <c r="BEN75" s="545"/>
      <c r="BEQ75" s="545"/>
      <c r="BER75" s="545"/>
      <c r="BET75" s="545"/>
      <c r="BEU75" s="545"/>
      <c r="BEV75" s="545"/>
      <c r="BEY75" s="545"/>
      <c r="BEZ75" s="545"/>
      <c r="BFB75" s="545"/>
      <c r="BFC75" s="545"/>
      <c r="BFD75" s="545"/>
      <c r="BFG75" s="545"/>
      <c r="BFH75" s="545"/>
      <c r="BFJ75" s="545"/>
      <c r="BFK75" s="545"/>
      <c r="BFL75" s="545"/>
      <c r="BFO75" s="545"/>
      <c r="BFP75" s="545"/>
      <c r="BFR75" s="545"/>
      <c r="BFS75" s="545"/>
      <c r="BFT75" s="545"/>
      <c r="BFW75" s="545"/>
      <c r="BFX75" s="545"/>
      <c r="BFZ75" s="545"/>
      <c r="BGA75" s="545"/>
      <c r="BGB75" s="545"/>
      <c r="BGE75" s="545"/>
      <c r="BGF75" s="545"/>
      <c r="BGH75" s="545"/>
      <c r="BGI75" s="545"/>
      <c r="BGJ75" s="545"/>
      <c r="BGM75" s="545"/>
      <c r="BGN75" s="545"/>
      <c r="BGP75" s="545"/>
      <c r="BGQ75" s="545"/>
      <c r="BGR75" s="545"/>
      <c r="BGU75" s="545"/>
      <c r="BGV75" s="545"/>
      <c r="BGX75" s="545"/>
      <c r="BGY75" s="545"/>
      <c r="BGZ75" s="545"/>
      <c r="BHC75" s="545"/>
      <c r="BHD75" s="545"/>
      <c r="BHF75" s="545"/>
      <c r="BHG75" s="545"/>
      <c r="BHH75" s="545"/>
      <c r="BHK75" s="545"/>
      <c r="BHL75" s="545"/>
      <c r="BHN75" s="545"/>
      <c r="BHO75" s="545"/>
      <c r="BHP75" s="545"/>
      <c r="BHS75" s="545"/>
      <c r="BHT75" s="545"/>
      <c r="BHV75" s="545"/>
      <c r="BHW75" s="545"/>
      <c r="BHX75" s="545"/>
      <c r="BIA75" s="545"/>
      <c r="BIB75" s="545"/>
      <c r="BID75" s="545"/>
      <c r="BIE75" s="545"/>
      <c r="BIF75" s="545"/>
      <c r="BII75" s="545"/>
      <c r="BIJ75" s="545"/>
      <c r="BIL75" s="545"/>
      <c r="BIM75" s="545"/>
      <c r="BIN75" s="545"/>
      <c r="BIQ75" s="545"/>
      <c r="BIR75" s="545"/>
      <c r="BIT75" s="545"/>
      <c r="BIU75" s="545"/>
      <c r="BIV75" s="545"/>
      <c r="BIY75" s="545"/>
      <c r="BIZ75" s="545"/>
      <c r="BJB75" s="545"/>
      <c r="BJC75" s="545"/>
      <c r="BJD75" s="545"/>
      <c r="BJG75" s="545"/>
      <c r="BJH75" s="545"/>
      <c r="BJJ75" s="545"/>
      <c r="BJK75" s="545"/>
      <c r="BJL75" s="545"/>
      <c r="BJO75" s="545"/>
      <c r="BJP75" s="545"/>
      <c r="BJR75" s="545"/>
      <c r="BJS75" s="545"/>
      <c r="BJT75" s="545"/>
      <c r="BJW75" s="545"/>
      <c r="BJX75" s="545"/>
      <c r="BJZ75" s="545"/>
      <c r="BKA75" s="545"/>
      <c r="BKB75" s="545"/>
      <c r="BKE75" s="545"/>
      <c r="BKF75" s="545"/>
      <c r="BKH75" s="545"/>
      <c r="BKI75" s="545"/>
      <c r="BKJ75" s="545"/>
      <c r="BKM75" s="545"/>
      <c r="BKN75" s="545"/>
      <c r="BKP75" s="545"/>
      <c r="BKQ75" s="545"/>
      <c r="BKR75" s="545"/>
      <c r="BKU75" s="545"/>
      <c r="BKV75" s="545"/>
      <c r="BKX75" s="545"/>
      <c r="BKY75" s="545"/>
      <c r="BKZ75" s="545"/>
      <c r="BLC75" s="545"/>
      <c r="BLD75" s="545"/>
      <c r="BLF75" s="545"/>
      <c r="BLG75" s="545"/>
      <c r="BLH75" s="545"/>
      <c r="BLK75" s="545"/>
      <c r="BLL75" s="545"/>
      <c r="BLN75" s="545"/>
      <c r="BLO75" s="545"/>
      <c r="BLP75" s="545"/>
      <c r="BLS75" s="545"/>
      <c r="BLT75" s="545"/>
      <c r="BLV75" s="545"/>
      <c r="BLW75" s="545"/>
      <c r="BLX75" s="545"/>
      <c r="BMA75" s="545"/>
      <c r="BMB75" s="545"/>
      <c r="BMD75" s="545"/>
      <c r="BME75" s="545"/>
      <c r="BMF75" s="545"/>
      <c r="BMI75" s="545"/>
      <c r="BMJ75" s="545"/>
      <c r="BML75" s="545"/>
      <c r="BMM75" s="545"/>
      <c r="BMN75" s="545"/>
      <c r="BMQ75" s="545"/>
      <c r="BMR75" s="545"/>
      <c r="BMT75" s="545"/>
      <c r="BMU75" s="545"/>
      <c r="BMV75" s="545"/>
      <c r="BMY75" s="545"/>
      <c r="BMZ75" s="545"/>
      <c r="BNB75" s="545"/>
      <c r="BNC75" s="545"/>
      <c r="BND75" s="545"/>
      <c r="BNG75" s="545"/>
      <c r="BNH75" s="545"/>
      <c r="BNJ75" s="545"/>
      <c r="BNK75" s="545"/>
      <c r="BNL75" s="545"/>
      <c r="BNO75" s="545"/>
      <c r="BNP75" s="545"/>
      <c r="BNR75" s="545"/>
      <c r="BNS75" s="545"/>
      <c r="BNT75" s="545"/>
      <c r="BNW75" s="545"/>
      <c r="BNX75" s="545"/>
      <c r="BNZ75" s="545"/>
      <c r="BOA75" s="545"/>
      <c r="BOB75" s="545"/>
      <c r="BOE75" s="545"/>
      <c r="BOF75" s="545"/>
      <c r="BOH75" s="545"/>
      <c r="BOI75" s="545"/>
      <c r="BOJ75" s="545"/>
      <c r="BOM75" s="545"/>
      <c r="BON75" s="545"/>
      <c r="BOP75" s="545"/>
      <c r="BOQ75" s="545"/>
      <c r="BOR75" s="545"/>
      <c r="BOU75" s="545"/>
      <c r="BOV75" s="545"/>
      <c r="BOX75" s="545"/>
      <c r="BOY75" s="545"/>
      <c r="BOZ75" s="545"/>
      <c r="BPC75" s="545"/>
      <c r="BPD75" s="545"/>
      <c r="BPF75" s="545"/>
      <c r="BPG75" s="545"/>
      <c r="BPH75" s="545"/>
      <c r="BPK75" s="545"/>
      <c r="BPL75" s="545"/>
      <c r="BPN75" s="545"/>
      <c r="BPO75" s="545"/>
      <c r="BPP75" s="545"/>
      <c r="BPS75" s="545"/>
      <c r="BPT75" s="545"/>
      <c r="BPV75" s="545"/>
      <c r="BPW75" s="545"/>
      <c r="BPX75" s="545"/>
      <c r="BQA75" s="545"/>
      <c r="BQB75" s="545"/>
      <c r="BQD75" s="545"/>
      <c r="BQE75" s="545"/>
      <c r="BQF75" s="545"/>
      <c r="BQI75" s="545"/>
      <c r="BQJ75" s="545"/>
      <c r="BQL75" s="545"/>
      <c r="BQM75" s="545"/>
      <c r="BQN75" s="545"/>
      <c r="BQQ75" s="545"/>
      <c r="BQR75" s="545"/>
      <c r="BQT75" s="545"/>
      <c r="BQU75" s="545"/>
      <c r="BQV75" s="545"/>
      <c r="BQY75" s="545"/>
      <c r="BQZ75" s="545"/>
      <c r="BRB75" s="545"/>
      <c r="BRC75" s="545"/>
      <c r="BRD75" s="545"/>
      <c r="BRG75" s="545"/>
      <c r="BRH75" s="545"/>
      <c r="BRJ75" s="545"/>
      <c r="BRK75" s="545"/>
      <c r="BRL75" s="545"/>
      <c r="BRO75" s="545"/>
      <c r="BRP75" s="545"/>
      <c r="BRR75" s="545"/>
      <c r="BRS75" s="545"/>
      <c r="BRT75" s="545"/>
      <c r="BRW75" s="545"/>
      <c r="BRX75" s="545"/>
      <c r="BRZ75" s="545"/>
      <c r="BSA75" s="545"/>
      <c r="BSB75" s="545"/>
      <c r="BSE75" s="545"/>
      <c r="BSF75" s="545"/>
      <c r="BSH75" s="545"/>
      <c r="BSI75" s="545"/>
      <c r="BSJ75" s="545"/>
      <c r="BSM75" s="545"/>
      <c r="BSN75" s="545"/>
      <c r="BSP75" s="545"/>
      <c r="BSQ75" s="545"/>
      <c r="BSR75" s="545"/>
      <c r="BSU75" s="545"/>
      <c r="BSV75" s="545"/>
      <c r="BSX75" s="545"/>
      <c r="BSY75" s="545"/>
      <c r="BSZ75" s="545"/>
      <c r="BTC75" s="545"/>
      <c r="BTD75" s="545"/>
      <c r="BTF75" s="545"/>
      <c r="BTG75" s="545"/>
      <c r="BTH75" s="545"/>
      <c r="BTK75" s="545"/>
      <c r="BTL75" s="545"/>
      <c r="BTN75" s="545"/>
      <c r="BTO75" s="545"/>
      <c r="BTP75" s="545"/>
      <c r="BTS75" s="545"/>
      <c r="BTT75" s="545"/>
      <c r="BTV75" s="545"/>
      <c r="BTW75" s="545"/>
      <c r="BTX75" s="545"/>
      <c r="BUA75" s="545"/>
      <c r="BUB75" s="545"/>
      <c r="BUD75" s="545"/>
      <c r="BUE75" s="545"/>
      <c r="BUF75" s="545"/>
      <c r="BUI75" s="545"/>
      <c r="BUJ75" s="545"/>
      <c r="BUL75" s="545"/>
      <c r="BUM75" s="545"/>
      <c r="BUN75" s="545"/>
      <c r="BUQ75" s="545"/>
      <c r="BUR75" s="545"/>
      <c r="BUT75" s="545"/>
      <c r="BUU75" s="545"/>
      <c r="BUV75" s="545"/>
      <c r="BUY75" s="545"/>
      <c r="BUZ75" s="545"/>
      <c r="BVB75" s="545"/>
      <c r="BVC75" s="545"/>
      <c r="BVD75" s="545"/>
      <c r="BVG75" s="545"/>
      <c r="BVH75" s="545"/>
      <c r="BVJ75" s="545"/>
      <c r="BVK75" s="545"/>
      <c r="BVL75" s="545"/>
      <c r="BVO75" s="545"/>
      <c r="BVP75" s="545"/>
      <c r="BVR75" s="545"/>
      <c r="BVS75" s="545"/>
      <c r="BVT75" s="545"/>
      <c r="BVW75" s="545"/>
      <c r="BVX75" s="545"/>
      <c r="BVZ75" s="545"/>
      <c r="BWA75" s="545"/>
      <c r="BWB75" s="545"/>
      <c r="BWE75" s="545"/>
      <c r="BWF75" s="545"/>
      <c r="BWH75" s="545"/>
      <c r="BWI75" s="545"/>
      <c r="BWJ75" s="545"/>
      <c r="BWM75" s="545"/>
      <c r="BWN75" s="545"/>
      <c r="BWP75" s="545"/>
      <c r="BWQ75" s="545"/>
      <c r="BWR75" s="545"/>
      <c r="BWU75" s="545"/>
      <c r="BWV75" s="545"/>
      <c r="BWX75" s="545"/>
      <c r="BWY75" s="545"/>
      <c r="BWZ75" s="545"/>
      <c r="BXC75" s="545"/>
      <c r="BXD75" s="545"/>
      <c r="BXF75" s="545"/>
      <c r="BXG75" s="545"/>
      <c r="BXH75" s="545"/>
      <c r="BXK75" s="545"/>
      <c r="BXL75" s="545"/>
      <c r="BXN75" s="545"/>
      <c r="BXO75" s="545"/>
      <c r="BXP75" s="545"/>
      <c r="BXS75" s="545"/>
      <c r="BXT75" s="545"/>
      <c r="BXV75" s="545"/>
      <c r="BXW75" s="545"/>
      <c r="BXX75" s="545"/>
      <c r="BYA75" s="545"/>
      <c r="BYB75" s="545"/>
      <c r="BYD75" s="545"/>
      <c r="BYE75" s="545"/>
      <c r="BYF75" s="545"/>
      <c r="BYI75" s="545"/>
      <c r="BYJ75" s="545"/>
      <c r="BYL75" s="545"/>
      <c r="BYM75" s="545"/>
      <c r="BYN75" s="545"/>
      <c r="BYQ75" s="545"/>
      <c r="BYR75" s="545"/>
      <c r="BYT75" s="545"/>
      <c r="BYU75" s="545"/>
      <c r="BYV75" s="545"/>
      <c r="BYY75" s="545"/>
      <c r="BYZ75" s="545"/>
      <c r="BZB75" s="545"/>
      <c r="BZC75" s="545"/>
      <c r="BZD75" s="545"/>
      <c r="BZG75" s="545"/>
      <c r="BZH75" s="545"/>
      <c r="BZJ75" s="545"/>
      <c r="BZK75" s="545"/>
      <c r="BZL75" s="545"/>
      <c r="BZO75" s="545"/>
      <c r="BZP75" s="545"/>
      <c r="BZR75" s="545"/>
      <c r="BZS75" s="545"/>
      <c r="BZT75" s="545"/>
      <c r="BZW75" s="545"/>
      <c r="BZX75" s="545"/>
      <c r="BZZ75" s="545"/>
      <c r="CAA75" s="545"/>
      <c r="CAB75" s="545"/>
      <c r="CAE75" s="545"/>
      <c r="CAF75" s="545"/>
      <c r="CAH75" s="545"/>
      <c r="CAI75" s="545"/>
      <c r="CAJ75" s="545"/>
      <c r="CAM75" s="545"/>
      <c r="CAN75" s="545"/>
      <c r="CAP75" s="545"/>
      <c r="CAQ75" s="545"/>
      <c r="CAR75" s="545"/>
      <c r="CAU75" s="545"/>
      <c r="CAV75" s="545"/>
      <c r="CAX75" s="545"/>
      <c r="CAY75" s="545"/>
      <c r="CAZ75" s="545"/>
      <c r="CBC75" s="545"/>
      <c r="CBD75" s="545"/>
      <c r="CBF75" s="545"/>
      <c r="CBG75" s="545"/>
      <c r="CBH75" s="545"/>
      <c r="CBK75" s="545"/>
      <c r="CBL75" s="545"/>
      <c r="CBN75" s="545"/>
      <c r="CBO75" s="545"/>
      <c r="CBP75" s="545"/>
      <c r="CBS75" s="545"/>
      <c r="CBT75" s="545"/>
      <c r="CBV75" s="545"/>
      <c r="CBW75" s="545"/>
      <c r="CBX75" s="545"/>
      <c r="CCA75" s="545"/>
      <c r="CCB75" s="545"/>
      <c r="CCD75" s="545"/>
      <c r="CCE75" s="545"/>
      <c r="CCF75" s="545"/>
      <c r="CCI75" s="545"/>
      <c r="CCJ75" s="545"/>
      <c r="CCL75" s="545"/>
      <c r="CCM75" s="545"/>
      <c r="CCN75" s="545"/>
      <c r="CCQ75" s="545"/>
      <c r="CCR75" s="545"/>
      <c r="CCT75" s="545"/>
      <c r="CCU75" s="545"/>
      <c r="CCV75" s="545"/>
      <c r="CCY75" s="545"/>
      <c r="CCZ75" s="545"/>
      <c r="CDB75" s="545"/>
      <c r="CDC75" s="545"/>
      <c r="CDD75" s="545"/>
      <c r="CDG75" s="545"/>
      <c r="CDH75" s="545"/>
      <c r="CDJ75" s="545"/>
      <c r="CDK75" s="545"/>
      <c r="CDL75" s="545"/>
      <c r="CDO75" s="545"/>
      <c r="CDP75" s="545"/>
      <c r="CDR75" s="545"/>
      <c r="CDS75" s="545"/>
      <c r="CDT75" s="545"/>
      <c r="CDW75" s="545"/>
      <c r="CDX75" s="545"/>
      <c r="CDZ75" s="545"/>
      <c r="CEA75" s="545"/>
      <c r="CEB75" s="545"/>
      <c r="CEE75" s="545"/>
      <c r="CEF75" s="545"/>
      <c r="CEH75" s="545"/>
      <c r="CEI75" s="545"/>
      <c r="CEJ75" s="545"/>
      <c r="CEM75" s="545"/>
      <c r="CEN75" s="545"/>
      <c r="CEP75" s="545"/>
      <c r="CEQ75" s="545"/>
      <c r="CER75" s="545"/>
      <c r="CEU75" s="545"/>
      <c r="CEV75" s="545"/>
      <c r="CEX75" s="545"/>
      <c r="CEY75" s="545"/>
      <c r="CEZ75" s="545"/>
      <c r="CFC75" s="545"/>
      <c r="CFD75" s="545"/>
      <c r="CFF75" s="545"/>
      <c r="CFG75" s="545"/>
      <c r="CFH75" s="545"/>
      <c r="CFK75" s="545"/>
      <c r="CFL75" s="545"/>
      <c r="CFN75" s="545"/>
      <c r="CFO75" s="545"/>
      <c r="CFP75" s="545"/>
      <c r="CFS75" s="545"/>
      <c r="CFT75" s="545"/>
      <c r="CFV75" s="545"/>
      <c r="CFW75" s="545"/>
      <c r="CFX75" s="545"/>
      <c r="CGA75" s="545"/>
      <c r="CGB75" s="545"/>
      <c r="CGD75" s="545"/>
      <c r="CGE75" s="545"/>
      <c r="CGF75" s="545"/>
      <c r="CGI75" s="545"/>
      <c r="CGJ75" s="545"/>
      <c r="CGL75" s="545"/>
      <c r="CGM75" s="545"/>
      <c r="CGN75" s="545"/>
      <c r="CGQ75" s="545"/>
      <c r="CGR75" s="545"/>
      <c r="CGT75" s="545"/>
      <c r="CGU75" s="545"/>
      <c r="CGV75" s="545"/>
      <c r="CGY75" s="545"/>
      <c r="CGZ75" s="545"/>
      <c r="CHB75" s="545"/>
      <c r="CHC75" s="545"/>
      <c r="CHD75" s="545"/>
      <c r="CHG75" s="545"/>
      <c r="CHH75" s="545"/>
      <c r="CHJ75" s="545"/>
      <c r="CHK75" s="545"/>
      <c r="CHL75" s="545"/>
      <c r="CHO75" s="545"/>
      <c r="CHP75" s="545"/>
      <c r="CHR75" s="545"/>
      <c r="CHS75" s="545"/>
      <c r="CHT75" s="545"/>
      <c r="CHW75" s="545"/>
      <c r="CHX75" s="545"/>
      <c r="CHZ75" s="545"/>
      <c r="CIA75" s="545"/>
      <c r="CIB75" s="545"/>
      <c r="CIE75" s="545"/>
      <c r="CIF75" s="545"/>
      <c r="CIH75" s="545"/>
      <c r="CII75" s="545"/>
      <c r="CIJ75" s="545"/>
      <c r="CIM75" s="545"/>
      <c r="CIN75" s="545"/>
      <c r="CIP75" s="545"/>
      <c r="CIQ75" s="545"/>
      <c r="CIR75" s="545"/>
      <c r="CIU75" s="545"/>
      <c r="CIV75" s="545"/>
      <c r="CIX75" s="545"/>
      <c r="CIY75" s="545"/>
      <c r="CIZ75" s="545"/>
      <c r="CJC75" s="545"/>
      <c r="CJD75" s="545"/>
      <c r="CJF75" s="545"/>
      <c r="CJG75" s="545"/>
      <c r="CJH75" s="545"/>
      <c r="CJK75" s="545"/>
      <c r="CJL75" s="545"/>
      <c r="CJN75" s="545"/>
      <c r="CJO75" s="545"/>
      <c r="CJP75" s="545"/>
      <c r="CJS75" s="545"/>
      <c r="CJT75" s="545"/>
      <c r="CJV75" s="545"/>
      <c r="CJW75" s="545"/>
      <c r="CJX75" s="545"/>
      <c r="CKA75" s="545"/>
      <c r="CKB75" s="545"/>
      <c r="CKD75" s="545"/>
      <c r="CKE75" s="545"/>
      <c r="CKF75" s="545"/>
      <c r="CKI75" s="545"/>
      <c r="CKJ75" s="545"/>
      <c r="CKL75" s="545"/>
      <c r="CKM75" s="545"/>
      <c r="CKN75" s="545"/>
      <c r="CKQ75" s="545"/>
      <c r="CKR75" s="545"/>
      <c r="CKT75" s="545"/>
      <c r="CKU75" s="545"/>
      <c r="CKV75" s="545"/>
      <c r="CKY75" s="545"/>
      <c r="CKZ75" s="545"/>
      <c r="CLB75" s="545"/>
      <c r="CLC75" s="545"/>
      <c r="CLD75" s="545"/>
      <c r="CLG75" s="545"/>
      <c r="CLH75" s="545"/>
      <c r="CLJ75" s="545"/>
      <c r="CLK75" s="545"/>
      <c r="CLL75" s="545"/>
      <c r="CLO75" s="545"/>
      <c r="CLP75" s="545"/>
      <c r="CLR75" s="545"/>
      <c r="CLS75" s="545"/>
      <c r="CLT75" s="545"/>
      <c r="CLW75" s="545"/>
      <c r="CLX75" s="545"/>
      <c r="CLZ75" s="545"/>
      <c r="CMA75" s="545"/>
      <c r="CMB75" s="545"/>
      <c r="CME75" s="545"/>
      <c r="CMF75" s="545"/>
      <c r="CMH75" s="545"/>
      <c r="CMI75" s="545"/>
      <c r="CMJ75" s="545"/>
      <c r="CMM75" s="545"/>
      <c r="CMN75" s="545"/>
      <c r="CMP75" s="545"/>
      <c r="CMQ75" s="545"/>
      <c r="CMR75" s="545"/>
      <c r="CMU75" s="545"/>
      <c r="CMV75" s="545"/>
      <c r="CMX75" s="545"/>
      <c r="CMY75" s="545"/>
      <c r="CMZ75" s="545"/>
      <c r="CNC75" s="545"/>
      <c r="CND75" s="545"/>
      <c r="CNF75" s="545"/>
      <c r="CNG75" s="545"/>
      <c r="CNH75" s="545"/>
      <c r="CNK75" s="545"/>
      <c r="CNL75" s="545"/>
      <c r="CNN75" s="545"/>
      <c r="CNO75" s="545"/>
      <c r="CNP75" s="545"/>
      <c r="CNS75" s="545"/>
      <c r="CNT75" s="545"/>
      <c r="CNV75" s="545"/>
      <c r="CNW75" s="545"/>
      <c r="CNX75" s="545"/>
      <c r="COA75" s="545"/>
      <c r="COB75" s="545"/>
      <c r="COD75" s="545"/>
      <c r="COE75" s="545"/>
      <c r="COF75" s="545"/>
      <c r="COI75" s="545"/>
      <c r="COJ75" s="545"/>
      <c r="COL75" s="545"/>
      <c r="COM75" s="545"/>
      <c r="CON75" s="545"/>
      <c r="COQ75" s="545"/>
      <c r="COR75" s="545"/>
      <c r="COT75" s="545"/>
      <c r="COU75" s="545"/>
      <c r="COV75" s="545"/>
      <c r="COY75" s="545"/>
      <c r="COZ75" s="545"/>
      <c r="CPB75" s="545"/>
      <c r="CPC75" s="545"/>
      <c r="CPD75" s="545"/>
      <c r="CPG75" s="545"/>
      <c r="CPH75" s="545"/>
      <c r="CPJ75" s="545"/>
      <c r="CPK75" s="545"/>
      <c r="CPL75" s="545"/>
      <c r="CPO75" s="545"/>
      <c r="CPP75" s="545"/>
      <c r="CPR75" s="545"/>
      <c r="CPS75" s="545"/>
      <c r="CPT75" s="545"/>
      <c r="CPW75" s="545"/>
      <c r="CPX75" s="545"/>
      <c r="CPZ75" s="545"/>
      <c r="CQA75" s="545"/>
      <c r="CQB75" s="545"/>
      <c r="CQE75" s="545"/>
      <c r="CQF75" s="545"/>
      <c r="CQH75" s="545"/>
      <c r="CQI75" s="545"/>
      <c r="CQJ75" s="545"/>
      <c r="CQM75" s="545"/>
      <c r="CQN75" s="545"/>
      <c r="CQP75" s="545"/>
      <c r="CQQ75" s="545"/>
      <c r="CQR75" s="545"/>
      <c r="CQU75" s="545"/>
      <c r="CQV75" s="545"/>
      <c r="CQX75" s="545"/>
      <c r="CQY75" s="545"/>
      <c r="CQZ75" s="545"/>
      <c r="CRC75" s="545"/>
      <c r="CRD75" s="545"/>
      <c r="CRF75" s="545"/>
      <c r="CRG75" s="545"/>
      <c r="CRH75" s="545"/>
      <c r="CRK75" s="545"/>
      <c r="CRL75" s="545"/>
      <c r="CRN75" s="545"/>
      <c r="CRO75" s="545"/>
      <c r="CRP75" s="545"/>
      <c r="CRS75" s="545"/>
      <c r="CRT75" s="545"/>
      <c r="CRV75" s="545"/>
      <c r="CRW75" s="545"/>
      <c r="CRX75" s="545"/>
      <c r="CSA75" s="545"/>
      <c r="CSB75" s="545"/>
      <c r="CSD75" s="545"/>
      <c r="CSE75" s="545"/>
      <c r="CSF75" s="545"/>
      <c r="CSI75" s="545"/>
      <c r="CSJ75" s="545"/>
      <c r="CSL75" s="545"/>
      <c r="CSM75" s="545"/>
      <c r="CSN75" s="545"/>
      <c r="CSQ75" s="545"/>
      <c r="CSR75" s="545"/>
      <c r="CST75" s="545"/>
      <c r="CSU75" s="545"/>
      <c r="CSV75" s="545"/>
      <c r="CSY75" s="545"/>
      <c r="CSZ75" s="545"/>
      <c r="CTB75" s="545"/>
      <c r="CTC75" s="545"/>
      <c r="CTD75" s="545"/>
      <c r="CTG75" s="545"/>
      <c r="CTH75" s="545"/>
      <c r="CTJ75" s="545"/>
      <c r="CTK75" s="545"/>
      <c r="CTL75" s="545"/>
      <c r="CTO75" s="545"/>
      <c r="CTP75" s="545"/>
      <c r="CTR75" s="545"/>
      <c r="CTS75" s="545"/>
      <c r="CTT75" s="545"/>
      <c r="CTW75" s="545"/>
      <c r="CTX75" s="545"/>
      <c r="CTZ75" s="545"/>
      <c r="CUA75" s="545"/>
      <c r="CUB75" s="545"/>
      <c r="CUE75" s="545"/>
      <c r="CUF75" s="545"/>
      <c r="CUH75" s="545"/>
      <c r="CUI75" s="545"/>
      <c r="CUJ75" s="545"/>
      <c r="CUM75" s="545"/>
      <c r="CUN75" s="545"/>
      <c r="CUP75" s="545"/>
      <c r="CUQ75" s="545"/>
      <c r="CUR75" s="545"/>
      <c r="CUU75" s="545"/>
      <c r="CUV75" s="545"/>
      <c r="CUX75" s="545"/>
      <c r="CUY75" s="545"/>
      <c r="CUZ75" s="545"/>
      <c r="CVC75" s="545"/>
      <c r="CVD75" s="545"/>
      <c r="CVF75" s="545"/>
      <c r="CVG75" s="545"/>
      <c r="CVH75" s="545"/>
      <c r="CVK75" s="545"/>
      <c r="CVL75" s="545"/>
      <c r="CVN75" s="545"/>
      <c r="CVO75" s="545"/>
      <c r="CVP75" s="545"/>
      <c r="CVS75" s="545"/>
      <c r="CVT75" s="545"/>
      <c r="CVV75" s="545"/>
      <c r="CVW75" s="545"/>
      <c r="CVX75" s="545"/>
      <c r="CWA75" s="545"/>
      <c r="CWB75" s="545"/>
      <c r="CWD75" s="545"/>
      <c r="CWE75" s="545"/>
      <c r="CWF75" s="545"/>
      <c r="CWI75" s="545"/>
      <c r="CWJ75" s="545"/>
      <c r="CWL75" s="545"/>
      <c r="CWM75" s="545"/>
      <c r="CWN75" s="545"/>
      <c r="CWQ75" s="545"/>
      <c r="CWR75" s="545"/>
      <c r="CWT75" s="545"/>
      <c r="CWU75" s="545"/>
      <c r="CWV75" s="545"/>
      <c r="CWY75" s="545"/>
      <c r="CWZ75" s="545"/>
      <c r="CXB75" s="545"/>
      <c r="CXC75" s="545"/>
      <c r="CXD75" s="545"/>
      <c r="CXG75" s="545"/>
      <c r="CXH75" s="545"/>
      <c r="CXJ75" s="545"/>
      <c r="CXK75" s="545"/>
      <c r="CXL75" s="545"/>
      <c r="CXO75" s="545"/>
      <c r="CXP75" s="545"/>
      <c r="CXR75" s="545"/>
      <c r="CXS75" s="545"/>
      <c r="CXT75" s="545"/>
      <c r="CXW75" s="545"/>
      <c r="CXX75" s="545"/>
      <c r="CXZ75" s="545"/>
      <c r="CYA75" s="545"/>
      <c r="CYB75" s="545"/>
      <c r="CYE75" s="545"/>
      <c r="CYF75" s="545"/>
      <c r="CYH75" s="545"/>
      <c r="CYI75" s="545"/>
      <c r="CYJ75" s="545"/>
      <c r="CYM75" s="545"/>
      <c r="CYN75" s="545"/>
      <c r="CYP75" s="545"/>
      <c r="CYQ75" s="545"/>
      <c r="CYR75" s="545"/>
      <c r="CYU75" s="545"/>
      <c r="CYV75" s="545"/>
      <c r="CYX75" s="545"/>
      <c r="CYY75" s="545"/>
      <c r="CYZ75" s="545"/>
      <c r="CZC75" s="545"/>
      <c r="CZD75" s="545"/>
      <c r="CZF75" s="545"/>
      <c r="CZG75" s="545"/>
      <c r="CZH75" s="545"/>
      <c r="CZK75" s="545"/>
      <c r="CZL75" s="545"/>
      <c r="CZN75" s="545"/>
      <c r="CZO75" s="545"/>
      <c r="CZP75" s="545"/>
      <c r="CZS75" s="545"/>
      <c r="CZT75" s="545"/>
      <c r="CZV75" s="545"/>
      <c r="CZW75" s="545"/>
      <c r="CZX75" s="545"/>
      <c r="DAA75" s="545"/>
      <c r="DAB75" s="545"/>
      <c r="DAD75" s="545"/>
      <c r="DAE75" s="545"/>
      <c r="DAF75" s="545"/>
      <c r="DAI75" s="545"/>
      <c r="DAJ75" s="545"/>
      <c r="DAL75" s="545"/>
      <c r="DAM75" s="545"/>
      <c r="DAN75" s="545"/>
      <c r="DAQ75" s="545"/>
      <c r="DAR75" s="545"/>
      <c r="DAT75" s="545"/>
      <c r="DAU75" s="545"/>
      <c r="DAV75" s="545"/>
      <c r="DAY75" s="545"/>
      <c r="DAZ75" s="545"/>
      <c r="DBB75" s="545"/>
      <c r="DBC75" s="545"/>
      <c r="DBD75" s="545"/>
      <c r="DBG75" s="545"/>
      <c r="DBH75" s="545"/>
      <c r="DBJ75" s="545"/>
      <c r="DBK75" s="545"/>
      <c r="DBL75" s="545"/>
      <c r="DBO75" s="545"/>
      <c r="DBP75" s="545"/>
      <c r="DBR75" s="545"/>
      <c r="DBS75" s="545"/>
      <c r="DBT75" s="545"/>
      <c r="DBW75" s="545"/>
      <c r="DBX75" s="545"/>
      <c r="DBZ75" s="545"/>
      <c r="DCA75" s="545"/>
      <c r="DCB75" s="545"/>
      <c r="DCE75" s="545"/>
      <c r="DCF75" s="545"/>
      <c r="DCH75" s="545"/>
      <c r="DCI75" s="545"/>
      <c r="DCJ75" s="545"/>
      <c r="DCM75" s="545"/>
      <c r="DCN75" s="545"/>
      <c r="DCP75" s="545"/>
      <c r="DCQ75" s="545"/>
      <c r="DCR75" s="545"/>
      <c r="DCU75" s="545"/>
      <c r="DCV75" s="545"/>
      <c r="DCX75" s="545"/>
      <c r="DCY75" s="545"/>
      <c r="DCZ75" s="545"/>
      <c r="DDC75" s="545"/>
      <c r="DDD75" s="545"/>
      <c r="DDF75" s="545"/>
      <c r="DDG75" s="545"/>
      <c r="DDH75" s="545"/>
      <c r="DDK75" s="545"/>
      <c r="DDL75" s="545"/>
      <c r="DDN75" s="545"/>
      <c r="DDO75" s="545"/>
      <c r="DDP75" s="545"/>
      <c r="DDS75" s="545"/>
      <c r="DDT75" s="545"/>
      <c r="DDV75" s="545"/>
      <c r="DDW75" s="545"/>
      <c r="DDX75" s="545"/>
      <c r="DEA75" s="545"/>
      <c r="DEB75" s="545"/>
      <c r="DED75" s="545"/>
      <c r="DEE75" s="545"/>
      <c r="DEF75" s="545"/>
      <c r="DEI75" s="545"/>
      <c r="DEJ75" s="545"/>
      <c r="DEL75" s="545"/>
      <c r="DEM75" s="545"/>
      <c r="DEN75" s="545"/>
      <c r="DEQ75" s="545"/>
      <c r="DER75" s="545"/>
      <c r="DET75" s="545"/>
      <c r="DEU75" s="545"/>
      <c r="DEV75" s="545"/>
      <c r="DEY75" s="545"/>
      <c r="DEZ75" s="545"/>
      <c r="DFB75" s="545"/>
      <c r="DFC75" s="545"/>
      <c r="DFD75" s="545"/>
      <c r="DFG75" s="545"/>
      <c r="DFH75" s="545"/>
      <c r="DFJ75" s="545"/>
      <c r="DFK75" s="545"/>
      <c r="DFL75" s="545"/>
      <c r="DFO75" s="545"/>
      <c r="DFP75" s="545"/>
      <c r="DFR75" s="545"/>
      <c r="DFS75" s="545"/>
      <c r="DFT75" s="545"/>
      <c r="DFW75" s="545"/>
      <c r="DFX75" s="545"/>
      <c r="DFZ75" s="545"/>
      <c r="DGA75" s="545"/>
      <c r="DGB75" s="545"/>
      <c r="DGE75" s="545"/>
      <c r="DGF75" s="545"/>
      <c r="DGH75" s="545"/>
      <c r="DGI75" s="545"/>
      <c r="DGJ75" s="545"/>
      <c r="DGM75" s="545"/>
      <c r="DGN75" s="545"/>
      <c r="DGP75" s="545"/>
      <c r="DGQ75" s="545"/>
      <c r="DGR75" s="545"/>
      <c r="DGU75" s="545"/>
      <c r="DGV75" s="545"/>
      <c r="DGX75" s="545"/>
      <c r="DGY75" s="545"/>
      <c r="DGZ75" s="545"/>
      <c r="DHC75" s="545"/>
      <c r="DHD75" s="545"/>
      <c r="DHF75" s="545"/>
      <c r="DHG75" s="545"/>
      <c r="DHH75" s="545"/>
      <c r="DHK75" s="545"/>
      <c r="DHL75" s="545"/>
      <c r="DHN75" s="545"/>
      <c r="DHO75" s="545"/>
      <c r="DHP75" s="545"/>
      <c r="DHS75" s="545"/>
      <c r="DHT75" s="545"/>
      <c r="DHV75" s="545"/>
      <c r="DHW75" s="545"/>
      <c r="DHX75" s="545"/>
      <c r="DIA75" s="545"/>
      <c r="DIB75" s="545"/>
      <c r="DID75" s="545"/>
      <c r="DIE75" s="545"/>
      <c r="DIF75" s="545"/>
      <c r="DII75" s="545"/>
      <c r="DIJ75" s="545"/>
      <c r="DIL75" s="545"/>
      <c r="DIM75" s="545"/>
      <c r="DIN75" s="545"/>
      <c r="DIQ75" s="545"/>
      <c r="DIR75" s="545"/>
      <c r="DIT75" s="545"/>
      <c r="DIU75" s="545"/>
      <c r="DIV75" s="545"/>
      <c r="DIY75" s="545"/>
      <c r="DIZ75" s="545"/>
      <c r="DJB75" s="545"/>
      <c r="DJC75" s="545"/>
      <c r="DJD75" s="545"/>
      <c r="DJG75" s="545"/>
      <c r="DJH75" s="545"/>
      <c r="DJJ75" s="545"/>
      <c r="DJK75" s="545"/>
      <c r="DJL75" s="545"/>
      <c r="DJO75" s="545"/>
      <c r="DJP75" s="545"/>
      <c r="DJR75" s="545"/>
      <c r="DJS75" s="545"/>
      <c r="DJT75" s="545"/>
      <c r="DJW75" s="545"/>
      <c r="DJX75" s="545"/>
      <c r="DJZ75" s="545"/>
      <c r="DKA75" s="545"/>
      <c r="DKB75" s="545"/>
      <c r="DKE75" s="545"/>
      <c r="DKF75" s="545"/>
      <c r="DKH75" s="545"/>
      <c r="DKI75" s="545"/>
      <c r="DKJ75" s="545"/>
      <c r="DKM75" s="545"/>
      <c r="DKN75" s="545"/>
      <c r="DKP75" s="545"/>
      <c r="DKQ75" s="545"/>
      <c r="DKR75" s="545"/>
      <c r="DKU75" s="545"/>
      <c r="DKV75" s="545"/>
      <c r="DKX75" s="545"/>
      <c r="DKY75" s="545"/>
      <c r="DKZ75" s="545"/>
      <c r="DLC75" s="545"/>
      <c r="DLD75" s="545"/>
      <c r="DLF75" s="545"/>
      <c r="DLG75" s="545"/>
      <c r="DLH75" s="545"/>
      <c r="DLK75" s="545"/>
      <c r="DLL75" s="545"/>
      <c r="DLN75" s="545"/>
      <c r="DLO75" s="545"/>
      <c r="DLP75" s="545"/>
      <c r="DLS75" s="545"/>
      <c r="DLT75" s="545"/>
      <c r="DLV75" s="545"/>
      <c r="DLW75" s="545"/>
      <c r="DLX75" s="545"/>
      <c r="DMA75" s="545"/>
      <c r="DMB75" s="545"/>
      <c r="DMD75" s="545"/>
      <c r="DME75" s="545"/>
      <c r="DMF75" s="545"/>
      <c r="DMI75" s="545"/>
      <c r="DMJ75" s="545"/>
      <c r="DML75" s="545"/>
      <c r="DMM75" s="545"/>
      <c r="DMN75" s="545"/>
      <c r="DMQ75" s="545"/>
      <c r="DMR75" s="545"/>
      <c r="DMT75" s="545"/>
      <c r="DMU75" s="545"/>
      <c r="DMV75" s="545"/>
      <c r="DMY75" s="545"/>
      <c r="DMZ75" s="545"/>
      <c r="DNB75" s="545"/>
      <c r="DNC75" s="545"/>
      <c r="DND75" s="545"/>
      <c r="DNG75" s="545"/>
      <c r="DNH75" s="545"/>
      <c r="DNJ75" s="545"/>
      <c r="DNK75" s="545"/>
      <c r="DNL75" s="545"/>
      <c r="DNO75" s="545"/>
      <c r="DNP75" s="545"/>
      <c r="DNR75" s="545"/>
      <c r="DNS75" s="545"/>
      <c r="DNT75" s="545"/>
      <c r="DNW75" s="545"/>
      <c r="DNX75" s="545"/>
      <c r="DNZ75" s="545"/>
      <c r="DOA75" s="545"/>
      <c r="DOB75" s="545"/>
      <c r="DOE75" s="545"/>
      <c r="DOF75" s="545"/>
      <c r="DOH75" s="545"/>
      <c r="DOI75" s="545"/>
      <c r="DOJ75" s="545"/>
      <c r="DOM75" s="545"/>
      <c r="DON75" s="545"/>
      <c r="DOP75" s="545"/>
      <c r="DOQ75" s="545"/>
      <c r="DOR75" s="545"/>
      <c r="DOU75" s="545"/>
      <c r="DOV75" s="545"/>
      <c r="DOX75" s="545"/>
      <c r="DOY75" s="545"/>
      <c r="DOZ75" s="545"/>
      <c r="DPC75" s="545"/>
      <c r="DPD75" s="545"/>
      <c r="DPF75" s="545"/>
      <c r="DPG75" s="545"/>
      <c r="DPH75" s="545"/>
      <c r="DPK75" s="545"/>
      <c r="DPL75" s="545"/>
      <c r="DPN75" s="545"/>
      <c r="DPO75" s="545"/>
      <c r="DPP75" s="545"/>
      <c r="DPS75" s="545"/>
      <c r="DPT75" s="545"/>
      <c r="DPV75" s="545"/>
      <c r="DPW75" s="545"/>
      <c r="DPX75" s="545"/>
      <c r="DQA75" s="545"/>
      <c r="DQB75" s="545"/>
      <c r="DQD75" s="545"/>
      <c r="DQE75" s="545"/>
      <c r="DQF75" s="545"/>
      <c r="DQI75" s="545"/>
      <c r="DQJ75" s="545"/>
      <c r="DQL75" s="545"/>
      <c r="DQM75" s="545"/>
      <c r="DQN75" s="545"/>
      <c r="DQQ75" s="545"/>
      <c r="DQR75" s="545"/>
      <c r="DQT75" s="545"/>
      <c r="DQU75" s="545"/>
      <c r="DQV75" s="545"/>
      <c r="DQY75" s="545"/>
      <c r="DQZ75" s="545"/>
      <c r="DRB75" s="545"/>
      <c r="DRC75" s="545"/>
      <c r="DRD75" s="545"/>
      <c r="DRG75" s="545"/>
      <c r="DRH75" s="545"/>
      <c r="DRJ75" s="545"/>
      <c r="DRK75" s="545"/>
      <c r="DRL75" s="545"/>
      <c r="DRO75" s="545"/>
      <c r="DRP75" s="545"/>
      <c r="DRR75" s="545"/>
      <c r="DRS75" s="545"/>
      <c r="DRT75" s="545"/>
      <c r="DRW75" s="545"/>
      <c r="DRX75" s="545"/>
      <c r="DRZ75" s="545"/>
      <c r="DSA75" s="545"/>
      <c r="DSB75" s="545"/>
      <c r="DSE75" s="545"/>
      <c r="DSF75" s="545"/>
      <c r="DSH75" s="545"/>
      <c r="DSI75" s="545"/>
      <c r="DSJ75" s="545"/>
      <c r="DSM75" s="545"/>
      <c r="DSN75" s="545"/>
      <c r="DSP75" s="545"/>
      <c r="DSQ75" s="545"/>
      <c r="DSR75" s="545"/>
      <c r="DSU75" s="545"/>
      <c r="DSV75" s="545"/>
      <c r="DSX75" s="545"/>
      <c r="DSY75" s="545"/>
      <c r="DSZ75" s="545"/>
      <c r="DTC75" s="545"/>
      <c r="DTD75" s="545"/>
      <c r="DTF75" s="545"/>
      <c r="DTG75" s="545"/>
      <c r="DTH75" s="545"/>
      <c r="DTK75" s="545"/>
      <c r="DTL75" s="545"/>
      <c r="DTN75" s="545"/>
      <c r="DTO75" s="545"/>
      <c r="DTP75" s="545"/>
      <c r="DTS75" s="545"/>
      <c r="DTT75" s="545"/>
      <c r="DTV75" s="545"/>
      <c r="DTW75" s="545"/>
      <c r="DTX75" s="545"/>
      <c r="DUA75" s="545"/>
      <c r="DUB75" s="545"/>
      <c r="DUD75" s="545"/>
      <c r="DUE75" s="545"/>
      <c r="DUF75" s="545"/>
      <c r="DUI75" s="545"/>
      <c r="DUJ75" s="545"/>
      <c r="DUL75" s="545"/>
      <c r="DUM75" s="545"/>
      <c r="DUN75" s="545"/>
      <c r="DUQ75" s="545"/>
      <c r="DUR75" s="545"/>
      <c r="DUT75" s="545"/>
      <c r="DUU75" s="545"/>
      <c r="DUV75" s="545"/>
      <c r="DUY75" s="545"/>
      <c r="DUZ75" s="545"/>
      <c r="DVB75" s="545"/>
      <c r="DVC75" s="545"/>
      <c r="DVD75" s="545"/>
      <c r="DVG75" s="545"/>
      <c r="DVH75" s="545"/>
      <c r="DVJ75" s="545"/>
      <c r="DVK75" s="545"/>
      <c r="DVL75" s="545"/>
      <c r="DVO75" s="545"/>
      <c r="DVP75" s="545"/>
      <c r="DVR75" s="545"/>
      <c r="DVS75" s="545"/>
      <c r="DVT75" s="545"/>
      <c r="DVW75" s="545"/>
      <c r="DVX75" s="545"/>
      <c r="DVZ75" s="545"/>
      <c r="DWA75" s="545"/>
      <c r="DWB75" s="545"/>
      <c r="DWE75" s="545"/>
      <c r="DWF75" s="545"/>
      <c r="DWH75" s="545"/>
      <c r="DWI75" s="545"/>
      <c r="DWJ75" s="545"/>
      <c r="DWM75" s="545"/>
      <c r="DWN75" s="545"/>
      <c r="DWP75" s="545"/>
      <c r="DWQ75" s="545"/>
      <c r="DWR75" s="545"/>
      <c r="DWU75" s="545"/>
      <c r="DWV75" s="545"/>
      <c r="DWX75" s="545"/>
      <c r="DWY75" s="545"/>
      <c r="DWZ75" s="545"/>
      <c r="DXC75" s="545"/>
      <c r="DXD75" s="545"/>
      <c r="DXF75" s="545"/>
      <c r="DXG75" s="545"/>
      <c r="DXH75" s="545"/>
      <c r="DXK75" s="545"/>
      <c r="DXL75" s="545"/>
      <c r="DXN75" s="545"/>
      <c r="DXO75" s="545"/>
      <c r="DXP75" s="545"/>
      <c r="DXS75" s="545"/>
      <c r="DXT75" s="545"/>
      <c r="DXV75" s="545"/>
      <c r="DXW75" s="545"/>
      <c r="DXX75" s="545"/>
      <c r="DYA75" s="545"/>
      <c r="DYB75" s="545"/>
      <c r="DYD75" s="545"/>
      <c r="DYE75" s="545"/>
      <c r="DYF75" s="545"/>
      <c r="DYI75" s="545"/>
      <c r="DYJ75" s="545"/>
      <c r="DYL75" s="545"/>
      <c r="DYM75" s="545"/>
      <c r="DYN75" s="545"/>
      <c r="DYQ75" s="545"/>
      <c r="DYR75" s="545"/>
      <c r="DYT75" s="545"/>
      <c r="DYU75" s="545"/>
      <c r="DYV75" s="545"/>
      <c r="DYY75" s="545"/>
      <c r="DYZ75" s="545"/>
      <c r="DZB75" s="545"/>
      <c r="DZC75" s="545"/>
      <c r="DZD75" s="545"/>
      <c r="DZG75" s="545"/>
      <c r="DZH75" s="545"/>
      <c r="DZJ75" s="545"/>
      <c r="DZK75" s="545"/>
      <c r="DZL75" s="545"/>
      <c r="DZO75" s="545"/>
      <c r="DZP75" s="545"/>
      <c r="DZR75" s="545"/>
      <c r="DZS75" s="545"/>
      <c r="DZT75" s="545"/>
      <c r="DZW75" s="545"/>
      <c r="DZX75" s="545"/>
      <c r="DZZ75" s="545"/>
      <c r="EAA75" s="545"/>
      <c r="EAB75" s="545"/>
      <c r="EAE75" s="545"/>
      <c r="EAF75" s="545"/>
      <c r="EAH75" s="545"/>
      <c r="EAI75" s="545"/>
      <c r="EAJ75" s="545"/>
      <c r="EAM75" s="545"/>
      <c r="EAN75" s="545"/>
      <c r="EAP75" s="545"/>
      <c r="EAQ75" s="545"/>
      <c r="EAR75" s="545"/>
      <c r="EAU75" s="545"/>
      <c r="EAV75" s="545"/>
      <c r="EAX75" s="545"/>
      <c r="EAY75" s="545"/>
      <c r="EAZ75" s="545"/>
      <c r="EBC75" s="545"/>
      <c r="EBD75" s="545"/>
      <c r="EBF75" s="545"/>
      <c r="EBG75" s="545"/>
      <c r="EBH75" s="545"/>
      <c r="EBK75" s="545"/>
      <c r="EBL75" s="545"/>
      <c r="EBN75" s="545"/>
      <c r="EBO75" s="545"/>
      <c r="EBP75" s="545"/>
      <c r="EBS75" s="545"/>
      <c r="EBT75" s="545"/>
      <c r="EBV75" s="545"/>
      <c r="EBW75" s="545"/>
      <c r="EBX75" s="545"/>
      <c r="ECA75" s="545"/>
      <c r="ECB75" s="545"/>
      <c r="ECD75" s="545"/>
      <c r="ECE75" s="545"/>
      <c r="ECF75" s="545"/>
      <c r="ECI75" s="545"/>
      <c r="ECJ75" s="545"/>
      <c r="ECL75" s="545"/>
      <c r="ECM75" s="545"/>
      <c r="ECN75" s="545"/>
      <c r="ECQ75" s="545"/>
      <c r="ECR75" s="545"/>
      <c r="ECT75" s="545"/>
      <c r="ECU75" s="545"/>
      <c r="ECV75" s="545"/>
      <c r="ECY75" s="545"/>
      <c r="ECZ75" s="545"/>
      <c r="EDB75" s="545"/>
      <c r="EDC75" s="545"/>
      <c r="EDD75" s="545"/>
      <c r="EDG75" s="545"/>
      <c r="EDH75" s="545"/>
      <c r="EDJ75" s="545"/>
      <c r="EDK75" s="545"/>
      <c r="EDL75" s="545"/>
      <c r="EDO75" s="545"/>
      <c r="EDP75" s="545"/>
      <c r="EDR75" s="545"/>
      <c r="EDS75" s="545"/>
      <c r="EDT75" s="545"/>
      <c r="EDW75" s="545"/>
      <c r="EDX75" s="545"/>
      <c r="EDZ75" s="545"/>
      <c r="EEA75" s="545"/>
      <c r="EEB75" s="545"/>
      <c r="EEE75" s="545"/>
      <c r="EEF75" s="545"/>
      <c r="EEH75" s="545"/>
      <c r="EEI75" s="545"/>
      <c r="EEJ75" s="545"/>
      <c r="EEM75" s="545"/>
      <c r="EEN75" s="545"/>
      <c r="EEP75" s="545"/>
      <c r="EEQ75" s="545"/>
      <c r="EER75" s="545"/>
      <c r="EEU75" s="545"/>
      <c r="EEV75" s="545"/>
      <c r="EEX75" s="545"/>
      <c r="EEY75" s="545"/>
      <c r="EEZ75" s="545"/>
      <c r="EFC75" s="545"/>
      <c r="EFD75" s="545"/>
      <c r="EFF75" s="545"/>
      <c r="EFG75" s="545"/>
      <c r="EFH75" s="545"/>
      <c r="EFK75" s="545"/>
      <c r="EFL75" s="545"/>
      <c r="EFN75" s="545"/>
      <c r="EFO75" s="545"/>
      <c r="EFP75" s="545"/>
      <c r="EFS75" s="545"/>
      <c r="EFT75" s="545"/>
      <c r="EFV75" s="545"/>
      <c r="EFW75" s="545"/>
      <c r="EFX75" s="545"/>
      <c r="EGA75" s="545"/>
      <c r="EGB75" s="545"/>
      <c r="EGD75" s="545"/>
      <c r="EGE75" s="545"/>
      <c r="EGF75" s="545"/>
      <c r="EGI75" s="545"/>
      <c r="EGJ75" s="545"/>
      <c r="EGL75" s="545"/>
      <c r="EGM75" s="545"/>
      <c r="EGN75" s="545"/>
      <c r="EGQ75" s="545"/>
      <c r="EGR75" s="545"/>
      <c r="EGT75" s="545"/>
      <c r="EGU75" s="545"/>
      <c r="EGV75" s="545"/>
      <c r="EGY75" s="545"/>
      <c r="EGZ75" s="545"/>
      <c r="EHB75" s="545"/>
      <c r="EHC75" s="545"/>
      <c r="EHD75" s="545"/>
      <c r="EHG75" s="545"/>
      <c r="EHH75" s="545"/>
      <c r="EHJ75" s="545"/>
      <c r="EHK75" s="545"/>
      <c r="EHL75" s="545"/>
      <c r="EHO75" s="545"/>
      <c r="EHP75" s="545"/>
      <c r="EHR75" s="545"/>
      <c r="EHS75" s="545"/>
      <c r="EHT75" s="545"/>
      <c r="EHW75" s="545"/>
      <c r="EHX75" s="545"/>
      <c r="EHZ75" s="545"/>
      <c r="EIA75" s="545"/>
      <c r="EIB75" s="545"/>
      <c r="EIE75" s="545"/>
      <c r="EIF75" s="545"/>
      <c r="EIH75" s="545"/>
      <c r="EII75" s="545"/>
      <c r="EIJ75" s="545"/>
      <c r="EIM75" s="545"/>
      <c r="EIN75" s="545"/>
      <c r="EIP75" s="545"/>
      <c r="EIQ75" s="545"/>
      <c r="EIR75" s="545"/>
      <c r="EIU75" s="545"/>
      <c r="EIV75" s="545"/>
      <c r="EIX75" s="545"/>
      <c r="EIY75" s="545"/>
      <c r="EIZ75" s="545"/>
      <c r="EJC75" s="545"/>
      <c r="EJD75" s="545"/>
      <c r="EJF75" s="545"/>
      <c r="EJG75" s="545"/>
      <c r="EJH75" s="545"/>
      <c r="EJK75" s="545"/>
      <c r="EJL75" s="545"/>
      <c r="EJN75" s="545"/>
      <c r="EJO75" s="545"/>
      <c r="EJP75" s="545"/>
      <c r="EJS75" s="545"/>
      <c r="EJT75" s="545"/>
      <c r="EJV75" s="545"/>
      <c r="EJW75" s="545"/>
      <c r="EJX75" s="545"/>
      <c r="EKA75" s="545"/>
      <c r="EKB75" s="545"/>
      <c r="EKD75" s="545"/>
      <c r="EKE75" s="545"/>
      <c r="EKF75" s="545"/>
      <c r="EKI75" s="545"/>
      <c r="EKJ75" s="545"/>
      <c r="EKL75" s="545"/>
      <c r="EKM75" s="545"/>
      <c r="EKN75" s="545"/>
      <c r="EKQ75" s="545"/>
      <c r="EKR75" s="545"/>
      <c r="EKT75" s="545"/>
      <c r="EKU75" s="545"/>
      <c r="EKV75" s="545"/>
      <c r="EKY75" s="545"/>
      <c r="EKZ75" s="545"/>
      <c r="ELB75" s="545"/>
      <c r="ELC75" s="545"/>
      <c r="ELD75" s="545"/>
      <c r="ELG75" s="545"/>
      <c r="ELH75" s="545"/>
      <c r="ELJ75" s="545"/>
      <c r="ELK75" s="545"/>
      <c r="ELL75" s="545"/>
      <c r="ELO75" s="545"/>
      <c r="ELP75" s="545"/>
      <c r="ELR75" s="545"/>
      <c r="ELS75" s="545"/>
      <c r="ELT75" s="545"/>
      <c r="ELW75" s="545"/>
      <c r="ELX75" s="545"/>
      <c r="ELZ75" s="545"/>
      <c r="EMA75" s="545"/>
      <c r="EMB75" s="545"/>
      <c r="EME75" s="545"/>
      <c r="EMF75" s="545"/>
      <c r="EMH75" s="545"/>
      <c r="EMI75" s="545"/>
      <c r="EMJ75" s="545"/>
      <c r="EMM75" s="545"/>
      <c r="EMN75" s="545"/>
      <c r="EMP75" s="545"/>
      <c r="EMQ75" s="545"/>
      <c r="EMR75" s="545"/>
      <c r="EMU75" s="545"/>
      <c r="EMV75" s="545"/>
      <c r="EMX75" s="545"/>
      <c r="EMY75" s="545"/>
      <c r="EMZ75" s="545"/>
      <c r="ENC75" s="545"/>
      <c r="END75" s="545"/>
      <c r="ENF75" s="545"/>
      <c r="ENG75" s="545"/>
      <c r="ENH75" s="545"/>
      <c r="ENK75" s="545"/>
      <c r="ENL75" s="545"/>
      <c r="ENN75" s="545"/>
      <c r="ENO75" s="545"/>
      <c r="ENP75" s="545"/>
      <c r="ENS75" s="545"/>
      <c r="ENT75" s="545"/>
      <c r="ENV75" s="545"/>
      <c r="ENW75" s="545"/>
      <c r="ENX75" s="545"/>
      <c r="EOA75" s="545"/>
      <c r="EOB75" s="545"/>
      <c r="EOD75" s="545"/>
      <c r="EOE75" s="545"/>
      <c r="EOF75" s="545"/>
      <c r="EOI75" s="545"/>
      <c r="EOJ75" s="545"/>
      <c r="EOL75" s="545"/>
      <c r="EOM75" s="545"/>
      <c r="EON75" s="545"/>
      <c r="EOQ75" s="545"/>
      <c r="EOR75" s="545"/>
      <c r="EOT75" s="545"/>
      <c r="EOU75" s="545"/>
      <c r="EOV75" s="545"/>
      <c r="EOY75" s="545"/>
      <c r="EOZ75" s="545"/>
      <c r="EPB75" s="545"/>
      <c r="EPC75" s="545"/>
      <c r="EPD75" s="545"/>
      <c r="EPG75" s="545"/>
      <c r="EPH75" s="545"/>
      <c r="EPJ75" s="545"/>
      <c r="EPK75" s="545"/>
      <c r="EPL75" s="545"/>
      <c r="EPO75" s="545"/>
      <c r="EPP75" s="545"/>
      <c r="EPR75" s="545"/>
      <c r="EPS75" s="545"/>
      <c r="EPT75" s="545"/>
      <c r="EPW75" s="545"/>
      <c r="EPX75" s="545"/>
      <c r="EPZ75" s="545"/>
      <c r="EQA75" s="545"/>
      <c r="EQB75" s="545"/>
      <c r="EQE75" s="545"/>
      <c r="EQF75" s="545"/>
      <c r="EQH75" s="545"/>
      <c r="EQI75" s="545"/>
      <c r="EQJ75" s="545"/>
      <c r="EQM75" s="545"/>
      <c r="EQN75" s="545"/>
      <c r="EQP75" s="545"/>
      <c r="EQQ75" s="545"/>
      <c r="EQR75" s="545"/>
      <c r="EQU75" s="545"/>
      <c r="EQV75" s="545"/>
      <c r="EQX75" s="545"/>
      <c r="EQY75" s="545"/>
      <c r="EQZ75" s="545"/>
      <c r="ERC75" s="545"/>
      <c r="ERD75" s="545"/>
      <c r="ERF75" s="545"/>
      <c r="ERG75" s="545"/>
      <c r="ERH75" s="545"/>
      <c r="ERK75" s="545"/>
      <c r="ERL75" s="545"/>
      <c r="ERN75" s="545"/>
      <c r="ERO75" s="545"/>
      <c r="ERP75" s="545"/>
      <c r="ERS75" s="545"/>
      <c r="ERT75" s="545"/>
      <c r="ERV75" s="545"/>
      <c r="ERW75" s="545"/>
      <c r="ERX75" s="545"/>
      <c r="ESA75" s="545"/>
      <c r="ESB75" s="545"/>
      <c r="ESD75" s="545"/>
      <c r="ESE75" s="545"/>
      <c r="ESF75" s="545"/>
      <c r="ESI75" s="545"/>
      <c r="ESJ75" s="545"/>
      <c r="ESL75" s="545"/>
      <c r="ESM75" s="545"/>
      <c r="ESN75" s="545"/>
      <c r="ESQ75" s="545"/>
      <c r="ESR75" s="545"/>
      <c r="EST75" s="545"/>
      <c r="ESU75" s="545"/>
      <c r="ESV75" s="545"/>
      <c r="ESY75" s="545"/>
      <c r="ESZ75" s="545"/>
      <c r="ETB75" s="545"/>
      <c r="ETC75" s="545"/>
      <c r="ETD75" s="545"/>
      <c r="ETG75" s="545"/>
      <c r="ETH75" s="545"/>
      <c r="ETJ75" s="545"/>
      <c r="ETK75" s="545"/>
      <c r="ETL75" s="545"/>
      <c r="ETO75" s="545"/>
      <c r="ETP75" s="545"/>
      <c r="ETR75" s="545"/>
      <c r="ETS75" s="545"/>
      <c r="ETT75" s="545"/>
      <c r="ETW75" s="545"/>
      <c r="ETX75" s="545"/>
      <c r="ETZ75" s="545"/>
      <c r="EUA75" s="545"/>
      <c r="EUB75" s="545"/>
      <c r="EUE75" s="545"/>
      <c r="EUF75" s="545"/>
      <c r="EUH75" s="545"/>
      <c r="EUI75" s="545"/>
      <c r="EUJ75" s="545"/>
      <c r="EUM75" s="545"/>
      <c r="EUN75" s="545"/>
      <c r="EUP75" s="545"/>
      <c r="EUQ75" s="545"/>
      <c r="EUR75" s="545"/>
      <c r="EUU75" s="545"/>
      <c r="EUV75" s="545"/>
      <c r="EUX75" s="545"/>
      <c r="EUY75" s="545"/>
      <c r="EUZ75" s="545"/>
      <c r="EVC75" s="545"/>
      <c r="EVD75" s="545"/>
      <c r="EVF75" s="545"/>
      <c r="EVG75" s="545"/>
      <c r="EVH75" s="545"/>
      <c r="EVK75" s="545"/>
      <c r="EVL75" s="545"/>
      <c r="EVN75" s="545"/>
      <c r="EVO75" s="545"/>
      <c r="EVP75" s="545"/>
      <c r="EVS75" s="545"/>
      <c r="EVT75" s="545"/>
      <c r="EVV75" s="545"/>
      <c r="EVW75" s="545"/>
      <c r="EVX75" s="545"/>
      <c r="EWA75" s="545"/>
      <c r="EWB75" s="545"/>
      <c r="EWD75" s="545"/>
      <c r="EWE75" s="545"/>
      <c r="EWF75" s="545"/>
      <c r="EWI75" s="545"/>
      <c r="EWJ75" s="545"/>
      <c r="EWL75" s="545"/>
      <c r="EWM75" s="545"/>
      <c r="EWN75" s="545"/>
      <c r="EWQ75" s="545"/>
      <c r="EWR75" s="545"/>
      <c r="EWT75" s="545"/>
      <c r="EWU75" s="545"/>
      <c r="EWV75" s="545"/>
      <c r="EWY75" s="545"/>
      <c r="EWZ75" s="545"/>
      <c r="EXB75" s="545"/>
      <c r="EXC75" s="545"/>
      <c r="EXD75" s="545"/>
      <c r="EXG75" s="545"/>
      <c r="EXH75" s="545"/>
      <c r="EXJ75" s="545"/>
      <c r="EXK75" s="545"/>
      <c r="EXL75" s="545"/>
      <c r="EXO75" s="545"/>
      <c r="EXP75" s="545"/>
      <c r="EXR75" s="545"/>
      <c r="EXS75" s="545"/>
      <c r="EXT75" s="545"/>
      <c r="EXW75" s="545"/>
      <c r="EXX75" s="545"/>
      <c r="EXZ75" s="545"/>
      <c r="EYA75" s="545"/>
      <c r="EYB75" s="545"/>
      <c r="EYE75" s="545"/>
      <c r="EYF75" s="545"/>
      <c r="EYH75" s="545"/>
      <c r="EYI75" s="545"/>
      <c r="EYJ75" s="545"/>
      <c r="EYM75" s="545"/>
      <c r="EYN75" s="545"/>
      <c r="EYP75" s="545"/>
      <c r="EYQ75" s="545"/>
      <c r="EYR75" s="545"/>
      <c r="EYU75" s="545"/>
      <c r="EYV75" s="545"/>
      <c r="EYX75" s="545"/>
      <c r="EYY75" s="545"/>
      <c r="EYZ75" s="545"/>
      <c r="EZC75" s="545"/>
      <c r="EZD75" s="545"/>
      <c r="EZF75" s="545"/>
      <c r="EZG75" s="545"/>
      <c r="EZH75" s="545"/>
      <c r="EZK75" s="545"/>
      <c r="EZL75" s="545"/>
      <c r="EZN75" s="545"/>
      <c r="EZO75" s="545"/>
      <c r="EZP75" s="545"/>
      <c r="EZS75" s="545"/>
      <c r="EZT75" s="545"/>
      <c r="EZV75" s="545"/>
      <c r="EZW75" s="545"/>
      <c r="EZX75" s="545"/>
      <c r="FAA75" s="545"/>
      <c r="FAB75" s="545"/>
      <c r="FAD75" s="545"/>
      <c r="FAE75" s="545"/>
      <c r="FAF75" s="545"/>
      <c r="FAI75" s="545"/>
      <c r="FAJ75" s="545"/>
      <c r="FAL75" s="545"/>
      <c r="FAM75" s="545"/>
      <c r="FAN75" s="545"/>
      <c r="FAQ75" s="545"/>
      <c r="FAR75" s="545"/>
      <c r="FAT75" s="545"/>
      <c r="FAU75" s="545"/>
      <c r="FAV75" s="545"/>
      <c r="FAY75" s="545"/>
      <c r="FAZ75" s="545"/>
      <c r="FBB75" s="545"/>
      <c r="FBC75" s="545"/>
      <c r="FBD75" s="545"/>
      <c r="FBG75" s="545"/>
      <c r="FBH75" s="545"/>
      <c r="FBJ75" s="545"/>
      <c r="FBK75" s="545"/>
      <c r="FBL75" s="545"/>
      <c r="FBO75" s="545"/>
      <c r="FBP75" s="545"/>
      <c r="FBR75" s="545"/>
      <c r="FBS75" s="545"/>
      <c r="FBT75" s="545"/>
      <c r="FBW75" s="545"/>
      <c r="FBX75" s="545"/>
      <c r="FBZ75" s="545"/>
      <c r="FCA75" s="545"/>
      <c r="FCB75" s="545"/>
      <c r="FCE75" s="545"/>
      <c r="FCF75" s="545"/>
      <c r="FCH75" s="545"/>
      <c r="FCI75" s="545"/>
      <c r="FCJ75" s="545"/>
      <c r="FCM75" s="545"/>
      <c r="FCN75" s="545"/>
      <c r="FCP75" s="545"/>
      <c r="FCQ75" s="545"/>
      <c r="FCR75" s="545"/>
      <c r="FCU75" s="545"/>
      <c r="FCV75" s="545"/>
      <c r="FCX75" s="545"/>
      <c r="FCY75" s="545"/>
      <c r="FCZ75" s="545"/>
      <c r="FDC75" s="545"/>
      <c r="FDD75" s="545"/>
      <c r="FDF75" s="545"/>
      <c r="FDG75" s="545"/>
      <c r="FDH75" s="545"/>
      <c r="FDK75" s="545"/>
      <c r="FDL75" s="545"/>
      <c r="FDN75" s="545"/>
      <c r="FDO75" s="545"/>
      <c r="FDP75" s="545"/>
      <c r="FDS75" s="545"/>
      <c r="FDT75" s="545"/>
      <c r="FDV75" s="545"/>
      <c r="FDW75" s="545"/>
      <c r="FDX75" s="545"/>
      <c r="FEA75" s="545"/>
      <c r="FEB75" s="545"/>
      <c r="FED75" s="545"/>
      <c r="FEE75" s="545"/>
      <c r="FEF75" s="545"/>
      <c r="FEI75" s="545"/>
      <c r="FEJ75" s="545"/>
      <c r="FEL75" s="545"/>
      <c r="FEM75" s="545"/>
      <c r="FEN75" s="545"/>
      <c r="FEQ75" s="545"/>
      <c r="FER75" s="545"/>
      <c r="FET75" s="545"/>
      <c r="FEU75" s="545"/>
      <c r="FEV75" s="545"/>
      <c r="FEY75" s="545"/>
      <c r="FEZ75" s="545"/>
      <c r="FFB75" s="545"/>
      <c r="FFC75" s="545"/>
      <c r="FFD75" s="545"/>
      <c r="FFG75" s="545"/>
      <c r="FFH75" s="545"/>
      <c r="FFJ75" s="545"/>
      <c r="FFK75" s="545"/>
      <c r="FFL75" s="545"/>
      <c r="FFO75" s="545"/>
      <c r="FFP75" s="545"/>
      <c r="FFR75" s="545"/>
      <c r="FFS75" s="545"/>
      <c r="FFT75" s="545"/>
      <c r="FFW75" s="545"/>
      <c r="FFX75" s="545"/>
      <c r="FFZ75" s="545"/>
      <c r="FGA75" s="545"/>
      <c r="FGB75" s="545"/>
      <c r="FGE75" s="545"/>
      <c r="FGF75" s="545"/>
      <c r="FGH75" s="545"/>
      <c r="FGI75" s="545"/>
      <c r="FGJ75" s="545"/>
      <c r="FGM75" s="545"/>
      <c r="FGN75" s="545"/>
      <c r="FGP75" s="545"/>
      <c r="FGQ75" s="545"/>
      <c r="FGR75" s="545"/>
      <c r="FGU75" s="545"/>
      <c r="FGV75" s="545"/>
      <c r="FGX75" s="545"/>
      <c r="FGY75" s="545"/>
      <c r="FGZ75" s="545"/>
      <c r="FHC75" s="545"/>
      <c r="FHD75" s="545"/>
      <c r="FHF75" s="545"/>
      <c r="FHG75" s="545"/>
      <c r="FHH75" s="545"/>
      <c r="FHK75" s="545"/>
      <c r="FHL75" s="545"/>
      <c r="FHN75" s="545"/>
      <c r="FHO75" s="545"/>
      <c r="FHP75" s="545"/>
      <c r="FHS75" s="545"/>
      <c r="FHT75" s="545"/>
      <c r="FHV75" s="545"/>
      <c r="FHW75" s="545"/>
      <c r="FHX75" s="545"/>
      <c r="FIA75" s="545"/>
      <c r="FIB75" s="545"/>
      <c r="FID75" s="545"/>
      <c r="FIE75" s="545"/>
      <c r="FIF75" s="545"/>
      <c r="FII75" s="545"/>
      <c r="FIJ75" s="545"/>
      <c r="FIL75" s="545"/>
      <c r="FIM75" s="545"/>
      <c r="FIN75" s="545"/>
      <c r="FIQ75" s="545"/>
      <c r="FIR75" s="545"/>
      <c r="FIT75" s="545"/>
      <c r="FIU75" s="545"/>
      <c r="FIV75" s="545"/>
      <c r="FIY75" s="545"/>
      <c r="FIZ75" s="545"/>
      <c r="FJB75" s="545"/>
      <c r="FJC75" s="545"/>
      <c r="FJD75" s="545"/>
      <c r="FJG75" s="545"/>
      <c r="FJH75" s="545"/>
      <c r="FJJ75" s="545"/>
      <c r="FJK75" s="545"/>
      <c r="FJL75" s="545"/>
      <c r="FJO75" s="545"/>
      <c r="FJP75" s="545"/>
      <c r="FJR75" s="545"/>
      <c r="FJS75" s="545"/>
      <c r="FJT75" s="545"/>
      <c r="FJW75" s="545"/>
      <c r="FJX75" s="545"/>
      <c r="FJZ75" s="545"/>
      <c r="FKA75" s="545"/>
      <c r="FKB75" s="545"/>
      <c r="FKE75" s="545"/>
      <c r="FKF75" s="545"/>
      <c r="FKH75" s="545"/>
      <c r="FKI75" s="545"/>
      <c r="FKJ75" s="545"/>
      <c r="FKM75" s="545"/>
      <c r="FKN75" s="545"/>
      <c r="FKP75" s="545"/>
      <c r="FKQ75" s="545"/>
      <c r="FKR75" s="545"/>
      <c r="FKU75" s="545"/>
      <c r="FKV75" s="545"/>
      <c r="FKX75" s="545"/>
      <c r="FKY75" s="545"/>
      <c r="FKZ75" s="545"/>
      <c r="FLC75" s="545"/>
      <c r="FLD75" s="545"/>
      <c r="FLF75" s="545"/>
      <c r="FLG75" s="545"/>
      <c r="FLH75" s="545"/>
      <c r="FLK75" s="545"/>
      <c r="FLL75" s="545"/>
      <c r="FLN75" s="545"/>
      <c r="FLO75" s="545"/>
      <c r="FLP75" s="545"/>
      <c r="FLS75" s="545"/>
      <c r="FLT75" s="545"/>
      <c r="FLV75" s="545"/>
      <c r="FLW75" s="545"/>
      <c r="FLX75" s="545"/>
      <c r="FMA75" s="545"/>
      <c r="FMB75" s="545"/>
      <c r="FMD75" s="545"/>
      <c r="FME75" s="545"/>
      <c r="FMF75" s="545"/>
      <c r="FMI75" s="545"/>
      <c r="FMJ75" s="545"/>
      <c r="FML75" s="545"/>
      <c r="FMM75" s="545"/>
      <c r="FMN75" s="545"/>
      <c r="FMQ75" s="545"/>
      <c r="FMR75" s="545"/>
      <c r="FMT75" s="545"/>
      <c r="FMU75" s="545"/>
      <c r="FMV75" s="545"/>
      <c r="FMY75" s="545"/>
      <c r="FMZ75" s="545"/>
      <c r="FNB75" s="545"/>
      <c r="FNC75" s="545"/>
      <c r="FND75" s="545"/>
      <c r="FNG75" s="545"/>
      <c r="FNH75" s="545"/>
      <c r="FNJ75" s="545"/>
      <c r="FNK75" s="545"/>
      <c r="FNL75" s="545"/>
      <c r="FNO75" s="545"/>
      <c r="FNP75" s="545"/>
      <c r="FNR75" s="545"/>
      <c r="FNS75" s="545"/>
      <c r="FNT75" s="545"/>
      <c r="FNW75" s="545"/>
      <c r="FNX75" s="545"/>
      <c r="FNZ75" s="545"/>
      <c r="FOA75" s="545"/>
      <c r="FOB75" s="545"/>
      <c r="FOE75" s="545"/>
      <c r="FOF75" s="545"/>
      <c r="FOH75" s="545"/>
      <c r="FOI75" s="545"/>
      <c r="FOJ75" s="545"/>
      <c r="FOM75" s="545"/>
      <c r="FON75" s="545"/>
      <c r="FOP75" s="545"/>
      <c r="FOQ75" s="545"/>
      <c r="FOR75" s="545"/>
      <c r="FOU75" s="545"/>
      <c r="FOV75" s="545"/>
      <c r="FOX75" s="545"/>
      <c r="FOY75" s="545"/>
      <c r="FOZ75" s="545"/>
      <c r="FPC75" s="545"/>
      <c r="FPD75" s="545"/>
      <c r="FPF75" s="545"/>
      <c r="FPG75" s="545"/>
      <c r="FPH75" s="545"/>
      <c r="FPK75" s="545"/>
      <c r="FPL75" s="545"/>
      <c r="FPN75" s="545"/>
      <c r="FPO75" s="545"/>
      <c r="FPP75" s="545"/>
      <c r="FPS75" s="545"/>
      <c r="FPT75" s="545"/>
      <c r="FPV75" s="545"/>
      <c r="FPW75" s="545"/>
      <c r="FPX75" s="545"/>
      <c r="FQA75" s="545"/>
      <c r="FQB75" s="545"/>
      <c r="FQD75" s="545"/>
      <c r="FQE75" s="545"/>
      <c r="FQF75" s="545"/>
      <c r="FQI75" s="545"/>
      <c r="FQJ75" s="545"/>
      <c r="FQL75" s="545"/>
      <c r="FQM75" s="545"/>
      <c r="FQN75" s="545"/>
      <c r="FQQ75" s="545"/>
      <c r="FQR75" s="545"/>
      <c r="FQT75" s="545"/>
      <c r="FQU75" s="545"/>
      <c r="FQV75" s="545"/>
      <c r="FQY75" s="545"/>
      <c r="FQZ75" s="545"/>
      <c r="FRB75" s="545"/>
      <c r="FRC75" s="545"/>
      <c r="FRD75" s="545"/>
      <c r="FRG75" s="545"/>
      <c r="FRH75" s="545"/>
      <c r="FRJ75" s="545"/>
      <c r="FRK75" s="545"/>
      <c r="FRL75" s="545"/>
      <c r="FRO75" s="545"/>
      <c r="FRP75" s="545"/>
      <c r="FRR75" s="545"/>
      <c r="FRS75" s="545"/>
      <c r="FRT75" s="545"/>
      <c r="FRW75" s="545"/>
      <c r="FRX75" s="545"/>
      <c r="FRZ75" s="545"/>
      <c r="FSA75" s="545"/>
      <c r="FSB75" s="545"/>
      <c r="FSE75" s="545"/>
      <c r="FSF75" s="545"/>
      <c r="FSH75" s="545"/>
      <c r="FSI75" s="545"/>
      <c r="FSJ75" s="545"/>
      <c r="FSM75" s="545"/>
      <c r="FSN75" s="545"/>
      <c r="FSP75" s="545"/>
      <c r="FSQ75" s="545"/>
      <c r="FSR75" s="545"/>
      <c r="FSU75" s="545"/>
      <c r="FSV75" s="545"/>
      <c r="FSX75" s="545"/>
      <c r="FSY75" s="545"/>
      <c r="FSZ75" s="545"/>
      <c r="FTC75" s="545"/>
      <c r="FTD75" s="545"/>
      <c r="FTF75" s="545"/>
      <c r="FTG75" s="545"/>
      <c r="FTH75" s="545"/>
      <c r="FTK75" s="545"/>
      <c r="FTL75" s="545"/>
      <c r="FTN75" s="545"/>
      <c r="FTO75" s="545"/>
      <c r="FTP75" s="545"/>
      <c r="FTS75" s="545"/>
      <c r="FTT75" s="545"/>
      <c r="FTV75" s="545"/>
      <c r="FTW75" s="545"/>
      <c r="FTX75" s="545"/>
      <c r="FUA75" s="545"/>
      <c r="FUB75" s="545"/>
      <c r="FUD75" s="545"/>
      <c r="FUE75" s="545"/>
      <c r="FUF75" s="545"/>
      <c r="FUI75" s="545"/>
      <c r="FUJ75" s="545"/>
      <c r="FUL75" s="545"/>
      <c r="FUM75" s="545"/>
      <c r="FUN75" s="545"/>
      <c r="FUQ75" s="545"/>
      <c r="FUR75" s="545"/>
      <c r="FUT75" s="545"/>
      <c r="FUU75" s="545"/>
      <c r="FUV75" s="545"/>
      <c r="FUY75" s="545"/>
      <c r="FUZ75" s="545"/>
      <c r="FVB75" s="545"/>
      <c r="FVC75" s="545"/>
      <c r="FVD75" s="545"/>
      <c r="FVG75" s="545"/>
      <c r="FVH75" s="545"/>
      <c r="FVJ75" s="545"/>
      <c r="FVK75" s="545"/>
      <c r="FVL75" s="545"/>
      <c r="FVO75" s="545"/>
      <c r="FVP75" s="545"/>
      <c r="FVR75" s="545"/>
      <c r="FVS75" s="545"/>
      <c r="FVT75" s="545"/>
      <c r="FVW75" s="545"/>
      <c r="FVX75" s="545"/>
      <c r="FVZ75" s="545"/>
      <c r="FWA75" s="545"/>
      <c r="FWB75" s="545"/>
      <c r="FWE75" s="545"/>
      <c r="FWF75" s="545"/>
      <c r="FWH75" s="545"/>
      <c r="FWI75" s="545"/>
      <c r="FWJ75" s="545"/>
      <c r="FWM75" s="545"/>
      <c r="FWN75" s="545"/>
      <c r="FWP75" s="545"/>
      <c r="FWQ75" s="545"/>
      <c r="FWR75" s="545"/>
      <c r="FWU75" s="545"/>
      <c r="FWV75" s="545"/>
      <c r="FWX75" s="545"/>
      <c r="FWY75" s="545"/>
      <c r="FWZ75" s="545"/>
      <c r="FXC75" s="545"/>
      <c r="FXD75" s="545"/>
      <c r="FXF75" s="545"/>
      <c r="FXG75" s="545"/>
      <c r="FXH75" s="545"/>
      <c r="FXK75" s="545"/>
      <c r="FXL75" s="545"/>
      <c r="FXN75" s="545"/>
      <c r="FXO75" s="545"/>
      <c r="FXP75" s="545"/>
      <c r="FXS75" s="545"/>
      <c r="FXT75" s="545"/>
      <c r="FXV75" s="545"/>
      <c r="FXW75" s="545"/>
      <c r="FXX75" s="545"/>
      <c r="FYA75" s="545"/>
      <c r="FYB75" s="545"/>
      <c r="FYD75" s="545"/>
      <c r="FYE75" s="545"/>
      <c r="FYF75" s="545"/>
      <c r="FYI75" s="545"/>
      <c r="FYJ75" s="545"/>
      <c r="FYL75" s="545"/>
      <c r="FYM75" s="545"/>
      <c r="FYN75" s="545"/>
      <c r="FYQ75" s="545"/>
      <c r="FYR75" s="545"/>
      <c r="FYT75" s="545"/>
      <c r="FYU75" s="545"/>
      <c r="FYV75" s="545"/>
      <c r="FYY75" s="545"/>
      <c r="FYZ75" s="545"/>
      <c r="FZB75" s="545"/>
      <c r="FZC75" s="545"/>
      <c r="FZD75" s="545"/>
      <c r="FZG75" s="545"/>
      <c r="FZH75" s="545"/>
      <c r="FZJ75" s="545"/>
      <c r="FZK75" s="545"/>
      <c r="FZL75" s="545"/>
      <c r="FZO75" s="545"/>
      <c r="FZP75" s="545"/>
      <c r="FZR75" s="545"/>
      <c r="FZS75" s="545"/>
      <c r="FZT75" s="545"/>
      <c r="FZW75" s="545"/>
      <c r="FZX75" s="545"/>
      <c r="FZZ75" s="545"/>
      <c r="GAA75" s="545"/>
      <c r="GAB75" s="545"/>
      <c r="GAE75" s="545"/>
      <c r="GAF75" s="545"/>
      <c r="GAH75" s="545"/>
      <c r="GAI75" s="545"/>
      <c r="GAJ75" s="545"/>
      <c r="GAM75" s="545"/>
      <c r="GAN75" s="545"/>
      <c r="GAP75" s="545"/>
      <c r="GAQ75" s="545"/>
      <c r="GAR75" s="545"/>
      <c r="GAU75" s="545"/>
      <c r="GAV75" s="545"/>
      <c r="GAX75" s="545"/>
      <c r="GAY75" s="545"/>
      <c r="GAZ75" s="545"/>
      <c r="GBC75" s="545"/>
      <c r="GBD75" s="545"/>
      <c r="GBF75" s="545"/>
      <c r="GBG75" s="545"/>
      <c r="GBH75" s="545"/>
      <c r="GBK75" s="545"/>
      <c r="GBL75" s="545"/>
      <c r="GBN75" s="545"/>
      <c r="GBO75" s="545"/>
      <c r="GBP75" s="545"/>
      <c r="GBS75" s="545"/>
      <c r="GBT75" s="545"/>
      <c r="GBV75" s="545"/>
      <c r="GBW75" s="545"/>
      <c r="GBX75" s="545"/>
      <c r="GCA75" s="545"/>
      <c r="GCB75" s="545"/>
      <c r="GCD75" s="545"/>
      <c r="GCE75" s="545"/>
      <c r="GCF75" s="545"/>
      <c r="GCI75" s="545"/>
      <c r="GCJ75" s="545"/>
      <c r="GCL75" s="545"/>
      <c r="GCM75" s="545"/>
      <c r="GCN75" s="545"/>
      <c r="GCQ75" s="545"/>
      <c r="GCR75" s="545"/>
      <c r="GCT75" s="545"/>
      <c r="GCU75" s="545"/>
      <c r="GCV75" s="545"/>
      <c r="GCY75" s="545"/>
      <c r="GCZ75" s="545"/>
      <c r="GDB75" s="545"/>
      <c r="GDC75" s="545"/>
      <c r="GDD75" s="545"/>
      <c r="GDG75" s="545"/>
      <c r="GDH75" s="545"/>
      <c r="GDJ75" s="545"/>
      <c r="GDK75" s="545"/>
      <c r="GDL75" s="545"/>
      <c r="GDO75" s="545"/>
      <c r="GDP75" s="545"/>
      <c r="GDR75" s="545"/>
      <c r="GDS75" s="545"/>
      <c r="GDT75" s="545"/>
      <c r="GDW75" s="545"/>
      <c r="GDX75" s="545"/>
      <c r="GDZ75" s="545"/>
      <c r="GEA75" s="545"/>
      <c r="GEB75" s="545"/>
      <c r="GEE75" s="545"/>
      <c r="GEF75" s="545"/>
      <c r="GEH75" s="545"/>
      <c r="GEI75" s="545"/>
      <c r="GEJ75" s="545"/>
      <c r="GEM75" s="545"/>
      <c r="GEN75" s="545"/>
      <c r="GEP75" s="545"/>
      <c r="GEQ75" s="545"/>
      <c r="GER75" s="545"/>
      <c r="GEU75" s="545"/>
      <c r="GEV75" s="545"/>
      <c r="GEX75" s="545"/>
      <c r="GEY75" s="545"/>
      <c r="GEZ75" s="545"/>
      <c r="GFC75" s="545"/>
      <c r="GFD75" s="545"/>
      <c r="GFF75" s="545"/>
      <c r="GFG75" s="545"/>
      <c r="GFH75" s="545"/>
      <c r="GFK75" s="545"/>
      <c r="GFL75" s="545"/>
      <c r="GFN75" s="545"/>
      <c r="GFO75" s="545"/>
      <c r="GFP75" s="545"/>
      <c r="GFS75" s="545"/>
      <c r="GFT75" s="545"/>
      <c r="GFV75" s="545"/>
      <c r="GFW75" s="545"/>
      <c r="GFX75" s="545"/>
      <c r="GGA75" s="545"/>
      <c r="GGB75" s="545"/>
      <c r="GGD75" s="545"/>
      <c r="GGE75" s="545"/>
      <c r="GGF75" s="545"/>
      <c r="GGI75" s="545"/>
      <c r="GGJ75" s="545"/>
      <c r="GGL75" s="545"/>
      <c r="GGM75" s="545"/>
      <c r="GGN75" s="545"/>
      <c r="GGQ75" s="545"/>
      <c r="GGR75" s="545"/>
      <c r="GGT75" s="545"/>
      <c r="GGU75" s="545"/>
      <c r="GGV75" s="545"/>
      <c r="GGY75" s="545"/>
      <c r="GGZ75" s="545"/>
      <c r="GHB75" s="545"/>
      <c r="GHC75" s="545"/>
      <c r="GHD75" s="545"/>
      <c r="GHG75" s="545"/>
      <c r="GHH75" s="545"/>
      <c r="GHJ75" s="545"/>
      <c r="GHK75" s="545"/>
      <c r="GHL75" s="545"/>
      <c r="GHO75" s="545"/>
      <c r="GHP75" s="545"/>
      <c r="GHR75" s="545"/>
      <c r="GHS75" s="545"/>
      <c r="GHT75" s="545"/>
      <c r="GHW75" s="545"/>
      <c r="GHX75" s="545"/>
      <c r="GHZ75" s="545"/>
      <c r="GIA75" s="545"/>
      <c r="GIB75" s="545"/>
      <c r="GIE75" s="545"/>
      <c r="GIF75" s="545"/>
      <c r="GIH75" s="545"/>
      <c r="GII75" s="545"/>
      <c r="GIJ75" s="545"/>
      <c r="GIM75" s="545"/>
      <c r="GIN75" s="545"/>
      <c r="GIP75" s="545"/>
      <c r="GIQ75" s="545"/>
      <c r="GIR75" s="545"/>
      <c r="GIU75" s="545"/>
      <c r="GIV75" s="545"/>
      <c r="GIX75" s="545"/>
      <c r="GIY75" s="545"/>
      <c r="GIZ75" s="545"/>
      <c r="GJC75" s="545"/>
      <c r="GJD75" s="545"/>
      <c r="GJF75" s="545"/>
      <c r="GJG75" s="545"/>
      <c r="GJH75" s="545"/>
      <c r="GJK75" s="545"/>
      <c r="GJL75" s="545"/>
      <c r="GJN75" s="545"/>
      <c r="GJO75" s="545"/>
      <c r="GJP75" s="545"/>
      <c r="GJS75" s="545"/>
      <c r="GJT75" s="545"/>
      <c r="GJV75" s="545"/>
      <c r="GJW75" s="545"/>
      <c r="GJX75" s="545"/>
      <c r="GKA75" s="545"/>
      <c r="GKB75" s="545"/>
      <c r="GKD75" s="545"/>
      <c r="GKE75" s="545"/>
      <c r="GKF75" s="545"/>
      <c r="GKI75" s="545"/>
      <c r="GKJ75" s="545"/>
      <c r="GKL75" s="545"/>
      <c r="GKM75" s="545"/>
      <c r="GKN75" s="545"/>
      <c r="GKQ75" s="545"/>
      <c r="GKR75" s="545"/>
      <c r="GKT75" s="545"/>
      <c r="GKU75" s="545"/>
      <c r="GKV75" s="545"/>
      <c r="GKY75" s="545"/>
      <c r="GKZ75" s="545"/>
      <c r="GLB75" s="545"/>
      <c r="GLC75" s="545"/>
      <c r="GLD75" s="545"/>
      <c r="GLG75" s="545"/>
      <c r="GLH75" s="545"/>
      <c r="GLJ75" s="545"/>
      <c r="GLK75" s="545"/>
      <c r="GLL75" s="545"/>
      <c r="GLO75" s="545"/>
      <c r="GLP75" s="545"/>
      <c r="GLR75" s="545"/>
      <c r="GLS75" s="545"/>
      <c r="GLT75" s="545"/>
      <c r="GLW75" s="545"/>
      <c r="GLX75" s="545"/>
      <c r="GLZ75" s="545"/>
      <c r="GMA75" s="545"/>
      <c r="GMB75" s="545"/>
      <c r="GME75" s="545"/>
      <c r="GMF75" s="545"/>
      <c r="GMH75" s="545"/>
      <c r="GMI75" s="545"/>
      <c r="GMJ75" s="545"/>
      <c r="GMM75" s="545"/>
      <c r="GMN75" s="545"/>
      <c r="GMP75" s="545"/>
      <c r="GMQ75" s="545"/>
      <c r="GMR75" s="545"/>
      <c r="GMU75" s="545"/>
      <c r="GMV75" s="545"/>
      <c r="GMX75" s="545"/>
      <c r="GMY75" s="545"/>
      <c r="GMZ75" s="545"/>
      <c r="GNC75" s="545"/>
      <c r="GND75" s="545"/>
      <c r="GNF75" s="545"/>
      <c r="GNG75" s="545"/>
      <c r="GNH75" s="545"/>
      <c r="GNK75" s="545"/>
      <c r="GNL75" s="545"/>
      <c r="GNN75" s="545"/>
      <c r="GNO75" s="545"/>
      <c r="GNP75" s="545"/>
      <c r="GNS75" s="545"/>
      <c r="GNT75" s="545"/>
      <c r="GNV75" s="545"/>
      <c r="GNW75" s="545"/>
      <c r="GNX75" s="545"/>
      <c r="GOA75" s="545"/>
      <c r="GOB75" s="545"/>
      <c r="GOD75" s="545"/>
      <c r="GOE75" s="545"/>
      <c r="GOF75" s="545"/>
      <c r="GOI75" s="545"/>
      <c r="GOJ75" s="545"/>
      <c r="GOL75" s="545"/>
      <c r="GOM75" s="545"/>
      <c r="GON75" s="545"/>
      <c r="GOQ75" s="545"/>
      <c r="GOR75" s="545"/>
      <c r="GOT75" s="545"/>
      <c r="GOU75" s="545"/>
      <c r="GOV75" s="545"/>
      <c r="GOY75" s="545"/>
      <c r="GOZ75" s="545"/>
      <c r="GPB75" s="545"/>
      <c r="GPC75" s="545"/>
      <c r="GPD75" s="545"/>
      <c r="GPG75" s="545"/>
      <c r="GPH75" s="545"/>
      <c r="GPJ75" s="545"/>
      <c r="GPK75" s="545"/>
      <c r="GPL75" s="545"/>
      <c r="GPO75" s="545"/>
      <c r="GPP75" s="545"/>
      <c r="GPR75" s="545"/>
      <c r="GPS75" s="545"/>
      <c r="GPT75" s="545"/>
      <c r="GPW75" s="545"/>
      <c r="GPX75" s="545"/>
      <c r="GPZ75" s="545"/>
      <c r="GQA75" s="545"/>
      <c r="GQB75" s="545"/>
      <c r="GQE75" s="545"/>
      <c r="GQF75" s="545"/>
      <c r="GQH75" s="545"/>
      <c r="GQI75" s="545"/>
      <c r="GQJ75" s="545"/>
      <c r="GQM75" s="545"/>
      <c r="GQN75" s="545"/>
      <c r="GQP75" s="545"/>
      <c r="GQQ75" s="545"/>
      <c r="GQR75" s="545"/>
      <c r="GQU75" s="545"/>
      <c r="GQV75" s="545"/>
      <c r="GQX75" s="545"/>
      <c r="GQY75" s="545"/>
      <c r="GQZ75" s="545"/>
      <c r="GRC75" s="545"/>
      <c r="GRD75" s="545"/>
      <c r="GRF75" s="545"/>
      <c r="GRG75" s="545"/>
      <c r="GRH75" s="545"/>
      <c r="GRK75" s="545"/>
      <c r="GRL75" s="545"/>
      <c r="GRN75" s="545"/>
      <c r="GRO75" s="545"/>
      <c r="GRP75" s="545"/>
      <c r="GRS75" s="545"/>
      <c r="GRT75" s="545"/>
      <c r="GRV75" s="545"/>
      <c r="GRW75" s="545"/>
      <c r="GRX75" s="545"/>
      <c r="GSA75" s="545"/>
      <c r="GSB75" s="545"/>
      <c r="GSD75" s="545"/>
      <c r="GSE75" s="545"/>
      <c r="GSF75" s="545"/>
      <c r="GSI75" s="545"/>
      <c r="GSJ75" s="545"/>
      <c r="GSL75" s="545"/>
      <c r="GSM75" s="545"/>
      <c r="GSN75" s="545"/>
      <c r="GSQ75" s="545"/>
      <c r="GSR75" s="545"/>
      <c r="GST75" s="545"/>
      <c r="GSU75" s="545"/>
      <c r="GSV75" s="545"/>
      <c r="GSY75" s="545"/>
      <c r="GSZ75" s="545"/>
      <c r="GTB75" s="545"/>
      <c r="GTC75" s="545"/>
      <c r="GTD75" s="545"/>
      <c r="GTG75" s="545"/>
      <c r="GTH75" s="545"/>
      <c r="GTJ75" s="545"/>
      <c r="GTK75" s="545"/>
      <c r="GTL75" s="545"/>
      <c r="GTO75" s="545"/>
      <c r="GTP75" s="545"/>
      <c r="GTR75" s="545"/>
      <c r="GTS75" s="545"/>
      <c r="GTT75" s="545"/>
      <c r="GTW75" s="545"/>
      <c r="GTX75" s="545"/>
      <c r="GTZ75" s="545"/>
      <c r="GUA75" s="545"/>
      <c r="GUB75" s="545"/>
      <c r="GUE75" s="545"/>
      <c r="GUF75" s="545"/>
      <c r="GUH75" s="545"/>
      <c r="GUI75" s="545"/>
      <c r="GUJ75" s="545"/>
      <c r="GUM75" s="545"/>
      <c r="GUN75" s="545"/>
      <c r="GUP75" s="545"/>
      <c r="GUQ75" s="545"/>
      <c r="GUR75" s="545"/>
      <c r="GUU75" s="545"/>
      <c r="GUV75" s="545"/>
      <c r="GUX75" s="545"/>
      <c r="GUY75" s="545"/>
      <c r="GUZ75" s="545"/>
      <c r="GVC75" s="545"/>
      <c r="GVD75" s="545"/>
      <c r="GVF75" s="545"/>
      <c r="GVG75" s="545"/>
      <c r="GVH75" s="545"/>
      <c r="GVK75" s="545"/>
      <c r="GVL75" s="545"/>
      <c r="GVN75" s="545"/>
      <c r="GVO75" s="545"/>
      <c r="GVP75" s="545"/>
      <c r="GVS75" s="545"/>
      <c r="GVT75" s="545"/>
      <c r="GVV75" s="545"/>
      <c r="GVW75" s="545"/>
      <c r="GVX75" s="545"/>
      <c r="GWA75" s="545"/>
      <c r="GWB75" s="545"/>
      <c r="GWD75" s="545"/>
      <c r="GWE75" s="545"/>
      <c r="GWF75" s="545"/>
      <c r="GWI75" s="545"/>
      <c r="GWJ75" s="545"/>
      <c r="GWL75" s="545"/>
      <c r="GWM75" s="545"/>
      <c r="GWN75" s="545"/>
      <c r="GWQ75" s="545"/>
      <c r="GWR75" s="545"/>
      <c r="GWT75" s="545"/>
      <c r="GWU75" s="545"/>
      <c r="GWV75" s="545"/>
      <c r="GWY75" s="545"/>
      <c r="GWZ75" s="545"/>
      <c r="GXB75" s="545"/>
      <c r="GXC75" s="545"/>
      <c r="GXD75" s="545"/>
      <c r="GXG75" s="545"/>
      <c r="GXH75" s="545"/>
      <c r="GXJ75" s="545"/>
      <c r="GXK75" s="545"/>
      <c r="GXL75" s="545"/>
      <c r="GXO75" s="545"/>
      <c r="GXP75" s="545"/>
      <c r="GXR75" s="545"/>
      <c r="GXS75" s="545"/>
      <c r="GXT75" s="545"/>
      <c r="GXW75" s="545"/>
      <c r="GXX75" s="545"/>
      <c r="GXZ75" s="545"/>
      <c r="GYA75" s="545"/>
      <c r="GYB75" s="545"/>
      <c r="GYE75" s="545"/>
      <c r="GYF75" s="545"/>
      <c r="GYH75" s="545"/>
      <c r="GYI75" s="545"/>
      <c r="GYJ75" s="545"/>
      <c r="GYM75" s="545"/>
      <c r="GYN75" s="545"/>
      <c r="GYP75" s="545"/>
      <c r="GYQ75" s="545"/>
      <c r="GYR75" s="545"/>
      <c r="GYU75" s="545"/>
      <c r="GYV75" s="545"/>
      <c r="GYX75" s="545"/>
      <c r="GYY75" s="545"/>
      <c r="GYZ75" s="545"/>
      <c r="GZC75" s="545"/>
      <c r="GZD75" s="545"/>
      <c r="GZF75" s="545"/>
      <c r="GZG75" s="545"/>
      <c r="GZH75" s="545"/>
      <c r="GZK75" s="545"/>
      <c r="GZL75" s="545"/>
      <c r="GZN75" s="545"/>
      <c r="GZO75" s="545"/>
      <c r="GZP75" s="545"/>
      <c r="GZS75" s="545"/>
      <c r="GZT75" s="545"/>
      <c r="GZV75" s="545"/>
      <c r="GZW75" s="545"/>
      <c r="GZX75" s="545"/>
      <c r="HAA75" s="545"/>
      <c r="HAB75" s="545"/>
      <c r="HAD75" s="545"/>
      <c r="HAE75" s="545"/>
      <c r="HAF75" s="545"/>
      <c r="HAI75" s="545"/>
      <c r="HAJ75" s="545"/>
      <c r="HAL75" s="545"/>
      <c r="HAM75" s="545"/>
      <c r="HAN75" s="545"/>
      <c r="HAQ75" s="545"/>
      <c r="HAR75" s="545"/>
      <c r="HAT75" s="545"/>
      <c r="HAU75" s="545"/>
      <c r="HAV75" s="545"/>
      <c r="HAY75" s="545"/>
      <c r="HAZ75" s="545"/>
      <c r="HBB75" s="545"/>
      <c r="HBC75" s="545"/>
      <c r="HBD75" s="545"/>
      <c r="HBG75" s="545"/>
      <c r="HBH75" s="545"/>
      <c r="HBJ75" s="545"/>
      <c r="HBK75" s="545"/>
      <c r="HBL75" s="545"/>
      <c r="HBO75" s="545"/>
      <c r="HBP75" s="545"/>
      <c r="HBR75" s="545"/>
      <c r="HBS75" s="545"/>
      <c r="HBT75" s="545"/>
      <c r="HBW75" s="545"/>
      <c r="HBX75" s="545"/>
      <c r="HBZ75" s="545"/>
      <c r="HCA75" s="545"/>
      <c r="HCB75" s="545"/>
      <c r="HCE75" s="545"/>
      <c r="HCF75" s="545"/>
      <c r="HCH75" s="545"/>
      <c r="HCI75" s="545"/>
      <c r="HCJ75" s="545"/>
      <c r="HCM75" s="545"/>
      <c r="HCN75" s="545"/>
      <c r="HCP75" s="545"/>
      <c r="HCQ75" s="545"/>
      <c r="HCR75" s="545"/>
      <c r="HCU75" s="545"/>
      <c r="HCV75" s="545"/>
      <c r="HCX75" s="545"/>
      <c r="HCY75" s="545"/>
      <c r="HCZ75" s="545"/>
      <c r="HDC75" s="545"/>
      <c r="HDD75" s="545"/>
      <c r="HDF75" s="545"/>
      <c r="HDG75" s="545"/>
      <c r="HDH75" s="545"/>
      <c r="HDK75" s="545"/>
      <c r="HDL75" s="545"/>
      <c r="HDN75" s="545"/>
      <c r="HDO75" s="545"/>
      <c r="HDP75" s="545"/>
      <c r="HDS75" s="545"/>
      <c r="HDT75" s="545"/>
      <c r="HDV75" s="545"/>
      <c r="HDW75" s="545"/>
      <c r="HDX75" s="545"/>
      <c r="HEA75" s="545"/>
      <c r="HEB75" s="545"/>
      <c r="HED75" s="545"/>
      <c r="HEE75" s="545"/>
      <c r="HEF75" s="545"/>
      <c r="HEI75" s="545"/>
      <c r="HEJ75" s="545"/>
      <c r="HEL75" s="545"/>
      <c r="HEM75" s="545"/>
      <c r="HEN75" s="545"/>
      <c r="HEQ75" s="545"/>
      <c r="HER75" s="545"/>
      <c r="HET75" s="545"/>
      <c r="HEU75" s="545"/>
      <c r="HEV75" s="545"/>
      <c r="HEY75" s="545"/>
      <c r="HEZ75" s="545"/>
      <c r="HFB75" s="545"/>
      <c r="HFC75" s="545"/>
      <c r="HFD75" s="545"/>
      <c r="HFG75" s="545"/>
      <c r="HFH75" s="545"/>
      <c r="HFJ75" s="545"/>
      <c r="HFK75" s="545"/>
      <c r="HFL75" s="545"/>
      <c r="HFO75" s="545"/>
      <c r="HFP75" s="545"/>
      <c r="HFR75" s="545"/>
      <c r="HFS75" s="545"/>
      <c r="HFT75" s="545"/>
      <c r="HFW75" s="545"/>
      <c r="HFX75" s="545"/>
      <c r="HFZ75" s="545"/>
      <c r="HGA75" s="545"/>
      <c r="HGB75" s="545"/>
      <c r="HGE75" s="545"/>
      <c r="HGF75" s="545"/>
      <c r="HGH75" s="545"/>
      <c r="HGI75" s="545"/>
      <c r="HGJ75" s="545"/>
      <c r="HGM75" s="545"/>
      <c r="HGN75" s="545"/>
      <c r="HGP75" s="545"/>
      <c r="HGQ75" s="545"/>
      <c r="HGR75" s="545"/>
      <c r="HGU75" s="545"/>
      <c r="HGV75" s="545"/>
      <c r="HGX75" s="545"/>
      <c r="HGY75" s="545"/>
      <c r="HGZ75" s="545"/>
      <c r="HHC75" s="545"/>
      <c r="HHD75" s="545"/>
      <c r="HHF75" s="545"/>
      <c r="HHG75" s="545"/>
      <c r="HHH75" s="545"/>
      <c r="HHK75" s="545"/>
      <c r="HHL75" s="545"/>
      <c r="HHN75" s="545"/>
      <c r="HHO75" s="545"/>
      <c r="HHP75" s="545"/>
      <c r="HHS75" s="545"/>
      <c r="HHT75" s="545"/>
      <c r="HHV75" s="545"/>
      <c r="HHW75" s="545"/>
      <c r="HHX75" s="545"/>
      <c r="HIA75" s="545"/>
      <c r="HIB75" s="545"/>
      <c r="HID75" s="545"/>
      <c r="HIE75" s="545"/>
      <c r="HIF75" s="545"/>
      <c r="HII75" s="545"/>
      <c r="HIJ75" s="545"/>
      <c r="HIL75" s="545"/>
      <c r="HIM75" s="545"/>
      <c r="HIN75" s="545"/>
      <c r="HIQ75" s="545"/>
      <c r="HIR75" s="545"/>
      <c r="HIT75" s="545"/>
      <c r="HIU75" s="545"/>
      <c r="HIV75" s="545"/>
      <c r="HIY75" s="545"/>
      <c r="HIZ75" s="545"/>
      <c r="HJB75" s="545"/>
      <c r="HJC75" s="545"/>
      <c r="HJD75" s="545"/>
      <c r="HJG75" s="545"/>
      <c r="HJH75" s="545"/>
      <c r="HJJ75" s="545"/>
      <c r="HJK75" s="545"/>
      <c r="HJL75" s="545"/>
      <c r="HJO75" s="545"/>
      <c r="HJP75" s="545"/>
      <c r="HJR75" s="545"/>
      <c r="HJS75" s="545"/>
      <c r="HJT75" s="545"/>
      <c r="HJW75" s="545"/>
      <c r="HJX75" s="545"/>
      <c r="HJZ75" s="545"/>
      <c r="HKA75" s="545"/>
      <c r="HKB75" s="545"/>
      <c r="HKE75" s="545"/>
      <c r="HKF75" s="545"/>
      <c r="HKH75" s="545"/>
      <c r="HKI75" s="545"/>
      <c r="HKJ75" s="545"/>
      <c r="HKM75" s="545"/>
      <c r="HKN75" s="545"/>
      <c r="HKP75" s="545"/>
      <c r="HKQ75" s="545"/>
      <c r="HKR75" s="545"/>
      <c r="HKU75" s="545"/>
      <c r="HKV75" s="545"/>
      <c r="HKX75" s="545"/>
      <c r="HKY75" s="545"/>
      <c r="HKZ75" s="545"/>
      <c r="HLC75" s="545"/>
      <c r="HLD75" s="545"/>
      <c r="HLF75" s="545"/>
      <c r="HLG75" s="545"/>
      <c r="HLH75" s="545"/>
      <c r="HLK75" s="545"/>
      <c r="HLL75" s="545"/>
      <c r="HLN75" s="545"/>
      <c r="HLO75" s="545"/>
      <c r="HLP75" s="545"/>
      <c r="HLS75" s="545"/>
      <c r="HLT75" s="545"/>
      <c r="HLV75" s="545"/>
      <c r="HLW75" s="545"/>
      <c r="HLX75" s="545"/>
      <c r="HMA75" s="545"/>
      <c r="HMB75" s="545"/>
      <c r="HMD75" s="545"/>
      <c r="HME75" s="545"/>
      <c r="HMF75" s="545"/>
      <c r="HMI75" s="545"/>
      <c r="HMJ75" s="545"/>
      <c r="HML75" s="545"/>
      <c r="HMM75" s="545"/>
      <c r="HMN75" s="545"/>
      <c r="HMQ75" s="545"/>
      <c r="HMR75" s="545"/>
      <c r="HMT75" s="545"/>
      <c r="HMU75" s="545"/>
      <c r="HMV75" s="545"/>
      <c r="HMY75" s="545"/>
      <c r="HMZ75" s="545"/>
      <c r="HNB75" s="545"/>
      <c r="HNC75" s="545"/>
      <c r="HND75" s="545"/>
      <c r="HNG75" s="545"/>
      <c r="HNH75" s="545"/>
      <c r="HNJ75" s="545"/>
      <c r="HNK75" s="545"/>
      <c r="HNL75" s="545"/>
      <c r="HNO75" s="545"/>
      <c r="HNP75" s="545"/>
      <c r="HNR75" s="545"/>
      <c r="HNS75" s="545"/>
      <c r="HNT75" s="545"/>
      <c r="HNW75" s="545"/>
      <c r="HNX75" s="545"/>
      <c r="HNZ75" s="545"/>
      <c r="HOA75" s="545"/>
      <c r="HOB75" s="545"/>
      <c r="HOE75" s="545"/>
      <c r="HOF75" s="545"/>
      <c r="HOH75" s="545"/>
      <c r="HOI75" s="545"/>
      <c r="HOJ75" s="545"/>
      <c r="HOM75" s="545"/>
      <c r="HON75" s="545"/>
      <c r="HOP75" s="545"/>
      <c r="HOQ75" s="545"/>
      <c r="HOR75" s="545"/>
      <c r="HOU75" s="545"/>
      <c r="HOV75" s="545"/>
      <c r="HOX75" s="545"/>
      <c r="HOY75" s="545"/>
      <c r="HOZ75" s="545"/>
      <c r="HPC75" s="545"/>
      <c r="HPD75" s="545"/>
      <c r="HPF75" s="545"/>
      <c r="HPG75" s="545"/>
      <c r="HPH75" s="545"/>
      <c r="HPK75" s="545"/>
      <c r="HPL75" s="545"/>
      <c r="HPN75" s="545"/>
      <c r="HPO75" s="545"/>
      <c r="HPP75" s="545"/>
      <c r="HPS75" s="545"/>
      <c r="HPT75" s="545"/>
      <c r="HPV75" s="545"/>
      <c r="HPW75" s="545"/>
      <c r="HPX75" s="545"/>
      <c r="HQA75" s="545"/>
      <c r="HQB75" s="545"/>
      <c r="HQD75" s="545"/>
      <c r="HQE75" s="545"/>
      <c r="HQF75" s="545"/>
      <c r="HQI75" s="545"/>
      <c r="HQJ75" s="545"/>
      <c r="HQL75" s="545"/>
      <c r="HQM75" s="545"/>
      <c r="HQN75" s="545"/>
      <c r="HQQ75" s="545"/>
      <c r="HQR75" s="545"/>
      <c r="HQT75" s="545"/>
      <c r="HQU75" s="545"/>
      <c r="HQV75" s="545"/>
      <c r="HQY75" s="545"/>
      <c r="HQZ75" s="545"/>
      <c r="HRB75" s="545"/>
      <c r="HRC75" s="545"/>
      <c r="HRD75" s="545"/>
      <c r="HRG75" s="545"/>
      <c r="HRH75" s="545"/>
      <c r="HRJ75" s="545"/>
      <c r="HRK75" s="545"/>
      <c r="HRL75" s="545"/>
      <c r="HRO75" s="545"/>
      <c r="HRP75" s="545"/>
      <c r="HRR75" s="545"/>
      <c r="HRS75" s="545"/>
      <c r="HRT75" s="545"/>
      <c r="HRW75" s="545"/>
      <c r="HRX75" s="545"/>
      <c r="HRZ75" s="545"/>
      <c r="HSA75" s="545"/>
      <c r="HSB75" s="545"/>
      <c r="HSE75" s="545"/>
      <c r="HSF75" s="545"/>
      <c r="HSH75" s="545"/>
      <c r="HSI75" s="545"/>
      <c r="HSJ75" s="545"/>
      <c r="HSM75" s="545"/>
      <c r="HSN75" s="545"/>
      <c r="HSP75" s="545"/>
      <c r="HSQ75" s="545"/>
      <c r="HSR75" s="545"/>
      <c r="HSU75" s="545"/>
      <c r="HSV75" s="545"/>
      <c r="HSX75" s="545"/>
      <c r="HSY75" s="545"/>
      <c r="HSZ75" s="545"/>
      <c r="HTC75" s="545"/>
      <c r="HTD75" s="545"/>
      <c r="HTF75" s="545"/>
      <c r="HTG75" s="545"/>
      <c r="HTH75" s="545"/>
      <c r="HTK75" s="545"/>
      <c r="HTL75" s="545"/>
      <c r="HTN75" s="545"/>
      <c r="HTO75" s="545"/>
      <c r="HTP75" s="545"/>
      <c r="HTS75" s="545"/>
      <c r="HTT75" s="545"/>
      <c r="HTV75" s="545"/>
      <c r="HTW75" s="545"/>
      <c r="HTX75" s="545"/>
      <c r="HUA75" s="545"/>
      <c r="HUB75" s="545"/>
      <c r="HUD75" s="545"/>
      <c r="HUE75" s="545"/>
      <c r="HUF75" s="545"/>
      <c r="HUI75" s="545"/>
      <c r="HUJ75" s="545"/>
      <c r="HUL75" s="545"/>
      <c r="HUM75" s="545"/>
      <c r="HUN75" s="545"/>
      <c r="HUQ75" s="545"/>
      <c r="HUR75" s="545"/>
      <c r="HUT75" s="545"/>
      <c r="HUU75" s="545"/>
      <c r="HUV75" s="545"/>
      <c r="HUY75" s="545"/>
      <c r="HUZ75" s="545"/>
      <c r="HVB75" s="545"/>
      <c r="HVC75" s="545"/>
      <c r="HVD75" s="545"/>
      <c r="HVG75" s="545"/>
      <c r="HVH75" s="545"/>
      <c r="HVJ75" s="545"/>
      <c r="HVK75" s="545"/>
      <c r="HVL75" s="545"/>
      <c r="HVO75" s="545"/>
      <c r="HVP75" s="545"/>
      <c r="HVR75" s="545"/>
      <c r="HVS75" s="545"/>
      <c r="HVT75" s="545"/>
      <c r="HVW75" s="545"/>
      <c r="HVX75" s="545"/>
      <c r="HVZ75" s="545"/>
      <c r="HWA75" s="545"/>
      <c r="HWB75" s="545"/>
      <c r="HWE75" s="545"/>
      <c r="HWF75" s="545"/>
      <c r="HWH75" s="545"/>
      <c r="HWI75" s="545"/>
      <c r="HWJ75" s="545"/>
      <c r="HWM75" s="545"/>
      <c r="HWN75" s="545"/>
      <c r="HWP75" s="545"/>
      <c r="HWQ75" s="545"/>
      <c r="HWR75" s="545"/>
      <c r="HWU75" s="545"/>
      <c r="HWV75" s="545"/>
      <c r="HWX75" s="545"/>
      <c r="HWY75" s="545"/>
      <c r="HWZ75" s="545"/>
      <c r="HXC75" s="545"/>
      <c r="HXD75" s="545"/>
      <c r="HXF75" s="545"/>
      <c r="HXG75" s="545"/>
      <c r="HXH75" s="545"/>
      <c r="HXK75" s="545"/>
      <c r="HXL75" s="545"/>
      <c r="HXN75" s="545"/>
      <c r="HXO75" s="545"/>
      <c r="HXP75" s="545"/>
      <c r="HXS75" s="545"/>
      <c r="HXT75" s="545"/>
      <c r="HXV75" s="545"/>
      <c r="HXW75" s="545"/>
      <c r="HXX75" s="545"/>
      <c r="HYA75" s="545"/>
      <c r="HYB75" s="545"/>
      <c r="HYD75" s="545"/>
      <c r="HYE75" s="545"/>
      <c r="HYF75" s="545"/>
      <c r="HYI75" s="545"/>
      <c r="HYJ75" s="545"/>
      <c r="HYL75" s="545"/>
      <c r="HYM75" s="545"/>
      <c r="HYN75" s="545"/>
      <c r="HYQ75" s="545"/>
      <c r="HYR75" s="545"/>
      <c r="HYT75" s="545"/>
      <c r="HYU75" s="545"/>
      <c r="HYV75" s="545"/>
      <c r="HYY75" s="545"/>
      <c r="HYZ75" s="545"/>
      <c r="HZB75" s="545"/>
      <c r="HZC75" s="545"/>
      <c r="HZD75" s="545"/>
      <c r="HZG75" s="545"/>
      <c r="HZH75" s="545"/>
      <c r="HZJ75" s="545"/>
      <c r="HZK75" s="545"/>
      <c r="HZL75" s="545"/>
      <c r="HZO75" s="545"/>
      <c r="HZP75" s="545"/>
      <c r="HZR75" s="545"/>
      <c r="HZS75" s="545"/>
      <c r="HZT75" s="545"/>
      <c r="HZW75" s="545"/>
      <c r="HZX75" s="545"/>
      <c r="HZZ75" s="545"/>
      <c r="IAA75" s="545"/>
      <c r="IAB75" s="545"/>
      <c r="IAE75" s="545"/>
      <c r="IAF75" s="545"/>
      <c r="IAH75" s="545"/>
      <c r="IAI75" s="545"/>
      <c r="IAJ75" s="545"/>
      <c r="IAM75" s="545"/>
      <c r="IAN75" s="545"/>
      <c r="IAP75" s="545"/>
      <c r="IAQ75" s="545"/>
      <c r="IAR75" s="545"/>
      <c r="IAU75" s="545"/>
      <c r="IAV75" s="545"/>
      <c r="IAX75" s="545"/>
      <c r="IAY75" s="545"/>
      <c r="IAZ75" s="545"/>
      <c r="IBC75" s="545"/>
      <c r="IBD75" s="545"/>
      <c r="IBF75" s="545"/>
      <c r="IBG75" s="545"/>
      <c r="IBH75" s="545"/>
      <c r="IBK75" s="545"/>
      <c r="IBL75" s="545"/>
      <c r="IBN75" s="545"/>
      <c r="IBO75" s="545"/>
      <c r="IBP75" s="545"/>
      <c r="IBS75" s="545"/>
      <c r="IBT75" s="545"/>
      <c r="IBV75" s="545"/>
      <c r="IBW75" s="545"/>
      <c r="IBX75" s="545"/>
      <c r="ICA75" s="545"/>
      <c r="ICB75" s="545"/>
      <c r="ICD75" s="545"/>
      <c r="ICE75" s="545"/>
      <c r="ICF75" s="545"/>
      <c r="ICI75" s="545"/>
      <c r="ICJ75" s="545"/>
      <c r="ICL75" s="545"/>
      <c r="ICM75" s="545"/>
      <c r="ICN75" s="545"/>
      <c r="ICQ75" s="545"/>
      <c r="ICR75" s="545"/>
      <c r="ICT75" s="545"/>
      <c r="ICU75" s="545"/>
      <c r="ICV75" s="545"/>
      <c r="ICY75" s="545"/>
      <c r="ICZ75" s="545"/>
      <c r="IDB75" s="545"/>
      <c r="IDC75" s="545"/>
      <c r="IDD75" s="545"/>
      <c r="IDG75" s="545"/>
      <c r="IDH75" s="545"/>
      <c r="IDJ75" s="545"/>
      <c r="IDK75" s="545"/>
      <c r="IDL75" s="545"/>
      <c r="IDO75" s="545"/>
      <c r="IDP75" s="545"/>
      <c r="IDR75" s="545"/>
      <c r="IDS75" s="545"/>
      <c r="IDT75" s="545"/>
      <c r="IDW75" s="545"/>
      <c r="IDX75" s="545"/>
      <c r="IDZ75" s="545"/>
      <c r="IEA75" s="545"/>
      <c r="IEB75" s="545"/>
      <c r="IEE75" s="545"/>
      <c r="IEF75" s="545"/>
      <c r="IEH75" s="545"/>
      <c r="IEI75" s="545"/>
      <c r="IEJ75" s="545"/>
      <c r="IEM75" s="545"/>
      <c r="IEN75" s="545"/>
      <c r="IEP75" s="545"/>
      <c r="IEQ75" s="545"/>
      <c r="IER75" s="545"/>
      <c r="IEU75" s="545"/>
      <c r="IEV75" s="545"/>
      <c r="IEX75" s="545"/>
      <c r="IEY75" s="545"/>
      <c r="IEZ75" s="545"/>
      <c r="IFC75" s="545"/>
      <c r="IFD75" s="545"/>
      <c r="IFF75" s="545"/>
      <c r="IFG75" s="545"/>
      <c r="IFH75" s="545"/>
      <c r="IFK75" s="545"/>
      <c r="IFL75" s="545"/>
      <c r="IFN75" s="545"/>
      <c r="IFO75" s="545"/>
      <c r="IFP75" s="545"/>
      <c r="IFS75" s="545"/>
      <c r="IFT75" s="545"/>
      <c r="IFV75" s="545"/>
      <c r="IFW75" s="545"/>
      <c r="IFX75" s="545"/>
      <c r="IGA75" s="545"/>
      <c r="IGB75" s="545"/>
      <c r="IGD75" s="545"/>
      <c r="IGE75" s="545"/>
      <c r="IGF75" s="545"/>
      <c r="IGI75" s="545"/>
      <c r="IGJ75" s="545"/>
      <c r="IGL75" s="545"/>
      <c r="IGM75" s="545"/>
      <c r="IGN75" s="545"/>
      <c r="IGQ75" s="545"/>
      <c r="IGR75" s="545"/>
      <c r="IGT75" s="545"/>
      <c r="IGU75" s="545"/>
      <c r="IGV75" s="545"/>
      <c r="IGY75" s="545"/>
      <c r="IGZ75" s="545"/>
      <c r="IHB75" s="545"/>
      <c r="IHC75" s="545"/>
      <c r="IHD75" s="545"/>
      <c r="IHG75" s="545"/>
      <c r="IHH75" s="545"/>
      <c r="IHJ75" s="545"/>
      <c r="IHK75" s="545"/>
      <c r="IHL75" s="545"/>
      <c r="IHO75" s="545"/>
      <c r="IHP75" s="545"/>
      <c r="IHR75" s="545"/>
      <c r="IHS75" s="545"/>
      <c r="IHT75" s="545"/>
      <c r="IHW75" s="545"/>
      <c r="IHX75" s="545"/>
      <c r="IHZ75" s="545"/>
      <c r="IIA75" s="545"/>
      <c r="IIB75" s="545"/>
      <c r="IIE75" s="545"/>
      <c r="IIF75" s="545"/>
      <c r="IIH75" s="545"/>
      <c r="III75" s="545"/>
      <c r="IIJ75" s="545"/>
      <c r="IIM75" s="545"/>
      <c r="IIN75" s="545"/>
      <c r="IIP75" s="545"/>
      <c r="IIQ75" s="545"/>
      <c r="IIR75" s="545"/>
      <c r="IIU75" s="545"/>
      <c r="IIV75" s="545"/>
      <c r="IIX75" s="545"/>
      <c r="IIY75" s="545"/>
      <c r="IIZ75" s="545"/>
      <c r="IJC75" s="545"/>
      <c r="IJD75" s="545"/>
      <c r="IJF75" s="545"/>
      <c r="IJG75" s="545"/>
      <c r="IJH75" s="545"/>
      <c r="IJK75" s="545"/>
      <c r="IJL75" s="545"/>
      <c r="IJN75" s="545"/>
      <c r="IJO75" s="545"/>
      <c r="IJP75" s="545"/>
      <c r="IJS75" s="545"/>
      <c r="IJT75" s="545"/>
      <c r="IJV75" s="545"/>
      <c r="IJW75" s="545"/>
      <c r="IJX75" s="545"/>
      <c r="IKA75" s="545"/>
      <c r="IKB75" s="545"/>
      <c r="IKD75" s="545"/>
      <c r="IKE75" s="545"/>
      <c r="IKF75" s="545"/>
      <c r="IKI75" s="545"/>
      <c r="IKJ75" s="545"/>
      <c r="IKL75" s="545"/>
      <c r="IKM75" s="545"/>
      <c r="IKN75" s="545"/>
      <c r="IKQ75" s="545"/>
      <c r="IKR75" s="545"/>
      <c r="IKT75" s="545"/>
      <c r="IKU75" s="545"/>
      <c r="IKV75" s="545"/>
      <c r="IKY75" s="545"/>
      <c r="IKZ75" s="545"/>
      <c r="ILB75" s="545"/>
      <c r="ILC75" s="545"/>
      <c r="ILD75" s="545"/>
      <c r="ILG75" s="545"/>
      <c r="ILH75" s="545"/>
      <c r="ILJ75" s="545"/>
      <c r="ILK75" s="545"/>
      <c r="ILL75" s="545"/>
      <c r="ILO75" s="545"/>
      <c r="ILP75" s="545"/>
      <c r="ILR75" s="545"/>
      <c r="ILS75" s="545"/>
      <c r="ILT75" s="545"/>
      <c r="ILW75" s="545"/>
      <c r="ILX75" s="545"/>
      <c r="ILZ75" s="545"/>
      <c r="IMA75" s="545"/>
      <c r="IMB75" s="545"/>
      <c r="IME75" s="545"/>
      <c r="IMF75" s="545"/>
      <c r="IMH75" s="545"/>
      <c r="IMI75" s="545"/>
      <c r="IMJ75" s="545"/>
      <c r="IMM75" s="545"/>
      <c r="IMN75" s="545"/>
      <c r="IMP75" s="545"/>
      <c r="IMQ75" s="545"/>
      <c r="IMR75" s="545"/>
      <c r="IMU75" s="545"/>
      <c r="IMV75" s="545"/>
      <c r="IMX75" s="545"/>
      <c r="IMY75" s="545"/>
      <c r="IMZ75" s="545"/>
      <c r="INC75" s="545"/>
      <c r="IND75" s="545"/>
      <c r="INF75" s="545"/>
      <c r="ING75" s="545"/>
      <c r="INH75" s="545"/>
      <c r="INK75" s="545"/>
      <c r="INL75" s="545"/>
      <c r="INN75" s="545"/>
      <c r="INO75" s="545"/>
      <c r="INP75" s="545"/>
      <c r="INS75" s="545"/>
      <c r="INT75" s="545"/>
      <c r="INV75" s="545"/>
      <c r="INW75" s="545"/>
      <c r="INX75" s="545"/>
      <c r="IOA75" s="545"/>
      <c r="IOB75" s="545"/>
      <c r="IOD75" s="545"/>
      <c r="IOE75" s="545"/>
      <c r="IOF75" s="545"/>
      <c r="IOI75" s="545"/>
      <c r="IOJ75" s="545"/>
      <c r="IOL75" s="545"/>
      <c r="IOM75" s="545"/>
      <c r="ION75" s="545"/>
      <c r="IOQ75" s="545"/>
      <c r="IOR75" s="545"/>
      <c r="IOT75" s="545"/>
      <c r="IOU75" s="545"/>
      <c r="IOV75" s="545"/>
      <c r="IOY75" s="545"/>
      <c r="IOZ75" s="545"/>
      <c r="IPB75" s="545"/>
      <c r="IPC75" s="545"/>
      <c r="IPD75" s="545"/>
      <c r="IPG75" s="545"/>
      <c r="IPH75" s="545"/>
      <c r="IPJ75" s="545"/>
      <c r="IPK75" s="545"/>
      <c r="IPL75" s="545"/>
      <c r="IPO75" s="545"/>
      <c r="IPP75" s="545"/>
      <c r="IPR75" s="545"/>
      <c r="IPS75" s="545"/>
      <c r="IPT75" s="545"/>
      <c r="IPW75" s="545"/>
      <c r="IPX75" s="545"/>
      <c r="IPZ75" s="545"/>
      <c r="IQA75" s="545"/>
      <c r="IQB75" s="545"/>
      <c r="IQE75" s="545"/>
      <c r="IQF75" s="545"/>
      <c r="IQH75" s="545"/>
      <c r="IQI75" s="545"/>
      <c r="IQJ75" s="545"/>
      <c r="IQM75" s="545"/>
      <c r="IQN75" s="545"/>
      <c r="IQP75" s="545"/>
      <c r="IQQ75" s="545"/>
      <c r="IQR75" s="545"/>
      <c r="IQU75" s="545"/>
      <c r="IQV75" s="545"/>
      <c r="IQX75" s="545"/>
      <c r="IQY75" s="545"/>
      <c r="IQZ75" s="545"/>
      <c r="IRC75" s="545"/>
      <c r="IRD75" s="545"/>
      <c r="IRF75" s="545"/>
      <c r="IRG75" s="545"/>
      <c r="IRH75" s="545"/>
      <c r="IRK75" s="545"/>
      <c r="IRL75" s="545"/>
      <c r="IRN75" s="545"/>
      <c r="IRO75" s="545"/>
      <c r="IRP75" s="545"/>
      <c r="IRS75" s="545"/>
      <c r="IRT75" s="545"/>
      <c r="IRV75" s="545"/>
      <c r="IRW75" s="545"/>
      <c r="IRX75" s="545"/>
      <c r="ISA75" s="545"/>
      <c r="ISB75" s="545"/>
      <c r="ISD75" s="545"/>
      <c r="ISE75" s="545"/>
      <c r="ISF75" s="545"/>
      <c r="ISI75" s="545"/>
      <c r="ISJ75" s="545"/>
      <c r="ISL75" s="545"/>
      <c r="ISM75" s="545"/>
      <c r="ISN75" s="545"/>
      <c r="ISQ75" s="545"/>
      <c r="ISR75" s="545"/>
      <c r="IST75" s="545"/>
      <c r="ISU75" s="545"/>
      <c r="ISV75" s="545"/>
      <c r="ISY75" s="545"/>
      <c r="ISZ75" s="545"/>
      <c r="ITB75" s="545"/>
      <c r="ITC75" s="545"/>
      <c r="ITD75" s="545"/>
      <c r="ITG75" s="545"/>
      <c r="ITH75" s="545"/>
      <c r="ITJ75" s="545"/>
      <c r="ITK75" s="545"/>
      <c r="ITL75" s="545"/>
      <c r="ITO75" s="545"/>
      <c r="ITP75" s="545"/>
      <c r="ITR75" s="545"/>
      <c r="ITS75" s="545"/>
      <c r="ITT75" s="545"/>
      <c r="ITW75" s="545"/>
      <c r="ITX75" s="545"/>
      <c r="ITZ75" s="545"/>
      <c r="IUA75" s="545"/>
      <c r="IUB75" s="545"/>
      <c r="IUE75" s="545"/>
      <c r="IUF75" s="545"/>
      <c r="IUH75" s="545"/>
      <c r="IUI75" s="545"/>
      <c r="IUJ75" s="545"/>
      <c r="IUM75" s="545"/>
      <c r="IUN75" s="545"/>
      <c r="IUP75" s="545"/>
      <c r="IUQ75" s="545"/>
      <c r="IUR75" s="545"/>
      <c r="IUU75" s="545"/>
      <c r="IUV75" s="545"/>
      <c r="IUX75" s="545"/>
      <c r="IUY75" s="545"/>
      <c r="IUZ75" s="545"/>
      <c r="IVC75" s="545"/>
      <c r="IVD75" s="545"/>
      <c r="IVF75" s="545"/>
      <c r="IVG75" s="545"/>
      <c r="IVH75" s="545"/>
      <c r="IVK75" s="545"/>
      <c r="IVL75" s="545"/>
      <c r="IVN75" s="545"/>
      <c r="IVO75" s="545"/>
      <c r="IVP75" s="545"/>
      <c r="IVS75" s="545"/>
      <c r="IVT75" s="545"/>
      <c r="IVV75" s="545"/>
      <c r="IVW75" s="545"/>
      <c r="IVX75" s="545"/>
      <c r="IWA75" s="545"/>
      <c r="IWB75" s="545"/>
      <c r="IWD75" s="545"/>
      <c r="IWE75" s="545"/>
      <c r="IWF75" s="545"/>
      <c r="IWI75" s="545"/>
      <c r="IWJ75" s="545"/>
      <c r="IWL75" s="545"/>
      <c r="IWM75" s="545"/>
      <c r="IWN75" s="545"/>
      <c r="IWQ75" s="545"/>
      <c r="IWR75" s="545"/>
      <c r="IWT75" s="545"/>
      <c r="IWU75" s="545"/>
      <c r="IWV75" s="545"/>
      <c r="IWY75" s="545"/>
      <c r="IWZ75" s="545"/>
      <c r="IXB75" s="545"/>
      <c r="IXC75" s="545"/>
      <c r="IXD75" s="545"/>
      <c r="IXG75" s="545"/>
      <c r="IXH75" s="545"/>
      <c r="IXJ75" s="545"/>
      <c r="IXK75" s="545"/>
      <c r="IXL75" s="545"/>
      <c r="IXO75" s="545"/>
      <c r="IXP75" s="545"/>
      <c r="IXR75" s="545"/>
      <c r="IXS75" s="545"/>
      <c r="IXT75" s="545"/>
      <c r="IXW75" s="545"/>
      <c r="IXX75" s="545"/>
      <c r="IXZ75" s="545"/>
      <c r="IYA75" s="545"/>
      <c r="IYB75" s="545"/>
      <c r="IYE75" s="545"/>
      <c r="IYF75" s="545"/>
      <c r="IYH75" s="545"/>
      <c r="IYI75" s="545"/>
      <c r="IYJ75" s="545"/>
      <c r="IYM75" s="545"/>
      <c r="IYN75" s="545"/>
      <c r="IYP75" s="545"/>
      <c r="IYQ75" s="545"/>
      <c r="IYR75" s="545"/>
      <c r="IYU75" s="545"/>
      <c r="IYV75" s="545"/>
      <c r="IYX75" s="545"/>
      <c r="IYY75" s="545"/>
      <c r="IYZ75" s="545"/>
      <c r="IZC75" s="545"/>
      <c r="IZD75" s="545"/>
      <c r="IZF75" s="545"/>
      <c r="IZG75" s="545"/>
      <c r="IZH75" s="545"/>
      <c r="IZK75" s="545"/>
      <c r="IZL75" s="545"/>
      <c r="IZN75" s="545"/>
      <c r="IZO75" s="545"/>
      <c r="IZP75" s="545"/>
      <c r="IZS75" s="545"/>
      <c r="IZT75" s="545"/>
      <c r="IZV75" s="545"/>
      <c r="IZW75" s="545"/>
      <c r="IZX75" s="545"/>
      <c r="JAA75" s="545"/>
      <c r="JAB75" s="545"/>
      <c r="JAD75" s="545"/>
      <c r="JAE75" s="545"/>
      <c r="JAF75" s="545"/>
      <c r="JAI75" s="545"/>
      <c r="JAJ75" s="545"/>
      <c r="JAL75" s="545"/>
      <c r="JAM75" s="545"/>
      <c r="JAN75" s="545"/>
      <c r="JAQ75" s="545"/>
      <c r="JAR75" s="545"/>
      <c r="JAT75" s="545"/>
      <c r="JAU75" s="545"/>
      <c r="JAV75" s="545"/>
      <c r="JAY75" s="545"/>
      <c r="JAZ75" s="545"/>
      <c r="JBB75" s="545"/>
      <c r="JBC75" s="545"/>
      <c r="JBD75" s="545"/>
      <c r="JBG75" s="545"/>
      <c r="JBH75" s="545"/>
      <c r="JBJ75" s="545"/>
      <c r="JBK75" s="545"/>
      <c r="JBL75" s="545"/>
      <c r="JBO75" s="545"/>
      <c r="JBP75" s="545"/>
      <c r="JBR75" s="545"/>
      <c r="JBS75" s="545"/>
      <c r="JBT75" s="545"/>
      <c r="JBW75" s="545"/>
      <c r="JBX75" s="545"/>
      <c r="JBZ75" s="545"/>
      <c r="JCA75" s="545"/>
      <c r="JCB75" s="545"/>
      <c r="JCE75" s="545"/>
      <c r="JCF75" s="545"/>
      <c r="JCH75" s="545"/>
      <c r="JCI75" s="545"/>
      <c r="JCJ75" s="545"/>
      <c r="JCM75" s="545"/>
      <c r="JCN75" s="545"/>
      <c r="JCP75" s="545"/>
      <c r="JCQ75" s="545"/>
      <c r="JCR75" s="545"/>
      <c r="JCU75" s="545"/>
      <c r="JCV75" s="545"/>
      <c r="JCX75" s="545"/>
      <c r="JCY75" s="545"/>
      <c r="JCZ75" s="545"/>
      <c r="JDC75" s="545"/>
      <c r="JDD75" s="545"/>
      <c r="JDF75" s="545"/>
      <c r="JDG75" s="545"/>
      <c r="JDH75" s="545"/>
      <c r="JDK75" s="545"/>
      <c r="JDL75" s="545"/>
      <c r="JDN75" s="545"/>
      <c r="JDO75" s="545"/>
      <c r="JDP75" s="545"/>
      <c r="JDS75" s="545"/>
      <c r="JDT75" s="545"/>
      <c r="JDV75" s="545"/>
      <c r="JDW75" s="545"/>
      <c r="JDX75" s="545"/>
      <c r="JEA75" s="545"/>
      <c r="JEB75" s="545"/>
      <c r="JED75" s="545"/>
      <c r="JEE75" s="545"/>
      <c r="JEF75" s="545"/>
      <c r="JEI75" s="545"/>
      <c r="JEJ75" s="545"/>
      <c r="JEL75" s="545"/>
      <c r="JEM75" s="545"/>
      <c r="JEN75" s="545"/>
      <c r="JEQ75" s="545"/>
      <c r="JER75" s="545"/>
      <c r="JET75" s="545"/>
      <c r="JEU75" s="545"/>
      <c r="JEV75" s="545"/>
      <c r="JEY75" s="545"/>
      <c r="JEZ75" s="545"/>
      <c r="JFB75" s="545"/>
      <c r="JFC75" s="545"/>
      <c r="JFD75" s="545"/>
      <c r="JFG75" s="545"/>
      <c r="JFH75" s="545"/>
      <c r="JFJ75" s="545"/>
      <c r="JFK75" s="545"/>
      <c r="JFL75" s="545"/>
      <c r="JFO75" s="545"/>
      <c r="JFP75" s="545"/>
      <c r="JFR75" s="545"/>
      <c r="JFS75" s="545"/>
      <c r="JFT75" s="545"/>
      <c r="JFW75" s="545"/>
      <c r="JFX75" s="545"/>
      <c r="JFZ75" s="545"/>
      <c r="JGA75" s="545"/>
      <c r="JGB75" s="545"/>
      <c r="JGE75" s="545"/>
      <c r="JGF75" s="545"/>
      <c r="JGH75" s="545"/>
      <c r="JGI75" s="545"/>
      <c r="JGJ75" s="545"/>
      <c r="JGM75" s="545"/>
      <c r="JGN75" s="545"/>
      <c r="JGP75" s="545"/>
      <c r="JGQ75" s="545"/>
      <c r="JGR75" s="545"/>
      <c r="JGU75" s="545"/>
      <c r="JGV75" s="545"/>
      <c r="JGX75" s="545"/>
      <c r="JGY75" s="545"/>
      <c r="JGZ75" s="545"/>
      <c r="JHC75" s="545"/>
      <c r="JHD75" s="545"/>
      <c r="JHF75" s="545"/>
      <c r="JHG75" s="545"/>
      <c r="JHH75" s="545"/>
      <c r="JHK75" s="545"/>
      <c r="JHL75" s="545"/>
      <c r="JHN75" s="545"/>
      <c r="JHO75" s="545"/>
      <c r="JHP75" s="545"/>
      <c r="JHS75" s="545"/>
      <c r="JHT75" s="545"/>
      <c r="JHV75" s="545"/>
      <c r="JHW75" s="545"/>
      <c r="JHX75" s="545"/>
      <c r="JIA75" s="545"/>
      <c r="JIB75" s="545"/>
      <c r="JID75" s="545"/>
      <c r="JIE75" s="545"/>
      <c r="JIF75" s="545"/>
      <c r="JII75" s="545"/>
      <c r="JIJ75" s="545"/>
      <c r="JIL75" s="545"/>
      <c r="JIM75" s="545"/>
      <c r="JIN75" s="545"/>
      <c r="JIQ75" s="545"/>
      <c r="JIR75" s="545"/>
      <c r="JIT75" s="545"/>
      <c r="JIU75" s="545"/>
      <c r="JIV75" s="545"/>
      <c r="JIY75" s="545"/>
      <c r="JIZ75" s="545"/>
      <c r="JJB75" s="545"/>
      <c r="JJC75" s="545"/>
      <c r="JJD75" s="545"/>
      <c r="JJG75" s="545"/>
      <c r="JJH75" s="545"/>
      <c r="JJJ75" s="545"/>
      <c r="JJK75" s="545"/>
      <c r="JJL75" s="545"/>
      <c r="JJO75" s="545"/>
      <c r="JJP75" s="545"/>
      <c r="JJR75" s="545"/>
      <c r="JJS75" s="545"/>
      <c r="JJT75" s="545"/>
      <c r="JJW75" s="545"/>
      <c r="JJX75" s="545"/>
      <c r="JJZ75" s="545"/>
      <c r="JKA75" s="545"/>
      <c r="JKB75" s="545"/>
      <c r="JKE75" s="545"/>
      <c r="JKF75" s="545"/>
      <c r="JKH75" s="545"/>
      <c r="JKI75" s="545"/>
      <c r="JKJ75" s="545"/>
      <c r="JKM75" s="545"/>
      <c r="JKN75" s="545"/>
      <c r="JKP75" s="545"/>
      <c r="JKQ75" s="545"/>
      <c r="JKR75" s="545"/>
      <c r="JKU75" s="545"/>
      <c r="JKV75" s="545"/>
      <c r="JKX75" s="545"/>
      <c r="JKY75" s="545"/>
      <c r="JKZ75" s="545"/>
      <c r="JLC75" s="545"/>
      <c r="JLD75" s="545"/>
      <c r="JLF75" s="545"/>
      <c r="JLG75" s="545"/>
      <c r="JLH75" s="545"/>
      <c r="JLK75" s="545"/>
      <c r="JLL75" s="545"/>
      <c r="JLN75" s="545"/>
      <c r="JLO75" s="545"/>
      <c r="JLP75" s="545"/>
      <c r="JLS75" s="545"/>
      <c r="JLT75" s="545"/>
      <c r="JLV75" s="545"/>
      <c r="JLW75" s="545"/>
      <c r="JLX75" s="545"/>
      <c r="JMA75" s="545"/>
      <c r="JMB75" s="545"/>
      <c r="JMD75" s="545"/>
      <c r="JME75" s="545"/>
      <c r="JMF75" s="545"/>
      <c r="JMI75" s="545"/>
      <c r="JMJ75" s="545"/>
      <c r="JML75" s="545"/>
      <c r="JMM75" s="545"/>
      <c r="JMN75" s="545"/>
      <c r="JMQ75" s="545"/>
      <c r="JMR75" s="545"/>
      <c r="JMT75" s="545"/>
      <c r="JMU75" s="545"/>
      <c r="JMV75" s="545"/>
      <c r="JMY75" s="545"/>
      <c r="JMZ75" s="545"/>
      <c r="JNB75" s="545"/>
      <c r="JNC75" s="545"/>
      <c r="JND75" s="545"/>
      <c r="JNG75" s="545"/>
      <c r="JNH75" s="545"/>
      <c r="JNJ75" s="545"/>
      <c r="JNK75" s="545"/>
      <c r="JNL75" s="545"/>
      <c r="JNO75" s="545"/>
      <c r="JNP75" s="545"/>
      <c r="JNR75" s="545"/>
      <c r="JNS75" s="545"/>
      <c r="JNT75" s="545"/>
      <c r="JNW75" s="545"/>
      <c r="JNX75" s="545"/>
      <c r="JNZ75" s="545"/>
      <c r="JOA75" s="545"/>
      <c r="JOB75" s="545"/>
      <c r="JOE75" s="545"/>
      <c r="JOF75" s="545"/>
      <c r="JOH75" s="545"/>
      <c r="JOI75" s="545"/>
      <c r="JOJ75" s="545"/>
      <c r="JOM75" s="545"/>
      <c r="JON75" s="545"/>
      <c r="JOP75" s="545"/>
      <c r="JOQ75" s="545"/>
      <c r="JOR75" s="545"/>
      <c r="JOU75" s="545"/>
      <c r="JOV75" s="545"/>
      <c r="JOX75" s="545"/>
      <c r="JOY75" s="545"/>
      <c r="JOZ75" s="545"/>
      <c r="JPC75" s="545"/>
      <c r="JPD75" s="545"/>
      <c r="JPF75" s="545"/>
      <c r="JPG75" s="545"/>
      <c r="JPH75" s="545"/>
      <c r="JPK75" s="545"/>
      <c r="JPL75" s="545"/>
      <c r="JPN75" s="545"/>
      <c r="JPO75" s="545"/>
      <c r="JPP75" s="545"/>
      <c r="JPS75" s="545"/>
      <c r="JPT75" s="545"/>
      <c r="JPV75" s="545"/>
      <c r="JPW75" s="545"/>
      <c r="JPX75" s="545"/>
      <c r="JQA75" s="545"/>
      <c r="JQB75" s="545"/>
      <c r="JQD75" s="545"/>
      <c r="JQE75" s="545"/>
      <c r="JQF75" s="545"/>
      <c r="JQI75" s="545"/>
      <c r="JQJ75" s="545"/>
      <c r="JQL75" s="545"/>
      <c r="JQM75" s="545"/>
      <c r="JQN75" s="545"/>
      <c r="JQQ75" s="545"/>
      <c r="JQR75" s="545"/>
      <c r="JQT75" s="545"/>
      <c r="JQU75" s="545"/>
      <c r="JQV75" s="545"/>
      <c r="JQY75" s="545"/>
      <c r="JQZ75" s="545"/>
      <c r="JRB75" s="545"/>
      <c r="JRC75" s="545"/>
      <c r="JRD75" s="545"/>
      <c r="JRG75" s="545"/>
      <c r="JRH75" s="545"/>
      <c r="JRJ75" s="545"/>
      <c r="JRK75" s="545"/>
      <c r="JRL75" s="545"/>
      <c r="JRO75" s="545"/>
      <c r="JRP75" s="545"/>
      <c r="JRR75" s="545"/>
      <c r="JRS75" s="545"/>
      <c r="JRT75" s="545"/>
      <c r="JRW75" s="545"/>
      <c r="JRX75" s="545"/>
      <c r="JRZ75" s="545"/>
      <c r="JSA75" s="545"/>
      <c r="JSB75" s="545"/>
      <c r="JSE75" s="545"/>
      <c r="JSF75" s="545"/>
      <c r="JSH75" s="545"/>
      <c r="JSI75" s="545"/>
      <c r="JSJ75" s="545"/>
      <c r="JSM75" s="545"/>
      <c r="JSN75" s="545"/>
      <c r="JSP75" s="545"/>
      <c r="JSQ75" s="545"/>
      <c r="JSR75" s="545"/>
      <c r="JSU75" s="545"/>
      <c r="JSV75" s="545"/>
      <c r="JSX75" s="545"/>
      <c r="JSY75" s="545"/>
      <c r="JSZ75" s="545"/>
      <c r="JTC75" s="545"/>
      <c r="JTD75" s="545"/>
      <c r="JTF75" s="545"/>
      <c r="JTG75" s="545"/>
      <c r="JTH75" s="545"/>
      <c r="JTK75" s="545"/>
      <c r="JTL75" s="545"/>
      <c r="JTN75" s="545"/>
      <c r="JTO75" s="545"/>
      <c r="JTP75" s="545"/>
      <c r="JTS75" s="545"/>
      <c r="JTT75" s="545"/>
      <c r="JTV75" s="545"/>
      <c r="JTW75" s="545"/>
      <c r="JTX75" s="545"/>
      <c r="JUA75" s="545"/>
      <c r="JUB75" s="545"/>
      <c r="JUD75" s="545"/>
      <c r="JUE75" s="545"/>
      <c r="JUF75" s="545"/>
      <c r="JUI75" s="545"/>
      <c r="JUJ75" s="545"/>
      <c r="JUL75" s="545"/>
      <c r="JUM75" s="545"/>
      <c r="JUN75" s="545"/>
      <c r="JUQ75" s="545"/>
      <c r="JUR75" s="545"/>
      <c r="JUT75" s="545"/>
      <c r="JUU75" s="545"/>
      <c r="JUV75" s="545"/>
      <c r="JUY75" s="545"/>
      <c r="JUZ75" s="545"/>
      <c r="JVB75" s="545"/>
      <c r="JVC75" s="545"/>
      <c r="JVD75" s="545"/>
      <c r="JVG75" s="545"/>
      <c r="JVH75" s="545"/>
      <c r="JVJ75" s="545"/>
      <c r="JVK75" s="545"/>
      <c r="JVL75" s="545"/>
      <c r="JVO75" s="545"/>
      <c r="JVP75" s="545"/>
      <c r="JVR75" s="545"/>
      <c r="JVS75" s="545"/>
      <c r="JVT75" s="545"/>
      <c r="JVW75" s="545"/>
      <c r="JVX75" s="545"/>
      <c r="JVZ75" s="545"/>
      <c r="JWA75" s="545"/>
      <c r="JWB75" s="545"/>
      <c r="JWE75" s="545"/>
      <c r="JWF75" s="545"/>
      <c r="JWH75" s="545"/>
      <c r="JWI75" s="545"/>
      <c r="JWJ75" s="545"/>
      <c r="JWM75" s="545"/>
      <c r="JWN75" s="545"/>
      <c r="JWP75" s="545"/>
      <c r="JWQ75" s="545"/>
      <c r="JWR75" s="545"/>
      <c r="JWU75" s="545"/>
      <c r="JWV75" s="545"/>
      <c r="JWX75" s="545"/>
      <c r="JWY75" s="545"/>
      <c r="JWZ75" s="545"/>
      <c r="JXC75" s="545"/>
      <c r="JXD75" s="545"/>
      <c r="JXF75" s="545"/>
      <c r="JXG75" s="545"/>
      <c r="JXH75" s="545"/>
      <c r="JXK75" s="545"/>
      <c r="JXL75" s="545"/>
      <c r="JXN75" s="545"/>
      <c r="JXO75" s="545"/>
      <c r="JXP75" s="545"/>
      <c r="JXS75" s="545"/>
      <c r="JXT75" s="545"/>
      <c r="JXV75" s="545"/>
      <c r="JXW75" s="545"/>
      <c r="JXX75" s="545"/>
      <c r="JYA75" s="545"/>
      <c r="JYB75" s="545"/>
      <c r="JYD75" s="545"/>
      <c r="JYE75" s="545"/>
      <c r="JYF75" s="545"/>
      <c r="JYI75" s="545"/>
      <c r="JYJ75" s="545"/>
      <c r="JYL75" s="545"/>
      <c r="JYM75" s="545"/>
      <c r="JYN75" s="545"/>
      <c r="JYQ75" s="545"/>
      <c r="JYR75" s="545"/>
      <c r="JYT75" s="545"/>
      <c r="JYU75" s="545"/>
      <c r="JYV75" s="545"/>
      <c r="JYY75" s="545"/>
      <c r="JYZ75" s="545"/>
      <c r="JZB75" s="545"/>
      <c r="JZC75" s="545"/>
      <c r="JZD75" s="545"/>
      <c r="JZG75" s="545"/>
      <c r="JZH75" s="545"/>
      <c r="JZJ75" s="545"/>
      <c r="JZK75" s="545"/>
      <c r="JZL75" s="545"/>
      <c r="JZO75" s="545"/>
      <c r="JZP75" s="545"/>
      <c r="JZR75" s="545"/>
      <c r="JZS75" s="545"/>
      <c r="JZT75" s="545"/>
      <c r="JZW75" s="545"/>
      <c r="JZX75" s="545"/>
      <c r="JZZ75" s="545"/>
      <c r="KAA75" s="545"/>
      <c r="KAB75" s="545"/>
      <c r="KAE75" s="545"/>
      <c r="KAF75" s="545"/>
      <c r="KAH75" s="545"/>
      <c r="KAI75" s="545"/>
      <c r="KAJ75" s="545"/>
      <c r="KAM75" s="545"/>
      <c r="KAN75" s="545"/>
      <c r="KAP75" s="545"/>
      <c r="KAQ75" s="545"/>
      <c r="KAR75" s="545"/>
      <c r="KAU75" s="545"/>
      <c r="KAV75" s="545"/>
      <c r="KAX75" s="545"/>
      <c r="KAY75" s="545"/>
      <c r="KAZ75" s="545"/>
      <c r="KBC75" s="545"/>
      <c r="KBD75" s="545"/>
      <c r="KBF75" s="545"/>
      <c r="KBG75" s="545"/>
      <c r="KBH75" s="545"/>
      <c r="KBK75" s="545"/>
      <c r="KBL75" s="545"/>
      <c r="KBN75" s="545"/>
      <c r="KBO75" s="545"/>
      <c r="KBP75" s="545"/>
      <c r="KBS75" s="545"/>
      <c r="KBT75" s="545"/>
      <c r="KBV75" s="545"/>
      <c r="KBW75" s="545"/>
      <c r="KBX75" s="545"/>
      <c r="KCA75" s="545"/>
      <c r="KCB75" s="545"/>
      <c r="KCD75" s="545"/>
      <c r="KCE75" s="545"/>
      <c r="KCF75" s="545"/>
      <c r="KCI75" s="545"/>
      <c r="KCJ75" s="545"/>
      <c r="KCL75" s="545"/>
      <c r="KCM75" s="545"/>
      <c r="KCN75" s="545"/>
      <c r="KCQ75" s="545"/>
      <c r="KCR75" s="545"/>
      <c r="KCT75" s="545"/>
      <c r="KCU75" s="545"/>
      <c r="KCV75" s="545"/>
      <c r="KCY75" s="545"/>
      <c r="KCZ75" s="545"/>
      <c r="KDB75" s="545"/>
      <c r="KDC75" s="545"/>
      <c r="KDD75" s="545"/>
      <c r="KDG75" s="545"/>
      <c r="KDH75" s="545"/>
      <c r="KDJ75" s="545"/>
      <c r="KDK75" s="545"/>
      <c r="KDL75" s="545"/>
      <c r="KDO75" s="545"/>
      <c r="KDP75" s="545"/>
      <c r="KDR75" s="545"/>
      <c r="KDS75" s="545"/>
      <c r="KDT75" s="545"/>
      <c r="KDW75" s="545"/>
      <c r="KDX75" s="545"/>
      <c r="KDZ75" s="545"/>
      <c r="KEA75" s="545"/>
      <c r="KEB75" s="545"/>
      <c r="KEE75" s="545"/>
      <c r="KEF75" s="545"/>
      <c r="KEH75" s="545"/>
      <c r="KEI75" s="545"/>
      <c r="KEJ75" s="545"/>
      <c r="KEM75" s="545"/>
      <c r="KEN75" s="545"/>
      <c r="KEP75" s="545"/>
      <c r="KEQ75" s="545"/>
      <c r="KER75" s="545"/>
      <c r="KEU75" s="545"/>
      <c r="KEV75" s="545"/>
      <c r="KEX75" s="545"/>
      <c r="KEY75" s="545"/>
      <c r="KEZ75" s="545"/>
      <c r="KFC75" s="545"/>
      <c r="KFD75" s="545"/>
      <c r="KFF75" s="545"/>
      <c r="KFG75" s="545"/>
      <c r="KFH75" s="545"/>
      <c r="KFK75" s="545"/>
      <c r="KFL75" s="545"/>
      <c r="KFN75" s="545"/>
      <c r="KFO75" s="545"/>
      <c r="KFP75" s="545"/>
      <c r="KFS75" s="545"/>
      <c r="KFT75" s="545"/>
      <c r="KFV75" s="545"/>
      <c r="KFW75" s="545"/>
      <c r="KFX75" s="545"/>
      <c r="KGA75" s="545"/>
      <c r="KGB75" s="545"/>
      <c r="KGD75" s="545"/>
      <c r="KGE75" s="545"/>
      <c r="KGF75" s="545"/>
      <c r="KGI75" s="545"/>
      <c r="KGJ75" s="545"/>
      <c r="KGL75" s="545"/>
      <c r="KGM75" s="545"/>
      <c r="KGN75" s="545"/>
      <c r="KGQ75" s="545"/>
      <c r="KGR75" s="545"/>
      <c r="KGT75" s="545"/>
      <c r="KGU75" s="545"/>
      <c r="KGV75" s="545"/>
      <c r="KGY75" s="545"/>
      <c r="KGZ75" s="545"/>
      <c r="KHB75" s="545"/>
      <c r="KHC75" s="545"/>
      <c r="KHD75" s="545"/>
      <c r="KHG75" s="545"/>
      <c r="KHH75" s="545"/>
      <c r="KHJ75" s="545"/>
      <c r="KHK75" s="545"/>
      <c r="KHL75" s="545"/>
      <c r="KHO75" s="545"/>
      <c r="KHP75" s="545"/>
      <c r="KHR75" s="545"/>
      <c r="KHS75" s="545"/>
      <c r="KHT75" s="545"/>
      <c r="KHW75" s="545"/>
      <c r="KHX75" s="545"/>
      <c r="KHZ75" s="545"/>
      <c r="KIA75" s="545"/>
      <c r="KIB75" s="545"/>
      <c r="KIE75" s="545"/>
      <c r="KIF75" s="545"/>
      <c r="KIH75" s="545"/>
      <c r="KII75" s="545"/>
      <c r="KIJ75" s="545"/>
      <c r="KIM75" s="545"/>
      <c r="KIN75" s="545"/>
      <c r="KIP75" s="545"/>
      <c r="KIQ75" s="545"/>
      <c r="KIR75" s="545"/>
      <c r="KIU75" s="545"/>
      <c r="KIV75" s="545"/>
      <c r="KIX75" s="545"/>
      <c r="KIY75" s="545"/>
      <c r="KIZ75" s="545"/>
      <c r="KJC75" s="545"/>
      <c r="KJD75" s="545"/>
      <c r="KJF75" s="545"/>
      <c r="KJG75" s="545"/>
      <c r="KJH75" s="545"/>
      <c r="KJK75" s="545"/>
      <c r="KJL75" s="545"/>
      <c r="KJN75" s="545"/>
      <c r="KJO75" s="545"/>
      <c r="KJP75" s="545"/>
      <c r="KJS75" s="545"/>
      <c r="KJT75" s="545"/>
      <c r="KJV75" s="545"/>
      <c r="KJW75" s="545"/>
      <c r="KJX75" s="545"/>
      <c r="KKA75" s="545"/>
      <c r="KKB75" s="545"/>
      <c r="KKD75" s="545"/>
      <c r="KKE75" s="545"/>
      <c r="KKF75" s="545"/>
      <c r="KKI75" s="545"/>
      <c r="KKJ75" s="545"/>
      <c r="KKL75" s="545"/>
      <c r="KKM75" s="545"/>
      <c r="KKN75" s="545"/>
      <c r="KKQ75" s="545"/>
      <c r="KKR75" s="545"/>
      <c r="KKT75" s="545"/>
      <c r="KKU75" s="545"/>
      <c r="KKV75" s="545"/>
      <c r="KKY75" s="545"/>
      <c r="KKZ75" s="545"/>
      <c r="KLB75" s="545"/>
      <c r="KLC75" s="545"/>
      <c r="KLD75" s="545"/>
      <c r="KLG75" s="545"/>
      <c r="KLH75" s="545"/>
      <c r="KLJ75" s="545"/>
      <c r="KLK75" s="545"/>
      <c r="KLL75" s="545"/>
      <c r="KLO75" s="545"/>
      <c r="KLP75" s="545"/>
      <c r="KLR75" s="545"/>
      <c r="KLS75" s="545"/>
      <c r="KLT75" s="545"/>
      <c r="KLW75" s="545"/>
      <c r="KLX75" s="545"/>
      <c r="KLZ75" s="545"/>
      <c r="KMA75" s="545"/>
      <c r="KMB75" s="545"/>
      <c r="KME75" s="545"/>
      <c r="KMF75" s="545"/>
      <c r="KMH75" s="545"/>
      <c r="KMI75" s="545"/>
      <c r="KMJ75" s="545"/>
      <c r="KMM75" s="545"/>
      <c r="KMN75" s="545"/>
      <c r="KMP75" s="545"/>
      <c r="KMQ75" s="545"/>
      <c r="KMR75" s="545"/>
      <c r="KMU75" s="545"/>
      <c r="KMV75" s="545"/>
      <c r="KMX75" s="545"/>
      <c r="KMY75" s="545"/>
      <c r="KMZ75" s="545"/>
      <c r="KNC75" s="545"/>
      <c r="KND75" s="545"/>
      <c r="KNF75" s="545"/>
      <c r="KNG75" s="545"/>
      <c r="KNH75" s="545"/>
      <c r="KNK75" s="545"/>
      <c r="KNL75" s="545"/>
      <c r="KNN75" s="545"/>
      <c r="KNO75" s="545"/>
      <c r="KNP75" s="545"/>
      <c r="KNS75" s="545"/>
      <c r="KNT75" s="545"/>
      <c r="KNV75" s="545"/>
      <c r="KNW75" s="545"/>
      <c r="KNX75" s="545"/>
      <c r="KOA75" s="545"/>
      <c r="KOB75" s="545"/>
      <c r="KOD75" s="545"/>
      <c r="KOE75" s="545"/>
      <c r="KOF75" s="545"/>
      <c r="KOI75" s="545"/>
      <c r="KOJ75" s="545"/>
      <c r="KOL75" s="545"/>
      <c r="KOM75" s="545"/>
      <c r="KON75" s="545"/>
      <c r="KOQ75" s="545"/>
      <c r="KOR75" s="545"/>
      <c r="KOT75" s="545"/>
      <c r="KOU75" s="545"/>
      <c r="KOV75" s="545"/>
      <c r="KOY75" s="545"/>
      <c r="KOZ75" s="545"/>
      <c r="KPB75" s="545"/>
      <c r="KPC75" s="545"/>
      <c r="KPD75" s="545"/>
      <c r="KPG75" s="545"/>
      <c r="KPH75" s="545"/>
      <c r="KPJ75" s="545"/>
      <c r="KPK75" s="545"/>
      <c r="KPL75" s="545"/>
      <c r="KPO75" s="545"/>
      <c r="KPP75" s="545"/>
      <c r="KPR75" s="545"/>
      <c r="KPS75" s="545"/>
      <c r="KPT75" s="545"/>
      <c r="KPW75" s="545"/>
      <c r="KPX75" s="545"/>
      <c r="KPZ75" s="545"/>
      <c r="KQA75" s="545"/>
      <c r="KQB75" s="545"/>
      <c r="KQE75" s="545"/>
      <c r="KQF75" s="545"/>
      <c r="KQH75" s="545"/>
      <c r="KQI75" s="545"/>
      <c r="KQJ75" s="545"/>
      <c r="KQM75" s="545"/>
      <c r="KQN75" s="545"/>
      <c r="KQP75" s="545"/>
      <c r="KQQ75" s="545"/>
      <c r="KQR75" s="545"/>
      <c r="KQU75" s="545"/>
      <c r="KQV75" s="545"/>
      <c r="KQX75" s="545"/>
      <c r="KQY75" s="545"/>
      <c r="KQZ75" s="545"/>
      <c r="KRC75" s="545"/>
      <c r="KRD75" s="545"/>
      <c r="KRF75" s="545"/>
      <c r="KRG75" s="545"/>
      <c r="KRH75" s="545"/>
      <c r="KRK75" s="545"/>
      <c r="KRL75" s="545"/>
      <c r="KRN75" s="545"/>
      <c r="KRO75" s="545"/>
      <c r="KRP75" s="545"/>
      <c r="KRS75" s="545"/>
      <c r="KRT75" s="545"/>
      <c r="KRV75" s="545"/>
      <c r="KRW75" s="545"/>
      <c r="KRX75" s="545"/>
      <c r="KSA75" s="545"/>
      <c r="KSB75" s="545"/>
      <c r="KSD75" s="545"/>
      <c r="KSE75" s="545"/>
      <c r="KSF75" s="545"/>
      <c r="KSI75" s="545"/>
      <c r="KSJ75" s="545"/>
      <c r="KSL75" s="545"/>
      <c r="KSM75" s="545"/>
      <c r="KSN75" s="545"/>
      <c r="KSQ75" s="545"/>
      <c r="KSR75" s="545"/>
      <c r="KST75" s="545"/>
      <c r="KSU75" s="545"/>
      <c r="KSV75" s="545"/>
      <c r="KSY75" s="545"/>
      <c r="KSZ75" s="545"/>
      <c r="KTB75" s="545"/>
      <c r="KTC75" s="545"/>
      <c r="KTD75" s="545"/>
      <c r="KTG75" s="545"/>
      <c r="KTH75" s="545"/>
      <c r="KTJ75" s="545"/>
      <c r="KTK75" s="545"/>
      <c r="KTL75" s="545"/>
      <c r="KTO75" s="545"/>
      <c r="KTP75" s="545"/>
      <c r="KTR75" s="545"/>
      <c r="KTS75" s="545"/>
      <c r="KTT75" s="545"/>
      <c r="KTW75" s="545"/>
      <c r="KTX75" s="545"/>
      <c r="KTZ75" s="545"/>
      <c r="KUA75" s="545"/>
      <c r="KUB75" s="545"/>
      <c r="KUE75" s="545"/>
      <c r="KUF75" s="545"/>
      <c r="KUH75" s="545"/>
      <c r="KUI75" s="545"/>
      <c r="KUJ75" s="545"/>
      <c r="KUM75" s="545"/>
      <c r="KUN75" s="545"/>
      <c r="KUP75" s="545"/>
      <c r="KUQ75" s="545"/>
      <c r="KUR75" s="545"/>
      <c r="KUU75" s="545"/>
      <c r="KUV75" s="545"/>
      <c r="KUX75" s="545"/>
      <c r="KUY75" s="545"/>
      <c r="KUZ75" s="545"/>
      <c r="KVC75" s="545"/>
      <c r="KVD75" s="545"/>
      <c r="KVF75" s="545"/>
      <c r="KVG75" s="545"/>
      <c r="KVH75" s="545"/>
      <c r="KVK75" s="545"/>
      <c r="KVL75" s="545"/>
      <c r="KVN75" s="545"/>
      <c r="KVO75" s="545"/>
      <c r="KVP75" s="545"/>
      <c r="KVS75" s="545"/>
      <c r="KVT75" s="545"/>
      <c r="KVV75" s="545"/>
      <c r="KVW75" s="545"/>
      <c r="KVX75" s="545"/>
      <c r="KWA75" s="545"/>
      <c r="KWB75" s="545"/>
      <c r="KWD75" s="545"/>
      <c r="KWE75" s="545"/>
      <c r="KWF75" s="545"/>
      <c r="KWI75" s="545"/>
      <c r="KWJ75" s="545"/>
      <c r="KWL75" s="545"/>
      <c r="KWM75" s="545"/>
      <c r="KWN75" s="545"/>
      <c r="KWQ75" s="545"/>
      <c r="KWR75" s="545"/>
      <c r="KWT75" s="545"/>
      <c r="KWU75" s="545"/>
      <c r="KWV75" s="545"/>
      <c r="KWY75" s="545"/>
      <c r="KWZ75" s="545"/>
      <c r="KXB75" s="545"/>
      <c r="KXC75" s="545"/>
      <c r="KXD75" s="545"/>
      <c r="KXG75" s="545"/>
      <c r="KXH75" s="545"/>
      <c r="KXJ75" s="545"/>
      <c r="KXK75" s="545"/>
      <c r="KXL75" s="545"/>
      <c r="KXO75" s="545"/>
      <c r="KXP75" s="545"/>
      <c r="KXR75" s="545"/>
      <c r="KXS75" s="545"/>
      <c r="KXT75" s="545"/>
      <c r="KXW75" s="545"/>
      <c r="KXX75" s="545"/>
      <c r="KXZ75" s="545"/>
      <c r="KYA75" s="545"/>
      <c r="KYB75" s="545"/>
      <c r="KYE75" s="545"/>
      <c r="KYF75" s="545"/>
      <c r="KYH75" s="545"/>
      <c r="KYI75" s="545"/>
      <c r="KYJ75" s="545"/>
      <c r="KYM75" s="545"/>
      <c r="KYN75" s="545"/>
      <c r="KYP75" s="545"/>
      <c r="KYQ75" s="545"/>
      <c r="KYR75" s="545"/>
      <c r="KYU75" s="545"/>
      <c r="KYV75" s="545"/>
      <c r="KYX75" s="545"/>
      <c r="KYY75" s="545"/>
      <c r="KYZ75" s="545"/>
      <c r="KZC75" s="545"/>
      <c r="KZD75" s="545"/>
      <c r="KZF75" s="545"/>
      <c r="KZG75" s="545"/>
      <c r="KZH75" s="545"/>
      <c r="KZK75" s="545"/>
      <c r="KZL75" s="545"/>
      <c r="KZN75" s="545"/>
      <c r="KZO75" s="545"/>
      <c r="KZP75" s="545"/>
      <c r="KZS75" s="545"/>
      <c r="KZT75" s="545"/>
      <c r="KZV75" s="545"/>
      <c r="KZW75" s="545"/>
      <c r="KZX75" s="545"/>
      <c r="LAA75" s="545"/>
      <c r="LAB75" s="545"/>
      <c r="LAD75" s="545"/>
      <c r="LAE75" s="545"/>
      <c r="LAF75" s="545"/>
      <c r="LAI75" s="545"/>
      <c r="LAJ75" s="545"/>
      <c r="LAL75" s="545"/>
      <c r="LAM75" s="545"/>
      <c r="LAN75" s="545"/>
      <c r="LAQ75" s="545"/>
      <c r="LAR75" s="545"/>
      <c r="LAT75" s="545"/>
      <c r="LAU75" s="545"/>
      <c r="LAV75" s="545"/>
      <c r="LAY75" s="545"/>
      <c r="LAZ75" s="545"/>
      <c r="LBB75" s="545"/>
      <c r="LBC75" s="545"/>
      <c r="LBD75" s="545"/>
      <c r="LBG75" s="545"/>
      <c r="LBH75" s="545"/>
      <c r="LBJ75" s="545"/>
      <c r="LBK75" s="545"/>
      <c r="LBL75" s="545"/>
      <c r="LBO75" s="545"/>
      <c r="LBP75" s="545"/>
      <c r="LBR75" s="545"/>
      <c r="LBS75" s="545"/>
      <c r="LBT75" s="545"/>
      <c r="LBW75" s="545"/>
      <c r="LBX75" s="545"/>
      <c r="LBZ75" s="545"/>
      <c r="LCA75" s="545"/>
      <c r="LCB75" s="545"/>
      <c r="LCE75" s="545"/>
      <c r="LCF75" s="545"/>
      <c r="LCH75" s="545"/>
      <c r="LCI75" s="545"/>
      <c r="LCJ75" s="545"/>
      <c r="LCM75" s="545"/>
      <c r="LCN75" s="545"/>
      <c r="LCP75" s="545"/>
      <c r="LCQ75" s="545"/>
      <c r="LCR75" s="545"/>
      <c r="LCU75" s="545"/>
      <c r="LCV75" s="545"/>
      <c r="LCX75" s="545"/>
      <c r="LCY75" s="545"/>
      <c r="LCZ75" s="545"/>
      <c r="LDC75" s="545"/>
      <c r="LDD75" s="545"/>
      <c r="LDF75" s="545"/>
      <c r="LDG75" s="545"/>
      <c r="LDH75" s="545"/>
      <c r="LDK75" s="545"/>
      <c r="LDL75" s="545"/>
      <c r="LDN75" s="545"/>
      <c r="LDO75" s="545"/>
      <c r="LDP75" s="545"/>
      <c r="LDS75" s="545"/>
      <c r="LDT75" s="545"/>
      <c r="LDV75" s="545"/>
      <c r="LDW75" s="545"/>
      <c r="LDX75" s="545"/>
      <c r="LEA75" s="545"/>
      <c r="LEB75" s="545"/>
      <c r="LED75" s="545"/>
      <c r="LEE75" s="545"/>
      <c r="LEF75" s="545"/>
      <c r="LEI75" s="545"/>
      <c r="LEJ75" s="545"/>
      <c r="LEL75" s="545"/>
      <c r="LEM75" s="545"/>
      <c r="LEN75" s="545"/>
      <c r="LEQ75" s="545"/>
      <c r="LER75" s="545"/>
      <c r="LET75" s="545"/>
      <c r="LEU75" s="545"/>
      <c r="LEV75" s="545"/>
      <c r="LEY75" s="545"/>
      <c r="LEZ75" s="545"/>
      <c r="LFB75" s="545"/>
      <c r="LFC75" s="545"/>
      <c r="LFD75" s="545"/>
      <c r="LFG75" s="545"/>
      <c r="LFH75" s="545"/>
      <c r="LFJ75" s="545"/>
      <c r="LFK75" s="545"/>
      <c r="LFL75" s="545"/>
      <c r="LFO75" s="545"/>
      <c r="LFP75" s="545"/>
      <c r="LFR75" s="545"/>
      <c r="LFS75" s="545"/>
      <c r="LFT75" s="545"/>
      <c r="LFW75" s="545"/>
      <c r="LFX75" s="545"/>
      <c r="LFZ75" s="545"/>
      <c r="LGA75" s="545"/>
      <c r="LGB75" s="545"/>
      <c r="LGE75" s="545"/>
      <c r="LGF75" s="545"/>
      <c r="LGH75" s="545"/>
      <c r="LGI75" s="545"/>
      <c r="LGJ75" s="545"/>
      <c r="LGM75" s="545"/>
      <c r="LGN75" s="545"/>
      <c r="LGP75" s="545"/>
      <c r="LGQ75" s="545"/>
      <c r="LGR75" s="545"/>
      <c r="LGU75" s="545"/>
      <c r="LGV75" s="545"/>
      <c r="LGX75" s="545"/>
      <c r="LGY75" s="545"/>
      <c r="LGZ75" s="545"/>
      <c r="LHC75" s="545"/>
      <c r="LHD75" s="545"/>
      <c r="LHF75" s="545"/>
      <c r="LHG75" s="545"/>
      <c r="LHH75" s="545"/>
      <c r="LHK75" s="545"/>
      <c r="LHL75" s="545"/>
      <c r="LHN75" s="545"/>
      <c r="LHO75" s="545"/>
      <c r="LHP75" s="545"/>
      <c r="LHS75" s="545"/>
      <c r="LHT75" s="545"/>
      <c r="LHV75" s="545"/>
      <c r="LHW75" s="545"/>
      <c r="LHX75" s="545"/>
      <c r="LIA75" s="545"/>
      <c r="LIB75" s="545"/>
      <c r="LID75" s="545"/>
      <c r="LIE75" s="545"/>
      <c r="LIF75" s="545"/>
      <c r="LII75" s="545"/>
      <c r="LIJ75" s="545"/>
      <c r="LIL75" s="545"/>
      <c r="LIM75" s="545"/>
      <c r="LIN75" s="545"/>
      <c r="LIQ75" s="545"/>
      <c r="LIR75" s="545"/>
      <c r="LIT75" s="545"/>
      <c r="LIU75" s="545"/>
      <c r="LIV75" s="545"/>
      <c r="LIY75" s="545"/>
      <c r="LIZ75" s="545"/>
      <c r="LJB75" s="545"/>
      <c r="LJC75" s="545"/>
      <c r="LJD75" s="545"/>
      <c r="LJG75" s="545"/>
      <c r="LJH75" s="545"/>
      <c r="LJJ75" s="545"/>
      <c r="LJK75" s="545"/>
      <c r="LJL75" s="545"/>
      <c r="LJO75" s="545"/>
      <c r="LJP75" s="545"/>
      <c r="LJR75" s="545"/>
      <c r="LJS75" s="545"/>
      <c r="LJT75" s="545"/>
      <c r="LJW75" s="545"/>
      <c r="LJX75" s="545"/>
      <c r="LJZ75" s="545"/>
      <c r="LKA75" s="545"/>
      <c r="LKB75" s="545"/>
      <c r="LKE75" s="545"/>
      <c r="LKF75" s="545"/>
      <c r="LKH75" s="545"/>
      <c r="LKI75" s="545"/>
      <c r="LKJ75" s="545"/>
      <c r="LKM75" s="545"/>
      <c r="LKN75" s="545"/>
      <c r="LKP75" s="545"/>
      <c r="LKQ75" s="545"/>
      <c r="LKR75" s="545"/>
      <c r="LKU75" s="545"/>
      <c r="LKV75" s="545"/>
      <c r="LKX75" s="545"/>
      <c r="LKY75" s="545"/>
      <c r="LKZ75" s="545"/>
      <c r="LLC75" s="545"/>
      <c r="LLD75" s="545"/>
      <c r="LLF75" s="545"/>
      <c r="LLG75" s="545"/>
      <c r="LLH75" s="545"/>
      <c r="LLK75" s="545"/>
      <c r="LLL75" s="545"/>
      <c r="LLN75" s="545"/>
      <c r="LLO75" s="545"/>
      <c r="LLP75" s="545"/>
      <c r="LLS75" s="545"/>
      <c r="LLT75" s="545"/>
      <c r="LLV75" s="545"/>
      <c r="LLW75" s="545"/>
      <c r="LLX75" s="545"/>
      <c r="LMA75" s="545"/>
      <c r="LMB75" s="545"/>
      <c r="LMD75" s="545"/>
      <c r="LME75" s="545"/>
      <c r="LMF75" s="545"/>
      <c r="LMI75" s="545"/>
      <c r="LMJ75" s="545"/>
      <c r="LML75" s="545"/>
      <c r="LMM75" s="545"/>
      <c r="LMN75" s="545"/>
      <c r="LMQ75" s="545"/>
      <c r="LMR75" s="545"/>
      <c r="LMT75" s="545"/>
      <c r="LMU75" s="545"/>
      <c r="LMV75" s="545"/>
      <c r="LMY75" s="545"/>
      <c r="LMZ75" s="545"/>
      <c r="LNB75" s="545"/>
      <c r="LNC75" s="545"/>
      <c r="LND75" s="545"/>
      <c r="LNG75" s="545"/>
      <c r="LNH75" s="545"/>
      <c r="LNJ75" s="545"/>
      <c r="LNK75" s="545"/>
      <c r="LNL75" s="545"/>
      <c r="LNO75" s="545"/>
      <c r="LNP75" s="545"/>
      <c r="LNR75" s="545"/>
      <c r="LNS75" s="545"/>
      <c r="LNT75" s="545"/>
      <c r="LNW75" s="545"/>
      <c r="LNX75" s="545"/>
      <c r="LNZ75" s="545"/>
      <c r="LOA75" s="545"/>
      <c r="LOB75" s="545"/>
      <c r="LOE75" s="545"/>
      <c r="LOF75" s="545"/>
      <c r="LOH75" s="545"/>
      <c r="LOI75" s="545"/>
      <c r="LOJ75" s="545"/>
      <c r="LOM75" s="545"/>
      <c r="LON75" s="545"/>
      <c r="LOP75" s="545"/>
      <c r="LOQ75" s="545"/>
      <c r="LOR75" s="545"/>
      <c r="LOU75" s="545"/>
      <c r="LOV75" s="545"/>
      <c r="LOX75" s="545"/>
      <c r="LOY75" s="545"/>
      <c r="LOZ75" s="545"/>
      <c r="LPC75" s="545"/>
      <c r="LPD75" s="545"/>
      <c r="LPF75" s="545"/>
      <c r="LPG75" s="545"/>
      <c r="LPH75" s="545"/>
      <c r="LPK75" s="545"/>
      <c r="LPL75" s="545"/>
      <c r="LPN75" s="545"/>
      <c r="LPO75" s="545"/>
      <c r="LPP75" s="545"/>
      <c r="LPS75" s="545"/>
      <c r="LPT75" s="545"/>
      <c r="LPV75" s="545"/>
      <c r="LPW75" s="545"/>
      <c r="LPX75" s="545"/>
      <c r="LQA75" s="545"/>
      <c r="LQB75" s="545"/>
      <c r="LQD75" s="545"/>
      <c r="LQE75" s="545"/>
      <c r="LQF75" s="545"/>
      <c r="LQI75" s="545"/>
      <c r="LQJ75" s="545"/>
      <c r="LQL75" s="545"/>
      <c r="LQM75" s="545"/>
      <c r="LQN75" s="545"/>
      <c r="LQQ75" s="545"/>
      <c r="LQR75" s="545"/>
      <c r="LQT75" s="545"/>
      <c r="LQU75" s="545"/>
      <c r="LQV75" s="545"/>
      <c r="LQY75" s="545"/>
      <c r="LQZ75" s="545"/>
      <c r="LRB75" s="545"/>
      <c r="LRC75" s="545"/>
      <c r="LRD75" s="545"/>
      <c r="LRG75" s="545"/>
      <c r="LRH75" s="545"/>
      <c r="LRJ75" s="545"/>
      <c r="LRK75" s="545"/>
      <c r="LRL75" s="545"/>
      <c r="LRO75" s="545"/>
      <c r="LRP75" s="545"/>
      <c r="LRR75" s="545"/>
      <c r="LRS75" s="545"/>
      <c r="LRT75" s="545"/>
      <c r="LRW75" s="545"/>
      <c r="LRX75" s="545"/>
      <c r="LRZ75" s="545"/>
      <c r="LSA75" s="545"/>
      <c r="LSB75" s="545"/>
      <c r="LSE75" s="545"/>
      <c r="LSF75" s="545"/>
      <c r="LSH75" s="545"/>
      <c r="LSI75" s="545"/>
      <c r="LSJ75" s="545"/>
      <c r="LSM75" s="545"/>
      <c r="LSN75" s="545"/>
      <c r="LSP75" s="545"/>
      <c r="LSQ75" s="545"/>
      <c r="LSR75" s="545"/>
      <c r="LSU75" s="545"/>
      <c r="LSV75" s="545"/>
      <c r="LSX75" s="545"/>
      <c r="LSY75" s="545"/>
      <c r="LSZ75" s="545"/>
      <c r="LTC75" s="545"/>
      <c r="LTD75" s="545"/>
      <c r="LTF75" s="545"/>
      <c r="LTG75" s="545"/>
      <c r="LTH75" s="545"/>
      <c r="LTK75" s="545"/>
      <c r="LTL75" s="545"/>
      <c r="LTN75" s="545"/>
      <c r="LTO75" s="545"/>
      <c r="LTP75" s="545"/>
      <c r="LTS75" s="545"/>
      <c r="LTT75" s="545"/>
      <c r="LTV75" s="545"/>
      <c r="LTW75" s="545"/>
      <c r="LTX75" s="545"/>
      <c r="LUA75" s="545"/>
      <c r="LUB75" s="545"/>
      <c r="LUD75" s="545"/>
      <c r="LUE75" s="545"/>
      <c r="LUF75" s="545"/>
      <c r="LUI75" s="545"/>
      <c r="LUJ75" s="545"/>
      <c r="LUL75" s="545"/>
      <c r="LUM75" s="545"/>
      <c r="LUN75" s="545"/>
      <c r="LUQ75" s="545"/>
      <c r="LUR75" s="545"/>
      <c r="LUT75" s="545"/>
      <c r="LUU75" s="545"/>
      <c r="LUV75" s="545"/>
      <c r="LUY75" s="545"/>
      <c r="LUZ75" s="545"/>
      <c r="LVB75" s="545"/>
      <c r="LVC75" s="545"/>
      <c r="LVD75" s="545"/>
      <c r="LVG75" s="545"/>
      <c r="LVH75" s="545"/>
      <c r="LVJ75" s="545"/>
      <c r="LVK75" s="545"/>
      <c r="LVL75" s="545"/>
      <c r="LVO75" s="545"/>
      <c r="LVP75" s="545"/>
      <c r="LVR75" s="545"/>
      <c r="LVS75" s="545"/>
      <c r="LVT75" s="545"/>
      <c r="LVW75" s="545"/>
      <c r="LVX75" s="545"/>
      <c r="LVZ75" s="545"/>
      <c r="LWA75" s="545"/>
      <c r="LWB75" s="545"/>
      <c r="LWE75" s="545"/>
      <c r="LWF75" s="545"/>
      <c r="LWH75" s="545"/>
      <c r="LWI75" s="545"/>
      <c r="LWJ75" s="545"/>
      <c r="LWM75" s="545"/>
      <c r="LWN75" s="545"/>
      <c r="LWP75" s="545"/>
      <c r="LWQ75" s="545"/>
      <c r="LWR75" s="545"/>
      <c r="LWU75" s="545"/>
      <c r="LWV75" s="545"/>
      <c r="LWX75" s="545"/>
      <c r="LWY75" s="545"/>
      <c r="LWZ75" s="545"/>
      <c r="LXC75" s="545"/>
      <c r="LXD75" s="545"/>
      <c r="LXF75" s="545"/>
      <c r="LXG75" s="545"/>
      <c r="LXH75" s="545"/>
      <c r="LXK75" s="545"/>
      <c r="LXL75" s="545"/>
      <c r="LXN75" s="545"/>
      <c r="LXO75" s="545"/>
      <c r="LXP75" s="545"/>
      <c r="LXS75" s="545"/>
      <c r="LXT75" s="545"/>
      <c r="LXV75" s="545"/>
      <c r="LXW75" s="545"/>
      <c r="LXX75" s="545"/>
      <c r="LYA75" s="545"/>
      <c r="LYB75" s="545"/>
      <c r="LYD75" s="545"/>
      <c r="LYE75" s="545"/>
      <c r="LYF75" s="545"/>
      <c r="LYI75" s="545"/>
      <c r="LYJ75" s="545"/>
      <c r="LYL75" s="545"/>
      <c r="LYM75" s="545"/>
      <c r="LYN75" s="545"/>
      <c r="LYQ75" s="545"/>
      <c r="LYR75" s="545"/>
      <c r="LYT75" s="545"/>
      <c r="LYU75" s="545"/>
      <c r="LYV75" s="545"/>
      <c r="LYY75" s="545"/>
      <c r="LYZ75" s="545"/>
      <c r="LZB75" s="545"/>
      <c r="LZC75" s="545"/>
      <c r="LZD75" s="545"/>
      <c r="LZG75" s="545"/>
      <c r="LZH75" s="545"/>
      <c r="LZJ75" s="545"/>
      <c r="LZK75" s="545"/>
      <c r="LZL75" s="545"/>
      <c r="LZO75" s="545"/>
      <c r="LZP75" s="545"/>
      <c r="LZR75" s="545"/>
      <c r="LZS75" s="545"/>
      <c r="LZT75" s="545"/>
      <c r="LZW75" s="545"/>
      <c r="LZX75" s="545"/>
      <c r="LZZ75" s="545"/>
      <c r="MAA75" s="545"/>
      <c r="MAB75" s="545"/>
      <c r="MAE75" s="545"/>
      <c r="MAF75" s="545"/>
      <c r="MAH75" s="545"/>
      <c r="MAI75" s="545"/>
      <c r="MAJ75" s="545"/>
      <c r="MAM75" s="545"/>
      <c r="MAN75" s="545"/>
      <c r="MAP75" s="545"/>
      <c r="MAQ75" s="545"/>
      <c r="MAR75" s="545"/>
      <c r="MAU75" s="545"/>
      <c r="MAV75" s="545"/>
      <c r="MAX75" s="545"/>
      <c r="MAY75" s="545"/>
      <c r="MAZ75" s="545"/>
      <c r="MBC75" s="545"/>
      <c r="MBD75" s="545"/>
      <c r="MBF75" s="545"/>
      <c r="MBG75" s="545"/>
      <c r="MBH75" s="545"/>
      <c r="MBK75" s="545"/>
      <c r="MBL75" s="545"/>
      <c r="MBN75" s="545"/>
      <c r="MBO75" s="545"/>
      <c r="MBP75" s="545"/>
      <c r="MBS75" s="545"/>
      <c r="MBT75" s="545"/>
      <c r="MBV75" s="545"/>
      <c r="MBW75" s="545"/>
      <c r="MBX75" s="545"/>
      <c r="MCA75" s="545"/>
      <c r="MCB75" s="545"/>
      <c r="MCD75" s="545"/>
      <c r="MCE75" s="545"/>
      <c r="MCF75" s="545"/>
      <c r="MCI75" s="545"/>
      <c r="MCJ75" s="545"/>
      <c r="MCL75" s="545"/>
      <c r="MCM75" s="545"/>
      <c r="MCN75" s="545"/>
      <c r="MCQ75" s="545"/>
      <c r="MCR75" s="545"/>
      <c r="MCT75" s="545"/>
      <c r="MCU75" s="545"/>
      <c r="MCV75" s="545"/>
      <c r="MCY75" s="545"/>
      <c r="MCZ75" s="545"/>
      <c r="MDB75" s="545"/>
      <c r="MDC75" s="545"/>
      <c r="MDD75" s="545"/>
      <c r="MDG75" s="545"/>
      <c r="MDH75" s="545"/>
      <c r="MDJ75" s="545"/>
      <c r="MDK75" s="545"/>
      <c r="MDL75" s="545"/>
      <c r="MDO75" s="545"/>
      <c r="MDP75" s="545"/>
      <c r="MDR75" s="545"/>
      <c r="MDS75" s="545"/>
      <c r="MDT75" s="545"/>
      <c r="MDW75" s="545"/>
      <c r="MDX75" s="545"/>
      <c r="MDZ75" s="545"/>
      <c r="MEA75" s="545"/>
      <c r="MEB75" s="545"/>
      <c r="MEE75" s="545"/>
      <c r="MEF75" s="545"/>
      <c r="MEH75" s="545"/>
      <c r="MEI75" s="545"/>
      <c r="MEJ75" s="545"/>
      <c r="MEM75" s="545"/>
      <c r="MEN75" s="545"/>
      <c r="MEP75" s="545"/>
      <c r="MEQ75" s="545"/>
      <c r="MER75" s="545"/>
      <c r="MEU75" s="545"/>
      <c r="MEV75" s="545"/>
      <c r="MEX75" s="545"/>
      <c r="MEY75" s="545"/>
      <c r="MEZ75" s="545"/>
      <c r="MFC75" s="545"/>
      <c r="MFD75" s="545"/>
      <c r="MFF75" s="545"/>
      <c r="MFG75" s="545"/>
      <c r="MFH75" s="545"/>
      <c r="MFK75" s="545"/>
      <c r="MFL75" s="545"/>
      <c r="MFN75" s="545"/>
      <c r="MFO75" s="545"/>
      <c r="MFP75" s="545"/>
      <c r="MFS75" s="545"/>
      <c r="MFT75" s="545"/>
      <c r="MFV75" s="545"/>
      <c r="MFW75" s="545"/>
      <c r="MFX75" s="545"/>
      <c r="MGA75" s="545"/>
      <c r="MGB75" s="545"/>
      <c r="MGD75" s="545"/>
      <c r="MGE75" s="545"/>
      <c r="MGF75" s="545"/>
      <c r="MGI75" s="545"/>
      <c r="MGJ75" s="545"/>
      <c r="MGL75" s="545"/>
      <c r="MGM75" s="545"/>
      <c r="MGN75" s="545"/>
      <c r="MGQ75" s="545"/>
      <c r="MGR75" s="545"/>
      <c r="MGT75" s="545"/>
      <c r="MGU75" s="545"/>
      <c r="MGV75" s="545"/>
      <c r="MGY75" s="545"/>
      <c r="MGZ75" s="545"/>
      <c r="MHB75" s="545"/>
      <c r="MHC75" s="545"/>
      <c r="MHD75" s="545"/>
      <c r="MHG75" s="545"/>
      <c r="MHH75" s="545"/>
      <c r="MHJ75" s="545"/>
      <c r="MHK75" s="545"/>
      <c r="MHL75" s="545"/>
      <c r="MHO75" s="545"/>
      <c r="MHP75" s="545"/>
      <c r="MHR75" s="545"/>
      <c r="MHS75" s="545"/>
      <c r="MHT75" s="545"/>
      <c r="MHW75" s="545"/>
      <c r="MHX75" s="545"/>
      <c r="MHZ75" s="545"/>
      <c r="MIA75" s="545"/>
      <c r="MIB75" s="545"/>
      <c r="MIE75" s="545"/>
      <c r="MIF75" s="545"/>
      <c r="MIH75" s="545"/>
      <c r="MII75" s="545"/>
      <c r="MIJ75" s="545"/>
      <c r="MIM75" s="545"/>
      <c r="MIN75" s="545"/>
      <c r="MIP75" s="545"/>
      <c r="MIQ75" s="545"/>
      <c r="MIR75" s="545"/>
      <c r="MIU75" s="545"/>
      <c r="MIV75" s="545"/>
      <c r="MIX75" s="545"/>
      <c r="MIY75" s="545"/>
      <c r="MIZ75" s="545"/>
      <c r="MJC75" s="545"/>
      <c r="MJD75" s="545"/>
      <c r="MJF75" s="545"/>
      <c r="MJG75" s="545"/>
      <c r="MJH75" s="545"/>
      <c r="MJK75" s="545"/>
      <c r="MJL75" s="545"/>
      <c r="MJN75" s="545"/>
      <c r="MJO75" s="545"/>
      <c r="MJP75" s="545"/>
      <c r="MJS75" s="545"/>
      <c r="MJT75" s="545"/>
      <c r="MJV75" s="545"/>
      <c r="MJW75" s="545"/>
      <c r="MJX75" s="545"/>
      <c r="MKA75" s="545"/>
      <c r="MKB75" s="545"/>
      <c r="MKD75" s="545"/>
      <c r="MKE75" s="545"/>
      <c r="MKF75" s="545"/>
      <c r="MKI75" s="545"/>
      <c r="MKJ75" s="545"/>
      <c r="MKL75" s="545"/>
      <c r="MKM75" s="545"/>
      <c r="MKN75" s="545"/>
      <c r="MKQ75" s="545"/>
      <c r="MKR75" s="545"/>
      <c r="MKT75" s="545"/>
      <c r="MKU75" s="545"/>
      <c r="MKV75" s="545"/>
      <c r="MKY75" s="545"/>
      <c r="MKZ75" s="545"/>
      <c r="MLB75" s="545"/>
      <c r="MLC75" s="545"/>
      <c r="MLD75" s="545"/>
      <c r="MLG75" s="545"/>
      <c r="MLH75" s="545"/>
      <c r="MLJ75" s="545"/>
      <c r="MLK75" s="545"/>
      <c r="MLL75" s="545"/>
      <c r="MLO75" s="545"/>
      <c r="MLP75" s="545"/>
      <c r="MLR75" s="545"/>
      <c r="MLS75" s="545"/>
      <c r="MLT75" s="545"/>
      <c r="MLW75" s="545"/>
      <c r="MLX75" s="545"/>
      <c r="MLZ75" s="545"/>
      <c r="MMA75" s="545"/>
      <c r="MMB75" s="545"/>
      <c r="MME75" s="545"/>
      <c r="MMF75" s="545"/>
      <c r="MMH75" s="545"/>
      <c r="MMI75" s="545"/>
      <c r="MMJ75" s="545"/>
      <c r="MMM75" s="545"/>
      <c r="MMN75" s="545"/>
      <c r="MMP75" s="545"/>
      <c r="MMQ75" s="545"/>
      <c r="MMR75" s="545"/>
      <c r="MMU75" s="545"/>
      <c r="MMV75" s="545"/>
      <c r="MMX75" s="545"/>
      <c r="MMY75" s="545"/>
      <c r="MMZ75" s="545"/>
      <c r="MNC75" s="545"/>
      <c r="MND75" s="545"/>
      <c r="MNF75" s="545"/>
      <c r="MNG75" s="545"/>
      <c r="MNH75" s="545"/>
      <c r="MNK75" s="545"/>
      <c r="MNL75" s="545"/>
      <c r="MNN75" s="545"/>
      <c r="MNO75" s="545"/>
      <c r="MNP75" s="545"/>
      <c r="MNS75" s="545"/>
      <c r="MNT75" s="545"/>
      <c r="MNV75" s="545"/>
      <c r="MNW75" s="545"/>
      <c r="MNX75" s="545"/>
      <c r="MOA75" s="545"/>
      <c r="MOB75" s="545"/>
      <c r="MOD75" s="545"/>
      <c r="MOE75" s="545"/>
      <c r="MOF75" s="545"/>
      <c r="MOI75" s="545"/>
      <c r="MOJ75" s="545"/>
      <c r="MOL75" s="545"/>
      <c r="MOM75" s="545"/>
      <c r="MON75" s="545"/>
      <c r="MOQ75" s="545"/>
      <c r="MOR75" s="545"/>
      <c r="MOT75" s="545"/>
      <c r="MOU75" s="545"/>
      <c r="MOV75" s="545"/>
      <c r="MOY75" s="545"/>
      <c r="MOZ75" s="545"/>
      <c r="MPB75" s="545"/>
      <c r="MPC75" s="545"/>
      <c r="MPD75" s="545"/>
      <c r="MPG75" s="545"/>
      <c r="MPH75" s="545"/>
      <c r="MPJ75" s="545"/>
      <c r="MPK75" s="545"/>
      <c r="MPL75" s="545"/>
      <c r="MPO75" s="545"/>
      <c r="MPP75" s="545"/>
      <c r="MPR75" s="545"/>
      <c r="MPS75" s="545"/>
      <c r="MPT75" s="545"/>
      <c r="MPW75" s="545"/>
      <c r="MPX75" s="545"/>
      <c r="MPZ75" s="545"/>
      <c r="MQA75" s="545"/>
      <c r="MQB75" s="545"/>
      <c r="MQE75" s="545"/>
      <c r="MQF75" s="545"/>
      <c r="MQH75" s="545"/>
      <c r="MQI75" s="545"/>
      <c r="MQJ75" s="545"/>
      <c r="MQM75" s="545"/>
      <c r="MQN75" s="545"/>
      <c r="MQP75" s="545"/>
      <c r="MQQ75" s="545"/>
      <c r="MQR75" s="545"/>
      <c r="MQU75" s="545"/>
      <c r="MQV75" s="545"/>
      <c r="MQX75" s="545"/>
      <c r="MQY75" s="545"/>
      <c r="MQZ75" s="545"/>
      <c r="MRC75" s="545"/>
      <c r="MRD75" s="545"/>
      <c r="MRF75" s="545"/>
      <c r="MRG75" s="545"/>
      <c r="MRH75" s="545"/>
      <c r="MRK75" s="545"/>
      <c r="MRL75" s="545"/>
      <c r="MRN75" s="545"/>
      <c r="MRO75" s="545"/>
      <c r="MRP75" s="545"/>
      <c r="MRS75" s="545"/>
      <c r="MRT75" s="545"/>
      <c r="MRV75" s="545"/>
      <c r="MRW75" s="545"/>
      <c r="MRX75" s="545"/>
      <c r="MSA75" s="545"/>
      <c r="MSB75" s="545"/>
      <c r="MSD75" s="545"/>
      <c r="MSE75" s="545"/>
      <c r="MSF75" s="545"/>
      <c r="MSI75" s="545"/>
      <c r="MSJ75" s="545"/>
      <c r="MSL75" s="545"/>
      <c r="MSM75" s="545"/>
      <c r="MSN75" s="545"/>
      <c r="MSQ75" s="545"/>
      <c r="MSR75" s="545"/>
      <c r="MST75" s="545"/>
      <c r="MSU75" s="545"/>
      <c r="MSV75" s="545"/>
      <c r="MSY75" s="545"/>
      <c r="MSZ75" s="545"/>
      <c r="MTB75" s="545"/>
      <c r="MTC75" s="545"/>
      <c r="MTD75" s="545"/>
      <c r="MTG75" s="545"/>
      <c r="MTH75" s="545"/>
      <c r="MTJ75" s="545"/>
      <c r="MTK75" s="545"/>
      <c r="MTL75" s="545"/>
      <c r="MTO75" s="545"/>
      <c r="MTP75" s="545"/>
      <c r="MTR75" s="545"/>
      <c r="MTS75" s="545"/>
      <c r="MTT75" s="545"/>
      <c r="MTW75" s="545"/>
      <c r="MTX75" s="545"/>
      <c r="MTZ75" s="545"/>
      <c r="MUA75" s="545"/>
      <c r="MUB75" s="545"/>
      <c r="MUE75" s="545"/>
      <c r="MUF75" s="545"/>
      <c r="MUH75" s="545"/>
      <c r="MUI75" s="545"/>
      <c r="MUJ75" s="545"/>
      <c r="MUM75" s="545"/>
      <c r="MUN75" s="545"/>
      <c r="MUP75" s="545"/>
      <c r="MUQ75" s="545"/>
      <c r="MUR75" s="545"/>
      <c r="MUU75" s="545"/>
      <c r="MUV75" s="545"/>
      <c r="MUX75" s="545"/>
      <c r="MUY75" s="545"/>
      <c r="MUZ75" s="545"/>
      <c r="MVC75" s="545"/>
      <c r="MVD75" s="545"/>
      <c r="MVF75" s="545"/>
      <c r="MVG75" s="545"/>
      <c r="MVH75" s="545"/>
      <c r="MVK75" s="545"/>
      <c r="MVL75" s="545"/>
      <c r="MVN75" s="545"/>
      <c r="MVO75" s="545"/>
      <c r="MVP75" s="545"/>
      <c r="MVS75" s="545"/>
      <c r="MVT75" s="545"/>
      <c r="MVV75" s="545"/>
      <c r="MVW75" s="545"/>
      <c r="MVX75" s="545"/>
      <c r="MWA75" s="545"/>
      <c r="MWB75" s="545"/>
      <c r="MWD75" s="545"/>
      <c r="MWE75" s="545"/>
      <c r="MWF75" s="545"/>
      <c r="MWI75" s="545"/>
      <c r="MWJ75" s="545"/>
      <c r="MWL75" s="545"/>
      <c r="MWM75" s="545"/>
      <c r="MWN75" s="545"/>
      <c r="MWQ75" s="545"/>
      <c r="MWR75" s="545"/>
      <c r="MWT75" s="545"/>
      <c r="MWU75" s="545"/>
      <c r="MWV75" s="545"/>
      <c r="MWY75" s="545"/>
      <c r="MWZ75" s="545"/>
      <c r="MXB75" s="545"/>
      <c r="MXC75" s="545"/>
      <c r="MXD75" s="545"/>
      <c r="MXG75" s="545"/>
      <c r="MXH75" s="545"/>
      <c r="MXJ75" s="545"/>
      <c r="MXK75" s="545"/>
      <c r="MXL75" s="545"/>
      <c r="MXO75" s="545"/>
      <c r="MXP75" s="545"/>
      <c r="MXR75" s="545"/>
      <c r="MXS75" s="545"/>
      <c r="MXT75" s="545"/>
      <c r="MXW75" s="545"/>
      <c r="MXX75" s="545"/>
      <c r="MXZ75" s="545"/>
      <c r="MYA75" s="545"/>
      <c r="MYB75" s="545"/>
      <c r="MYE75" s="545"/>
      <c r="MYF75" s="545"/>
      <c r="MYH75" s="545"/>
      <c r="MYI75" s="545"/>
      <c r="MYJ75" s="545"/>
      <c r="MYM75" s="545"/>
      <c r="MYN75" s="545"/>
      <c r="MYP75" s="545"/>
      <c r="MYQ75" s="545"/>
      <c r="MYR75" s="545"/>
      <c r="MYU75" s="545"/>
      <c r="MYV75" s="545"/>
      <c r="MYX75" s="545"/>
      <c r="MYY75" s="545"/>
      <c r="MYZ75" s="545"/>
      <c r="MZC75" s="545"/>
      <c r="MZD75" s="545"/>
      <c r="MZF75" s="545"/>
      <c r="MZG75" s="545"/>
      <c r="MZH75" s="545"/>
      <c r="MZK75" s="545"/>
      <c r="MZL75" s="545"/>
      <c r="MZN75" s="545"/>
      <c r="MZO75" s="545"/>
      <c r="MZP75" s="545"/>
      <c r="MZS75" s="545"/>
      <c r="MZT75" s="545"/>
      <c r="MZV75" s="545"/>
      <c r="MZW75" s="545"/>
      <c r="MZX75" s="545"/>
      <c r="NAA75" s="545"/>
      <c r="NAB75" s="545"/>
      <c r="NAD75" s="545"/>
      <c r="NAE75" s="545"/>
      <c r="NAF75" s="545"/>
      <c r="NAI75" s="545"/>
      <c r="NAJ75" s="545"/>
      <c r="NAL75" s="545"/>
      <c r="NAM75" s="545"/>
      <c r="NAN75" s="545"/>
      <c r="NAQ75" s="545"/>
      <c r="NAR75" s="545"/>
      <c r="NAT75" s="545"/>
      <c r="NAU75" s="545"/>
      <c r="NAV75" s="545"/>
      <c r="NAY75" s="545"/>
      <c r="NAZ75" s="545"/>
      <c r="NBB75" s="545"/>
      <c r="NBC75" s="545"/>
      <c r="NBD75" s="545"/>
      <c r="NBG75" s="545"/>
      <c r="NBH75" s="545"/>
      <c r="NBJ75" s="545"/>
      <c r="NBK75" s="545"/>
      <c r="NBL75" s="545"/>
      <c r="NBO75" s="545"/>
      <c r="NBP75" s="545"/>
      <c r="NBR75" s="545"/>
      <c r="NBS75" s="545"/>
      <c r="NBT75" s="545"/>
      <c r="NBW75" s="545"/>
      <c r="NBX75" s="545"/>
      <c r="NBZ75" s="545"/>
      <c r="NCA75" s="545"/>
      <c r="NCB75" s="545"/>
      <c r="NCE75" s="545"/>
      <c r="NCF75" s="545"/>
      <c r="NCH75" s="545"/>
      <c r="NCI75" s="545"/>
      <c r="NCJ75" s="545"/>
      <c r="NCM75" s="545"/>
      <c r="NCN75" s="545"/>
      <c r="NCP75" s="545"/>
      <c r="NCQ75" s="545"/>
      <c r="NCR75" s="545"/>
      <c r="NCU75" s="545"/>
      <c r="NCV75" s="545"/>
      <c r="NCX75" s="545"/>
      <c r="NCY75" s="545"/>
      <c r="NCZ75" s="545"/>
      <c r="NDC75" s="545"/>
      <c r="NDD75" s="545"/>
      <c r="NDF75" s="545"/>
      <c r="NDG75" s="545"/>
      <c r="NDH75" s="545"/>
      <c r="NDK75" s="545"/>
      <c r="NDL75" s="545"/>
      <c r="NDN75" s="545"/>
      <c r="NDO75" s="545"/>
      <c r="NDP75" s="545"/>
      <c r="NDS75" s="545"/>
      <c r="NDT75" s="545"/>
      <c r="NDV75" s="545"/>
      <c r="NDW75" s="545"/>
      <c r="NDX75" s="545"/>
      <c r="NEA75" s="545"/>
      <c r="NEB75" s="545"/>
      <c r="NED75" s="545"/>
      <c r="NEE75" s="545"/>
      <c r="NEF75" s="545"/>
      <c r="NEI75" s="545"/>
      <c r="NEJ75" s="545"/>
      <c r="NEL75" s="545"/>
      <c r="NEM75" s="545"/>
      <c r="NEN75" s="545"/>
      <c r="NEQ75" s="545"/>
      <c r="NER75" s="545"/>
      <c r="NET75" s="545"/>
      <c r="NEU75" s="545"/>
      <c r="NEV75" s="545"/>
      <c r="NEY75" s="545"/>
      <c r="NEZ75" s="545"/>
      <c r="NFB75" s="545"/>
      <c r="NFC75" s="545"/>
      <c r="NFD75" s="545"/>
      <c r="NFG75" s="545"/>
      <c r="NFH75" s="545"/>
      <c r="NFJ75" s="545"/>
      <c r="NFK75" s="545"/>
      <c r="NFL75" s="545"/>
      <c r="NFO75" s="545"/>
      <c r="NFP75" s="545"/>
      <c r="NFR75" s="545"/>
      <c r="NFS75" s="545"/>
      <c r="NFT75" s="545"/>
      <c r="NFW75" s="545"/>
      <c r="NFX75" s="545"/>
      <c r="NFZ75" s="545"/>
      <c r="NGA75" s="545"/>
      <c r="NGB75" s="545"/>
      <c r="NGE75" s="545"/>
      <c r="NGF75" s="545"/>
      <c r="NGH75" s="545"/>
      <c r="NGI75" s="545"/>
      <c r="NGJ75" s="545"/>
      <c r="NGM75" s="545"/>
      <c r="NGN75" s="545"/>
      <c r="NGP75" s="545"/>
      <c r="NGQ75" s="545"/>
      <c r="NGR75" s="545"/>
      <c r="NGU75" s="545"/>
      <c r="NGV75" s="545"/>
      <c r="NGX75" s="545"/>
      <c r="NGY75" s="545"/>
      <c r="NGZ75" s="545"/>
      <c r="NHC75" s="545"/>
      <c r="NHD75" s="545"/>
      <c r="NHF75" s="545"/>
      <c r="NHG75" s="545"/>
      <c r="NHH75" s="545"/>
      <c r="NHK75" s="545"/>
      <c r="NHL75" s="545"/>
      <c r="NHN75" s="545"/>
      <c r="NHO75" s="545"/>
      <c r="NHP75" s="545"/>
      <c r="NHS75" s="545"/>
      <c r="NHT75" s="545"/>
      <c r="NHV75" s="545"/>
      <c r="NHW75" s="545"/>
      <c r="NHX75" s="545"/>
      <c r="NIA75" s="545"/>
      <c r="NIB75" s="545"/>
      <c r="NID75" s="545"/>
      <c r="NIE75" s="545"/>
      <c r="NIF75" s="545"/>
      <c r="NII75" s="545"/>
      <c r="NIJ75" s="545"/>
      <c r="NIL75" s="545"/>
      <c r="NIM75" s="545"/>
      <c r="NIN75" s="545"/>
      <c r="NIQ75" s="545"/>
      <c r="NIR75" s="545"/>
      <c r="NIT75" s="545"/>
      <c r="NIU75" s="545"/>
      <c r="NIV75" s="545"/>
      <c r="NIY75" s="545"/>
      <c r="NIZ75" s="545"/>
      <c r="NJB75" s="545"/>
      <c r="NJC75" s="545"/>
      <c r="NJD75" s="545"/>
      <c r="NJG75" s="545"/>
      <c r="NJH75" s="545"/>
      <c r="NJJ75" s="545"/>
      <c r="NJK75" s="545"/>
      <c r="NJL75" s="545"/>
      <c r="NJO75" s="545"/>
      <c r="NJP75" s="545"/>
      <c r="NJR75" s="545"/>
      <c r="NJS75" s="545"/>
      <c r="NJT75" s="545"/>
      <c r="NJW75" s="545"/>
      <c r="NJX75" s="545"/>
      <c r="NJZ75" s="545"/>
      <c r="NKA75" s="545"/>
      <c r="NKB75" s="545"/>
      <c r="NKE75" s="545"/>
      <c r="NKF75" s="545"/>
      <c r="NKH75" s="545"/>
      <c r="NKI75" s="545"/>
      <c r="NKJ75" s="545"/>
      <c r="NKM75" s="545"/>
      <c r="NKN75" s="545"/>
      <c r="NKP75" s="545"/>
      <c r="NKQ75" s="545"/>
      <c r="NKR75" s="545"/>
      <c r="NKU75" s="545"/>
      <c r="NKV75" s="545"/>
      <c r="NKX75" s="545"/>
      <c r="NKY75" s="545"/>
      <c r="NKZ75" s="545"/>
      <c r="NLC75" s="545"/>
      <c r="NLD75" s="545"/>
      <c r="NLF75" s="545"/>
      <c r="NLG75" s="545"/>
      <c r="NLH75" s="545"/>
      <c r="NLK75" s="545"/>
      <c r="NLL75" s="545"/>
      <c r="NLN75" s="545"/>
      <c r="NLO75" s="545"/>
      <c r="NLP75" s="545"/>
      <c r="NLS75" s="545"/>
      <c r="NLT75" s="545"/>
      <c r="NLV75" s="545"/>
      <c r="NLW75" s="545"/>
      <c r="NLX75" s="545"/>
      <c r="NMA75" s="545"/>
      <c r="NMB75" s="545"/>
      <c r="NMD75" s="545"/>
      <c r="NME75" s="545"/>
      <c r="NMF75" s="545"/>
      <c r="NMI75" s="545"/>
      <c r="NMJ75" s="545"/>
      <c r="NML75" s="545"/>
      <c r="NMM75" s="545"/>
      <c r="NMN75" s="545"/>
      <c r="NMQ75" s="545"/>
      <c r="NMR75" s="545"/>
      <c r="NMT75" s="545"/>
      <c r="NMU75" s="545"/>
      <c r="NMV75" s="545"/>
      <c r="NMY75" s="545"/>
      <c r="NMZ75" s="545"/>
      <c r="NNB75" s="545"/>
      <c r="NNC75" s="545"/>
      <c r="NND75" s="545"/>
      <c r="NNG75" s="545"/>
      <c r="NNH75" s="545"/>
      <c r="NNJ75" s="545"/>
      <c r="NNK75" s="545"/>
      <c r="NNL75" s="545"/>
      <c r="NNO75" s="545"/>
      <c r="NNP75" s="545"/>
      <c r="NNR75" s="545"/>
      <c r="NNS75" s="545"/>
      <c r="NNT75" s="545"/>
      <c r="NNW75" s="545"/>
      <c r="NNX75" s="545"/>
      <c r="NNZ75" s="545"/>
      <c r="NOA75" s="545"/>
      <c r="NOB75" s="545"/>
      <c r="NOE75" s="545"/>
      <c r="NOF75" s="545"/>
      <c r="NOH75" s="545"/>
      <c r="NOI75" s="545"/>
      <c r="NOJ75" s="545"/>
      <c r="NOM75" s="545"/>
      <c r="NON75" s="545"/>
      <c r="NOP75" s="545"/>
      <c r="NOQ75" s="545"/>
      <c r="NOR75" s="545"/>
      <c r="NOU75" s="545"/>
      <c r="NOV75" s="545"/>
      <c r="NOX75" s="545"/>
      <c r="NOY75" s="545"/>
      <c r="NOZ75" s="545"/>
      <c r="NPC75" s="545"/>
      <c r="NPD75" s="545"/>
      <c r="NPF75" s="545"/>
      <c r="NPG75" s="545"/>
      <c r="NPH75" s="545"/>
      <c r="NPK75" s="545"/>
      <c r="NPL75" s="545"/>
      <c r="NPN75" s="545"/>
      <c r="NPO75" s="545"/>
      <c r="NPP75" s="545"/>
      <c r="NPS75" s="545"/>
      <c r="NPT75" s="545"/>
      <c r="NPV75" s="545"/>
      <c r="NPW75" s="545"/>
      <c r="NPX75" s="545"/>
      <c r="NQA75" s="545"/>
      <c r="NQB75" s="545"/>
      <c r="NQD75" s="545"/>
      <c r="NQE75" s="545"/>
      <c r="NQF75" s="545"/>
      <c r="NQI75" s="545"/>
      <c r="NQJ75" s="545"/>
      <c r="NQL75" s="545"/>
      <c r="NQM75" s="545"/>
      <c r="NQN75" s="545"/>
      <c r="NQQ75" s="545"/>
      <c r="NQR75" s="545"/>
      <c r="NQT75" s="545"/>
      <c r="NQU75" s="545"/>
      <c r="NQV75" s="545"/>
      <c r="NQY75" s="545"/>
      <c r="NQZ75" s="545"/>
      <c r="NRB75" s="545"/>
      <c r="NRC75" s="545"/>
      <c r="NRD75" s="545"/>
      <c r="NRG75" s="545"/>
      <c r="NRH75" s="545"/>
      <c r="NRJ75" s="545"/>
      <c r="NRK75" s="545"/>
      <c r="NRL75" s="545"/>
      <c r="NRO75" s="545"/>
      <c r="NRP75" s="545"/>
      <c r="NRR75" s="545"/>
      <c r="NRS75" s="545"/>
      <c r="NRT75" s="545"/>
      <c r="NRW75" s="545"/>
      <c r="NRX75" s="545"/>
      <c r="NRZ75" s="545"/>
      <c r="NSA75" s="545"/>
      <c r="NSB75" s="545"/>
      <c r="NSE75" s="545"/>
      <c r="NSF75" s="545"/>
      <c r="NSH75" s="545"/>
      <c r="NSI75" s="545"/>
      <c r="NSJ75" s="545"/>
      <c r="NSM75" s="545"/>
      <c r="NSN75" s="545"/>
      <c r="NSP75" s="545"/>
      <c r="NSQ75" s="545"/>
      <c r="NSR75" s="545"/>
      <c r="NSU75" s="545"/>
      <c r="NSV75" s="545"/>
      <c r="NSX75" s="545"/>
      <c r="NSY75" s="545"/>
      <c r="NSZ75" s="545"/>
      <c r="NTC75" s="545"/>
      <c r="NTD75" s="545"/>
      <c r="NTF75" s="545"/>
      <c r="NTG75" s="545"/>
      <c r="NTH75" s="545"/>
      <c r="NTK75" s="545"/>
      <c r="NTL75" s="545"/>
      <c r="NTN75" s="545"/>
      <c r="NTO75" s="545"/>
      <c r="NTP75" s="545"/>
      <c r="NTS75" s="545"/>
      <c r="NTT75" s="545"/>
      <c r="NTV75" s="545"/>
      <c r="NTW75" s="545"/>
      <c r="NTX75" s="545"/>
      <c r="NUA75" s="545"/>
      <c r="NUB75" s="545"/>
      <c r="NUD75" s="545"/>
      <c r="NUE75" s="545"/>
      <c r="NUF75" s="545"/>
      <c r="NUI75" s="545"/>
      <c r="NUJ75" s="545"/>
      <c r="NUL75" s="545"/>
      <c r="NUM75" s="545"/>
      <c r="NUN75" s="545"/>
      <c r="NUQ75" s="545"/>
      <c r="NUR75" s="545"/>
      <c r="NUT75" s="545"/>
      <c r="NUU75" s="545"/>
      <c r="NUV75" s="545"/>
      <c r="NUY75" s="545"/>
      <c r="NUZ75" s="545"/>
      <c r="NVB75" s="545"/>
      <c r="NVC75" s="545"/>
      <c r="NVD75" s="545"/>
      <c r="NVG75" s="545"/>
      <c r="NVH75" s="545"/>
      <c r="NVJ75" s="545"/>
      <c r="NVK75" s="545"/>
      <c r="NVL75" s="545"/>
      <c r="NVO75" s="545"/>
      <c r="NVP75" s="545"/>
      <c r="NVR75" s="545"/>
      <c r="NVS75" s="545"/>
      <c r="NVT75" s="545"/>
      <c r="NVW75" s="545"/>
      <c r="NVX75" s="545"/>
      <c r="NVZ75" s="545"/>
      <c r="NWA75" s="545"/>
      <c r="NWB75" s="545"/>
      <c r="NWE75" s="545"/>
      <c r="NWF75" s="545"/>
      <c r="NWH75" s="545"/>
      <c r="NWI75" s="545"/>
      <c r="NWJ75" s="545"/>
      <c r="NWM75" s="545"/>
      <c r="NWN75" s="545"/>
      <c r="NWP75" s="545"/>
      <c r="NWQ75" s="545"/>
      <c r="NWR75" s="545"/>
      <c r="NWU75" s="545"/>
      <c r="NWV75" s="545"/>
      <c r="NWX75" s="545"/>
      <c r="NWY75" s="545"/>
      <c r="NWZ75" s="545"/>
      <c r="NXC75" s="545"/>
      <c r="NXD75" s="545"/>
      <c r="NXF75" s="545"/>
      <c r="NXG75" s="545"/>
      <c r="NXH75" s="545"/>
      <c r="NXK75" s="545"/>
      <c r="NXL75" s="545"/>
      <c r="NXN75" s="545"/>
      <c r="NXO75" s="545"/>
      <c r="NXP75" s="545"/>
      <c r="NXS75" s="545"/>
      <c r="NXT75" s="545"/>
      <c r="NXV75" s="545"/>
      <c r="NXW75" s="545"/>
      <c r="NXX75" s="545"/>
      <c r="NYA75" s="545"/>
      <c r="NYB75" s="545"/>
      <c r="NYD75" s="545"/>
      <c r="NYE75" s="545"/>
      <c r="NYF75" s="545"/>
      <c r="NYI75" s="545"/>
      <c r="NYJ75" s="545"/>
      <c r="NYL75" s="545"/>
      <c r="NYM75" s="545"/>
      <c r="NYN75" s="545"/>
      <c r="NYQ75" s="545"/>
      <c r="NYR75" s="545"/>
      <c r="NYT75" s="545"/>
      <c r="NYU75" s="545"/>
      <c r="NYV75" s="545"/>
      <c r="NYY75" s="545"/>
      <c r="NYZ75" s="545"/>
      <c r="NZB75" s="545"/>
      <c r="NZC75" s="545"/>
      <c r="NZD75" s="545"/>
      <c r="NZG75" s="545"/>
      <c r="NZH75" s="545"/>
      <c r="NZJ75" s="545"/>
      <c r="NZK75" s="545"/>
      <c r="NZL75" s="545"/>
      <c r="NZO75" s="545"/>
      <c r="NZP75" s="545"/>
      <c r="NZR75" s="545"/>
      <c r="NZS75" s="545"/>
      <c r="NZT75" s="545"/>
      <c r="NZW75" s="545"/>
      <c r="NZX75" s="545"/>
      <c r="NZZ75" s="545"/>
      <c r="OAA75" s="545"/>
      <c r="OAB75" s="545"/>
      <c r="OAE75" s="545"/>
      <c r="OAF75" s="545"/>
      <c r="OAH75" s="545"/>
      <c r="OAI75" s="545"/>
      <c r="OAJ75" s="545"/>
      <c r="OAM75" s="545"/>
      <c r="OAN75" s="545"/>
      <c r="OAP75" s="545"/>
      <c r="OAQ75" s="545"/>
      <c r="OAR75" s="545"/>
      <c r="OAU75" s="545"/>
      <c r="OAV75" s="545"/>
      <c r="OAX75" s="545"/>
      <c r="OAY75" s="545"/>
      <c r="OAZ75" s="545"/>
      <c r="OBC75" s="545"/>
      <c r="OBD75" s="545"/>
      <c r="OBF75" s="545"/>
      <c r="OBG75" s="545"/>
      <c r="OBH75" s="545"/>
      <c r="OBK75" s="545"/>
      <c r="OBL75" s="545"/>
      <c r="OBN75" s="545"/>
      <c r="OBO75" s="545"/>
      <c r="OBP75" s="545"/>
      <c r="OBS75" s="545"/>
      <c r="OBT75" s="545"/>
      <c r="OBV75" s="545"/>
      <c r="OBW75" s="545"/>
      <c r="OBX75" s="545"/>
      <c r="OCA75" s="545"/>
      <c r="OCB75" s="545"/>
      <c r="OCD75" s="545"/>
      <c r="OCE75" s="545"/>
      <c r="OCF75" s="545"/>
      <c r="OCI75" s="545"/>
      <c r="OCJ75" s="545"/>
      <c r="OCL75" s="545"/>
      <c r="OCM75" s="545"/>
      <c r="OCN75" s="545"/>
      <c r="OCQ75" s="545"/>
      <c r="OCR75" s="545"/>
      <c r="OCT75" s="545"/>
      <c r="OCU75" s="545"/>
      <c r="OCV75" s="545"/>
      <c r="OCY75" s="545"/>
      <c r="OCZ75" s="545"/>
      <c r="ODB75" s="545"/>
      <c r="ODC75" s="545"/>
      <c r="ODD75" s="545"/>
      <c r="ODG75" s="545"/>
      <c r="ODH75" s="545"/>
      <c r="ODJ75" s="545"/>
      <c r="ODK75" s="545"/>
      <c r="ODL75" s="545"/>
      <c r="ODO75" s="545"/>
      <c r="ODP75" s="545"/>
      <c r="ODR75" s="545"/>
      <c r="ODS75" s="545"/>
      <c r="ODT75" s="545"/>
      <c r="ODW75" s="545"/>
      <c r="ODX75" s="545"/>
      <c r="ODZ75" s="545"/>
      <c r="OEA75" s="545"/>
      <c r="OEB75" s="545"/>
      <c r="OEE75" s="545"/>
      <c r="OEF75" s="545"/>
      <c r="OEH75" s="545"/>
      <c r="OEI75" s="545"/>
      <c r="OEJ75" s="545"/>
      <c r="OEM75" s="545"/>
      <c r="OEN75" s="545"/>
      <c r="OEP75" s="545"/>
      <c r="OEQ75" s="545"/>
      <c r="OER75" s="545"/>
      <c r="OEU75" s="545"/>
      <c r="OEV75" s="545"/>
      <c r="OEX75" s="545"/>
      <c r="OEY75" s="545"/>
      <c r="OEZ75" s="545"/>
      <c r="OFC75" s="545"/>
      <c r="OFD75" s="545"/>
      <c r="OFF75" s="545"/>
      <c r="OFG75" s="545"/>
      <c r="OFH75" s="545"/>
      <c r="OFK75" s="545"/>
      <c r="OFL75" s="545"/>
      <c r="OFN75" s="545"/>
      <c r="OFO75" s="545"/>
      <c r="OFP75" s="545"/>
      <c r="OFS75" s="545"/>
      <c r="OFT75" s="545"/>
      <c r="OFV75" s="545"/>
      <c r="OFW75" s="545"/>
      <c r="OFX75" s="545"/>
      <c r="OGA75" s="545"/>
      <c r="OGB75" s="545"/>
      <c r="OGD75" s="545"/>
      <c r="OGE75" s="545"/>
      <c r="OGF75" s="545"/>
      <c r="OGI75" s="545"/>
      <c r="OGJ75" s="545"/>
      <c r="OGL75" s="545"/>
      <c r="OGM75" s="545"/>
      <c r="OGN75" s="545"/>
      <c r="OGQ75" s="545"/>
      <c r="OGR75" s="545"/>
      <c r="OGT75" s="545"/>
      <c r="OGU75" s="545"/>
      <c r="OGV75" s="545"/>
      <c r="OGY75" s="545"/>
      <c r="OGZ75" s="545"/>
      <c r="OHB75" s="545"/>
      <c r="OHC75" s="545"/>
      <c r="OHD75" s="545"/>
      <c r="OHG75" s="545"/>
      <c r="OHH75" s="545"/>
      <c r="OHJ75" s="545"/>
      <c r="OHK75" s="545"/>
      <c r="OHL75" s="545"/>
      <c r="OHO75" s="545"/>
      <c r="OHP75" s="545"/>
      <c r="OHR75" s="545"/>
      <c r="OHS75" s="545"/>
      <c r="OHT75" s="545"/>
      <c r="OHW75" s="545"/>
      <c r="OHX75" s="545"/>
      <c r="OHZ75" s="545"/>
      <c r="OIA75" s="545"/>
      <c r="OIB75" s="545"/>
      <c r="OIE75" s="545"/>
      <c r="OIF75" s="545"/>
      <c r="OIH75" s="545"/>
      <c r="OII75" s="545"/>
      <c r="OIJ75" s="545"/>
      <c r="OIM75" s="545"/>
      <c r="OIN75" s="545"/>
      <c r="OIP75" s="545"/>
      <c r="OIQ75" s="545"/>
      <c r="OIR75" s="545"/>
      <c r="OIU75" s="545"/>
      <c r="OIV75" s="545"/>
      <c r="OIX75" s="545"/>
      <c r="OIY75" s="545"/>
      <c r="OIZ75" s="545"/>
      <c r="OJC75" s="545"/>
      <c r="OJD75" s="545"/>
      <c r="OJF75" s="545"/>
      <c r="OJG75" s="545"/>
      <c r="OJH75" s="545"/>
      <c r="OJK75" s="545"/>
      <c r="OJL75" s="545"/>
      <c r="OJN75" s="545"/>
      <c r="OJO75" s="545"/>
      <c r="OJP75" s="545"/>
      <c r="OJS75" s="545"/>
      <c r="OJT75" s="545"/>
      <c r="OJV75" s="545"/>
      <c r="OJW75" s="545"/>
      <c r="OJX75" s="545"/>
      <c r="OKA75" s="545"/>
      <c r="OKB75" s="545"/>
      <c r="OKD75" s="545"/>
      <c r="OKE75" s="545"/>
      <c r="OKF75" s="545"/>
      <c r="OKI75" s="545"/>
      <c r="OKJ75" s="545"/>
      <c r="OKL75" s="545"/>
      <c r="OKM75" s="545"/>
      <c r="OKN75" s="545"/>
      <c r="OKQ75" s="545"/>
      <c r="OKR75" s="545"/>
      <c r="OKT75" s="545"/>
      <c r="OKU75" s="545"/>
      <c r="OKV75" s="545"/>
      <c r="OKY75" s="545"/>
      <c r="OKZ75" s="545"/>
      <c r="OLB75" s="545"/>
      <c r="OLC75" s="545"/>
      <c r="OLD75" s="545"/>
      <c r="OLG75" s="545"/>
      <c r="OLH75" s="545"/>
      <c r="OLJ75" s="545"/>
      <c r="OLK75" s="545"/>
      <c r="OLL75" s="545"/>
      <c r="OLO75" s="545"/>
      <c r="OLP75" s="545"/>
      <c r="OLR75" s="545"/>
      <c r="OLS75" s="545"/>
      <c r="OLT75" s="545"/>
      <c r="OLW75" s="545"/>
      <c r="OLX75" s="545"/>
      <c r="OLZ75" s="545"/>
      <c r="OMA75" s="545"/>
      <c r="OMB75" s="545"/>
      <c r="OME75" s="545"/>
      <c r="OMF75" s="545"/>
      <c r="OMH75" s="545"/>
      <c r="OMI75" s="545"/>
      <c r="OMJ75" s="545"/>
      <c r="OMM75" s="545"/>
      <c r="OMN75" s="545"/>
      <c r="OMP75" s="545"/>
      <c r="OMQ75" s="545"/>
      <c r="OMR75" s="545"/>
      <c r="OMU75" s="545"/>
      <c r="OMV75" s="545"/>
      <c r="OMX75" s="545"/>
      <c r="OMY75" s="545"/>
      <c r="OMZ75" s="545"/>
      <c r="ONC75" s="545"/>
      <c r="OND75" s="545"/>
      <c r="ONF75" s="545"/>
      <c r="ONG75" s="545"/>
      <c r="ONH75" s="545"/>
      <c r="ONK75" s="545"/>
      <c r="ONL75" s="545"/>
      <c r="ONN75" s="545"/>
      <c r="ONO75" s="545"/>
      <c r="ONP75" s="545"/>
      <c r="ONS75" s="545"/>
      <c r="ONT75" s="545"/>
      <c r="ONV75" s="545"/>
      <c r="ONW75" s="545"/>
      <c r="ONX75" s="545"/>
      <c r="OOA75" s="545"/>
      <c r="OOB75" s="545"/>
      <c r="OOD75" s="545"/>
      <c r="OOE75" s="545"/>
      <c r="OOF75" s="545"/>
      <c r="OOI75" s="545"/>
      <c r="OOJ75" s="545"/>
      <c r="OOL75" s="545"/>
      <c r="OOM75" s="545"/>
      <c r="OON75" s="545"/>
      <c r="OOQ75" s="545"/>
      <c r="OOR75" s="545"/>
      <c r="OOT75" s="545"/>
      <c r="OOU75" s="545"/>
      <c r="OOV75" s="545"/>
      <c r="OOY75" s="545"/>
      <c r="OOZ75" s="545"/>
      <c r="OPB75" s="545"/>
      <c r="OPC75" s="545"/>
      <c r="OPD75" s="545"/>
      <c r="OPG75" s="545"/>
      <c r="OPH75" s="545"/>
      <c r="OPJ75" s="545"/>
      <c r="OPK75" s="545"/>
      <c r="OPL75" s="545"/>
      <c r="OPO75" s="545"/>
      <c r="OPP75" s="545"/>
      <c r="OPR75" s="545"/>
      <c r="OPS75" s="545"/>
      <c r="OPT75" s="545"/>
      <c r="OPW75" s="545"/>
      <c r="OPX75" s="545"/>
      <c r="OPZ75" s="545"/>
      <c r="OQA75" s="545"/>
      <c r="OQB75" s="545"/>
      <c r="OQE75" s="545"/>
      <c r="OQF75" s="545"/>
      <c r="OQH75" s="545"/>
      <c r="OQI75" s="545"/>
      <c r="OQJ75" s="545"/>
      <c r="OQM75" s="545"/>
      <c r="OQN75" s="545"/>
      <c r="OQP75" s="545"/>
      <c r="OQQ75" s="545"/>
      <c r="OQR75" s="545"/>
      <c r="OQU75" s="545"/>
      <c r="OQV75" s="545"/>
      <c r="OQX75" s="545"/>
      <c r="OQY75" s="545"/>
      <c r="OQZ75" s="545"/>
      <c r="ORC75" s="545"/>
      <c r="ORD75" s="545"/>
      <c r="ORF75" s="545"/>
      <c r="ORG75" s="545"/>
      <c r="ORH75" s="545"/>
      <c r="ORK75" s="545"/>
      <c r="ORL75" s="545"/>
      <c r="ORN75" s="545"/>
      <c r="ORO75" s="545"/>
      <c r="ORP75" s="545"/>
      <c r="ORS75" s="545"/>
      <c r="ORT75" s="545"/>
      <c r="ORV75" s="545"/>
      <c r="ORW75" s="545"/>
      <c r="ORX75" s="545"/>
      <c r="OSA75" s="545"/>
      <c r="OSB75" s="545"/>
      <c r="OSD75" s="545"/>
      <c r="OSE75" s="545"/>
      <c r="OSF75" s="545"/>
      <c r="OSI75" s="545"/>
      <c r="OSJ75" s="545"/>
      <c r="OSL75" s="545"/>
      <c r="OSM75" s="545"/>
      <c r="OSN75" s="545"/>
      <c r="OSQ75" s="545"/>
      <c r="OSR75" s="545"/>
      <c r="OST75" s="545"/>
      <c r="OSU75" s="545"/>
      <c r="OSV75" s="545"/>
      <c r="OSY75" s="545"/>
      <c r="OSZ75" s="545"/>
      <c r="OTB75" s="545"/>
      <c r="OTC75" s="545"/>
      <c r="OTD75" s="545"/>
      <c r="OTG75" s="545"/>
      <c r="OTH75" s="545"/>
      <c r="OTJ75" s="545"/>
      <c r="OTK75" s="545"/>
      <c r="OTL75" s="545"/>
      <c r="OTO75" s="545"/>
      <c r="OTP75" s="545"/>
      <c r="OTR75" s="545"/>
      <c r="OTS75" s="545"/>
      <c r="OTT75" s="545"/>
      <c r="OTW75" s="545"/>
      <c r="OTX75" s="545"/>
      <c r="OTZ75" s="545"/>
      <c r="OUA75" s="545"/>
      <c r="OUB75" s="545"/>
      <c r="OUE75" s="545"/>
      <c r="OUF75" s="545"/>
      <c r="OUH75" s="545"/>
      <c r="OUI75" s="545"/>
      <c r="OUJ75" s="545"/>
      <c r="OUM75" s="545"/>
      <c r="OUN75" s="545"/>
      <c r="OUP75" s="545"/>
      <c r="OUQ75" s="545"/>
      <c r="OUR75" s="545"/>
      <c r="OUU75" s="545"/>
      <c r="OUV75" s="545"/>
      <c r="OUX75" s="545"/>
      <c r="OUY75" s="545"/>
      <c r="OUZ75" s="545"/>
      <c r="OVC75" s="545"/>
      <c r="OVD75" s="545"/>
      <c r="OVF75" s="545"/>
      <c r="OVG75" s="545"/>
      <c r="OVH75" s="545"/>
      <c r="OVK75" s="545"/>
      <c r="OVL75" s="545"/>
      <c r="OVN75" s="545"/>
      <c r="OVO75" s="545"/>
      <c r="OVP75" s="545"/>
      <c r="OVS75" s="545"/>
      <c r="OVT75" s="545"/>
      <c r="OVV75" s="545"/>
      <c r="OVW75" s="545"/>
      <c r="OVX75" s="545"/>
      <c r="OWA75" s="545"/>
      <c r="OWB75" s="545"/>
      <c r="OWD75" s="545"/>
      <c r="OWE75" s="545"/>
      <c r="OWF75" s="545"/>
      <c r="OWI75" s="545"/>
      <c r="OWJ75" s="545"/>
      <c r="OWL75" s="545"/>
      <c r="OWM75" s="545"/>
      <c r="OWN75" s="545"/>
      <c r="OWQ75" s="545"/>
      <c r="OWR75" s="545"/>
      <c r="OWT75" s="545"/>
      <c r="OWU75" s="545"/>
      <c r="OWV75" s="545"/>
      <c r="OWY75" s="545"/>
      <c r="OWZ75" s="545"/>
      <c r="OXB75" s="545"/>
      <c r="OXC75" s="545"/>
      <c r="OXD75" s="545"/>
      <c r="OXG75" s="545"/>
      <c r="OXH75" s="545"/>
      <c r="OXJ75" s="545"/>
      <c r="OXK75" s="545"/>
      <c r="OXL75" s="545"/>
      <c r="OXO75" s="545"/>
      <c r="OXP75" s="545"/>
      <c r="OXR75" s="545"/>
      <c r="OXS75" s="545"/>
      <c r="OXT75" s="545"/>
      <c r="OXW75" s="545"/>
      <c r="OXX75" s="545"/>
      <c r="OXZ75" s="545"/>
      <c r="OYA75" s="545"/>
      <c r="OYB75" s="545"/>
      <c r="OYE75" s="545"/>
      <c r="OYF75" s="545"/>
      <c r="OYH75" s="545"/>
      <c r="OYI75" s="545"/>
      <c r="OYJ75" s="545"/>
      <c r="OYM75" s="545"/>
      <c r="OYN75" s="545"/>
      <c r="OYP75" s="545"/>
      <c r="OYQ75" s="545"/>
      <c r="OYR75" s="545"/>
      <c r="OYU75" s="545"/>
      <c r="OYV75" s="545"/>
      <c r="OYX75" s="545"/>
      <c r="OYY75" s="545"/>
      <c r="OYZ75" s="545"/>
      <c r="OZC75" s="545"/>
      <c r="OZD75" s="545"/>
      <c r="OZF75" s="545"/>
      <c r="OZG75" s="545"/>
      <c r="OZH75" s="545"/>
      <c r="OZK75" s="545"/>
      <c r="OZL75" s="545"/>
      <c r="OZN75" s="545"/>
      <c r="OZO75" s="545"/>
      <c r="OZP75" s="545"/>
      <c r="OZS75" s="545"/>
      <c r="OZT75" s="545"/>
      <c r="OZV75" s="545"/>
      <c r="OZW75" s="545"/>
      <c r="OZX75" s="545"/>
      <c r="PAA75" s="545"/>
      <c r="PAB75" s="545"/>
      <c r="PAD75" s="545"/>
      <c r="PAE75" s="545"/>
      <c r="PAF75" s="545"/>
      <c r="PAI75" s="545"/>
      <c r="PAJ75" s="545"/>
      <c r="PAL75" s="545"/>
      <c r="PAM75" s="545"/>
      <c r="PAN75" s="545"/>
      <c r="PAQ75" s="545"/>
      <c r="PAR75" s="545"/>
      <c r="PAT75" s="545"/>
      <c r="PAU75" s="545"/>
      <c r="PAV75" s="545"/>
      <c r="PAY75" s="545"/>
      <c r="PAZ75" s="545"/>
      <c r="PBB75" s="545"/>
      <c r="PBC75" s="545"/>
      <c r="PBD75" s="545"/>
      <c r="PBG75" s="545"/>
      <c r="PBH75" s="545"/>
      <c r="PBJ75" s="545"/>
      <c r="PBK75" s="545"/>
      <c r="PBL75" s="545"/>
      <c r="PBO75" s="545"/>
      <c r="PBP75" s="545"/>
      <c r="PBR75" s="545"/>
      <c r="PBS75" s="545"/>
      <c r="PBT75" s="545"/>
      <c r="PBW75" s="545"/>
      <c r="PBX75" s="545"/>
      <c r="PBZ75" s="545"/>
      <c r="PCA75" s="545"/>
      <c r="PCB75" s="545"/>
      <c r="PCE75" s="545"/>
      <c r="PCF75" s="545"/>
      <c r="PCH75" s="545"/>
      <c r="PCI75" s="545"/>
      <c r="PCJ75" s="545"/>
      <c r="PCM75" s="545"/>
      <c r="PCN75" s="545"/>
      <c r="PCP75" s="545"/>
      <c r="PCQ75" s="545"/>
      <c r="PCR75" s="545"/>
      <c r="PCU75" s="545"/>
      <c r="PCV75" s="545"/>
      <c r="PCX75" s="545"/>
      <c r="PCY75" s="545"/>
      <c r="PCZ75" s="545"/>
      <c r="PDC75" s="545"/>
      <c r="PDD75" s="545"/>
      <c r="PDF75" s="545"/>
      <c r="PDG75" s="545"/>
      <c r="PDH75" s="545"/>
      <c r="PDK75" s="545"/>
      <c r="PDL75" s="545"/>
      <c r="PDN75" s="545"/>
      <c r="PDO75" s="545"/>
      <c r="PDP75" s="545"/>
      <c r="PDS75" s="545"/>
      <c r="PDT75" s="545"/>
      <c r="PDV75" s="545"/>
      <c r="PDW75" s="545"/>
      <c r="PDX75" s="545"/>
      <c r="PEA75" s="545"/>
      <c r="PEB75" s="545"/>
      <c r="PED75" s="545"/>
      <c r="PEE75" s="545"/>
      <c r="PEF75" s="545"/>
      <c r="PEI75" s="545"/>
      <c r="PEJ75" s="545"/>
      <c r="PEL75" s="545"/>
      <c r="PEM75" s="545"/>
      <c r="PEN75" s="545"/>
      <c r="PEQ75" s="545"/>
      <c r="PER75" s="545"/>
      <c r="PET75" s="545"/>
      <c r="PEU75" s="545"/>
      <c r="PEV75" s="545"/>
      <c r="PEY75" s="545"/>
      <c r="PEZ75" s="545"/>
      <c r="PFB75" s="545"/>
      <c r="PFC75" s="545"/>
      <c r="PFD75" s="545"/>
      <c r="PFG75" s="545"/>
      <c r="PFH75" s="545"/>
      <c r="PFJ75" s="545"/>
      <c r="PFK75" s="545"/>
      <c r="PFL75" s="545"/>
      <c r="PFO75" s="545"/>
      <c r="PFP75" s="545"/>
      <c r="PFR75" s="545"/>
      <c r="PFS75" s="545"/>
      <c r="PFT75" s="545"/>
      <c r="PFW75" s="545"/>
      <c r="PFX75" s="545"/>
      <c r="PFZ75" s="545"/>
      <c r="PGA75" s="545"/>
      <c r="PGB75" s="545"/>
      <c r="PGE75" s="545"/>
      <c r="PGF75" s="545"/>
      <c r="PGH75" s="545"/>
      <c r="PGI75" s="545"/>
      <c r="PGJ75" s="545"/>
      <c r="PGM75" s="545"/>
      <c r="PGN75" s="545"/>
      <c r="PGP75" s="545"/>
      <c r="PGQ75" s="545"/>
      <c r="PGR75" s="545"/>
      <c r="PGU75" s="545"/>
      <c r="PGV75" s="545"/>
      <c r="PGX75" s="545"/>
      <c r="PGY75" s="545"/>
      <c r="PGZ75" s="545"/>
      <c r="PHC75" s="545"/>
      <c r="PHD75" s="545"/>
      <c r="PHF75" s="545"/>
      <c r="PHG75" s="545"/>
      <c r="PHH75" s="545"/>
      <c r="PHK75" s="545"/>
      <c r="PHL75" s="545"/>
      <c r="PHN75" s="545"/>
      <c r="PHO75" s="545"/>
      <c r="PHP75" s="545"/>
      <c r="PHS75" s="545"/>
      <c r="PHT75" s="545"/>
      <c r="PHV75" s="545"/>
      <c r="PHW75" s="545"/>
      <c r="PHX75" s="545"/>
      <c r="PIA75" s="545"/>
      <c r="PIB75" s="545"/>
      <c r="PID75" s="545"/>
      <c r="PIE75" s="545"/>
      <c r="PIF75" s="545"/>
      <c r="PII75" s="545"/>
      <c r="PIJ75" s="545"/>
      <c r="PIL75" s="545"/>
      <c r="PIM75" s="545"/>
      <c r="PIN75" s="545"/>
      <c r="PIQ75" s="545"/>
      <c r="PIR75" s="545"/>
      <c r="PIT75" s="545"/>
      <c r="PIU75" s="545"/>
      <c r="PIV75" s="545"/>
      <c r="PIY75" s="545"/>
      <c r="PIZ75" s="545"/>
      <c r="PJB75" s="545"/>
      <c r="PJC75" s="545"/>
      <c r="PJD75" s="545"/>
      <c r="PJG75" s="545"/>
      <c r="PJH75" s="545"/>
      <c r="PJJ75" s="545"/>
      <c r="PJK75" s="545"/>
      <c r="PJL75" s="545"/>
      <c r="PJO75" s="545"/>
      <c r="PJP75" s="545"/>
      <c r="PJR75" s="545"/>
      <c r="PJS75" s="545"/>
      <c r="PJT75" s="545"/>
      <c r="PJW75" s="545"/>
      <c r="PJX75" s="545"/>
      <c r="PJZ75" s="545"/>
      <c r="PKA75" s="545"/>
      <c r="PKB75" s="545"/>
      <c r="PKE75" s="545"/>
      <c r="PKF75" s="545"/>
      <c r="PKH75" s="545"/>
      <c r="PKI75" s="545"/>
      <c r="PKJ75" s="545"/>
      <c r="PKM75" s="545"/>
      <c r="PKN75" s="545"/>
      <c r="PKP75" s="545"/>
      <c r="PKQ75" s="545"/>
      <c r="PKR75" s="545"/>
      <c r="PKU75" s="545"/>
      <c r="PKV75" s="545"/>
      <c r="PKX75" s="545"/>
      <c r="PKY75" s="545"/>
      <c r="PKZ75" s="545"/>
      <c r="PLC75" s="545"/>
      <c r="PLD75" s="545"/>
      <c r="PLF75" s="545"/>
      <c r="PLG75" s="545"/>
      <c r="PLH75" s="545"/>
      <c r="PLK75" s="545"/>
      <c r="PLL75" s="545"/>
      <c r="PLN75" s="545"/>
      <c r="PLO75" s="545"/>
      <c r="PLP75" s="545"/>
      <c r="PLS75" s="545"/>
      <c r="PLT75" s="545"/>
      <c r="PLV75" s="545"/>
      <c r="PLW75" s="545"/>
      <c r="PLX75" s="545"/>
      <c r="PMA75" s="545"/>
      <c r="PMB75" s="545"/>
      <c r="PMD75" s="545"/>
      <c r="PME75" s="545"/>
      <c r="PMF75" s="545"/>
      <c r="PMI75" s="545"/>
      <c r="PMJ75" s="545"/>
      <c r="PML75" s="545"/>
      <c r="PMM75" s="545"/>
      <c r="PMN75" s="545"/>
      <c r="PMQ75" s="545"/>
      <c r="PMR75" s="545"/>
      <c r="PMT75" s="545"/>
      <c r="PMU75" s="545"/>
      <c r="PMV75" s="545"/>
      <c r="PMY75" s="545"/>
      <c r="PMZ75" s="545"/>
      <c r="PNB75" s="545"/>
      <c r="PNC75" s="545"/>
      <c r="PND75" s="545"/>
      <c r="PNG75" s="545"/>
      <c r="PNH75" s="545"/>
      <c r="PNJ75" s="545"/>
      <c r="PNK75" s="545"/>
      <c r="PNL75" s="545"/>
      <c r="PNO75" s="545"/>
      <c r="PNP75" s="545"/>
      <c r="PNR75" s="545"/>
      <c r="PNS75" s="545"/>
      <c r="PNT75" s="545"/>
      <c r="PNW75" s="545"/>
      <c r="PNX75" s="545"/>
      <c r="PNZ75" s="545"/>
      <c r="POA75" s="545"/>
      <c r="POB75" s="545"/>
      <c r="POE75" s="545"/>
      <c r="POF75" s="545"/>
      <c r="POH75" s="545"/>
      <c r="POI75" s="545"/>
      <c r="POJ75" s="545"/>
      <c r="POM75" s="545"/>
      <c r="PON75" s="545"/>
      <c r="POP75" s="545"/>
      <c r="POQ75" s="545"/>
      <c r="POR75" s="545"/>
      <c r="POU75" s="545"/>
      <c r="POV75" s="545"/>
      <c r="POX75" s="545"/>
      <c r="POY75" s="545"/>
      <c r="POZ75" s="545"/>
      <c r="PPC75" s="545"/>
      <c r="PPD75" s="545"/>
      <c r="PPF75" s="545"/>
      <c r="PPG75" s="545"/>
      <c r="PPH75" s="545"/>
      <c r="PPK75" s="545"/>
      <c r="PPL75" s="545"/>
      <c r="PPN75" s="545"/>
      <c r="PPO75" s="545"/>
      <c r="PPP75" s="545"/>
      <c r="PPS75" s="545"/>
      <c r="PPT75" s="545"/>
      <c r="PPV75" s="545"/>
      <c r="PPW75" s="545"/>
      <c r="PPX75" s="545"/>
      <c r="PQA75" s="545"/>
      <c r="PQB75" s="545"/>
      <c r="PQD75" s="545"/>
      <c r="PQE75" s="545"/>
      <c r="PQF75" s="545"/>
      <c r="PQI75" s="545"/>
      <c r="PQJ75" s="545"/>
      <c r="PQL75" s="545"/>
      <c r="PQM75" s="545"/>
      <c r="PQN75" s="545"/>
      <c r="PQQ75" s="545"/>
      <c r="PQR75" s="545"/>
      <c r="PQT75" s="545"/>
      <c r="PQU75" s="545"/>
      <c r="PQV75" s="545"/>
      <c r="PQY75" s="545"/>
      <c r="PQZ75" s="545"/>
      <c r="PRB75" s="545"/>
      <c r="PRC75" s="545"/>
      <c r="PRD75" s="545"/>
      <c r="PRG75" s="545"/>
      <c r="PRH75" s="545"/>
      <c r="PRJ75" s="545"/>
      <c r="PRK75" s="545"/>
      <c r="PRL75" s="545"/>
      <c r="PRO75" s="545"/>
      <c r="PRP75" s="545"/>
      <c r="PRR75" s="545"/>
      <c r="PRS75" s="545"/>
      <c r="PRT75" s="545"/>
      <c r="PRW75" s="545"/>
      <c r="PRX75" s="545"/>
      <c r="PRZ75" s="545"/>
      <c r="PSA75" s="545"/>
      <c r="PSB75" s="545"/>
      <c r="PSE75" s="545"/>
      <c r="PSF75" s="545"/>
      <c r="PSH75" s="545"/>
      <c r="PSI75" s="545"/>
      <c r="PSJ75" s="545"/>
      <c r="PSM75" s="545"/>
      <c r="PSN75" s="545"/>
      <c r="PSP75" s="545"/>
      <c r="PSQ75" s="545"/>
      <c r="PSR75" s="545"/>
      <c r="PSU75" s="545"/>
      <c r="PSV75" s="545"/>
      <c r="PSX75" s="545"/>
      <c r="PSY75" s="545"/>
      <c r="PSZ75" s="545"/>
      <c r="PTC75" s="545"/>
      <c r="PTD75" s="545"/>
      <c r="PTF75" s="545"/>
      <c r="PTG75" s="545"/>
      <c r="PTH75" s="545"/>
      <c r="PTK75" s="545"/>
      <c r="PTL75" s="545"/>
      <c r="PTN75" s="545"/>
      <c r="PTO75" s="545"/>
      <c r="PTP75" s="545"/>
      <c r="PTS75" s="545"/>
      <c r="PTT75" s="545"/>
      <c r="PTV75" s="545"/>
      <c r="PTW75" s="545"/>
      <c r="PTX75" s="545"/>
      <c r="PUA75" s="545"/>
      <c r="PUB75" s="545"/>
      <c r="PUD75" s="545"/>
      <c r="PUE75" s="545"/>
      <c r="PUF75" s="545"/>
      <c r="PUI75" s="545"/>
      <c r="PUJ75" s="545"/>
      <c r="PUL75" s="545"/>
      <c r="PUM75" s="545"/>
      <c r="PUN75" s="545"/>
      <c r="PUQ75" s="545"/>
      <c r="PUR75" s="545"/>
      <c r="PUT75" s="545"/>
      <c r="PUU75" s="545"/>
      <c r="PUV75" s="545"/>
      <c r="PUY75" s="545"/>
      <c r="PUZ75" s="545"/>
      <c r="PVB75" s="545"/>
      <c r="PVC75" s="545"/>
      <c r="PVD75" s="545"/>
      <c r="PVG75" s="545"/>
      <c r="PVH75" s="545"/>
      <c r="PVJ75" s="545"/>
      <c r="PVK75" s="545"/>
      <c r="PVL75" s="545"/>
      <c r="PVO75" s="545"/>
      <c r="PVP75" s="545"/>
      <c r="PVR75" s="545"/>
      <c r="PVS75" s="545"/>
      <c r="PVT75" s="545"/>
      <c r="PVW75" s="545"/>
      <c r="PVX75" s="545"/>
      <c r="PVZ75" s="545"/>
      <c r="PWA75" s="545"/>
      <c r="PWB75" s="545"/>
      <c r="PWE75" s="545"/>
      <c r="PWF75" s="545"/>
      <c r="PWH75" s="545"/>
      <c r="PWI75" s="545"/>
      <c r="PWJ75" s="545"/>
      <c r="PWM75" s="545"/>
      <c r="PWN75" s="545"/>
      <c r="PWP75" s="545"/>
      <c r="PWQ75" s="545"/>
      <c r="PWR75" s="545"/>
      <c r="PWU75" s="545"/>
      <c r="PWV75" s="545"/>
      <c r="PWX75" s="545"/>
      <c r="PWY75" s="545"/>
      <c r="PWZ75" s="545"/>
      <c r="PXC75" s="545"/>
      <c r="PXD75" s="545"/>
      <c r="PXF75" s="545"/>
      <c r="PXG75" s="545"/>
      <c r="PXH75" s="545"/>
      <c r="PXK75" s="545"/>
      <c r="PXL75" s="545"/>
      <c r="PXN75" s="545"/>
      <c r="PXO75" s="545"/>
      <c r="PXP75" s="545"/>
      <c r="PXS75" s="545"/>
      <c r="PXT75" s="545"/>
      <c r="PXV75" s="545"/>
      <c r="PXW75" s="545"/>
      <c r="PXX75" s="545"/>
      <c r="PYA75" s="545"/>
      <c r="PYB75" s="545"/>
      <c r="PYD75" s="545"/>
      <c r="PYE75" s="545"/>
      <c r="PYF75" s="545"/>
      <c r="PYI75" s="545"/>
      <c r="PYJ75" s="545"/>
      <c r="PYL75" s="545"/>
      <c r="PYM75" s="545"/>
      <c r="PYN75" s="545"/>
      <c r="PYQ75" s="545"/>
      <c r="PYR75" s="545"/>
      <c r="PYT75" s="545"/>
      <c r="PYU75" s="545"/>
      <c r="PYV75" s="545"/>
      <c r="PYY75" s="545"/>
      <c r="PYZ75" s="545"/>
      <c r="PZB75" s="545"/>
      <c r="PZC75" s="545"/>
      <c r="PZD75" s="545"/>
      <c r="PZG75" s="545"/>
      <c r="PZH75" s="545"/>
      <c r="PZJ75" s="545"/>
      <c r="PZK75" s="545"/>
      <c r="PZL75" s="545"/>
      <c r="PZO75" s="545"/>
      <c r="PZP75" s="545"/>
      <c r="PZR75" s="545"/>
      <c r="PZS75" s="545"/>
      <c r="PZT75" s="545"/>
      <c r="PZW75" s="545"/>
      <c r="PZX75" s="545"/>
      <c r="PZZ75" s="545"/>
      <c r="QAA75" s="545"/>
      <c r="QAB75" s="545"/>
      <c r="QAE75" s="545"/>
      <c r="QAF75" s="545"/>
      <c r="QAH75" s="545"/>
      <c r="QAI75" s="545"/>
      <c r="QAJ75" s="545"/>
      <c r="QAM75" s="545"/>
      <c r="QAN75" s="545"/>
      <c r="QAP75" s="545"/>
      <c r="QAQ75" s="545"/>
      <c r="QAR75" s="545"/>
      <c r="QAU75" s="545"/>
      <c r="QAV75" s="545"/>
      <c r="QAX75" s="545"/>
      <c r="QAY75" s="545"/>
      <c r="QAZ75" s="545"/>
      <c r="QBC75" s="545"/>
      <c r="QBD75" s="545"/>
      <c r="QBF75" s="545"/>
      <c r="QBG75" s="545"/>
      <c r="QBH75" s="545"/>
      <c r="QBK75" s="545"/>
      <c r="QBL75" s="545"/>
      <c r="QBN75" s="545"/>
      <c r="QBO75" s="545"/>
      <c r="QBP75" s="545"/>
      <c r="QBS75" s="545"/>
      <c r="QBT75" s="545"/>
      <c r="QBV75" s="545"/>
      <c r="QBW75" s="545"/>
      <c r="QBX75" s="545"/>
      <c r="QCA75" s="545"/>
      <c r="QCB75" s="545"/>
      <c r="QCD75" s="545"/>
      <c r="QCE75" s="545"/>
      <c r="QCF75" s="545"/>
      <c r="QCI75" s="545"/>
      <c r="QCJ75" s="545"/>
      <c r="QCL75" s="545"/>
      <c r="QCM75" s="545"/>
      <c r="QCN75" s="545"/>
      <c r="QCQ75" s="545"/>
      <c r="QCR75" s="545"/>
      <c r="QCT75" s="545"/>
      <c r="QCU75" s="545"/>
      <c r="QCV75" s="545"/>
      <c r="QCY75" s="545"/>
      <c r="QCZ75" s="545"/>
      <c r="QDB75" s="545"/>
      <c r="QDC75" s="545"/>
      <c r="QDD75" s="545"/>
      <c r="QDG75" s="545"/>
      <c r="QDH75" s="545"/>
      <c r="QDJ75" s="545"/>
      <c r="QDK75" s="545"/>
      <c r="QDL75" s="545"/>
      <c r="QDO75" s="545"/>
      <c r="QDP75" s="545"/>
      <c r="QDR75" s="545"/>
      <c r="QDS75" s="545"/>
      <c r="QDT75" s="545"/>
      <c r="QDW75" s="545"/>
      <c r="QDX75" s="545"/>
      <c r="QDZ75" s="545"/>
      <c r="QEA75" s="545"/>
      <c r="QEB75" s="545"/>
      <c r="QEE75" s="545"/>
      <c r="QEF75" s="545"/>
      <c r="QEH75" s="545"/>
      <c r="QEI75" s="545"/>
      <c r="QEJ75" s="545"/>
      <c r="QEM75" s="545"/>
      <c r="QEN75" s="545"/>
      <c r="QEP75" s="545"/>
      <c r="QEQ75" s="545"/>
      <c r="QER75" s="545"/>
      <c r="QEU75" s="545"/>
      <c r="QEV75" s="545"/>
      <c r="QEX75" s="545"/>
      <c r="QEY75" s="545"/>
      <c r="QEZ75" s="545"/>
      <c r="QFC75" s="545"/>
      <c r="QFD75" s="545"/>
      <c r="QFF75" s="545"/>
      <c r="QFG75" s="545"/>
      <c r="QFH75" s="545"/>
      <c r="QFK75" s="545"/>
      <c r="QFL75" s="545"/>
      <c r="QFN75" s="545"/>
      <c r="QFO75" s="545"/>
      <c r="QFP75" s="545"/>
      <c r="QFS75" s="545"/>
      <c r="QFT75" s="545"/>
      <c r="QFV75" s="545"/>
      <c r="QFW75" s="545"/>
      <c r="QFX75" s="545"/>
      <c r="QGA75" s="545"/>
      <c r="QGB75" s="545"/>
      <c r="QGD75" s="545"/>
      <c r="QGE75" s="545"/>
      <c r="QGF75" s="545"/>
      <c r="QGI75" s="545"/>
      <c r="QGJ75" s="545"/>
      <c r="QGL75" s="545"/>
      <c r="QGM75" s="545"/>
      <c r="QGN75" s="545"/>
      <c r="QGQ75" s="545"/>
      <c r="QGR75" s="545"/>
      <c r="QGT75" s="545"/>
      <c r="QGU75" s="545"/>
      <c r="QGV75" s="545"/>
      <c r="QGY75" s="545"/>
      <c r="QGZ75" s="545"/>
      <c r="QHB75" s="545"/>
      <c r="QHC75" s="545"/>
      <c r="QHD75" s="545"/>
      <c r="QHG75" s="545"/>
      <c r="QHH75" s="545"/>
      <c r="QHJ75" s="545"/>
      <c r="QHK75" s="545"/>
      <c r="QHL75" s="545"/>
      <c r="QHO75" s="545"/>
      <c r="QHP75" s="545"/>
      <c r="QHR75" s="545"/>
      <c r="QHS75" s="545"/>
      <c r="QHT75" s="545"/>
      <c r="QHW75" s="545"/>
      <c r="QHX75" s="545"/>
      <c r="QHZ75" s="545"/>
      <c r="QIA75" s="545"/>
      <c r="QIB75" s="545"/>
      <c r="QIE75" s="545"/>
      <c r="QIF75" s="545"/>
      <c r="QIH75" s="545"/>
      <c r="QII75" s="545"/>
      <c r="QIJ75" s="545"/>
      <c r="QIM75" s="545"/>
      <c r="QIN75" s="545"/>
      <c r="QIP75" s="545"/>
      <c r="QIQ75" s="545"/>
      <c r="QIR75" s="545"/>
      <c r="QIU75" s="545"/>
      <c r="QIV75" s="545"/>
      <c r="QIX75" s="545"/>
      <c r="QIY75" s="545"/>
      <c r="QIZ75" s="545"/>
      <c r="QJC75" s="545"/>
      <c r="QJD75" s="545"/>
      <c r="QJF75" s="545"/>
      <c r="QJG75" s="545"/>
      <c r="QJH75" s="545"/>
      <c r="QJK75" s="545"/>
      <c r="QJL75" s="545"/>
      <c r="QJN75" s="545"/>
      <c r="QJO75" s="545"/>
      <c r="QJP75" s="545"/>
      <c r="QJS75" s="545"/>
      <c r="QJT75" s="545"/>
      <c r="QJV75" s="545"/>
      <c r="QJW75" s="545"/>
      <c r="QJX75" s="545"/>
      <c r="QKA75" s="545"/>
      <c r="QKB75" s="545"/>
      <c r="QKD75" s="545"/>
      <c r="QKE75" s="545"/>
      <c r="QKF75" s="545"/>
      <c r="QKI75" s="545"/>
      <c r="QKJ75" s="545"/>
      <c r="QKL75" s="545"/>
      <c r="QKM75" s="545"/>
      <c r="QKN75" s="545"/>
      <c r="QKQ75" s="545"/>
      <c r="QKR75" s="545"/>
      <c r="QKT75" s="545"/>
      <c r="QKU75" s="545"/>
      <c r="QKV75" s="545"/>
      <c r="QKY75" s="545"/>
      <c r="QKZ75" s="545"/>
      <c r="QLB75" s="545"/>
      <c r="QLC75" s="545"/>
      <c r="QLD75" s="545"/>
      <c r="QLG75" s="545"/>
      <c r="QLH75" s="545"/>
      <c r="QLJ75" s="545"/>
      <c r="QLK75" s="545"/>
      <c r="QLL75" s="545"/>
      <c r="QLO75" s="545"/>
      <c r="QLP75" s="545"/>
      <c r="QLR75" s="545"/>
      <c r="QLS75" s="545"/>
      <c r="QLT75" s="545"/>
      <c r="QLW75" s="545"/>
      <c r="QLX75" s="545"/>
      <c r="QLZ75" s="545"/>
      <c r="QMA75" s="545"/>
      <c r="QMB75" s="545"/>
      <c r="QME75" s="545"/>
      <c r="QMF75" s="545"/>
      <c r="QMH75" s="545"/>
      <c r="QMI75" s="545"/>
      <c r="QMJ75" s="545"/>
      <c r="QMM75" s="545"/>
      <c r="QMN75" s="545"/>
      <c r="QMP75" s="545"/>
      <c r="QMQ75" s="545"/>
      <c r="QMR75" s="545"/>
      <c r="QMU75" s="545"/>
      <c r="QMV75" s="545"/>
      <c r="QMX75" s="545"/>
      <c r="QMY75" s="545"/>
      <c r="QMZ75" s="545"/>
      <c r="QNC75" s="545"/>
      <c r="QND75" s="545"/>
      <c r="QNF75" s="545"/>
      <c r="QNG75" s="545"/>
      <c r="QNH75" s="545"/>
      <c r="QNK75" s="545"/>
      <c r="QNL75" s="545"/>
      <c r="QNN75" s="545"/>
      <c r="QNO75" s="545"/>
      <c r="QNP75" s="545"/>
      <c r="QNS75" s="545"/>
      <c r="QNT75" s="545"/>
      <c r="QNV75" s="545"/>
      <c r="QNW75" s="545"/>
      <c r="QNX75" s="545"/>
      <c r="QOA75" s="545"/>
      <c r="QOB75" s="545"/>
      <c r="QOD75" s="545"/>
      <c r="QOE75" s="545"/>
      <c r="QOF75" s="545"/>
      <c r="QOI75" s="545"/>
      <c r="QOJ75" s="545"/>
      <c r="QOL75" s="545"/>
      <c r="QOM75" s="545"/>
      <c r="QON75" s="545"/>
      <c r="QOQ75" s="545"/>
      <c r="QOR75" s="545"/>
      <c r="QOT75" s="545"/>
      <c r="QOU75" s="545"/>
      <c r="QOV75" s="545"/>
      <c r="QOY75" s="545"/>
      <c r="QOZ75" s="545"/>
      <c r="QPB75" s="545"/>
      <c r="QPC75" s="545"/>
      <c r="QPD75" s="545"/>
      <c r="QPG75" s="545"/>
      <c r="QPH75" s="545"/>
      <c r="QPJ75" s="545"/>
      <c r="QPK75" s="545"/>
      <c r="QPL75" s="545"/>
      <c r="QPO75" s="545"/>
      <c r="QPP75" s="545"/>
      <c r="QPR75" s="545"/>
      <c r="QPS75" s="545"/>
      <c r="QPT75" s="545"/>
      <c r="QPW75" s="545"/>
      <c r="QPX75" s="545"/>
      <c r="QPZ75" s="545"/>
      <c r="QQA75" s="545"/>
      <c r="QQB75" s="545"/>
      <c r="QQE75" s="545"/>
      <c r="QQF75" s="545"/>
      <c r="QQH75" s="545"/>
      <c r="QQI75" s="545"/>
      <c r="QQJ75" s="545"/>
      <c r="QQM75" s="545"/>
      <c r="QQN75" s="545"/>
      <c r="QQP75" s="545"/>
      <c r="QQQ75" s="545"/>
      <c r="QQR75" s="545"/>
      <c r="QQU75" s="545"/>
      <c r="QQV75" s="545"/>
      <c r="QQX75" s="545"/>
      <c r="QQY75" s="545"/>
      <c r="QQZ75" s="545"/>
      <c r="QRC75" s="545"/>
      <c r="QRD75" s="545"/>
      <c r="QRF75" s="545"/>
      <c r="QRG75" s="545"/>
      <c r="QRH75" s="545"/>
      <c r="QRK75" s="545"/>
      <c r="QRL75" s="545"/>
      <c r="QRN75" s="545"/>
      <c r="QRO75" s="545"/>
      <c r="QRP75" s="545"/>
      <c r="QRS75" s="545"/>
      <c r="QRT75" s="545"/>
      <c r="QRV75" s="545"/>
      <c r="QRW75" s="545"/>
      <c r="QRX75" s="545"/>
      <c r="QSA75" s="545"/>
      <c r="QSB75" s="545"/>
      <c r="QSD75" s="545"/>
      <c r="QSE75" s="545"/>
      <c r="QSF75" s="545"/>
      <c r="QSI75" s="545"/>
      <c r="QSJ75" s="545"/>
      <c r="QSL75" s="545"/>
      <c r="QSM75" s="545"/>
      <c r="QSN75" s="545"/>
      <c r="QSQ75" s="545"/>
      <c r="QSR75" s="545"/>
      <c r="QST75" s="545"/>
      <c r="QSU75" s="545"/>
      <c r="QSV75" s="545"/>
      <c r="QSY75" s="545"/>
      <c r="QSZ75" s="545"/>
      <c r="QTB75" s="545"/>
      <c r="QTC75" s="545"/>
      <c r="QTD75" s="545"/>
      <c r="QTG75" s="545"/>
      <c r="QTH75" s="545"/>
      <c r="QTJ75" s="545"/>
      <c r="QTK75" s="545"/>
      <c r="QTL75" s="545"/>
      <c r="QTO75" s="545"/>
      <c r="QTP75" s="545"/>
      <c r="QTR75" s="545"/>
      <c r="QTS75" s="545"/>
      <c r="QTT75" s="545"/>
      <c r="QTW75" s="545"/>
      <c r="QTX75" s="545"/>
      <c r="QTZ75" s="545"/>
      <c r="QUA75" s="545"/>
      <c r="QUB75" s="545"/>
      <c r="QUE75" s="545"/>
      <c r="QUF75" s="545"/>
      <c r="QUH75" s="545"/>
      <c r="QUI75" s="545"/>
      <c r="QUJ75" s="545"/>
      <c r="QUM75" s="545"/>
      <c r="QUN75" s="545"/>
      <c r="QUP75" s="545"/>
      <c r="QUQ75" s="545"/>
      <c r="QUR75" s="545"/>
      <c r="QUU75" s="545"/>
      <c r="QUV75" s="545"/>
      <c r="QUX75" s="545"/>
      <c r="QUY75" s="545"/>
      <c r="QUZ75" s="545"/>
      <c r="QVC75" s="545"/>
      <c r="QVD75" s="545"/>
      <c r="QVF75" s="545"/>
      <c r="QVG75" s="545"/>
      <c r="QVH75" s="545"/>
      <c r="QVK75" s="545"/>
      <c r="QVL75" s="545"/>
      <c r="QVN75" s="545"/>
      <c r="QVO75" s="545"/>
      <c r="QVP75" s="545"/>
      <c r="QVS75" s="545"/>
      <c r="QVT75" s="545"/>
      <c r="QVV75" s="545"/>
      <c r="QVW75" s="545"/>
      <c r="QVX75" s="545"/>
      <c r="QWA75" s="545"/>
      <c r="QWB75" s="545"/>
      <c r="QWD75" s="545"/>
      <c r="QWE75" s="545"/>
      <c r="QWF75" s="545"/>
      <c r="QWI75" s="545"/>
      <c r="QWJ75" s="545"/>
      <c r="QWL75" s="545"/>
      <c r="QWM75" s="545"/>
      <c r="QWN75" s="545"/>
      <c r="QWQ75" s="545"/>
      <c r="QWR75" s="545"/>
      <c r="QWT75" s="545"/>
      <c r="QWU75" s="545"/>
      <c r="QWV75" s="545"/>
      <c r="QWY75" s="545"/>
      <c r="QWZ75" s="545"/>
      <c r="QXB75" s="545"/>
      <c r="QXC75" s="545"/>
      <c r="QXD75" s="545"/>
      <c r="QXG75" s="545"/>
      <c r="QXH75" s="545"/>
      <c r="QXJ75" s="545"/>
      <c r="QXK75" s="545"/>
      <c r="QXL75" s="545"/>
      <c r="QXO75" s="545"/>
      <c r="QXP75" s="545"/>
      <c r="QXR75" s="545"/>
      <c r="QXS75" s="545"/>
      <c r="QXT75" s="545"/>
      <c r="QXW75" s="545"/>
      <c r="QXX75" s="545"/>
      <c r="QXZ75" s="545"/>
      <c r="QYA75" s="545"/>
      <c r="QYB75" s="545"/>
      <c r="QYE75" s="545"/>
      <c r="QYF75" s="545"/>
      <c r="QYH75" s="545"/>
      <c r="QYI75" s="545"/>
      <c r="QYJ75" s="545"/>
      <c r="QYM75" s="545"/>
      <c r="QYN75" s="545"/>
      <c r="QYP75" s="545"/>
      <c r="QYQ75" s="545"/>
      <c r="QYR75" s="545"/>
      <c r="QYU75" s="545"/>
      <c r="QYV75" s="545"/>
      <c r="QYX75" s="545"/>
      <c r="QYY75" s="545"/>
      <c r="QYZ75" s="545"/>
      <c r="QZC75" s="545"/>
      <c r="QZD75" s="545"/>
      <c r="QZF75" s="545"/>
      <c r="QZG75" s="545"/>
      <c r="QZH75" s="545"/>
      <c r="QZK75" s="545"/>
      <c r="QZL75" s="545"/>
      <c r="QZN75" s="545"/>
      <c r="QZO75" s="545"/>
      <c r="QZP75" s="545"/>
      <c r="QZS75" s="545"/>
      <c r="QZT75" s="545"/>
      <c r="QZV75" s="545"/>
      <c r="QZW75" s="545"/>
      <c r="QZX75" s="545"/>
      <c r="RAA75" s="545"/>
      <c r="RAB75" s="545"/>
      <c r="RAD75" s="545"/>
      <c r="RAE75" s="545"/>
      <c r="RAF75" s="545"/>
      <c r="RAI75" s="545"/>
      <c r="RAJ75" s="545"/>
      <c r="RAL75" s="545"/>
      <c r="RAM75" s="545"/>
      <c r="RAN75" s="545"/>
      <c r="RAQ75" s="545"/>
      <c r="RAR75" s="545"/>
      <c r="RAT75" s="545"/>
      <c r="RAU75" s="545"/>
      <c r="RAV75" s="545"/>
      <c r="RAY75" s="545"/>
      <c r="RAZ75" s="545"/>
      <c r="RBB75" s="545"/>
      <c r="RBC75" s="545"/>
      <c r="RBD75" s="545"/>
      <c r="RBG75" s="545"/>
      <c r="RBH75" s="545"/>
      <c r="RBJ75" s="545"/>
      <c r="RBK75" s="545"/>
      <c r="RBL75" s="545"/>
      <c r="RBO75" s="545"/>
      <c r="RBP75" s="545"/>
      <c r="RBR75" s="545"/>
      <c r="RBS75" s="545"/>
      <c r="RBT75" s="545"/>
      <c r="RBW75" s="545"/>
      <c r="RBX75" s="545"/>
      <c r="RBZ75" s="545"/>
      <c r="RCA75" s="545"/>
      <c r="RCB75" s="545"/>
      <c r="RCE75" s="545"/>
      <c r="RCF75" s="545"/>
      <c r="RCH75" s="545"/>
      <c r="RCI75" s="545"/>
      <c r="RCJ75" s="545"/>
      <c r="RCM75" s="545"/>
      <c r="RCN75" s="545"/>
      <c r="RCP75" s="545"/>
      <c r="RCQ75" s="545"/>
      <c r="RCR75" s="545"/>
      <c r="RCU75" s="545"/>
      <c r="RCV75" s="545"/>
      <c r="RCX75" s="545"/>
      <c r="RCY75" s="545"/>
      <c r="RCZ75" s="545"/>
      <c r="RDC75" s="545"/>
      <c r="RDD75" s="545"/>
      <c r="RDF75" s="545"/>
      <c r="RDG75" s="545"/>
      <c r="RDH75" s="545"/>
      <c r="RDK75" s="545"/>
      <c r="RDL75" s="545"/>
      <c r="RDN75" s="545"/>
      <c r="RDO75" s="545"/>
      <c r="RDP75" s="545"/>
      <c r="RDS75" s="545"/>
      <c r="RDT75" s="545"/>
      <c r="RDV75" s="545"/>
      <c r="RDW75" s="545"/>
      <c r="RDX75" s="545"/>
      <c r="REA75" s="545"/>
      <c r="REB75" s="545"/>
      <c r="RED75" s="545"/>
      <c r="REE75" s="545"/>
      <c r="REF75" s="545"/>
      <c r="REI75" s="545"/>
      <c r="REJ75" s="545"/>
      <c r="REL75" s="545"/>
      <c r="REM75" s="545"/>
      <c r="REN75" s="545"/>
      <c r="REQ75" s="545"/>
      <c r="RER75" s="545"/>
      <c r="RET75" s="545"/>
      <c r="REU75" s="545"/>
      <c r="REV75" s="545"/>
      <c r="REY75" s="545"/>
      <c r="REZ75" s="545"/>
      <c r="RFB75" s="545"/>
      <c r="RFC75" s="545"/>
      <c r="RFD75" s="545"/>
      <c r="RFG75" s="545"/>
      <c r="RFH75" s="545"/>
      <c r="RFJ75" s="545"/>
      <c r="RFK75" s="545"/>
      <c r="RFL75" s="545"/>
      <c r="RFO75" s="545"/>
      <c r="RFP75" s="545"/>
      <c r="RFR75" s="545"/>
      <c r="RFS75" s="545"/>
      <c r="RFT75" s="545"/>
      <c r="RFW75" s="545"/>
      <c r="RFX75" s="545"/>
      <c r="RFZ75" s="545"/>
      <c r="RGA75" s="545"/>
      <c r="RGB75" s="545"/>
      <c r="RGE75" s="545"/>
      <c r="RGF75" s="545"/>
      <c r="RGH75" s="545"/>
      <c r="RGI75" s="545"/>
      <c r="RGJ75" s="545"/>
      <c r="RGM75" s="545"/>
      <c r="RGN75" s="545"/>
      <c r="RGP75" s="545"/>
      <c r="RGQ75" s="545"/>
      <c r="RGR75" s="545"/>
      <c r="RGU75" s="545"/>
      <c r="RGV75" s="545"/>
      <c r="RGX75" s="545"/>
      <c r="RGY75" s="545"/>
      <c r="RGZ75" s="545"/>
      <c r="RHC75" s="545"/>
      <c r="RHD75" s="545"/>
      <c r="RHF75" s="545"/>
      <c r="RHG75" s="545"/>
      <c r="RHH75" s="545"/>
      <c r="RHK75" s="545"/>
      <c r="RHL75" s="545"/>
      <c r="RHN75" s="545"/>
      <c r="RHO75" s="545"/>
      <c r="RHP75" s="545"/>
      <c r="RHS75" s="545"/>
      <c r="RHT75" s="545"/>
      <c r="RHV75" s="545"/>
      <c r="RHW75" s="545"/>
      <c r="RHX75" s="545"/>
      <c r="RIA75" s="545"/>
      <c r="RIB75" s="545"/>
      <c r="RID75" s="545"/>
      <c r="RIE75" s="545"/>
      <c r="RIF75" s="545"/>
      <c r="RII75" s="545"/>
      <c r="RIJ75" s="545"/>
      <c r="RIL75" s="545"/>
      <c r="RIM75" s="545"/>
      <c r="RIN75" s="545"/>
      <c r="RIQ75" s="545"/>
      <c r="RIR75" s="545"/>
      <c r="RIT75" s="545"/>
      <c r="RIU75" s="545"/>
      <c r="RIV75" s="545"/>
      <c r="RIY75" s="545"/>
      <c r="RIZ75" s="545"/>
      <c r="RJB75" s="545"/>
      <c r="RJC75" s="545"/>
      <c r="RJD75" s="545"/>
      <c r="RJG75" s="545"/>
      <c r="RJH75" s="545"/>
      <c r="RJJ75" s="545"/>
      <c r="RJK75" s="545"/>
      <c r="RJL75" s="545"/>
      <c r="RJO75" s="545"/>
      <c r="RJP75" s="545"/>
      <c r="RJR75" s="545"/>
      <c r="RJS75" s="545"/>
      <c r="RJT75" s="545"/>
      <c r="RJW75" s="545"/>
      <c r="RJX75" s="545"/>
      <c r="RJZ75" s="545"/>
      <c r="RKA75" s="545"/>
      <c r="RKB75" s="545"/>
      <c r="RKE75" s="545"/>
      <c r="RKF75" s="545"/>
      <c r="RKH75" s="545"/>
      <c r="RKI75" s="545"/>
      <c r="RKJ75" s="545"/>
      <c r="RKM75" s="545"/>
      <c r="RKN75" s="545"/>
      <c r="RKP75" s="545"/>
      <c r="RKQ75" s="545"/>
      <c r="RKR75" s="545"/>
      <c r="RKU75" s="545"/>
      <c r="RKV75" s="545"/>
      <c r="RKX75" s="545"/>
      <c r="RKY75" s="545"/>
      <c r="RKZ75" s="545"/>
      <c r="RLC75" s="545"/>
      <c r="RLD75" s="545"/>
      <c r="RLF75" s="545"/>
      <c r="RLG75" s="545"/>
      <c r="RLH75" s="545"/>
      <c r="RLK75" s="545"/>
      <c r="RLL75" s="545"/>
      <c r="RLN75" s="545"/>
      <c r="RLO75" s="545"/>
      <c r="RLP75" s="545"/>
      <c r="RLS75" s="545"/>
      <c r="RLT75" s="545"/>
      <c r="RLV75" s="545"/>
      <c r="RLW75" s="545"/>
      <c r="RLX75" s="545"/>
      <c r="RMA75" s="545"/>
      <c r="RMB75" s="545"/>
      <c r="RMD75" s="545"/>
      <c r="RME75" s="545"/>
      <c r="RMF75" s="545"/>
      <c r="RMI75" s="545"/>
      <c r="RMJ75" s="545"/>
      <c r="RML75" s="545"/>
      <c r="RMM75" s="545"/>
      <c r="RMN75" s="545"/>
      <c r="RMQ75" s="545"/>
      <c r="RMR75" s="545"/>
      <c r="RMT75" s="545"/>
      <c r="RMU75" s="545"/>
      <c r="RMV75" s="545"/>
      <c r="RMY75" s="545"/>
      <c r="RMZ75" s="545"/>
      <c r="RNB75" s="545"/>
      <c r="RNC75" s="545"/>
      <c r="RND75" s="545"/>
      <c r="RNG75" s="545"/>
      <c r="RNH75" s="545"/>
      <c r="RNJ75" s="545"/>
      <c r="RNK75" s="545"/>
      <c r="RNL75" s="545"/>
      <c r="RNO75" s="545"/>
      <c r="RNP75" s="545"/>
      <c r="RNR75" s="545"/>
      <c r="RNS75" s="545"/>
      <c r="RNT75" s="545"/>
      <c r="RNW75" s="545"/>
      <c r="RNX75" s="545"/>
      <c r="RNZ75" s="545"/>
      <c r="ROA75" s="545"/>
      <c r="ROB75" s="545"/>
      <c r="ROE75" s="545"/>
      <c r="ROF75" s="545"/>
      <c r="ROH75" s="545"/>
      <c r="ROI75" s="545"/>
      <c r="ROJ75" s="545"/>
      <c r="ROM75" s="545"/>
      <c r="RON75" s="545"/>
      <c r="ROP75" s="545"/>
      <c r="ROQ75" s="545"/>
      <c r="ROR75" s="545"/>
      <c r="ROU75" s="545"/>
      <c r="ROV75" s="545"/>
      <c r="ROX75" s="545"/>
      <c r="ROY75" s="545"/>
      <c r="ROZ75" s="545"/>
      <c r="RPC75" s="545"/>
      <c r="RPD75" s="545"/>
      <c r="RPF75" s="545"/>
      <c r="RPG75" s="545"/>
      <c r="RPH75" s="545"/>
      <c r="RPK75" s="545"/>
      <c r="RPL75" s="545"/>
      <c r="RPN75" s="545"/>
      <c r="RPO75" s="545"/>
      <c r="RPP75" s="545"/>
      <c r="RPS75" s="545"/>
      <c r="RPT75" s="545"/>
      <c r="RPV75" s="545"/>
      <c r="RPW75" s="545"/>
      <c r="RPX75" s="545"/>
      <c r="RQA75" s="545"/>
      <c r="RQB75" s="545"/>
      <c r="RQD75" s="545"/>
      <c r="RQE75" s="545"/>
      <c r="RQF75" s="545"/>
      <c r="RQI75" s="545"/>
      <c r="RQJ75" s="545"/>
      <c r="RQL75" s="545"/>
      <c r="RQM75" s="545"/>
      <c r="RQN75" s="545"/>
      <c r="RQQ75" s="545"/>
      <c r="RQR75" s="545"/>
      <c r="RQT75" s="545"/>
      <c r="RQU75" s="545"/>
      <c r="RQV75" s="545"/>
      <c r="RQY75" s="545"/>
      <c r="RQZ75" s="545"/>
      <c r="RRB75" s="545"/>
      <c r="RRC75" s="545"/>
      <c r="RRD75" s="545"/>
      <c r="RRG75" s="545"/>
      <c r="RRH75" s="545"/>
      <c r="RRJ75" s="545"/>
      <c r="RRK75" s="545"/>
      <c r="RRL75" s="545"/>
      <c r="RRO75" s="545"/>
      <c r="RRP75" s="545"/>
      <c r="RRR75" s="545"/>
      <c r="RRS75" s="545"/>
      <c r="RRT75" s="545"/>
      <c r="RRW75" s="545"/>
      <c r="RRX75" s="545"/>
      <c r="RRZ75" s="545"/>
      <c r="RSA75" s="545"/>
      <c r="RSB75" s="545"/>
      <c r="RSE75" s="545"/>
      <c r="RSF75" s="545"/>
      <c r="RSH75" s="545"/>
      <c r="RSI75" s="545"/>
      <c r="RSJ75" s="545"/>
      <c r="RSM75" s="545"/>
      <c r="RSN75" s="545"/>
      <c r="RSP75" s="545"/>
      <c r="RSQ75" s="545"/>
      <c r="RSR75" s="545"/>
      <c r="RSU75" s="545"/>
      <c r="RSV75" s="545"/>
      <c r="RSX75" s="545"/>
      <c r="RSY75" s="545"/>
      <c r="RSZ75" s="545"/>
      <c r="RTC75" s="545"/>
      <c r="RTD75" s="545"/>
      <c r="RTF75" s="545"/>
      <c r="RTG75" s="545"/>
      <c r="RTH75" s="545"/>
      <c r="RTK75" s="545"/>
      <c r="RTL75" s="545"/>
      <c r="RTN75" s="545"/>
      <c r="RTO75" s="545"/>
      <c r="RTP75" s="545"/>
      <c r="RTS75" s="545"/>
      <c r="RTT75" s="545"/>
      <c r="RTV75" s="545"/>
      <c r="RTW75" s="545"/>
      <c r="RTX75" s="545"/>
      <c r="RUA75" s="545"/>
      <c r="RUB75" s="545"/>
      <c r="RUD75" s="545"/>
      <c r="RUE75" s="545"/>
      <c r="RUF75" s="545"/>
      <c r="RUI75" s="545"/>
      <c r="RUJ75" s="545"/>
      <c r="RUL75" s="545"/>
      <c r="RUM75" s="545"/>
      <c r="RUN75" s="545"/>
      <c r="RUQ75" s="545"/>
      <c r="RUR75" s="545"/>
      <c r="RUT75" s="545"/>
      <c r="RUU75" s="545"/>
      <c r="RUV75" s="545"/>
      <c r="RUY75" s="545"/>
      <c r="RUZ75" s="545"/>
      <c r="RVB75" s="545"/>
      <c r="RVC75" s="545"/>
      <c r="RVD75" s="545"/>
      <c r="RVG75" s="545"/>
      <c r="RVH75" s="545"/>
      <c r="RVJ75" s="545"/>
      <c r="RVK75" s="545"/>
      <c r="RVL75" s="545"/>
      <c r="RVO75" s="545"/>
      <c r="RVP75" s="545"/>
      <c r="RVR75" s="545"/>
      <c r="RVS75" s="545"/>
      <c r="RVT75" s="545"/>
      <c r="RVW75" s="545"/>
      <c r="RVX75" s="545"/>
      <c r="RVZ75" s="545"/>
      <c r="RWA75" s="545"/>
      <c r="RWB75" s="545"/>
      <c r="RWE75" s="545"/>
      <c r="RWF75" s="545"/>
      <c r="RWH75" s="545"/>
      <c r="RWI75" s="545"/>
      <c r="RWJ75" s="545"/>
      <c r="RWM75" s="545"/>
      <c r="RWN75" s="545"/>
      <c r="RWP75" s="545"/>
      <c r="RWQ75" s="545"/>
      <c r="RWR75" s="545"/>
      <c r="RWU75" s="545"/>
      <c r="RWV75" s="545"/>
      <c r="RWX75" s="545"/>
      <c r="RWY75" s="545"/>
      <c r="RWZ75" s="545"/>
      <c r="RXC75" s="545"/>
      <c r="RXD75" s="545"/>
      <c r="RXF75" s="545"/>
      <c r="RXG75" s="545"/>
      <c r="RXH75" s="545"/>
      <c r="RXK75" s="545"/>
      <c r="RXL75" s="545"/>
      <c r="RXN75" s="545"/>
      <c r="RXO75" s="545"/>
      <c r="RXP75" s="545"/>
      <c r="RXS75" s="545"/>
      <c r="RXT75" s="545"/>
      <c r="RXV75" s="545"/>
      <c r="RXW75" s="545"/>
      <c r="RXX75" s="545"/>
      <c r="RYA75" s="545"/>
      <c r="RYB75" s="545"/>
      <c r="RYD75" s="545"/>
      <c r="RYE75" s="545"/>
      <c r="RYF75" s="545"/>
      <c r="RYI75" s="545"/>
      <c r="RYJ75" s="545"/>
      <c r="RYL75" s="545"/>
      <c r="RYM75" s="545"/>
      <c r="RYN75" s="545"/>
      <c r="RYQ75" s="545"/>
      <c r="RYR75" s="545"/>
      <c r="RYT75" s="545"/>
      <c r="RYU75" s="545"/>
      <c r="RYV75" s="545"/>
      <c r="RYY75" s="545"/>
      <c r="RYZ75" s="545"/>
      <c r="RZB75" s="545"/>
      <c r="RZC75" s="545"/>
      <c r="RZD75" s="545"/>
      <c r="RZG75" s="545"/>
      <c r="RZH75" s="545"/>
      <c r="RZJ75" s="545"/>
      <c r="RZK75" s="545"/>
      <c r="RZL75" s="545"/>
      <c r="RZO75" s="545"/>
      <c r="RZP75" s="545"/>
      <c r="RZR75" s="545"/>
      <c r="RZS75" s="545"/>
      <c r="RZT75" s="545"/>
      <c r="RZW75" s="545"/>
      <c r="RZX75" s="545"/>
      <c r="RZZ75" s="545"/>
      <c r="SAA75" s="545"/>
      <c r="SAB75" s="545"/>
      <c r="SAE75" s="545"/>
      <c r="SAF75" s="545"/>
      <c r="SAH75" s="545"/>
      <c r="SAI75" s="545"/>
      <c r="SAJ75" s="545"/>
      <c r="SAM75" s="545"/>
      <c r="SAN75" s="545"/>
      <c r="SAP75" s="545"/>
      <c r="SAQ75" s="545"/>
      <c r="SAR75" s="545"/>
      <c r="SAU75" s="545"/>
      <c r="SAV75" s="545"/>
      <c r="SAX75" s="545"/>
      <c r="SAY75" s="545"/>
      <c r="SAZ75" s="545"/>
      <c r="SBC75" s="545"/>
      <c r="SBD75" s="545"/>
      <c r="SBF75" s="545"/>
      <c r="SBG75" s="545"/>
      <c r="SBH75" s="545"/>
      <c r="SBK75" s="545"/>
      <c r="SBL75" s="545"/>
      <c r="SBN75" s="545"/>
      <c r="SBO75" s="545"/>
      <c r="SBP75" s="545"/>
      <c r="SBS75" s="545"/>
      <c r="SBT75" s="545"/>
      <c r="SBV75" s="545"/>
      <c r="SBW75" s="545"/>
      <c r="SBX75" s="545"/>
      <c r="SCA75" s="545"/>
      <c r="SCB75" s="545"/>
      <c r="SCD75" s="545"/>
      <c r="SCE75" s="545"/>
      <c r="SCF75" s="545"/>
      <c r="SCI75" s="545"/>
      <c r="SCJ75" s="545"/>
      <c r="SCL75" s="545"/>
      <c r="SCM75" s="545"/>
      <c r="SCN75" s="545"/>
      <c r="SCQ75" s="545"/>
      <c r="SCR75" s="545"/>
      <c r="SCT75" s="545"/>
      <c r="SCU75" s="545"/>
      <c r="SCV75" s="545"/>
      <c r="SCY75" s="545"/>
      <c r="SCZ75" s="545"/>
      <c r="SDB75" s="545"/>
      <c r="SDC75" s="545"/>
      <c r="SDD75" s="545"/>
      <c r="SDG75" s="545"/>
      <c r="SDH75" s="545"/>
      <c r="SDJ75" s="545"/>
      <c r="SDK75" s="545"/>
      <c r="SDL75" s="545"/>
      <c r="SDO75" s="545"/>
      <c r="SDP75" s="545"/>
      <c r="SDR75" s="545"/>
      <c r="SDS75" s="545"/>
      <c r="SDT75" s="545"/>
      <c r="SDW75" s="545"/>
      <c r="SDX75" s="545"/>
      <c r="SDZ75" s="545"/>
      <c r="SEA75" s="545"/>
      <c r="SEB75" s="545"/>
      <c r="SEE75" s="545"/>
      <c r="SEF75" s="545"/>
      <c r="SEH75" s="545"/>
      <c r="SEI75" s="545"/>
      <c r="SEJ75" s="545"/>
      <c r="SEM75" s="545"/>
      <c r="SEN75" s="545"/>
      <c r="SEP75" s="545"/>
      <c r="SEQ75" s="545"/>
      <c r="SER75" s="545"/>
      <c r="SEU75" s="545"/>
      <c r="SEV75" s="545"/>
      <c r="SEX75" s="545"/>
      <c r="SEY75" s="545"/>
      <c r="SEZ75" s="545"/>
      <c r="SFC75" s="545"/>
      <c r="SFD75" s="545"/>
      <c r="SFF75" s="545"/>
      <c r="SFG75" s="545"/>
      <c r="SFH75" s="545"/>
      <c r="SFK75" s="545"/>
      <c r="SFL75" s="545"/>
      <c r="SFN75" s="545"/>
      <c r="SFO75" s="545"/>
      <c r="SFP75" s="545"/>
      <c r="SFS75" s="545"/>
      <c r="SFT75" s="545"/>
      <c r="SFV75" s="545"/>
      <c r="SFW75" s="545"/>
      <c r="SFX75" s="545"/>
      <c r="SGA75" s="545"/>
      <c r="SGB75" s="545"/>
      <c r="SGD75" s="545"/>
      <c r="SGE75" s="545"/>
      <c r="SGF75" s="545"/>
      <c r="SGI75" s="545"/>
      <c r="SGJ75" s="545"/>
      <c r="SGL75" s="545"/>
      <c r="SGM75" s="545"/>
      <c r="SGN75" s="545"/>
      <c r="SGQ75" s="545"/>
      <c r="SGR75" s="545"/>
      <c r="SGT75" s="545"/>
      <c r="SGU75" s="545"/>
      <c r="SGV75" s="545"/>
      <c r="SGY75" s="545"/>
      <c r="SGZ75" s="545"/>
      <c r="SHB75" s="545"/>
      <c r="SHC75" s="545"/>
      <c r="SHD75" s="545"/>
      <c r="SHG75" s="545"/>
      <c r="SHH75" s="545"/>
      <c r="SHJ75" s="545"/>
      <c r="SHK75" s="545"/>
      <c r="SHL75" s="545"/>
      <c r="SHO75" s="545"/>
      <c r="SHP75" s="545"/>
      <c r="SHR75" s="545"/>
      <c r="SHS75" s="545"/>
      <c r="SHT75" s="545"/>
      <c r="SHW75" s="545"/>
      <c r="SHX75" s="545"/>
      <c r="SHZ75" s="545"/>
      <c r="SIA75" s="545"/>
      <c r="SIB75" s="545"/>
      <c r="SIE75" s="545"/>
      <c r="SIF75" s="545"/>
      <c r="SIH75" s="545"/>
      <c r="SII75" s="545"/>
      <c r="SIJ75" s="545"/>
      <c r="SIM75" s="545"/>
      <c r="SIN75" s="545"/>
      <c r="SIP75" s="545"/>
      <c r="SIQ75" s="545"/>
      <c r="SIR75" s="545"/>
      <c r="SIU75" s="545"/>
      <c r="SIV75" s="545"/>
      <c r="SIX75" s="545"/>
      <c r="SIY75" s="545"/>
      <c r="SIZ75" s="545"/>
      <c r="SJC75" s="545"/>
      <c r="SJD75" s="545"/>
      <c r="SJF75" s="545"/>
      <c r="SJG75" s="545"/>
      <c r="SJH75" s="545"/>
      <c r="SJK75" s="545"/>
      <c r="SJL75" s="545"/>
      <c r="SJN75" s="545"/>
      <c r="SJO75" s="545"/>
      <c r="SJP75" s="545"/>
      <c r="SJS75" s="545"/>
      <c r="SJT75" s="545"/>
      <c r="SJV75" s="545"/>
      <c r="SJW75" s="545"/>
      <c r="SJX75" s="545"/>
      <c r="SKA75" s="545"/>
      <c r="SKB75" s="545"/>
      <c r="SKD75" s="545"/>
      <c r="SKE75" s="545"/>
      <c r="SKF75" s="545"/>
      <c r="SKI75" s="545"/>
      <c r="SKJ75" s="545"/>
      <c r="SKL75" s="545"/>
      <c r="SKM75" s="545"/>
      <c r="SKN75" s="545"/>
      <c r="SKQ75" s="545"/>
      <c r="SKR75" s="545"/>
      <c r="SKT75" s="545"/>
      <c r="SKU75" s="545"/>
      <c r="SKV75" s="545"/>
      <c r="SKY75" s="545"/>
      <c r="SKZ75" s="545"/>
      <c r="SLB75" s="545"/>
      <c r="SLC75" s="545"/>
      <c r="SLD75" s="545"/>
      <c r="SLG75" s="545"/>
      <c r="SLH75" s="545"/>
      <c r="SLJ75" s="545"/>
      <c r="SLK75" s="545"/>
      <c r="SLL75" s="545"/>
      <c r="SLO75" s="545"/>
      <c r="SLP75" s="545"/>
      <c r="SLR75" s="545"/>
      <c r="SLS75" s="545"/>
      <c r="SLT75" s="545"/>
      <c r="SLW75" s="545"/>
      <c r="SLX75" s="545"/>
      <c r="SLZ75" s="545"/>
      <c r="SMA75" s="545"/>
      <c r="SMB75" s="545"/>
      <c r="SME75" s="545"/>
      <c r="SMF75" s="545"/>
      <c r="SMH75" s="545"/>
      <c r="SMI75" s="545"/>
      <c r="SMJ75" s="545"/>
      <c r="SMM75" s="545"/>
      <c r="SMN75" s="545"/>
      <c r="SMP75" s="545"/>
      <c r="SMQ75" s="545"/>
      <c r="SMR75" s="545"/>
      <c r="SMU75" s="545"/>
      <c r="SMV75" s="545"/>
      <c r="SMX75" s="545"/>
      <c r="SMY75" s="545"/>
      <c r="SMZ75" s="545"/>
      <c r="SNC75" s="545"/>
      <c r="SND75" s="545"/>
      <c r="SNF75" s="545"/>
      <c r="SNG75" s="545"/>
      <c r="SNH75" s="545"/>
      <c r="SNK75" s="545"/>
      <c r="SNL75" s="545"/>
      <c r="SNN75" s="545"/>
      <c r="SNO75" s="545"/>
      <c r="SNP75" s="545"/>
      <c r="SNS75" s="545"/>
      <c r="SNT75" s="545"/>
      <c r="SNV75" s="545"/>
      <c r="SNW75" s="545"/>
      <c r="SNX75" s="545"/>
      <c r="SOA75" s="545"/>
      <c r="SOB75" s="545"/>
      <c r="SOD75" s="545"/>
      <c r="SOE75" s="545"/>
      <c r="SOF75" s="545"/>
      <c r="SOI75" s="545"/>
      <c r="SOJ75" s="545"/>
      <c r="SOL75" s="545"/>
      <c r="SOM75" s="545"/>
      <c r="SON75" s="545"/>
      <c r="SOQ75" s="545"/>
      <c r="SOR75" s="545"/>
      <c r="SOT75" s="545"/>
      <c r="SOU75" s="545"/>
      <c r="SOV75" s="545"/>
      <c r="SOY75" s="545"/>
      <c r="SOZ75" s="545"/>
      <c r="SPB75" s="545"/>
      <c r="SPC75" s="545"/>
      <c r="SPD75" s="545"/>
      <c r="SPG75" s="545"/>
      <c r="SPH75" s="545"/>
      <c r="SPJ75" s="545"/>
      <c r="SPK75" s="545"/>
      <c r="SPL75" s="545"/>
      <c r="SPO75" s="545"/>
      <c r="SPP75" s="545"/>
      <c r="SPR75" s="545"/>
      <c r="SPS75" s="545"/>
      <c r="SPT75" s="545"/>
      <c r="SPW75" s="545"/>
      <c r="SPX75" s="545"/>
      <c r="SPZ75" s="545"/>
      <c r="SQA75" s="545"/>
      <c r="SQB75" s="545"/>
      <c r="SQE75" s="545"/>
      <c r="SQF75" s="545"/>
      <c r="SQH75" s="545"/>
      <c r="SQI75" s="545"/>
      <c r="SQJ75" s="545"/>
      <c r="SQM75" s="545"/>
      <c r="SQN75" s="545"/>
      <c r="SQP75" s="545"/>
      <c r="SQQ75" s="545"/>
      <c r="SQR75" s="545"/>
      <c r="SQU75" s="545"/>
      <c r="SQV75" s="545"/>
      <c r="SQX75" s="545"/>
      <c r="SQY75" s="545"/>
      <c r="SQZ75" s="545"/>
      <c r="SRC75" s="545"/>
      <c r="SRD75" s="545"/>
      <c r="SRF75" s="545"/>
      <c r="SRG75" s="545"/>
      <c r="SRH75" s="545"/>
      <c r="SRK75" s="545"/>
      <c r="SRL75" s="545"/>
      <c r="SRN75" s="545"/>
      <c r="SRO75" s="545"/>
      <c r="SRP75" s="545"/>
      <c r="SRS75" s="545"/>
      <c r="SRT75" s="545"/>
      <c r="SRV75" s="545"/>
      <c r="SRW75" s="545"/>
      <c r="SRX75" s="545"/>
      <c r="SSA75" s="545"/>
      <c r="SSB75" s="545"/>
      <c r="SSD75" s="545"/>
      <c r="SSE75" s="545"/>
      <c r="SSF75" s="545"/>
      <c r="SSI75" s="545"/>
      <c r="SSJ75" s="545"/>
      <c r="SSL75" s="545"/>
      <c r="SSM75" s="545"/>
      <c r="SSN75" s="545"/>
      <c r="SSQ75" s="545"/>
      <c r="SSR75" s="545"/>
      <c r="SST75" s="545"/>
      <c r="SSU75" s="545"/>
      <c r="SSV75" s="545"/>
      <c r="SSY75" s="545"/>
      <c r="SSZ75" s="545"/>
      <c r="STB75" s="545"/>
      <c r="STC75" s="545"/>
      <c r="STD75" s="545"/>
      <c r="STG75" s="545"/>
      <c r="STH75" s="545"/>
      <c r="STJ75" s="545"/>
      <c r="STK75" s="545"/>
      <c r="STL75" s="545"/>
      <c r="STO75" s="545"/>
      <c r="STP75" s="545"/>
      <c r="STR75" s="545"/>
      <c r="STS75" s="545"/>
      <c r="STT75" s="545"/>
      <c r="STW75" s="545"/>
      <c r="STX75" s="545"/>
      <c r="STZ75" s="545"/>
      <c r="SUA75" s="545"/>
      <c r="SUB75" s="545"/>
      <c r="SUE75" s="545"/>
      <c r="SUF75" s="545"/>
      <c r="SUH75" s="545"/>
      <c r="SUI75" s="545"/>
      <c r="SUJ75" s="545"/>
      <c r="SUM75" s="545"/>
      <c r="SUN75" s="545"/>
      <c r="SUP75" s="545"/>
      <c r="SUQ75" s="545"/>
      <c r="SUR75" s="545"/>
      <c r="SUU75" s="545"/>
      <c r="SUV75" s="545"/>
      <c r="SUX75" s="545"/>
      <c r="SUY75" s="545"/>
      <c r="SUZ75" s="545"/>
      <c r="SVC75" s="545"/>
      <c r="SVD75" s="545"/>
      <c r="SVF75" s="545"/>
      <c r="SVG75" s="545"/>
      <c r="SVH75" s="545"/>
      <c r="SVK75" s="545"/>
      <c r="SVL75" s="545"/>
      <c r="SVN75" s="545"/>
      <c r="SVO75" s="545"/>
      <c r="SVP75" s="545"/>
      <c r="SVS75" s="545"/>
      <c r="SVT75" s="545"/>
      <c r="SVV75" s="545"/>
      <c r="SVW75" s="545"/>
      <c r="SVX75" s="545"/>
      <c r="SWA75" s="545"/>
      <c r="SWB75" s="545"/>
      <c r="SWD75" s="545"/>
      <c r="SWE75" s="545"/>
      <c r="SWF75" s="545"/>
      <c r="SWI75" s="545"/>
      <c r="SWJ75" s="545"/>
      <c r="SWL75" s="545"/>
      <c r="SWM75" s="545"/>
      <c r="SWN75" s="545"/>
      <c r="SWQ75" s="545"/>
      <c r="SWR75" s="545"/>
      <c r="SWT75" s="545"/>
      <c r="SWU75" s="545"/>
      <c r="SWV75" s="545"/>
      <c r="SWY75" s="545"/>
      <c r="SWZ75" s="545"/>
      <c r="SXB75" s="545"/>
      <c r="SXC75" s="545"/>
      <c r="SXD75" s="545"/>
      <c r="SXG75" s="545"/>
      <c r="SXH75" s="545"/>
      <c r="SXJ75" s="545"/>
      <c r="SXK75" s="545"/>
      <c r="SXL75" s="545"/>
      <c r="SXO75" s="545"/>
      <c r="SXP75" s="545"/>
      <c r="SXR75" s="545"/>
      <c r="SXS75" s="545"/>
      <c r="SXT75" s="545"/>
      <c r="SXW75" s="545"/>
      <c r="SXX75" s="545"/>
      <c r="SXZ75" s="545"/>
      <c r="SYA75" s="545"/>
      <c r="SYB75" s="545"/>
      <c r="SYE75" s="545"/>
      <c r="SYF75" s="545"/>
      <c r="SYH75" s="545"/>
      <c r="SYI75" s="545"/>
      <c r="SYJ75" s="545"/>
      <c r="SYM75" s="545"/>
      <c r="SYN75" s="545"/>
      <c r="SYP75" s="545"/>
      <c r="SYQ75" s="545"/>
      <c r="SYR75" s="545"/>
      <c r="SYU75" s="545"/>
      <c r="SYV75" s="545"/>
      <c r="SYX75" s="545"/>
      <c r="SYY75" s="545"/>
      <c r="SYZ75" s="545"/>
      <c r="SZC75" s="545"/>
      <c r="SZD75" s="545"/>
      <c r="SZF75" s="545"/>
      <c r="SZG75" s="545"/>
      <c r="SZH75" s="545"/>
      <c r="SZK75" s="545"/>
      <c r="SZL75" s="545"/>
      <c r="SZN75" s="545"/>
      <c r="SZO75" s="545"/>
      <c r="SZP75" s="545"/>
      <c r="SZS75" s="545"/>
      <c r="SZT75" s="545"/>
      <c r="SZV75" s="545"/>
      <c r="SZW75" s="545"/>
      <c r="SZX75" s="545"/>
      <c r="TAA75" s="545"/>
      <c r="TAB75" s="545"/>
      <c r="TAD75" s="545"/>
      <c r="TAE75" s="545"/>
      <c r="TAF75" s="545"/>
      <c r="TAI75" s="545"/>
      <c r="TAJ75" s="545"/>
      <c r="TAL75" s="545"/>
      <c r="TAM75" s="545"/>
      <c r="TAN75" s="545"/>
      <c r="TAQ75" s="545"/>
      <c r="TAR75" s="545"/>
      <c r="TAT75" s="545"/>
      <c r="TAU75" s="545"/>
      <c r="TAV75" s="545"/>
      <c r="TAY75" s="545"/>
      <c r="TAZ75" s="545"/>
      <c r="TBB75" s="545"/>
      <c r="TBC75" s="545"/>
      <c r="TBD75" s="545"/>
      <c r="TBG75" s="545"/>
      <c r="TBH75" s="545"/>
      <c r="TBJ75" s="545"/>
      <c r="TBK75" s="545"/>
      <c r="TBL75" s="545"/>
      <c r="TBO75" s="545"/>
      <c r="TBP75" s="545"/>
      <c r="TBR75" s="545"/>
      <c r="TBS75" s="545"/>
      <c r="TBT75" s="545"/>
      <c r="TBW75" s="545"/>
      <c r="TBX75" s="545"/>
      <c r="TBZ75" s="545"/>
      <c r="TCA75" s="545"/>
      <c r="TCB75" s="545"/>
      <c r="TCE75" s="545"/>
      <c r="TCF75" s="545"/>
      <c r="TCH75" s="545"/>
      <c r="TCI75" s="545"/>
      <c r="TCJ75" s="545"/>
      <c r="TCM75" s="545"/>
      <c r="TCN75" s="545"/>
      <c r="TCP75" s="545"/>
      <c r="TCQ75" s="545"/>
      <c r="TCR75" s="545"/>
      <c r="TCU75" s="545"/>
      <c r="TCV75" s="545"/>
      <c r="TCX75" s="545"/>
      <c r="TCY75" s="545"/>
      <c r="TCZ75" s="545"/>
      <c r="TDC75" s="545"/>
      <c r="TDD75" s="545"/>
      <c r="TDF75" s="545"/>
      <c r="TDG75" s="545"/>
      <c r="TDH75" s="545"/>
      <c r="TDK75" s="545"/>
      <c r="TDL75" s="545"/>
      <c r="TDN75" s="545"/>
      <c r="TDO75" s="545"/>
      <c r="TDP75" s="545"/>
      <c r="TDS75" s="545"/>
      <c r="TDT75" s="545"/>
      <c r="TDV75" s="545"/>
      <c r="TDW75" s="545"/>
      <c r="TDX75" s="545"/>
      <c r="TEA75" s="545"/>
      <c r="TEB75" s="545"/>
      <c r="TED75" s="545"/>
      <c r="TEE75" s="545"/>
      <c r="TEF75" s="545"/>
      <c r="TEI75" s="545"/>
      <c r="TEJ75" s="545"/>
      <c r="TEL75" s="545"/>
      <c r="TEM75" s="545"/>
      <c r="TEN75" s="545"/>
      <c r="TEQ75" s="545"/>
      <c r="TER75" s="545"/>
      <c r="TET75" s="545"/>
      <c r="TEU75" s="545"/>
      <c r="TEV75" s="545"/>
      <c r="TEY75" s="545"/>
      <c r="TEZ75" s="545"/>
      <c r="TFB75" s="545"/>
      <c r="TFC75" s="545"/>
      <c r="TFD75" s="545"/>
      <c r="TFG75" s="545"/>
      <c r="TFH75" s="545"/>
      <c r="TFJ75" s="545"/>
      <c r="TFK75" s="545"/>
      <c r="TFL75" s="545"/>
      <c r="TFO75" s="545"/>
      <c r="TFP75" s="545"/>
      <c r="TFR75" s="545"/>
      <c r="TFS75" s="545"/>
      <c r="TFT75" s="545"/>
      <c r="TFW75" s="545"/>
      <c r="TFX75" s="545"/>
      <c r="TFZ75" s="545"/>
      <c r="TGA75" s="545"/>
      <c r="TGB75" s="545"/>
      <c r="TGE75" s="545"/>
      <c r="TGF75" s="545"/>
      <c r="TGH75" s="545"/>
      <c r="TGI75" s="545"/>
      <c r="TGJ75" s="545"/>
      <c r="TGM75" s="545"/>
      <c r="TGN75" s="545"/>
      <c r="TGP75" s="545"/>
      <c r="TGQ75" s="545"/>
      <c r="TGR75" s="545"/>
      <c r="TGU75" s="545"/>
      <c r="TGV75" s="545"/>
      <c r="TGX75" s="545"/>
      <c r="TGY75" s="545"/>
      <c r="TGZ75" s="545"/>
      <c r="THC75" s="545"/>
      <c r="THD75" s="545"/>
      <c r="THF75" s="545"/>
      <c r="THG75" s="545"/>
      <c r="THH75" s="545"/>
      <c r="THK75" s="545"/>
      <c r="THL75" s="545"/>
      <c r="THN75" s="545"/>
      <c r="THO75" s="545"/>
      <c r="THP75" s="545"/>
      <c r="THS75" s="545"/>
      <c r="THT75" s="545"/>
      <c r="THV75" s="545"/>
      <c r="THW75" s="545"/>
      <c r="THX75" s="545"/>
      <c r="TIA75" s="545"/>
      <c r="TIB75" s="545"/>
      <c r="TID75" s="545"/>
      <c r="TIE75" s="545"/>
      <c r="TIF75" s="545"/>
      <c r="TII75" s="545"/>
      <c r="TIJ75" s="545"/>
      <c r="TIL75" s="545"/>
      <c r="TIM75" s="545"/>
      <c r="TIN75" s="545"/>
      <c r="TIQ75" s="545"/>
      <c r="TIR75" s="545"/>
      <c r="TIT75" s="545"/>
      <c r="TIU75" s="545"/>
      <c r="TIV75" s="545"/>
      <c r="TIY75" s="545"/>
      <c r="TIZ75" s="545"/>
      <c r="TJB75" s="545"/>
      <c r="TJC75" s="545"/>
      <c r="TJD75" s="545"/>
      <c r="TJG75" s="545"/>
      <c r="TJH75" s="545"/>
      <c r="TJJ75" s="545"/>
      <c r="TJK75" s="545"/>
      <c r="TJL75" s="545"/>
      <c r="TJO75" s="545"/>
      <c r="TJP75" s="545"/>
      <c r="TJR75" s="545"/>
      <c r="TJS75" s="545"/>
      <c r="TJT75" s="545"/>
      <c r="TJW75" s="545"/>
      <c r="TJX75" s="545"/>
      <c r="TJZ75" s="545"/>
      <c r="TKA75" s="545"/>
      <c r="TKB75" s="545"/>
      <c r="TKE75" s="545"/>
      <c r="TKF75" s="545"/>
      <c r="TKH75" s="545"/>
      <c r="TKI75" s="545"/>
      <c r="TKJ75" s="545"/>
      <c r="TKM75" s="545"/>
      <c r="TKN75" s="545"/>
      <c r="TKP75" s="545"/>
      <c r="TKQ75" s="545"/>
      <c r="TKR75" s="545"/>
      <c r="TKU75" s="545"/>
      <c r="TKV75" s="545"/>
      <c r="TKX75" s="545"/>
      <c r="TKY75" s="545"/>
      <c r="TKZ75" s="545"/>
      <c r="TLC75" s="545"/>
      <c r="TLD75" s="545"/>
      <c r="TLF75" s="545"/>
      <c r="TLG75" s="545"/>
      <c r="TLH75" s="545"/>
      <c r="TLK75" s="545"/>
      <c r="TLL75" s="545"/>
      <c r="TLN75" s="545"/>
      <c r="TLO75" s="545"/>
      <c r="TLP75" s="545"/>
      <c r="TLS75" s="545"/>
      <c r="TLT75" s="545"/>
      <c r="TLV75" s="545"/>
      <c r="TLW75" s="545"/>
      <c r="TLX75" s="545"/>
      <c r="TMA75" s="545"/>
      <c r="TMB75" s="545"/>
      <c r="TMD75" s="545"/>
      <c r="TME75" s="545"/>
      <c r="TMF75" s="545"/>
      <c r="TMI75" s="545"/>
      <c r="TMJ75" s="545"/>
      <c r="TML75" s="545"/>
      <c r="TMM75" s="545"/>
      <c r="TMN75" s="545"/>
      <c r="TMQ75" s="545"/>
      <c r="TMR75" s="545"/>
      <c r="TMT75" s="545"/>
      <c r="TMU75" s="545"/>
      <c r="TMV75" s="545"/>
      <c r="TMY75" s="545"/>
      <c r="TMZ75" s="545"/>
      <c r="TNB75" s="545"/>
      <c r="TNC75" s="545"/>
      <c r="TND75" s="545"/>
      <c r="TNG75" s="545"/>
      <c r="TNH75" s="545"/>
      <c r="TNJ75" s="545"/>
      <c r="TNK75" s="545"/>
      <c r="TNL75" s="545"/>
      <c r="TNO75" s="545"/>
      <c r="TNP75" s="545"/>
      <c r="TNR75" s="545"/>
      <c r="TNS75" s="545"/>
      <c r="TNT75" s="545"/>
      <c r="TNW75" s="545"/>
      <c r="TNX75" s="545"/>
      <c r="TNZ75" s="545"/>
      <c r="TOA75" s="545"/>
      <c r="TOB75" s="545"/>
      <c r="TOE75" s="545"/>
      <c r="TOF75" s="545"/>
      <c r="TOH75" s="545"/>
      <c r="TOI75" s="545"/>
      <c r="TOJ75" s="545"/>
      <c r="TOM75" s="545"/>
      <c r="TON75" s="545"/>
      <c r="TOP75" s="545"/>
      <c r="TOQ75" s="545"/>
      <c r="TOR75" s="545"/>
      <c r="TOU75" s="545"/>
      <c r="TOV75" s="545"/>
      <c r="TOX75" s="545"/>
      <c r="TOY75" s="545"/>
      <c r="TOZ75" s="545"/>
      <c r="TPC75" s="545"/>
      <c r="TPD75" s="545"/>
      <c r="TPF75" s="545"/>
      <c r="TPG75" s="545"/>
      <c r="TPH75" s="545"/>
      <c r="TPK75" s="545"/>
      <c r="TPL75" s="545"/>
      <c r="TPN75" s="545"/>
      <c r="TPO75" s="545"/>
      <c r="TPP75" s="545"/>
      <c r="TPS75" s="545"/>
      <c r="TPT75" s="545"/>
      <c r="TPV75" s="545"/>
      <c r="TPW75" s="545"/>
      <c r="TPX75" s="545"/>
      <c r="TQA75" s="545"/>
      <c r="TQB75" s="545"/>
      <c r="TQD75" s="545"/>
      <c r="TQE75" s="545"/>
      <c r="TQF75" s="545"/>
      <c r="TQI75" s="545"/>
      <c r="TQJ75" s="545"/>
      <c r="TQL75" s="545"/>
      <c r="TQM75" s="545"/>
      <c r="TQN75" s="545"/>
      <c r="TQQ75" s="545"/>
      <c r="TQR75" s="545"/>
      <c r="TQT75" s="545"/>
      <c r="TQU75" s="545"/>
      <c r="TQV75" s="545"/>
      <c r="TQY75" s="545"/>
      <c r="TQZ75" s="545"/>
      <c r="TRB75" s="545"/>
      <c r="TRC75" s="545"/>
      <c r="TRD75" s="545"/>
      <c r="TRG75" s="545"/>
      <c r="TRH75" s="545"/>
      <c r="TRJ75" s="545"/>
      <c r="TRK75" s="545"/>
      <c r="TRL75" s="545"/>
      <c r="TRO75" s="545"/>
      <c r="TRP75" s="545"/>
      <c r="TRR75" s="545"/>
      <c r="TRS75" s="545"/>
      <c r="TRT75" s="545"/>
      <c r="TRW75" s="545"/>
      <c r="TRX75" s="545"/>
      <c r="TRZ75" s="545"/>
      <c r="TSA75" s="545"/>
      <c r="TSB75" s="545"/>
      <c r="TSE75" s="545"/>
      <c r="TSF75" s="545"/>
      <c r="TSH75" s="545"/>
      <c r="TSI75" s="545"/>
      <c r="TSJ75" s="545"/>
      <c r="TSM75" s="545"/>
      <c r="TSN75" s="545"/>
      <c r="TSP75" s="545"/>
      <c r="TSQ75" s="545"/>
      <c r="TSR75" s="545"/>
      <c r="TSU75" s="545"/>
      <c r="TSV75" s="545"/>
      <c r="TSX75" s="545"/>
      <c r="TSY75" s="545"/>
      <c r="TSZ75" s="545"/>
      <c r="TTC75" s="545"/>
      <c r="TTD75" s="545"/>
      <c r="TTF75" s="545"/>
      <c r="TTG75" s="545"/>
      <c r="TTH75" s="545"/>
      <c r="TTK75" s="545"/>
      <c r="TTL75" s="545"/>
      <c r="TTN75" s="545"/>
      <c r="TTO75" s="545"/>
      <c r="TTP75" s="545"/>
      <c r="TTS75" s="545"/>
      <c r="TTT75" s="545"/>
      <c r="TTV75" s="545"/>
      <c r="TTW75" s="545"/>
      <c r="TTX75" s="545"/>
      <c r="TUA75" s="545"/>
      <c r="TUB75" s="545"/>
      <c r="TUD75" s="545"/>
      <c r="TUE75" s="545"/>
      <c r="TUF75" s="545"/>
      <c r="TUI75" s="545"/>
      <c r="TUJ75" s="545"/>
      <c r="TUL75" s="545"/>
      <c r="TUM75" s="545"/>
      <c r="TUN75" s="545"/>
      <c r="TUQ75" s="545"/>
      <c r="TUR75" s="545"/>
      <c r="TUT75" s="545"/>
      <c r="TUU75" s="545"/>
      <c r="TUV75" s="545"/>
      <c r="TUY75" s="545"/>
      <c r="TUZ75" s="545"/>
      <c r="TVB75" s="545"/>
      <c r="TVC75" s="545"/>
      <c r="TVD75" s="545"/>
      <c r="TVG75" s="545"/>
      <c r="TVH75" s="545"/>
      <c r="TVJ75" s="545"/>
      <c r="TVK75" s="545"/>
      <c r="TVL75" s="545"/>
      <c r="TVO75" s="545"/>
      <c r="TVP75" s="545"/>
      <c r="TVR75" s="545"/>
      <c r="TVS75" s="545"/>
      <c r="TVT75" s="545"/>
      <c r="TVW75" s="545"/>
      <c r="TVX75" s="545"/>
      <c r="TVZ75" s="545"/>
      <c r="TWA75" s="545"/>
      <c r="TWB75" s="545"/>
      <c r="TWE75" s="545"/>
      <c r="TWF75" s="545"/>
      <c r="TWH75" s="545"/>
      <c r="TWI75" s="545"/>
      <c r="TWJ75" s="545"/>
      <c r="TWM75" s="545"/>
      <c r="TWN75" s="545"/>
      <c r="TWP75" s="545"/>
      <c r="TWQ75" s="545"/>
      <c r="TWR75" s="545"/>
      <c r="TWU75" s="545"/>
      <c r="TWV75" s="545"/>
      <c r="TWX75" s="545"/>
      <c r="TWY75" s="545"/>
      <c r="TWZ75" s="545"/>
      <c r="TXC75" s="545"/>
      <c r="TXD75" s="545"/>
      <c r="TXF75" s="545"/>
      <c r="TXG75" s="545"/>
      <c r="TXH75" s="545"/>
      <c r="TXK75" s="545"/>
      <c r="TXL75" s="545"/>
      <c r="TXN75" s="545"/>
      <c r="TXO75" s="545"/>
      <c r="TXP75" s="545"/>
      <c r="TXS75" s="545"/>
      <c r="TXT75" s="545"/>
      <c r="TXV75" s="545"/>
      <c r="TXW75" s="545"/>
      <c r="TXX75" s="545"/>
      <c r="TYA75" s="545"/>
      <c r="TYB75" s="545"/>
      <c r="TYD75" s="545"/>
      <c r="TYE75" s="545"/>
      <c r="TYF75" s="545"/>
      <c r="TYI75" s="545"/>
      <c r="TYJ75" s="545"/>
      <c r="TYL75" s="545"/>
      <c r="TYM75" s="545"/>
      <c r="TYN75" s="545"/>
      <c r="TYQ75" s="545"/>
      <c r="TYR75" s="545"/>
      <c r="TYT75" s="545"/>
      <c r="TYU75" s="545"/>
      <c r="TYV75" s="545"/>
      <c r="TYY75" s="545"/>
      <c r="TYZ75" s="545"/>
      <c r="TZB75" s="545"/>
      <c r="TZC75" s="545"/>
      <c r="TZD75" s="545"/>
      <c r="TZG75" s="545"/>
      <c r="TZH75" s="545"/>
      <c r="TZJ75" s="545"/>
      <c r="TZK75" s="545"/>
      <c r="TZL75" s="545"/>
      <c r="TZO75" s="545"/>
      <c r="TZP75" s="545"/>
      <c r="TZR75" s="545"/>
      <c r="TZS75" s="545"/>
      <c r="TZT75" s="545"/>
      <c r="TZW75" s="545"/>
      <c r="TZX75" s="545"/>
      <c r="TZZ75" s="545"/>
      <c r="UAA75" s="545"/>
      <c r="UAB75" s="545"/>
      <c r="UAE75" s="545"/>
      <c r="UAF75" s="545"/>
      <c r="UAH75" s="545"/>
      <c r="UAI75" s="545"/>
      <c r="UAJ75" s="545"/>
      <c r="UAM75" s="545"/>
      <c r="UAN75" s="545"/>
      <c r="UAP75" s="545"/>
      <c r="UAQ75" s="545"/>
      <c r="UAR75" s="545"/>
      <c r="UAU75" s="545"/>
      <c r="UAV75" s="545"/>
      <c r="UAX75" s="545"/>
      <c r="UAY75" s="545"/>
      <c r="UAZ75" s="545"/>
      <c r="UBC75" s="545"/>
      <c r="UBD75" s="545"/>
      <c r="UBF75" s="545"/>
      <c r="UBG75" s="545"/>
      <c r="UBH75" s="545"/>
      <c r="UBK75" s="545"/>
      <c r="UBL75" s="545"/>
      <c r="UBN75" s="545"/>
      <c r="UBO75" s="545"/>
      <c r="UBP75" s="545"/>
      <c r="UBS75" s="545"/>
      <c r="UBT75" s="545"/>
      <c r="UBV75" s="545"/>
      <c r="UBW75" s="545"/>
      <c r="UBX75" s="545"/>
      <c r="UCA75" s="545"/>
      <c r="UCB75" s="545"/>
      <c r="UCD75" s="545"/>
      <c r="UCE75" s="545"/>
      <c r="UCF75" s="545"/>
      <c r="UCI75" s="545"/>
      <c r="UCJ75" s="545"/>
      <c r="UCL75" s="545"/>
      <c r="UCM75" s="545"/>
      <c r="UCN75" s="545"/>
      <c r="UCQ75" s="545"/>
      <c r="UCR75" s="545"/>
      <c r="UCT75" s="545"/>
      <c r="UCU75" s="545"/>
      <c r="UCV75" s="545"/>
      <c r="UCY75" s="545"/>
      <c r="UCZ75" s="545"/>
      <c r="UDB75" s="545"/>
      <c r="UDC75" s="545"/>
      <c r="UDD75" s="545"/>
      <c r="UDG75" s="545"/>
      <c r="UDH75" s="545"/>
      <c r="UDJ75" s="545"/>
      <c r="UDK75" s="545"/>
      <c r="UDL75" s="545"/>
      <c r="UDO75" s="545"/>
      <c r="UDP75" s="545"/>
      <c r="UDR75" s="545"/>
      <c r="UDS75" s="545"/>
      <c r="UDT75" s="545"/>
      <c r="UDW75" s="545"/>
      <c r="UDX75" s="545"/>
      <c r="UDZ75" s="545"/>
      <c r="UEA75" s="545"/>
      <c r="UEB75" s="545"/>
      <c r="UEE75" s="545"/>
      <c r="UEF75" s="545"/>
      <c r="UEH75" s="545"/>
      <c r="UEI75" s="545"/>
      <c r="UEJ75" s="545"/>
      <c r="UEM75" s="545"/>
      <c r="UEN75" s="545"/>
      <c r="UEP75" s="545"/>
      <c r="UEQ75" s="545"/>
      <c r="UER75" s="545"/>
      <c r="UEU75" s="545"/>
      <c r="UEV75" s="545"/>
      <c r="UEX75" s="545"/>
      <c r="UEY75" s="545"/>
      <c r="UEZ75" s="545"/>
      <c r="UFC75" s="545"/>
      <c r="UFD75" s="545"/>
      <c r="UFF75" s="545"/>
      <c r="UFG75" s="545"/>
      <c r="UFH75" s="545"/>
      <c r="UFK75" s="545"/>
      <c r="UFL75" s="545"/>
      <c r="UFN75" s="545"/>
      <c r="UFO75" s="545"/>
      <c r="UFP75" s="545"/>
      <c r="UFS75" s="545"/>
      <c r="UFT75" s="545"/>
      <c r="UFV75" s="545"/>
      <c r="UFW75" s="545"/>
      <c r="UFX75" s="545"/>
      <c r="UGA75" s="545"/>
      <c r="UGB75" s="545"/>
      <c r="UGD75" s="545"/>
      <c r="UGE75" s="545"/>
      <c r="UGF75" s="545"/>
      <c r="UGI75" s="545"/>
      <c r="UGJ75" s="545"/>
      <c r="UGL75" s="545"/>
      <c r="UGM75" s="545"/>
      <c r="UGN75" s="545"/>
      <c r="UGQ75" s="545"/>
      <c r="UGR75" s="545"/>
      <c r="UGT75" s="545"/>
      <c r="UGU75" s="545"/>
      <c r="UGV75" s="545"/>
      <c r="UGY75" s="545"/>
      <c r="UGZ75" s="545"/>
      <c r="UHB75" s="545"/>
      <c r="UHC75" s="545"/>
      <c r="UHD75" s="545"/>
      <c r="UHG75" s="545"/>
      <c r="UHH75" s="545"/>
      <c r="UHJ75" s="545"/>
      <c r="UHK75" s="545"/>
      <c r="UHL75" s="545"/>
      <c r="UHO75" s="545"/>
      <c r="UHP75" s="545"/>
      <c r="UHR75" s="545"/>
      <c r="UHS75" s="545"/>
      <c r="UHT75" s="545"/>
      <c r="UHW75" s="545"/>
      <c r="UHX75" s="545"/>
      <c r="UHZ75" s="545"/>
      <c r="UIA75" s="545"/>
      <c r="UIB75" s="545"/>
      <c r="UIE75" s="545"/>
      <c r="UIF75" s="545"/>
      <c r="UIH75" s="545"/>
      <c r="UII75" s="545"/>
      <c r="UIJ75" s="545"/>
      <c r="UIM75" s="545"/>
      <c r="UIN75" s="545"/>
      <c r="UIP75" s="545"/>
      <c r="UIQ75" s="545"/>
      <c r="UIR75" s="545"/>
      <c r="UIU75" s="545"/>
      <c r="UIV75" s="545"/>
      <c r="UIX75" s="545"/>
      <c r="UIY75" s="545"/>
      <c r="UIZ75" s="545"/>
      <c r="UJC75" s="545"/>
      <c r="UJD75" s="545"/>
      <c r="UJF75" s="545"/>
      <c r="UJG75" s="545"/>
      <c r="UJH75" s="545"/>
      <c r="UJK75" s="545"/>
      <c r="UJL75" s="545"/>
      <c r="UJN75" s="545"/>
      <c r="UJO75" s="545"/>
      <c r="UJP75" s="545"/>
      <c r="UJS75" s="545"/>
      <c r="UJT75" s="545"/>
      <c r="UJV75" s="545"/>
      <c r="UJW75" s="545"/>
      <c r="UJX75" s="545"/>
      <c r="UKA75" s="545"/>
      <c r="UKB75" s="545"/>
      <c r="UKD75" s="545"/>
      <c r="UKE75" s="545"/>
      <c r="UKF75" s="545"/>
      <c r="UKI75" s="545"/>
      <c r="UKJ75" s="545"/>
      <c r="UKL75" s="545"/>
      <c r="UKM75" s="545"/>
      <c r="UKN75" s="545"/>
      <c r="UKQ75" s="545"/>
      <c r="UKR75" s="545"/>
      <c r="UKT75" s="545"/>
      <c r="UKU75" s="545"/>
      <c r="UKV75" s="545"/>
      <c r="UKY75" s="545"/>
      <c r="UKZ75" s="545"/>
      <c r="ULB75" s="545"/>
      <c r="ULC75" s="545"/>
      <c r="ULD75" s="545"/>
      <c r="ULG75" s="545"/>
      <c r="ULH75" s="545"/>
      <c r="ULJ75" s="545"/>
      <c r="ULK75" s="545"/>
      <c r="ULL75" s="545"/>
      <c r="ULO75" s="545"/>
      <c r="ULP75" s="545"/>
      <c r="ULR75" s="545"/>
      <c r="ULS75" s="545"/>
      <c r="ULT75" s="545"/>
      <c r="ULW75" s="545"/>
      <c r="ULX75" s="545"/>
      <c r="ULZ75" s="545"/>
      <c r="UMA75" s="545"/>
      <c r="UMB75" s="545"/>
      <c r="UME75" s="545"/>
      <c r="UMF75" s="545"/>
      <c r="UMH75" s="545"/>
      <c r="UMI75" s="545"/>
      <c r="UMJ75" s="545"/>
      <c r="UMM75" s="545"/>
      <c r="UMN75" s="545"/>
      <c r="UMP75" s="545"/>
      <c r="UMQ75" s="545"/>
      <c r="UMR75" s="545"/>
      <c r="UMU75" s="545"/>
      <c r="UMV75" s="545"/>
      <c r="UMX75" s="545"/>
      <c r="UMY75" s="545"/>
      <c r="UMZ75" s="545"/>
      <c r="UNC75" s="545"/>
      <c r="UND75" s="545"/>
      <c r="UNF75" s="545"/>
      <c r="UNG75" s="545"/>
      <c r="UNH75" s="545"/>
      <c r="UNK75" s="545"/>
      <c r="UNL75" s="545"/>
      <c r="UNN75" s="545"/>
      <c r="UNO75" s="545"/>
      <c r="UNP75" s="545"/>
      <c r="UNS75" s="545"/>
      <c r="UNT75" s="545"/>
      <c r="UNV75" s="545"/>
      <c r="UNW75" s="545"/>
      <c r="UNX75" s="545"/>
      <c r="UOA75" s="545"/>
      <c r="UOB75" s="545"/>
      <c r="UOD75" s="545"/>
      <c r="UOE75" s="545"/>
      <c r="UOF75" s="545"/>
      <c r="UOI75" s="545"/>
      <c r="UOJ75" s="545"/>
      <c r="UOL75" s="545"/>
      <c r="UOM75" s="545"/>
      <c r="UON75" s="545"/>
      <c r="UOQ75" s="545"/>
      <c r="UOR75" s="545"/>
      <c r="UOT75" s="545"/>
      <c r="UOU75" s="545"/>
      <c r="UOV75" s="545"/>
      <c r="UOY75" s="545"/>
      <c r="UOZ75" s="545"/>
      <c r="UPB75" s="545"/>
      <c r="UPC75" s="545"/>
      <c r="UPD75" s="545"/>
      <c r="UPG75" s="545"/>
      <c r="UPH75" s="545"/>
      <c r="UPJ75" s="545"/>
      <c r="UPK75" s="545"/>
      <c r="UPL75" s="545"/>
      <c r="UPO75" s="545"/>
      <c r="UPP75" s="545"/>
      <c r="UPR75" s="545"/>
      <c r="UPS75" s="545"/>
      <c r="UPT75" s="545"/>
      <c r="UPW75" s="545"/>
      <c r="UPX75" s="545"/>
      <c r="UPZ75" s="545"/>
      <c r="UQA75" s="545"/>
      <c r="UQB75" s="545"/>
      <c r="UQE75" s="545"/>
      <c r="UQF75" s="545"/>
      <c r="UQH75" s="545"/>
      <c r="UQI75" s="545"/>
      <c r="UQJ75" s="545"/>
      <c r="UQM75" s="545"/>
      <c r="UQN75" s="545"/>
      <c r="UQP75" s="545"/>
      <c r="UQQ75" s="545"/>
      <c r="UQR75" s="545"/>
      <c r="UQU75" s="545"/>
      <c r="UQV75" s="545"/>
      <c r="UQX75" s="545"/>
      <c r="UQY75" s="545"/>
      <c r="UQZ75" s="545"/>
      <c r="URC75" s="545"/>
      <c r="URD75" s="545"/>
      <c r="URF75" s="545"/>
      <c r="URG75" s="545"/>
      <c r="URH75" s="545"/>
      <c r="URK75" s="545"/>
      <c r="URL75" s="545"/>
      <c r="URN75" s="545"/>
      <c r="URO75" s="545"/>
      <c r="URP75" s="545"/>
      <c r="URS75" s="545"/>
      <c r="URT75" s="545"/>
      <c r="URV75" s="545"/>
      <c r="URW75" s="545"/>
      <c r="URX75" s="545"/>
      <c r="USA75" s="545"/>
      <c r="USB75" s="545"/>
      <c r="USD75" s="545"/>
      <c r="USE75" s="545"/>
      <c r="USF75" s="545"/>
      <c r="USI75" s="545"/>
      <c r="USJ75" s="545"/>
      <c r="USL75" s="545"/>
      <c r="USM75" s="545"/>
      <c r="USN75" s="545"/>
      <c r="USQ75" s="545"/>
      <c r="USR75" s="545"/>
      <c r="UST75" s="545"/>
      <c r="USU75" s="545"/>
      <c r="USV75" s="545"/>
      <c r="USY75" s="545"/>
      <c r="USZ75" s="545"/>
      <c r="UTB75" s="545"/>
      <c r="UTC75" s="545"/>
      <c r="UTD75" s="545"/>
      <c r="UTG75" s="545"/>
      <c r="UTH75" s="545"/>
      <c r="UTJ75" s="545"/>
      <c r="UTK75" s="545"/>
      <c r="UTL75" s="545"/>
      <c r="UTO75" s="545"/>
      <c r="UTP75" s="545"/>
      <c r="UTR75" s="545"/>
      <c r="UTS75" s="545"/>
      <c r="UTT75" s="545"/>
      <c r="UTW75" s="545"/>
      <c r="UTX75" s="545"/>
      <c r="UTZ75" s="545"/>
      <c r="UUA75" s="545"/>
      <c r="UUB75" s="545"/>
      <c r="UUE75" s="545"/>
      <c r="UUF75" s="545"/>
      <c r="UUH75" s="545"/>
      <c r="UUI75" s="545"/>
      <c r="UUJ75" s="545"/>
      <c r="UUM75" s="545"/>
      <c r="UUN75" s="545"/>
      <c r="UUP75" s="545"/>
      <c r="UUQ75" s="545"/>
      <c r="UUR75" s="545"/>
      <c r="UUU75" s="545"/>
      <c r="UUV75" s="545"/>
      <c r="UUX75" s="545"/>
      <c r="UUY75" s="545"/>
      <c r="UUZ75" s="545"/>
      <c r="UVC75" s="545"/>
      <c r="UVD75" s="545"/>
      <c r="UVF75" s="545"/>
      <c r="UVG75" s="545"/>
      <c r="UVH75" s="545"/>
      <c r="UVK75" s="545"/>
      <c r="UVL75" s="545"/>
      <c r="UVN75" s="545"/>
      <c r="UVO75" s="545"/>
      <c r="UVP75" s="545"/>
      <c r="UVS75" s="545"/>
      <c r="UVT75" s="545"/>
      <c r="UVV75" s="545"/>
      <c r="UVW75" s="545"/>
      <c r="UVX75" s="545"/>
      <c r="UWA75" s="545"/>
      <c r="UWB75" s="545"/>
      <c r="UWD75" s="545"/>
      <c r="UWE75" s="545"/>
      <c r="UWF75" s="545"/>
      <c r="UWI75" s="545"/>
      <c r="UWJ75" s="545"/>
      <c r="UWL75" s="545"/>
      <c r="UWM75" s="545"/>
      <c r="UWN75" s="545"/>
      <c r="UWQ75" s="545"/>
      <c r="UWR75" s="545"/>
      <c r="UWT75" s="545"/>
      <c r="UWU75" s="545"/>
      <c r="UWV75" s="545"/>
      <c r="UWY75" s="545"/>
      <c r="UWZ75" s="545"/>
      <c r="UXB75" s="545"/>
      <c r="UXC75" s="545"/>
      <c r="UXD75" s="545"/>
      <c r="UXG75" s="545"/>
      <c r="UXH75" s="545"/>
      <c r="UXJ75" s="545"/>
      <c r="UXK75" s="545"/>
      <c r="UXL75" s="545"/>
      <c r="UXO75" s="545"/>
      <c r="UXP75" s="545"/>
      <c r="UXR75" s="545"/>
      <c r="UXS75" s="545"/>
      <c r="UXT75" s="545"/>
      <c r="UXW75" s="545"/>
      <c r="UXX75" s="545"/>
      <c r="UXZ75" s="545"/>
      <c r="UYA75" s="545"/>
      <c r="UYB75" s="545"/>
      <c r="UYE75" s="545"/>
      <c r="UYF75" s="545"/>
      <c r="UYH75" s="545"/>
      <c r="UYI75" s="545"/>
      <c r="UYJ75" s="545"/>
      <c r="UYM75" s="545"/>
      <c r="UYN75" s="545"/>
      <c r="UYP75" s="545"/>
      <c r="UYQ75" s="545"/>
      <c r="UYR75" s="545"/>
      <c r="UYU75" s="545"/>
      <c r="UYV75" s="545"/>
      <c r="UYX75" s="545"/>
      <c r="UYY75" s="545"/>
      <c r="UYZ75" s="545"/>
      <c r="UZC75" s="545"/>
      <c r="UZD75" s="545"/>
      <c r="UZF75" s="545"/>
      <c r="UZG75" s="545"/>
      <c r="UZH75" s="545"/>
      <c r="UZK75" s="545"/>
      <c r="UZL75" s="545"/>
      <c r="UZN75" s="545"/>
      <c r="UZO75" s="545"/>
      <c r="UZP75" s="545"/>
      <c r="UZS75" s="545"/>
      <c r="UZT75" s="545"/>
      <c r="UZV75" s="545"/>
      <c r="UZW75" s="545"/>
      <c r="UZX75" s="545"/>
      <c r="VAA75" s="545"/>
      <c r="VAB75" s="545"/>
      <c r="VAD75" s="545"/>
      <c r="VAE75" s="545"/>
      <c r="VAF75" s="545"/>
      <c r="VAI75" s="545"/>
      <c r="VAJ75" s="545"/>
      <c r="VAL75" s="545"/>
      <c r="VAM75" s="545"/>
      <c r="VAN75" s="545"/>
      <c r="VAQ75" s="545"/>
      <c r="VAR75" s="545"/>
      <c r="VAT75" s="545"/>
      <c r="VAU75" s="545"/>
      <c r="VAV75" s="545"/>
      <c r="VAY75" s="545"/>
      <c r="VAZ75" s="545"/>
      <c r="VBB75" s="545"/>
      <c r="VBC75" s="545"/>
      <c r="VBD75" s="545"/>
      <c r="VBG75" s="545"/>
      <c r="VBH75" s="545"/>
      <c r="VBJ75" s="545"/>
      <c r="VBK75" s="545"/>
      <c r="VBL75" s="545"/>
      <c r="VBO75" s="545"/>
      <c r="VBP75" s="545"/>
      <c r="VBR75" s="545"/>
      <c r="VBS75" s="545"/>
      <c r="VBT75" s="545"/>
      <c r="VBW75" s="545"/>
      <c r="VBX75" s="545"/>
      <c r="VBZ75" s="545"/>
      <c r="VCA75" s="545"/>
      <c r="VCB75" s="545"/>
      <c r="VCE75" s="545"/>
      <c r="VCF75" s="545"/>
      <c r="VCH75" s="545"/>
      <c r="VCI75" s="545"/>
      <c r="VCJ75" s="545"/>
      <c r="VCM75" s="545"/>
      <c r="VCN75" s="545"/>
      <c r="VCP75" s="545"/>
      <c r="VCQ75" s="545"/>
      <c r="VCR75" s="545"/>
      <c r="VCU75" s="545"/>
      <c r="VCV75" s="545"/>
      <c r="VCX75" s="545"/>
      <c r="VCY75" s="545"/>
      <c r="VCZ75" s="545"/>
      <c r="VDC75" s="545"/>
      <c r="VDD75" s="545"/>
      <c r="VDF75" s="545"/>
      <c r="VDG75" s="545"/>
      <c r="VDH75" s="545"/>
      <c r="VDK75" s="545"/>
      <c r="VDL75" s="545"/>
      <c r="VDN75" s="545"/>
      <c r="VDO75" s="545"/>
      <c r="VDP75" s="545"/>
      <c r="VDS75" s="545"/>
      <c r="VDT75" s="545"/>
      <c r="VDV75" s="545"/>
      <c r="VDW75" s="545"/>
      <c r="VDX75" s="545"/>
      <c r="VEA75" s="545"/>
      <c r="VEB75" s="545"/>
      <c r="VED75" s="545"/>
      <c r="VEE75" s="545"/>
      <c r="VEF75" s="545"/>
      <c r="VEI75" s="545"/>
      <c r="VEJ75" s="545"/>
      <c r="VEL75" s="545"/>
      <c r="VEM75" s="545"/>
      <c r="VEN75" s="545"/>
      <c r="VEQ75" s="545"/>
      <c r="VER75" s="545"/>
      <c r="VET75" s="545"/>
      <c r="VEU75" s="545"/>
      <c r="VEV75" s="545"/>
      <c r="VEY75" s="545"/>
      <c r="VEZ75" s="545"/>
      <c r="VFB75" s="545"/>
      <c r="VFC75" s="545"/>
      <c r="VFD75" s="545"/>
      <c r="VFG75" s="545"/>
      <c r="VFH75" s="545"/>
      <c r="VFJ75" s="545"/>
      <c r="VFK75" s="545"/>
      <c r="VFL75" s="545"/>
      <c r="VFO75" s="545"/>
      <c r="VFP75" s="545"/>
      <c r="VFR75" s="545"/>
      <c r="VFS75" s="545"/>
      <c r="VFT75" s="545"/>
      <c r="VFW75" s="545"/>
      <c r="VFX75" s="545"/>
      <c r="VFZ75" s="545"/>
      <c r="VGA75" s="545"/>
      <c r="VGB75" s="545"/>
      <c r="VGE75" s="545"/>
      <c r="VGF75" s="545"/>
      <c r="VGH75" s="545"/>
      <c r="VGI75" s="545"/>
      <c r="VGJ75" s="545"/>
      <c r="VGM75" s="545"/>
      <c r="VGN75" s="545"/>
      <c r="VGP75" s="545"/>
      <c r="VGQ75" s="545"/>
      <c r="VGR75" s="545"/>
      <c r="VGU75" s="545"/>
      <c r="VGV75" s="545"/>
      <c r="VGX75" s="545"/>
      <c r="VGY75" s="545"/>
      <c r="VGZ75" s="545"/>
      <c r="VHC75" s="545"/>
      <c r="VHD75" s="545"/>
      <c r="VHF75" s="545"/>
      <c r="VHG75" s="545"/>
      <c r="VHH75" s="545"/>
      <c r="VHK75" s="545"/>
      <c r="VHL75" s="545"/>
      <c r="VHN75" s="545"/>
      <c r="VHO75" s="545"/>
      <c r="VHP75" s="545"/>
      <c r="VHS75" s="545"/>
      <c r="VHT75" s="545"/>
      <c r="VHV75" s="545"/>
      <c r="VHW75" s="545"/>
      <c r="VHX75" s="545"/>
      <c r="VIA75" s="545"/>
      <c r="VIB75" s="545"/>
      <c r="VID75" s="545"/>
      <c r="VIE75" s="545"/>
      <c r="VIF75" s="545"/>
      <c r="VII75" s="545"/>
      <c r="VIJ75" s="545"/>
      <c r="VIL75" s="545"/>
      <c r="VIM75" s="545"/>
      <c r="VIN75" s="545"/>
      <c r="VIQ75" s="545"/>
      <c r="VIR75" s="545"/>
      <c r="VIT75" s="545"/>
      <c r="VIU75" s="545"/>
      <c r="VIV75" s="545"/>
      <c r="VIY75" s="545"/>
      <c r="VIZ75" s="545"/>
      <c r="VJB75" s="545"/>
      <c r="VJC75" s="545"/>
      <c r="VJD75" s="545"/>
      <c r="VJG75" s="545"/>
      <c r="VJH75" s="545"/>
      <c r="VJJ75" s="545"/>
      <c r="VJK75" s="545"/>
      <c r="VJL75" s="545"/>
      <c r="VJO75" s="545"/>
      <c r="VJP75" s="545"/>
      <c r="VJR75" s="545"/>
      <c r="VJS75" s="545"/>
      <c r="VJT75" s="545"/>
      <c r="VJW75" s="545"/>
      <c r="VJX75" s="545"/>
      <c r="VJZ75" s="545"/>
      <c r="VKA75" s="545"/>
      <c r="VKB75" s="545"/>
      <c r="VKE75" s="545"/>
      <c r="VKF75" s="545"/>
      <c r="VKH75" s="545"/>
      <c r="VKI75" s="545"/>
      <c r="VKJ75" s="545"/>
      <c r="VKM75" s="545"/>
      <c r="VKN75" s="545"/>
      <c r="VKP75" s="545"/>
      <c r="VKQ75" s="545"/>
      <c r="VKR75" s="545"/>
      <c r="VKU75" s="545"/>
      <c r="VKV75" s="545"/>
      <c r="VKX75" s="545"/>
      <c r="VKY75" s="545"/>
      <c r="VKZ75" s="545"/>
      <c r="VLC75" s="545"/>
      <c r="VLD75" s="545"/>
      <c r="VLF75" s="545"/>
      <c r="VLG75" s="545"/>
      <c r="VLH75" s="545"/>
      <c r="VLK75" s="545"/>
      <c r="VLL75" s="545"/>
      <c r="VLN75" s="545"/>
      <c r="VLO75" s="545"/>
      <c r="VLP75" s="545"/>
      <c r="VLS75" s="545"/>
      <c r="VLT75" s="545"/>
      <c r="VLV75" s="545"/>
      <c r="VLW75" s="545"/>
      <c r="VLX75" s="545"/>
      <c r="VMA75" s="545"/>
      <c r="VMB75" s="545"/>
      <c r="VMD75" s="545"/>
      <c r="VME75" s="545"/>
      <c r="VMF75" s="545"/>
      <c r="VMI75" s="545"/>
      <c r="VMJ75" s="545"/>
      <c r="VML75" s="545"/>
      <c r="VMM75" s="545"/>
      <c r="VMN75" s="545"/>
      <c r="VMQ75" s="545"/>
      <c r="VMR75" s="545"/>
      <c r="VMT75" s="545"/>
      <c r="VMU75" s="545"/>
      <c r="VMV75" s="545"/>
      <c r="VMY75" s="545"/>
      <c r="VMZ75" s="545"/>
      <c r="VNB75" s="545"/>
      <c r="VNC75" s="545"/>
      <c r="VND75" s="545"/>
      <c r="VNG75" s="545"/>
      <c r="VNH75" s="545"/>
      <c r="VNJ75" s="545"/>
      <c r="VNK75" s="545"/>
      <c r="VNL75" s="545"/>
      <c r="VNO75" s="545"/>
      <c r="VNP75" s="545"/>
      <c r="VNR75" s="545"/>
      <c r="VNS75" s="545"/>
      <c r="VNT75" s="545"/>
      <c r="VNW75" s="545"/>
      <c r="VNX75" s="545"/>
      <c r="VNZ75" s="545"/>
      <c r="VOA75" s="545"/>
      <c r="VOB75" s="545"/>
      <c r="VOE75" s="545"/>
      <c r="VOF75" s="545"/>
      <c r="VOH75" s="545"/>
      <c r="VOI75" s="545"/>
      <c r="VOJ75" s="545"/>
      <c r="VOM75" s="545"/>
      <c r="VON75" s="545"/>
      <c r="VOP75" s="545"/>
      <c r="VOQ75" s="545"/>
      <c r="VOR75" s="545"/>
      <c r="VOU75" s="545"/>
      <c r="VOV75" s="545"/>
      <c r="VOX75" s="545"/>
      <c r="VOY75" s="545"/>
      <c r="VOZ75" s="545"/>
      <c r="VPC75" s="545"/>
      <c r="VPD75" s="545"/>
      <c r="VPF75" s="545"/>
      <c r="VPG75" s="545"/>
      <c r="VPH75" s="545"/>
      <c r="VPK75" s="545"/>
      <c r="VPL75" s="545"/>
      <c r="VPN75" s="545"/>
      <c r="VPO75" s="545"/>
      <c r="VPP75" s="545"/>
      <c r="VPS75" s="545"/>
      <c r="VPT75" s="545"/>
      <c r="VPV75" s="545"/>
      <c r="VPW75" s="545"/>
      <c r="VPX75" s="545"/>
      <c r="VQA75" s="545"/>
      <c r="VQB75" s="545"/>
      <c r="VQD75" s="545"/>
      <c r="VQE75" s="545"/>
      <c r="VQF75" s="545"/>
      <c r="VQI75" s="545"/>
      <c r="VQJ75" s="545"/>
      <c r="VQL75" s="545"/>
      <c r="VQM75" s="545"/>
      <c r="VQN75" s="545"/>
      <c r="VQQ75" s="545"/>
      <c r="VQR75" s="545"/>
      <c r="VQT75" s="545"/>
      <c r="VQU75" s="545"/>
      <c r="VQV75" s="545"/>
      <c r="VQY75" s="545"/>
      <c r="VQZ75" s="545"/>
      <c r="VRB75" s="545"/>
      <c r="VRC75" s="545"/>
      <c r="VRD75" s="545"/>
      <c r="VRG75" s="545"/>
      <c r="VRH75" s="545"/>
      <c r="VRJ75" s="545"/>
      <c r="VRK75" s="545"/>
      <c r="VRL75" s="545"/>
      <c r="VRO75" s="545"/>
      <c r="VRP75" s="545"/>
      <c r="VRR75" s="545"/>
      <c r="VRS75" s="545"/>
      <c r="VRT75" s="545"/>
      <c r="VRW75" s="545"/>
      <c r="VRX75" s="545"/>
      <c r="VRZ75" s="545"/>
      <c r="VSA75" s="545"/>
      <c r="VSB75" s="545"/>
      <c r="VSE75" s="545"/>
      <c r="VSF75" s="545"/>
      <c r="VSH75" s="545"/>
      <c r="VSI75" s="545"/>
      <c r="VSJ75" s="545"/>
      <c r="VSM75" s="545"/>
      <c r="VSN75" s="545"/>
      <c r="VSP75" s="545"/>
      <c r="VSQ75" s="545"/>
      <c r="VSR75" s="545"/>
      <c r="VSU75" s="545"/>
      <c r="VSV75" s="545"/>
      <c r="VSX75" s="545"/>
      <c r="VSY75" s="545"/>
      <c r="VSZ75" s="545"/>
      <c r="VTC75" s="545"/>
      <c r="VTD75" s="545"/>
      <c r="VTF75" s="545"/>
      <c r="VTG75" s="545"/>
      <c r="VTH75" s="545"/>
      <c r="VTK75" s="545"/>
      <c r="VTL75" s="545"/>
      <c r="VTN75" s="545"/>
      <c r="VTO75" s="545"/>
      <c r="VTP75" s="545"/>
      <c r="VTS75" s="545"/>
      <c r="VTT75" s="545"/>
      <c r="VTV75" s="545"/>
      <c r="VTW75" s="545"/>
      <c r="VTX75" s="545"/>
      <c r="VUA75" s="545"/>
      <c r="VUB75" s="545"/>
      <c r="VUD75" s="545"/>
      <c r="VUE75" s="545"/>
      <c r="VUF75" s="545"/>
      <c r="VUI75" s="545"/>
      <c r="VUJ75" s="545"/>
      <c r="VUL75" s="545"/>
      <c r="VUM75" s="545"/>
      <c r="VUN75" s="545"/>
      <c r="VUQ75" s="545"/>
      <c r="VUR75" s="545"/>
      <c r="VUT75" s="545"/>
      <c r="VUU75" s="545"/>
      <c r="VUV75" s="545"/>
      <c r="VUY75" s="545"/>
      <c r="VUZ75" s="545"/>
      <c r="VVB75" s="545"/>
      <c r="VVC75" s="545"/>
      <c r="VVD75" s="545"/>
      <c r="VVG75" s="545"/>
      <c r="VVH75" s="545"/>
      <c r="VVJ75" s="545"/>
      <c r="VVK75" s="545"/>
      <c r="VVL75" s="545"/>
      <c r="VVO75" s="545"/>
      <c r="VVP75" s="545"/>
      <c r="VVR75" s="545"/>
      <c r="VVS75" s="545"/>
      <c r="VVT75" s="545"/>
      <c r="VVW75" s="545"/>
      <c r="VVX75" s="545"/>
      <c r="VVZ75" s="545"/>
      <c r="VWA75" s="545"/>
      <c r="VWB75" s="545"/>
      <c r="VWE75" s="545"/>
      <c r="VWF75" s="545"/>
      <c r="VWH75" s="545"/>
      <c r="VWI75" s="545"/>
      <c r="VWJ75" s="545"/>
      <c r="VWM75" s="545"/>
      <c r="VWN75" s="545"/>
      <c r="VWP75" s="545"/>
      <c r="VWQ75" s="545"/>
      <c r="VWR75" s="545"/>
      <c r="VWU75" s="545"/>
      <c r="VWV75" s="545"/>
      <c r="VWX75" s="545"/>
      <c r="VWY75" s="545"/>
      <c r="VWZ75" s="545"/>
      <c r="VXC75" s="545"/>
      <c r="VXD75" s="545"/>
      <c r="VXF75" s="545"/>
      <c r="VXG75" s="545"/>
      <c r="VXH75" s="545"/>
      <c r="VXK75" s="545"/>
      <c r="VXL75" s="545"/>
      <c r="VXN75" s="545"/>
      <c r="VXO75" s="545"/>
      <c r="VXP75" s="545"/>
      <c r="VXS75" s="545"/>
      <c r="VXT75" s="545"/>
      <c r="VXV75" s="545"/>
      <c r="VXW75" s="545"/>
      <c r="VXX75" s="545"/>
      <c r="VYA75" s="545"/>
      <c r="VYB75" s="545"/>
      <c r="VYD75" s="545"/>
      <c r="VYE75" s="545"/>
      <c r="VYF75" s="545"/>
      <c r="VYI75" s="545"/>
      <c r="VYJ75" s="545"/>
      <c r="VYL75" s="545"/>
      <c r="VYM75" s="545"/>
      <c r="VYN75" s="545"/>
      <c r="VYQ75" s="545"/>
      <c r="VYR75" s="545"/>
      <c r="VYT75" s="545"/>
      <c r="VYU75" s="545"/>
      <c r="VYV75" s="545"/>
      <c r="VYY75" s="545"/>
      <c r="VYZ75" s="545"/>
      <c r="VZB75" s="545"/>
      <c r="VZC75" s="545"/>
      <c r="VZD75" s="545"/>
      <c r="VZG75" s="545"/>
      <c r="VZH75" s="545"/>
      <c r="VZJ75" s="545"/>
      <c r="VZK75" s="545"/>
      <c r="VZL75" s="545"/>
      <c r="VZO75" s="545"/>
      <c r="VZP75" s="545"/>
      <c r="VZR75" s="545"/>
      <c r="VZS75" s="545"/>
      <c r="VZT75" s="545"/>
      <c r="VZW75" s="545"/>
      <c r="VZX75" s="545"/>
      <c r="VZZ75" s="545"/>
      <c r="WAA75" s="545"/>
      <c r="WAB75" s="545"/>
      <c r="WAE75" s="545"/>
      <c r="WAF75" s="545"/>
      <c r="WAH75" s="545"/>
      <c r="WAI75" s="545"/>
      <c r="WAJ75" s="545"/>
      <c r="WAM75" s="545"/>
      <c r="WAN75" s="545"/>
      <c r="WAP75" s="545"/>
      <c r="WAQ75" s="545"/>
      <c r="WAR75" s="545"/>
      <c r="WAU75" s="545"/>
      <c r="WAV75" s="545"/>
      <c r="WAX75" s="545"/>
      <c r="WAY75" s="545"/>
      <c r="WAZ75" s="545"/>
      <c r="WBC75" s="545"/>
      <c r="WBD75" s="545"/>
      <c r="WBF75" s="545"/>
      <c r="WBG75" s="545"/>
      <c r="WBH75" s="545"/>
      <c r="WBK75" s="545"/>
      <c r="WBL75" s="545"/>
      <c r="WBN75" s="545"/>
      <c r="WBO75" s="545"/>
      <c r="WBP75" s="545"/>
      <c r="WBS75" s="545"/>
      <c r="WBT75" s="545"/>
      <c r="WBV75" s="545"/>
      <c r="WBW75" s="545"/>
      <c r="WBX75" s="545"/>
      <c r="WCA75" s="545"/>
      <c r="WCB75" s="545"/>
      <c r="WCD75" s="545"/>
      <c r="WCE75" s="545"/>
      <c r="WCF75" s="545"/>
      <c r="WCI75" s="545"/>
      <c r="WCJ75" s="545"/>
      <c r="WCL75" s="545"/>
      <c r="WCM75" s="545"/>
      <c r="WCN75" s="545"/>
      <c r="WCQ75" s="545"/>
      <c r="WCR75" s="545"/>
      <c r="WCT75" s="545"/>
      <c r="WCU75" s="545"/>
      <c r="WCV75" s="545"/>
      <c r="WCY75" s="545"/>
      <c r="WCZ75" s="545"/>
      <c r="WDB75" s="545"/>
      <c r="WDC75" s="545"/>
      <c r="WDD75" s="545"/>
      <c r="WDG75" s="545"/>
      <c r="WDH75" s="545"/>
      <c r="WDJ75" s="545"/>
      <c r="WDK75" s="545"/>
      <c r="WDL75" s="545"/>
      <c r="WDO75" s="545"/>
      <c r="WDP75" s="545"/>
      <c r="WDR75" s="545"/>
      <c r="WDS75" s="545"/>
      <c r="WDT75" s="545"/>
      <c r="WDW75" s="545"/>
      <c r="WDX75" s="545"/>
      <c r="WDZ75" s="545"/>
      <c r="WEA75" s="545"/>
      <c r="WEB75" s="545"/>
      <c r="WEE75" s="545"/>
      <c r="WEF75" s="545"/>
      <c r="WEH75" s="545"/>
      <c r="WEI75" s="545"/>
      <c r="WEJ75" s="545"/>
      <c r="WEM75" s="545"/>
      <c r="WEN75" s="545"/>
      <c r="WEP75" s="545"/>
      <c r="WEQ75" s="545"/>
      <c r="WER75" s="545"/>
      <c r="WEU75" s="545"/>
      <c r="WEV75" s="545"/>
      <c r="WEX75" s="545"/>
      <c r="WEY75" s="545"/>
      <c r="WEZ75" s="545"/>
      <c r="WFC75" s="545"/>
      <c r="WFD75" s="545"/>
      <c r="WFF75" s="545"/>
      <c r="WFG75" s="545"/>
      <c r="WFH75" s="545"/>
      <c r="WFK75" s="545"/>
      <c r="WFL75" s="545"/>
      <c r="WFN75" s="545"/>
      <c r="WFO75" s="545"/>
      <c r="WFP75" s="545"/>
      <c r="WFS75" s="545"/>
      <c r="WFT75" s="545"/>
      <c r="WFV75" s="545"/>
      <c r="WFW75" s="545"/>
      <c r="WFX75" s="545"/>
      <c r="WGA75" s="545"/>
      <c r="WGB75" s="545"/>
      <c r="WGD75" s="545"/>
      <c r="WGE75" s="545"/>
      <c r="WGF75" s="545"/>
      <c r="WGI75" s="545"/>
      <c r="WGJ75" s="545"/>
      <c r="WGL75" s="545"/>
      <c r="WGM75" s="545"/>
      <c r="WGN75" s="545"/>
      <c r="WGQ75" s="545"/>
      <c r="WGR75" s="545"/>
      <c r="WGT75" s="545"/>
      <c r="WGU75" s="545"/>
      <c r="WGV75" s="545"/>
      <c r="WGY75" s="545"/>
      <c r="WGZ75" s="545"/>
      <c r="WHB75" s="545"/>
      <c r="WHC75" s="545"/>
      <c r="WHD75" s="545"/>
      <c r="WHG75" s="545"/>
      <c r="WHH75" s="545"/>
      <c r="WHJ75" s="545"/>
      <c r="WHK75" s="545"/>
      <c r="WHL75" s="545"/>
      <c r="WHO75" s="545"/>
      <c r="WHP75" s="545"/>
      <c r="WHR75" s="545"/>
      <c r="WHS75" s="545"/>
      <c r="WHT75" s="545"/>
      <c r="WHW75" s="545"/>
      <c r="WHX75" s="545"/>
      <c r="WHZ75" s="545"/>
      <c r="WIA75" s="545"/>
      <c r="WIB75" s="545"/>
      <c r="WIE75" s="545"/>
      <c r="WIF75" s="545"/>
      <c r="WIH75" s="545"/>
      <c r="WII75" s="545"/>
      <c r="WIJ75" s="545"/>
      <c r="WIM75" s="545"/>
      <c r="WIN75" s="545"/>
      <c r="WIP75" s="545"/>
      <c r="WIQ75" s="545"/>
      <c r="WIR75" s="545"/>
      <c r="WIU75" s="545"/>
      <c r="WIV75" s="545"/>
      <c r="WIX75" s="545"/>
      <c r="WIY75" s="545"/>
      <c r="WIZ75" s="545"/>
      <c r="WJC75" s="545"/>
      <c r="WJD75" s="545"/>
      <c r="WJF75" s="545"/>
      <c r="WJG75" s="545"/>
      <c r="WJH75" s="545"/>
      <c r="WJK75" s="545"/>
      <c r="WJL75" s="545"/>
      <c r="WJN75" s="545"/>
      <c r="WJO75" s="545"/>
      <c r="WJP75" s="545"/>
      <c r="WJS75" s="545"/>
      <c r="WJT75" s="545"/>
      <c r="WJV75" s="545"/>
      <c r="WJW75" s="545"/>
      <c r="WJX75" s="545"/>
      <c r="WKA75" s="545"/>
      <c r="WKB75" s="545"/>
      <c r="WKD75" s="545"/>
      <c r="WKE75" s="545"/>
      <c r="WKF75" s="545"/>
      <c r="WKI75" s="545"/>
      <c r="WKJ75" s="545"/>
      <c r="WKL75" s="545"/>
      <c r="WKM75" s="545"/>
      <c r="WKN75" s="545"/>
      <c r="WKQ75" s="545"/>
      <c r="WKR75" s="545"/>
      <c r="WKT75" s="545"/>
      <c r="WKU75" s="545"/>
      <c r="WKV75" s="545"/>
      <c r="WKY75" s="545"/>
      <c r="WKZ75" s="545"/>
      <c r="WLB75" s="545"/>
      <c r="WLC75" s="545"/>
      <c r="WLD75" s="545"/>
      <c r="WLG75" s="545"/>
      <c r="WLH75" s="545"/>
      <c r="WLJ75" s="545"/>
      <c r="WLK75" s="545"/>
      <c r="WLL75" s="545"/>
      <c r="WLO75" s="545"/>
      <c r="WLP75" s="545"/>
      <c r="WLR75" s="545"/>
      <c r="WLS75" s="545"/>
      <c r="WLT75" s="545"/>
      <c r="WLW75" s="545"/>
      <c r="WLX75" s="545"/>
      <c r="WLZ75" s="545"/>
      <c r="WMA75" s="545"/>
      <c r="WMB75" s="545"/>
      <c r="WME75" s="545"/>
      <c r="WMF75" s="545"/>
      <c r="WMH75" s="545"/>
      <c r="WMI75" s="545"/>
      <c r="WMJ75" s="545"/>
      <c r="WMM75" s="545"/>
      <c r="WMN75" s="545"/>
      <c r="WMP75" s="545"/>
      <c r="WMQ75" s="545"/>
      <c r="WMR75" s="545"/>
      <c r="WMU75" s="545"/>
      <c r="WMV75" s="545"/>
      <c r="WMX75" s="545"/>
      <c r="WMY75" s="545"/>
      <c r="WMZ75" s="545"/>
      <c r="WNC75" s="545"/>
      <c r="WND75" s="545"/>
      <c r="WNF75" s="545"/>
      <c r="WNG75" s="545"/>
      <c r="WNH75" s="545"/>
      <c r="WNK75" s="545"/>
      <c r="WNL75" s="545"/>
      <c r="WNN75" s="545"/>
      <c r="WNO75" s="545"/>
      <c r="WNP75" s="545"/>
      <c r="WNS75" s="545"/>
      <c r="WNT75" s="545"/>
      <c r="WNV75" s="545"/>
      <c r="WNW75" s="545"/>
      <c r="WNX75" s="545"/>
      <c r="WOA75" s="545"/>
      <c r="WOB75" s="545"/>
      <c r="WOD75" s="545"/>
      <c r="WOE75" s="545"/>
      <c r="WOF75" s="545"/>
      <c r="WOI75" s="545"/>
      <c r="WOJ75" s="545"/>
      <c r="WOL75" s="545"/>
      <c r="WOM75" s="545"/>
      <c r="WON75" s="545"/>
      <c r="WOQ75" s="545"/>
      <c r="WOR75" s="545"/>
      <c r="WOT75" s="545"/>
      <c r="WOU75" s="545"/>
      <c r="WOV75" s="545"/>
      <c r="WOY75" s="545"/>
      <c r="WOZ75" s="545"/>
      <c r="WPB75" s="545"/>
      <c r="WPC75" s="545"/>
      <c r="WPD75" s="545"/>
      <c r="WPG75" s="545"/>
      <c r="WPH75" s="545"/>
      <c r="WPJ75" s="545"/>
      <c r="WPK75" s="545"/>
      <c r="WPL75" s="545"/>
      <c r="WPO75" s="545"/>
      <c r="WPP75" s="545"/>
      <c r="WPR75" s="545"/>
      <c r="WPS75" s="545"/>
      <c r="WPT75" s="545"/>
      <c r="WPW75" s="545"/>
      <c r="WPX75" s="545"/>
      <c r="WPZ75" s="545"/>
      <c r="WQA75" s="545"/>
      <c r="WQB75" s="545"/>
      <c r="WQE75" s="545"/>
      <c r="WQF75" s="545"/>
      <c r="WQH75" s="545"/>
      <c r="WQI75" s="545"/>
      <c r="WQJ75" s="545"/>
      <c r="WQM75" s="545"/>
      <c r="WQN75" s="545"/>
      <c r="WQP75" s="545"/>
      <c r="WQQ75" s="545"/>
      <c r="WQR75" s="545"/>
      <c r="WQU75" s="545"/>
      <c r="WQV75" s="545"/>
      <c r="WQX75" s="545"/>
      <c r="WQY75" s="545"/>
      <c r="WQZ75" s="545"/>
      <c r="WRC75" s="545"/>
      <c r="WRD75" s="545"/>
      <c r="WRF75" s="545"/>
      <c r="WRG75" s="545"/>
      <c r="WRH75" s="545"/>
      <c r="WRK75" s="545"/>
      <c r="WRL75" s="545"/>
      <c r="WRN75" s="545"/>
      <c r="WRO75" s="545"/>
      <c r="WRP75" s="545"/>
      <c r="WRS75" s="545"/>
      <c r="WRT75" s="545"/>
      <c r="WRV75" s="545"/>
      <c r="WRW75" s="545"/>
      <c r="WRX75" s="545"/>
      <c r="WSA75" s="545"/>
      <c r="WSB75" s="545"/>
      <c r="WSD75" s="545"/>
      <c r="WSE75" s="545"/>
      <c r="WSF75" s="545"/>
      <c r="WSI75" s="545"/>
      <c r="WSJ75" s="545"/>
      <c r="WSL75" s="545"/>
      <c r="WSM75" s="545"/>
      <c r="WSN75" s="545"/>
      <c r="WSQ75" s="545"/>
      <c r="WSR75" s="545"/>
      <c r="WST75" s="545"/>
      <c r="WSU75" s="545"/>
      <c r="WSV75" s="545"/>
      <c r="WSY75" s="545"/>
      <c r="WSZ75" s="545"/>
      <c r="WTB75" s="545"/>
      <c r="WTC75" s="545"/>
      <c r="WTD75" s="545"/>
      <c r="WTG75" s="545"/>
      <c r="WTH75" s="545"/>
      <c r="WTJ75" s="545"/>
      <c r="WTK75" s="545"/>
      <c r="WTL75" s="545"/>
      <c r="WTO75" s="545"/>
      <c r="WTP75" s="545"/>
      <c r="WTR75" s="545"/>
      <c r="WTS75" s="545"/>
      <c r="WTT75" s="545"/>
      <c r="WTW75" s="545"/>
      <c r="WTX75" s="545"/>
      <c r="WTZ75" s="545"/>
      <c r="WUA75" s="545"/>
      <c r="WUB75" s="545"/>
      <c r="WUE75" s="545"/>
      <c r="WUF75" s="545"/>
      <c r="WUH75" s="545"/>
      <c r="WUI75" s="545"/>
      <c r="WUJ75" s="545"/>
      <c r="WUM75" s="545"/>
      <c r="WUN75" s="545"/>
      <c r="WUP75" s="545"/>
      <c r="WUQ75" s="545"/>
      <c r="WUR75" s="545"/>
      <c r="WUU75" s="545"/>
      <c r="WUV75" s="545"/>
      <c r="WUX75" s="545"/>
      <c r="WUY75" s="545"/>
      <c r="WUZ75" s="545"/>
      <c r="WVC75" s="545"/>
      <c r="WVD75" s="545"/>
      <c r="WVF75" s="545"/>
      <c r="WVG75" s="545"/>
      <c r="WVH75" s="545"/>
      <c r="WVK75" s="545"/>
      <c r="WVL75" s="545"/>
      <c r="WVN75" s="545"/>
      <c r="WVO75" s="545"/>
      <c r="WVP75" s="545"/>
      <c r="WVS75" s="545"/>
      <c r="WVT75" s="545"/>
      <c r="WVV75" s="545"/>
      <c r="WVW75" s="545"/>
      <c r="WVX75" s="545"/>
      <c r="WWA75" s="545"/>
      <c r="WWB75" s="545"/>
      <c r="WWD75" s="545"/>
      <c r="WWE75" s="545"/>
      <c r="WWF75" s="545"/>
      <c r="WWI75" s="545"/>
      <c r="WWJ75" s="545"/>
      <c r="WWL75" s="545"/>
      <c r="WWM75" s="545"/>
      <c r="WWN75" s="545"/>
      <c r="WWQ75" s="545"/>
      <c r="WWR75" s="545"/>
      <c r="WWT75" s="545"/>
      <c r="WWU75" s="545"/>
      <c r="WWV75" s="545"/>
      <c r="WWY75" s="545"/>
      <c r="WWZ75" s="545"/>
      <c r="WXB75" s="545"/>
      <c r="WXC75" s="545"/>
      <c r="WXD75" s="545"/>
      <c r="WXG75" s="545"/>
      <c r="WXH75" s="545"/>
      <c r="WXJ75" s="545"/>
      <c r="WXK75" s="545"/>
      <c r="WXL75" s="545"/>
      <c r="WXO75" s="545"/>
      <c r="WXP75" s="545"/>
      <c r="WXR75" s="545"/>
      <c r="WXS75" s="545"/>
      <c r="WXT75" s="545"/>
      <c r="WXW75" s="545"/>
      <c r="WXX75" s="545"/>
      <c r="WXZ75" s="545"/>
      <c r="WYA75" s="545"/>
      <c r="WYB75" s="545"/>
      <c r="WYE75" s="545"/>
      <c r="WYF75" s="545"/>
      <c r="WYH75" s="545"/>
      <c r="WYI75" s="545"/>
      <c r="WYJ75" s="545"/>
      <c r="WYM75" s="545"/>
      <c r="WYN75" s="545"/>
      <c r="WYP75" s="545"/>
      <c r="WYQ75" s="545"/>
      <c r="WYR75" s="545"/>
      <c r="WYU75" s="545"/>
      <c r="WYV75" s="545"/>
      <c r="WYX75" s="545"/>
      <c r="WYY75" s="545"/>
      <c r="WYZ75" s="545"/>
      <c r="WZC75" s="545"/>
      <c r="WZD75" s="545"/>
      <c r="WZF75" s="545"/>
      <c r="WZG75" s="545"/>
      <c r="WZH75" s="545"/>
      <c r="WZK75" s="545"/>
      <c r="WZL75" s="545"/>
      <c r="WZN75" s="545"/>
      <c r="WZO75" s="545"/>
      <c r="WZP75" s="545"/>
      <c r="WZS75" s="545"/>
      <c r="WZT75" s="545"/>
      <c r="WZV75" s="545"/>
      <c r="WZW75" s="545"/>
      <c r="WZX75" s="545"/>
      <c r="XAA75" s="545"/>
      <c r="XAB75" s="545"/>
      <c r="XAD75" s="545"/>
      <c r="XAE75" s="545"/>
      <c r="XAF75" s="545"/>
      <c r="XAI75" s="545"/>
      <c r="XAJ75" s="545"/>
      <c r="XAL75" s="545"/>
      <c r="XAM75" s="545"/>
      <c r="XAN75" s="545"/>
      <c r="XAQ75" s="545"/>
      <c r="XAR75" s="545"/>
      <c r="XAT75" s="545"/>
      <c r="XAU75" s="545"/>
      <c r="XAV75" s="545"/>
      <c r="XAY75" s="545"/>
      <c r="XAZ75" s="545"/>
      <c r="XBB75" s="545"/>
      <c r="XBC75" s="545"/>
      <c r="XBD75" s="545"/>
      <c r="XBG75" s="545"/>
      <c r="XBH75" s="545"/>
      <c r="XBJ75" s="545"/>
      <c r="XBK75" s="545"/>
      <c r="XBL75" s="545"/>
      <c r="XBO75" s="545"/>
      <c r="XBP75" s="545"/>
      <c r="XBR75" s="545"/>
      <c r="XBS75" s="545"/>
      <c r="XBT75" s="545"/>
      <c r="XBW75" s="545"/>
      <c r="XBX75" s="545"/>
      <c r="XBZ75" s="545"/>
      <c r="XCA75" s="545"/>
      <c r="XCB75" s="545"/>
      <c r="XCE75" s="545"/>
      <c r="XCF75" s="545"/>
      <c r="XCH75" s="545"/>
      <c r="XCI75" s="545"/>
      <c r="XCJ75" s="545"/>
      <c r="XCM75" s="545"/>
      <c r="XCN75" s="545"/>
      <c r="XCP75" s="545"/>
      <c r="XCQ75" s="545"/>
      <c r="XCR75" s="545"/>
      <c r="XCU75" s="545"/>
      <c r="XCV75" s="545"/>
      <c r="XCX75" s="545"/>
      <c r="XCY75" s="545"/>
      <c r="XCZ75" s="545"/>
      <c r="XDC75" s="545"/>
      <c r="XDD75" s="545"/>
      <c r="XDF75" s="545"/>
      <c r="XDG75" s="545"/>
      <c r="XDH75" s="545"/>
      <c r="XDK75" s="545"/>
      <c r="XDL75" s="545"/>
      <c r="XDN75" s="545"/>
      <c r="XDO75" s="545"/>
      <c r="XDP75" s="545"/>
      <c r="XDS75" s="545"/>
      <c r="XDT75" s="545"/>
      <c r="XDV75" s="545"/>
      <c r="XDW75" s="545"/>
      <c r="XDX75" s="545"/>
      <c r="XEA75" s="545"/>
      <c r="XEB75" s="545"/>
      <c r="XED75" s="545"/>
      <c r="XEE75" s="545"/>
      <c r="XEF75" s="545"/>
      <c r="XEI75" s="545"/>
      <c r="XEJ75" s="545"/>
      <c r="XEL75" s="545"/>
      <c r="XEM75" s="545"/>
      <c r="XEN75" s="545"/>
      <c r="XEQ75" s="545"/>
      <c r="XER75" s="545"/>
      <c r="XET75" s="545"/>
      <c r="XEU75" s="545"/>
      <c r="XEV75" s="545"/>
      <c r="XEY75" s="545"/>
      <c r="XEZ75" s="545"/>
      <c r="XFB75" s="545"/>
      <c r="XFC75" s="545"/>
      <c r="XFD75" s="545"/>
    </row>
    <row r="76" spans="1:16384" s="256" customFormat="1" x14ac:dyDescent="0.15">
      <c r="C76" s="49"/>
      <c r="D76" s="542" t="s">
        <v>838</v>
      </c>
      <c r="E76" s="523">
        <v>0.5</v>
      </c>
      <c r="F76" s="520"/>
      <c r="G76" s="264">
        <f>G41</f>
        <v>5.7356462423630737E-3</v>
      </c>
      <c r="H76" s="15">
        <f>E76*G76*1000</f>
        <v>2.8678231211815368</v>
      </c>
      <c r="I76" s="15">
        <f>F76*G76*1000</f>
        <v>0</v>
      </c>
      <c r="J76" s="15">
        <f>H76/SUM(H76:H86)*F15</f>
        <v>13.296980482261318</v>
      </c>
      <c r="K76" s="15">
        <f t="shared" ref="K76:K86" si="6">I76/totalnonenergetisch*nonenergetisch</f>
        <v>0</v>
      </c>
      <c r="L76" s="263">
        <v>0.83</v>
      </c>
      <c r="M76" s="264">
        <f>J76*L76</f>
        <v>11.036493800276894</v>
      </c>
      <c r="N76" s="512"/>
      <c r="T76" s="512"/>
      <c r="AB76" s="512"/>
      <c r="AJ76" s="512"/>
      <c r="AR76" s="512"/>
      <c r="AZ76" s="512"/>
      <c r="BH76" s="512"/>
      <c r="BP76" s="512"/>
      <c r="BX76" s="512"/>
      <c r="CF76" s="512"/>
      <c r="CN76" s="512"/>
      <c r="CV76" s="512"/>
      <c r="DD76" s="512"/>
      <c r="DL76" s="512"/>
      <c r="DT76" s="512"/>
      <c r="EB76" s="512"/>
      <c r="EJ76" s="512"/>
      <c r="ER76" s="512"/>
      <c r="EZ76" s="512"/>
      <c r="FH76" s="512"/>
      <c r="FP76" s="512"/>
      <c r="FX76" s="512"/>
      <c r="GF76" s="512"/>
      <c r="GN76" s="512"/>
      <c r="GV76" s="512"/>
      <c r="HD76" s="512"/>
      <c r="HL76" s="512"/>
      <c r="HT76" s="512"/>
      <c r="IB76" s="512"/>
      <c r="IJ76" s="512"/>
      <c r="IR76" s="512"/>
      <c r="IZ76" s="512"/>
      <c r="JH76" s="512"/>
      <c r="JP76" s="512"/>
      <c r="JX76" s="512"/>
      <c r="KF76" s="512"/>
      <c r="KN76" s="512"/>
      <c r="KV76" s="512"/>
      <c r="LD76" s="512"/>
      <c r="LL76" s="512"/>
      <c r="LT76" s="512"/>
      <c r="MB76" s="512"/>
      <c r="MJ76" s="512"/>
      <c r="MR76" s="512"/>
      <c r="MZ76" s="512"/>
      <c r="NH76" s="512"/>
      <c r="NP76" s="512"/>
      <c r="NX76" s="512"/>
      <c r="OF76" s="512"/>
      <c r="ON76" s="512"/>
      <c r="OV76" s="512"/>
      <c r="PD76" s="512"/>
      <c r="PL76" s="512"/>
      <c r="PT76" s="512"/>
      <c r="QB76" s="512"/>
      <c r="QJ76" s="512"/>
      <c r="QR76" s="512"/>
      <c r="QZ76" s="512"/>
      <c r="RH76" s="512"/>
      <c r="RP76" s="512"/>
      <c r="RX76" s="512"/>
      <c r="SF76" s="512"/>
      <c r="SN76" s="512"/>
      <c r="SV76" s="512"/>
      <c r="TD76" s="512"/>
      <c r="TL76" s="512"/>
      <c r="TT76" s="512"/>
      <c r="UB76" s="512"/>
      <c r="UJ76" s="512"/>
      <c r="UR76" s="512"/>
      <c r="UZ76" s="512"/>
      <c r="VH76" s="512"/>
      <c r="VP76" s="512"/>
      <c r="VX76" s="512"/>
      <c r="WF76" s="512"/>
      <c r="WN76" s="512"/>
      <c r="WV76" s="512"/>
      <c r="XD76" s="512"/>
      <c r="XL76" s="512"/>
      <c r="XT76" s="512"/>
      <c r="YB76" s="512"/>
      <c r="YJ76" s="512"/>
      <c r="YR76" s="512"/>
      <c r="YZ76" s="512"/>
      <c r="ZH76" s="512"/>
      <c r="ZP76" s="512"/>
      <c r="ZX76" s="512"/>
      <c r="AAF76" s="512"/>
      <c r="AAN76" s="512"/>
      <c r="AAV76" s="512"/>
      <c r="ABD76" s="512"/>
      <c r="ABL76" s="512"/>
      <c r="ABT76" s="512"/>
      <c r="ACB76" s="512"/>
      <c r="ACJ76" s="512"/>
      <c r="ACR76" s="512"/>
      <c r="ACZ76" s="512"/>
      <c r="ADH76" s="512"/>
      <c r="ADP76" s="512"/>
      <c r="ADX76" s="512"/>
      <c r="AEF76" s="512"/>
      <c r="AEN76" s="512"/>
      <c r="AEV76" s="512"/>
      <c r="AFD76" s="512"/>
      <c r="AFL76" s="512"/>
      <c r="AFT76" s="512"/>
      <c r="AGB76" s="512"/>
      <c r="AGJ76" s="512"/>
      <c r="AGR76" s="512"/>
      <c r="AGZ76" s="512"/>
      <c r="AHH76" s="512"/>
      <c r="AHP76" s="512"/>
      <c r="AHX76" s="512"/>
      <c r="AIF76" s="512"/>
      <c r="AIN76" s="512"/>
      <c r="AIV76" s="512"/>
      <c r="AJD76" s="512"/>
      <c r="AJL76" s="512"/>
      <c r="AJT76" s="512"/>
      <c r="AKB76" s="512"/>
      <c r="AKJ76" s="512"/>
      <c r="AKR76" s="512"/>
      <c r="AKZ76" s="512"/>
      <c r="ALH76" s="512"/>
      <c r="ALP76" s="512"/>
      <c r="ALX76" s="512"/>
      <c r="AMF76" s="512"/>
      <c r="AMN76" s="512"/>
      <c r="AMV76" s="512"/>
      <c r="AND76" s="512"/>
      <c r="ANL76" s="512"/>
      <c r="ANT76" s="512"/>
      <c r="AOB76" s="512"/>
      <c r="AOJ76" s="512"/>
      <c r="AOR76" s="512"/>
      <c r="AOZ76" s="512"/>
      <c r="APH76" s="512"/>
      <c r="APP76" s="512"/>
      <c r="APX76" s="512"/>
      <c r="AQF76" s="512"/>
      <c r="AQN76" s="512"/>
      <c r="AQV76" s="512"/>
      <c r="ARD76" s="512"/>
      <c r="ARL76" s="512"/>
      <c r="ART76" s="512"/>
      <c r="ASB76" s="512"/>
      <c r="ASJ76" s="512"/>
      <c r="ASR76" s="512"/>
      <c r="ASZ76" s="512"/>
      <c r="ATH76" s="512"/>
      <c r="ATP76" s="512"/>
      <c r="ATX76" s="512"/>
      <c r="AUF76" s="512"/>
      <c r="AUN76" s="512"/>
      <c r="AUV76" s="512"/>
      <c r="AVD76" s="512"/>
      <c r="AVL76" s="512"/>
      <c r="AVT76" s="512"/>
      <c r="AWB76" s="512"/>
      <c r="AWJ76" s="512"/>
      <c r="AWR76" s="512"/>
      <c r="AWZ76" s="512"/>
      <c r="AXH76" s="512"/>
      <c r="AXP76" s="512"/>
      <c r="AXX76" s="512"/>
      <c r="AYF76" s="512"/>
      <c r="AYN76" s="512"/>
      <c r="AYV76" s="512"/>
      <c r="AZD76" s="512"/>
      <c r="AZL76" s="512"/>
      <c r="AZT76" s="512"/>
      <c r="BAB76" s="512"/>
      <c r="BAJ76" s="512"/>
      <c r="BAR76" s="512"/>
      <c r="BAZ76" s="512"/>
      <c r="BBH76" s="512"/>
      <c r="BBP76" s="512"/>
      <c r="BBX76" s="512"/>
      <c r="BCF76" s="512"/>
      <c r="BCN76" s="512"/>
      <c r="BCV76" s="512"/>
      <c r="BDD76" s="512"/>
      <c r="BDL76" s="512"/>
      <c r="BDT76" s="512"/>
      <c r="BEB76" s="512"/>
      <c r="BEJ76" s="512"/>
      <c r="BER76" s="512"/>
      <c r="BEZ76" s="512"/>
      <c r="BFH76" s="512"/>
      <c r="BFP76" s="512"/>
      <c r="BFX76" s="512"/>
      <c r="BGF76" s="512"/>
      <c r="BGN76" s="512"/>
      <c r="BGV76" s="512"/>
      <c r="BHD76" s="512"/>
      <c r="BHL76" s="512"/>
      <c r="BHT76" s="512"/>
      <c r="BIB76" s="512"/>
      <c r="BIJ76" s="512"/>
      <c r="BIR76" s="512"/>
      <c r="BIZ76" s="512"/>
      <c r="BJH76" s="512"/>
      <c r="BJP76" s="512"/>
      <c r="BJX76" s="512"/>
      <c r="BKF76" s="512"/>
      <c r="BKN76" s="512"/>
      <c r="BKV76" s="512"/>
      <c r="BLD76" s="512"/>
      <c r="BLL76" s="512"/>
      <c r="BLT76" s="512"/>
      <c r="BMB76" s="512"/>
      <c r="BMJ76" s="512"/>
      <c r="BMR76" s="512"/>
      <c r="BMZ76" s="512"/>
      <c r="BNH76" s="512"/>
      <c r="BNP76" s="512"/>
      <c r="BNX76" s="512"/>
      <c r="BOF76" s="512"/>
      <c r="BON76" s="512"/>
      <c r="BOV76" s="512"/>
      <c r="BPD76" s="512"/>
      <c r="BPL76" s="512"/>
      <c r="BPT76" s="512"/>
      <c r="BQB76" s="512"/>
      <c r="BQJ76" s="512"/>
      <c r="BQR76" s="512"/>
      <c r="BQZ76" s="512"/>
      <c r="BRH76" s="512"/>
      <c r="BRP76" s="512"/>
      <c r="BRX76" s="512"/>
      <c r="BSF76" s="512"/>
      <c r="BSN76" s="512"/>
      <c r="BSV76" s="512"/>
      <c r="BTD76" s="512"/>
      <c r="BTL76" s="512"/>
      <c r="BTT76" s="512"/>
      <c r="BUB76" s="512"/>
      <c r="BUJ76" s="512"/>
      <c r="BUR76" s="512"/>
      <c r="BUZ76" s="512"/>
      <c r="BVH76" s="512"/>
      <c r="BVP76" s="512"/>
      <c r="BVX76" s="512"/>
      <c r="BWF76" s="512"/>
      <c r="BWN76" s="512"/>
      <c r="BWV76" s="512"/>
      <c r="BXD76" s="512"/>
      <c r="BXL76" s="512"/>
      <c r="BXT76" s="512"/>
      <c r="BYB76" s="512"/>
      <c r="BYJ76" s="512"/>
      <c r="BYR76" s="512"/>
      <c r="BYZ76" s="512"/>
      <c r="BZH76" s="512"/>
      <c r="BZP76" s="512"/>
      <c r="BZX76" s="512"/>
      <c r="CAF76" s="512"/>
      <c r="CAN76" s="512"/>
      <c r="CAV76" s="512"/>
      <c r="CBD76" s="512"/>
      <c r="CBL76" s="512"/>
      <c r="CBT76" s="512"/>
      <c r="CCB76" s="512"/>
      <c r="CCJ76" s="512"/>
      <c r="CCR76" s="512"/>
      <c r="CCZ76" s="512"/>
      <c r="CDH76" s="512"/>
      <c r="CDP76" s="512"/>
      <c r="CDX76" s="512"/>
      <c r="CEF76" s="512"/>
      <c r="CEN76" s="512"/>
      <c r="CEV76" s="512"/>
      <c r="CFD76" s="512"/>
      <c r="CFL76" s="512"/>
      <c r="CFT76" s="512"/>
      <c r="CGB76" s="512"/>
      <c r="CGJ76" s="512"/>
      <c r="CGR76" s="512"/>
      <c r="CGZ76" s="512"/>
      <c r="CHH76" s="512"/>
      <c r="CHP76" s="512"/>
      <c r="CHX76" s="512"/>
      <c r="CIF76" s="512"/>
      <c r="CIN76" s="512"/>
      <c r="CIV76" s="512"/>
      <c r="CJD76" s="512"/>
      <c r="CJL76" s="512"/>
      <c r="CJT76" s="512"/>
      <c r="CKB76" s="512"/>
      <c r="CKJ76" s="512"/>
      <c r="CKR76" s="512"/>
      <c r="CKZ76" s="512"/>
      <c r="CLH76" s="512"/>
      <c r="CLP76" s="512"/>
      <c r="CLX76" s="512"/>
      <c r="CMF76" s="512"/>
      <c r="CMN76" s="512"/>
      <c r="CMV76" s="512"/>
      <c r="CND76" s="512"/>
      <c r="CNL76" s="512"/>
      <c r="CNT76" s="512"/>
      <c r="COB76" s="512"/>
      <c r="COJ76" s="512"/>
      <c r="COR76" s="512"/>
      <c r="COZ76" s="512"/>
      <c r="CPH76" s="512"/>
      <c r="CPP76" s="512"/>
      <c r="CPX76" s="512"/>
      <c r="CQF76" s="512"/>
      <c r="CQN76" s="512"/>
      <c r="CQV76" s="512"/>
      <c r="CRD76" s="512"/>
      <c r="CRL76" s="512"/>
      <c r="CRT76" s="512"/>
      <c r="CSB76" s="512"/>
      <c r="CSJ76" s="512"/>
      <c r="CSR76" s="512"/>
      <c r="CSZ76" s="512"/>
      <c r="CTH76" s="512"/>
      <c r="CTP76" s="512"/>
      <c r="CTX76" s="512"/>
      <c r="CUF76" s="512"/>
      <c r="CUN76" s="512"/>
      <c r="CUV76" s="512"/>
      <c r="CVD76" s="512"/>
      <c r="CVL76" s="512"/>
      <c r="CVT76" s="512"/>
      <c r="CWB76" s="512"/>
      <c r="CWJ76" s="512"/>
      <c r="CWR76" s="512"/>
      <c r="CWZ76" s="512"/>
      <c r="CXH76" s="512"/>
      <c r="CXP76" s="512"/>
      <c r="CXX76" s="512"/>
      <c r="CYF76" s="512"/>
      <c r="CYN76" s="512"/>
      <c r="CYV76" s="512"/>
      <c r="CZD76" s="512"/>
      <c r="CZL76" s="512"/>
      <c r="CZT76" s="512"/>
      <c r="DAB76" s="512"/>
      <c r="DAJ76" s="512"/>
      <c r="DAR76" s="512"/>
      <c r="DAZ76" s="512"/>
      <c r="DBH76" s="512"/>
      <c r="DBP76" s="512"/>
      <c r="DBX76" s="512"/>
      <c r="DCF76" s="512"/>
      <c r="DCN76" s="512"/>
      <c r="DCV76" s="512"/>
      <c r="DDD76" s="512"/>
      <c r="DDL76" s="512"/>
      <c r="DDT76" s="512"/>
      <c r="DEB76" s="512"/>
      <c r="DEJ76" s="512"/>
      <c r="DER76" s="512"/>
      <c r="DEZ76" s="512"/>
      <c r="DFH76" s="512"/>
      <c r="DFP76" s="512"/>
      <c r="DFX76" s="512"/>
      <c r="DGF76" s="512"/>
      <c r="DGN76" s="512"/>
      <c r="DGV76" s="512"/>
      <c r="DHD76" s="512"/>
      <c r="DHL76" s="512"/>
      <c r="DHT76" s="512"/>
      <c r="DIB76" s="512"/>
      <c r="DIJ76" s="512"/>
      <c r="DIR76" s="512"/>
      <c r="DIZ76" s="512"/>
      <c r="DJH76" s="512"/>
      <c r="DJP76" s="512"/>
      <c r="DJX76" s="512"/>
      <c r="DKF76" s="512"/>
      <c r="DKN76" s="512"/>
      <c r="DKV76" s="512"/>
      <c r="DLD76" s="512"/>
      <c r="DLL76" s="512"/>
      <c r="DLT76" s="512"/>
      <c r="DMB76" s="512"/>
      <c r="DMJ76" s="512"/>
      <c r="DMR76" s="512"/>
      <c r="DMZ76" s="512"/>
      <c r="DNH76" s="512"/>
      <c r="DNP76" s="512"/>
      <c r="DNX76" s="512"/>
      <c r="DOF76" s="512"/>
      <c r="DON76" s="512"/>
      <c r="DOV76" s="512"/>
      <c r="DPD76" s="512"/>
      <c r="DPL76" s="512"/>
      <c r="DPT76" s="512"/>
      <c r="DQB76" s="512"/>
      <c r="DQJ76" s="512"/>
      <c r="DQR76" s="512"/>
      <c r="DQZ76" s="512"/>
      <c r="DRH76" s="512"/>
      <c r="DRP76" s="512"/>
      <c r="DRX76" s="512"/>
      <c r="DSF76" s="512"/>
      <c r="DSN76" s="512"/>
      <c r="DSV76" s="512"/>
      <c r="DTD76" s="512"/>
      <c r="DTL76" s="512"/>
      <c r="DTT76" s="512"/>
      <c r="DUB76" s="512"/>
      <c r="DUJ76" s="512"/>
      <c r="DUR76" s="512"/>
      <c r="DUZ76" s="512"/>
      <c r="DVH76" s="512"/>
      <c r="DVP76" s="512"/>
      <c r="DVX76" s="512"/>
      <c r="DWF76" s="512"/>
      <c r="DWN76" s="512"/>
      <c r="DWV76" s="512"/>
      <c r="DXD76" s="512"/>
      <c r="DXL76" s="512"/>
      <c r="DXT76" s="512"/>
      <c r="DYB76" s="512"/>
      <c r="DYJ76" s="512"/>
      <c r="DYR76" s="512"/>
      <c r="DYZ76" s="512"/>
      <c r="DZH76" s="512"/>
      <c r="DZP76" s="512"/>
      <c r="DZX76" s="512"/>
      <c r="EAF76" s="512"/>
      <c r="EAN76" s="512"/>
      <c r="EAV76" s="512"/>
      <c r="EBD76" s="512"/>
      <c r="EBL76" s="512"/>
      <c r="EBT76" s="512"/>
      <c r="ECB76" s="512"/>
      <c r="ECJ76" s="512"/>
      <c r="ECR76" s="512"/>
      <c r="ECZ76" s="512"/>
      <c r="EDH76" s="512"/>
      <c r="EDP76" s="512"/>
      <c r="EDX76" s="512"/>
      <c r="EEF76" s="512"/>
      <c r="EEN76" s="512"/>
      <c r="EEV76" s="512"/>
      <c r="EFD76" s="512"/>
      <c r="EFL76" s="512"/>
      <c r="EFT76" s="512"/>
      <c r="EGB76" s="512"/>
      <c r="EGJ76" s="512"/>
      <c r="EGR76" s="512"/>
      <c r="EGZ76" s="512"/>
      <c r="EHH76" s="512"/>
      <c r="EHP76" s="512"/>
      <c r="EHX76" s="512"/>
      <c r="EIF76" s="512"/>
      <c r="EIN76" s="512"/>
      <c r="EIV76" s="512"/>
      <c r="EJD76" s="512"/>
      <c r="EJL76" s="512"/>
      <c r="EJT76" s="512"/>
      <c r="EKB76" s="512"/>
      <c r="EKJ76" s="512"/>
      <c r="EKR76" s="512"/>
      <c r="EKZ76" s="512"/>
      <c r="ELH76" s="512"/>
      <c r="ELP76" s="512"/>
      <c r="ELX76" s="512"/>
      <c r="EMF76" s="512"/>
      <c r="EMN76" s="512"/>
      <c r="EMV76" s="512"/>
      <c r="END76" s="512"/>
      <c r="ENL76" s="512"/>
      <c r="ENT76" s="512"/>
      <c r="EOB76" s="512"/>
      <c r="EOJ76" s="512"/>
      <c r="EOR76" s="512"/>
      <c r="EOZ76" s="512"/>
      <c r="EPH76" s="512"/>
      <c r="EPP76" s="512"/>
      <c r="EPX76" s="512"/>
      <c r="EQF76" s="512"/>
      <c r="EQN76" s="512"/>
      <c r="EQV76" s="512"/>
      <c r="ERD76" s="512"/>
      <c r="ERL76" s="512"/>
      <c r="ERT76" s="512"/>
      <c r="ESB76" s="512"/>
      <c r="ESJ76" s="512"/>
      <c r="ESR76" s="512"/>
      <c r="ESZ76" s="512"/>
      <c r="ETH76" s="512"/>
      <c r="ETP76" s="512"/>
      <c r="ETX76" s="512"/>
      <c r="EUF76" s="512"/>
      <c r="EUN76" s="512"/>
      <c r="EUV76" s="512"/>
      <c r="EVD76" s="512"/>
      <c r="EVL76" s="512"/>
      <c r="EVT76" s="512"/>
      <c r="EWB76" s="512"/>
      <c r="EWJ76" s="512"/>
      <c r="EWR76" s="512"/>
      <c r="EWZ76" s="512"/>
      <c r="EXH76" s="512"/>
      <c r="EXP76" s="512"/>
      <c r="EXX76" s="512"/>
      <c r="EYF76" s="512"/>
      <c r="EYN76" s="512"/>
      <c r="EYV76" s="512"/>
      <c r="EZD76" s="512"/>
      <c r="EZL76" s="512"/>
      <c r="EZT76" s="512"/>
      <c r="FAB76" s="512"/>
      <c r="FAJ76" s="512"/>
      <c r="FAR76" s="512"/>
      <c r="FAZ76" s="512"/>
      <c r="FBH76" s="512"/>
      <c r="FBP76" s="512"/>
      <c r="FBX76" s="512"/>
      <c r="FCF76" s="512"/>
      <c r="FCN76" s="512"/>
      <c r="FCV76" s="512"/>
      <c r="FDD76" s="512"/>
      <c r="FDL76" s="512"/>
      <c r="FDT76" s="512"/>
      <c r="FEB76" s="512"/>
      <c r="FEJ76" s="512"/>
      <c r="FER76" s="512"/>
      <c r="FEZ76" s="512"/>
      <c r="FFH76" s="512"/>
      <c r="FFP76" s="512"/>
      <c r="FFX76" s="512"/>
      <c r="FGF76" s="512"/>
      <c r="FGN76" s="512"/>
      <c r="FGV76" s="512"/>
      <c r="FHD76" s="512"/>
      <c r="FHL76" s="512"/>
      <c r="FHT76" s="512"/>
      <c r="FIB76" s="512"/>
      <c r="FIJ76" s="512"/>
      <c r="FIR76" s="512"/>
      <c r="FIZ76" s="512"/>
      <c r="FJH76" s="512"/>
      <c r="FJP76" s="512"/>
      <c r="FJX76" s="512"/>
      <c r="FKF76" s="512"/>
      <c r="FKN76" s="512"/>
      <c r="FKV76" s="512"/>
      <c r="FLD76" s="512"/>
      <c r="FLL76" s="512"/>
      <c r="FLT76" s="512"/>
      <c r="FMB76" s="512"/>
      <c r="FMJ76" s="512"/>
      <c r="FMR76" s="512"/>
      <c r="FMZ76" s="512"/>
      <c r="FNH76" s="512"/>
      <c r="FNP76" s="512"/>
      <c r="FNX76" s="512"/>
      <c r="FOF76" s="512"/>
      <c r="FON76" s="512"/>
      <c r="FOV76" s="512"/>
      <c r="FPD76" s="512"/>
      <c r="FPL76" s="512"/>
      <c r="FPT76" s="512"/>
      <c r="FQB76" s="512"/>
      <c r="FQJ76" s="512"/>
      <c r="FQR76" s="512"/>
      <c r="FQZ76" s="512"/>
      <c r="FRH76" s="512"/>
      <c r="FRP76" s="512"/>
      <c r="FRX76" s="512"/>
      <c r="FSF76" s="512"/>
      <c r="FSN76" s="512"/>
      <c r="FSV76" s="512"/>
      <c r="FTD76" s="512"/>
      <c r="FTL76" s="512"/>
      <c r="FTT76" s="512"/>
      <c r="FUB76" s="512"/>
      <c r="FUJ76" s="512"/>
      <c r="FUR76" s="512"/>
      <c r="FUZ76" s="512"/>
      <c r="FVH76" s="512"/>
      <c r="FVP76" s="512"/>
      <c r="FVX76" s="512"/>
      <c r="FWF76" s="512"/>
      <c r="FWN76" s="512"/>
      <c r="FWV76" s="512"/>
      <c r="FXD76" s="512"/>
      <c r="FXL76" s="512"/>
      <c r="FXT76" s="512"/>
      <c r="FYB76" s="512"/>
      <c r="FYJ76" s="512"/>
      <c r="FYR76" s="512"/>
      <c r="FYZ76" s="512"/>
      <c r="FZH76" s="512"/>
      <c r="FZP76" s="512"/>
      <c r="FZX76" s="512"/>
      <c r="GAF76" s="512"/>
      <c r="GAN76" s="512"/>
      <c r="GAV76" s="512"/>
      <c r="GBD76" s="512"/>
      <c r="GBL76" s="512"/>
      <c r="GBT76" s="512"/>
      <c r="GCB76" s="512"/>
      <c r="GCJ76" s="512"/>
      <c r="GCR76" s="512"/>
      <c r="GCZ76" s="512"/>
      <c r="GDH76" s="512"/>
      <c r="GDP76" s="512"/>
      <c r="GDX76" s="512"/>
      <c r="GEF76" s="512"/>
      <c r="GEN76" s="512"/>
      <c r="GEV76" s="512"/>
      <c r="GFD76" s="512"/>
      <c r="GFL76" s="512"/>
      <c r="GFT76" s="512"/>
      <c r="GGB76" s="512"/>
      <c r="GGJ76" s="512"/>
      <c r="GGR76" s="512"/>
      <c r="GGZ76" s="512"/>
      <c r="GHH76" s="512"/>
      <c r="GHP76" s="512"/>
      <c r="GHX76" s="512"/>
      <c r="GIF76" s="512"/>
      <c r="GIN76" s="512"/>
      <c r="GIV76" s="512"/>
      <c r="GJD76" s="512"/>
      <c r="GJL76" s="512"/>
      <c r="GJT76" s="512"/>
      <c r="GKB76" s="512"/>
      <c r="GKJ76" s="512"/>
      <c r="GKR76" s="512"/>
      <c r="GKZ76" s="512"/>
      <c r="GLH76" s="512"/>
      <c r="GLP76" s="512"/>
      <c r="GLX76" s="512"/>
      <c r="GMF76" s="512"/>
      <c r="GMN76" s="512"/>
      <c r="GMV76" s="512"/>
      <c r="GND76" s="512"/>
      <c r="GNL76" s="512"/>
      <c r="GNT76" s="512"/>
      <c r="GOB76" s="512"/>
      <c r="GOJ76" s="512"/>
      <c r="GOR76" s="512"/>
      <c r="GOZ76" s="512"/>
      <c r="GPH76" s="512"/>
      <c r="GPP76" s="512"/>
      <c r="GPX76" s="512"/>
      <c r="GQF76" s="512"/>
      <c r="GQN76" s="512"/>
      <c r="GQV76" s="512"/>
      <c r="GRD76" s="512"/>
      <c r="GRL76" s="512"/>
      <c r="GRT76" s="512"/>
      <c r="GSB76" s="512"/>
      <c r="GSJ76" s="512"/>
      <c r="GSR76" s="512"/>
      <c r="GSZ76" s="512"/>
      <c r="GTH76" s="512"/>
      <c r="GTP76" s="512"/>
      <c r="GTX76" s="512"/>
      <c r="GUF76" s="512"/>
      <c r="GUN76" s="512"/>
      <c r="GUV76" s="512"/>
      <c r="GVD76" s="512"/>
      <c r="GVL76" s="512"/>
      <c r="GVT76" s="512"/>
      <c r="GWB76" s="512"/>
      <c r="GWJ76" s="512"/>
      <c r="GWR76" s="512"/>
      <c r="GWZ76" s="512"/>
      <c r="GXH76" s="512"/>
      <c r="GXP76" s="512"/>
      <c r="GXX76" s="512"/>
      <c r="GYF76" s="512"/>
      <c r="GYN76" s="512"/>
      <c r="GYV76" s="512"/>
      <c r="GZD76" s="512"/>
      <c r="GZL76" s="512"/>
      <c r="GZT76" s="512"/>
      <c r="HAB76" s="512"/>
      <c r="HAJ76" s="512"/>
      <c r="HAR76" s="512"/>
      <c r="HAZ76" s="512"/>
      <c r="HBH76" s="512"/>
      <c r="HBP76" s="512"/>
      <c r="HBX76" s="512"/>
      <c r="HCF76" s="512"/>
      <c r="HCN76" s="512"/>
      <c r="HCV76" s="512"/>
      <c r="HDD76" s="512"/>
      <c r="HDL76" s="512"/>
      <c r="HDT76" s="512"/>
      <c r="HEB76" s="512"/>
      <c r="HEJ76" s="512"/>
      <c r="HER76" s="512"/>
      <c r="HEZ76" s="512"/>
      <c r="HFH76" s="512"/>
      <c r="HFP76" s="512"/>
      <c r="HFX76" s="512"/>
      <c r="HGF76" s="512"/>
      <c r="HGN76" s="512"/>
      <c r="HGV76" s="512"/>
      <c r="HHD76" s="512"/>
      <c r="HHL76" s="512"/>
      <c r="HHT76" s="512"/>
      <c r="HIB76" s="512"/>
      <c r="HIJ76" s="512"/>
      <c r="HIR76" s="512"/>
      <c r="HIZ76" s="512"/>
      <c r="HJH76" s="512"/>
      <c r="HJP76" s="512"/>
      <c r="HJX76" s="512"/>
      <c r="HKF76" s="512"/>
      <c r="HKN76" s="512"/>
      <c r="HKV76" s="512"/>
      <c r="HLD76" s="512"/>
      <c r="HLL76" s="512"/>
      <c r="HLT76" s="512"/>
      <c r="HMB76" s="512"/>
      <c r="HMJ76" s="512"/>
      <c r="HMR76" s="512"/>
      <c r="HMZ76" s="512"/>
      <c r="HNH76" s="512"/>
      <c r="HNP76" s="512"/>
      <c r="HNX76" s="512"/>
      <c r="HOF76" s="512"/>
      <c r="HON76" s="512"/>
      <c r="HOV76" s="512"/>
      <c r="HPD76" s="512"/>
      <c r="HPL76" s="512"/>
      <c r="HPT76" s="512"/>
      <c r="HQB76" s="512"/>
      <c r="HQJ76" s="512"/>
      <c r="HQR76" s="512"/>
      <c r="HQZ76" s="512"/>
      <c r="HRH76" s="512"/>
      <c r="HRP76" s="512"/>
      <c r="HRX76" s="512"/>
      <c r="HSF76" s="512"/>
      <c r="HSN76" s="512"/>
      <c r="HSV76" s="512"/>
      <c r="HTD76" s="512"/>
      <c r="HTL76" s="512"/>
      <c r="HTT76" s="512"/>
      <c r="HUB76" s="512"/>
      <c r="HUJ76" s="512"/>
      <c r="HUR76" s="512"/>
      <c r="HUZ76" s="512"/>
      <c r="HVH76" s="512"/>
      <c r="HVP76" s="512"/>
      <c r="HVX76" s="512"/>
      <c r="HWF76" s="512"/>
      <c r="HWN76" s="512"/>
      <c r="HWV76" s="512"/>
      <c r="HXD76" s="512"/>
      <c r="HXL76" s="512"/>
      <c r="HXT76" s="512"/>
      <c r="HYB76" s="512"/>
      <c r="HYJ76" s="512"/>
      <c r="HYR76" s="512"/>
      <c r="HYZ76" s="512"/>
      <c r="HZH76" s="512"/>
      <c r="HZP76" s="512"/>
      <c r="HZX76" s="512"/>
      <c r="IAF76" s="512"/>
      <c r="IAN76" s="512"/>
      <c r="IAV76" s="512"/>
      <c r="IBD76" s="512"/>
      <c r="IBL76" s="512"/>
      <c r="IBT76" s="512"/>
      <c r="ICB76" s="512"/>
      <c r="ICJ76" s="512"/>
      <c r="ICR76" s="512"/>
      <c r="ICZ76" s="512"/>
      <c r="IDH76" s="512"/>
      <c r="IDP76" s="512"/>
      <c r="IDX76" s="512"/>
      <c r="IEF76" s="512"/>
      <c r="IEN76" s="512"/>
      <c r="IEV76" s="512"/>
      <c r="IFD76" s="512"/>
      <c r="IFL76" s="512"/>
      <c r="IFT76" s="512"/>
      <c r="IGB76" s="512"/>
      <c r="IGJ76" s="512"/>
      <c r="IGR76" s="512"/>
      <c r="IGZ76" s="512"/>
      <c r="IHH76" s="512"/>
      <c r="IHP76" s="512"/>
      <c r="IHX76" s="512"/>
      <c r="IIF76" s="512"/>
      <c r="IIN76" s="512"/>
      <c r="IIV76" s="512"/>
      <c r="IJD76" s="512"/>
      <c r="IJL76" s="512"/>
      <c r="IJT76" s="512"/>
      <c r="IKB76" s="512"/>
      <c r="IKJ76" s="512"/>
      <c r="IKR76" s="512"/>
      <c r="IKZ76" s="512"/>
      <c r="ILH76" s="512"/>
      <c r="ILP76" s="512"/>
      <c r="ILX76" s="512"/>
      <c r="IMF76" s="512"/>
      <c r="IMN76" s="512"/>
      <c r="IMV76" s="512"/>
      <c r="IND76" s="512"/>
      <c r="INL76" s="512"/>
      <c r="INT76" s="512"/>
      <c r="IOB76" s="512"/>
      <c r="IOJ76" s="512"/>
      <c r="IOR76" s="512"/>
      <c r="IOZ76" s="512"/>
      <c r="IPH76" s="512"/>
      <c r="IPP76" s="512"/>
      <c r="IPX76" s="512"/>
      <c r="IQF76" s="512"/>
      <c r="IQN76" s="512"/>
      <c r="IQV76" s="512"/>
      <c r="IRD76" s="512"/>
      <c r="IRL76" s="512"/>
      <c r="IRT76" s="512"/>
      <c r="ISB76" s="512"/>
      <c r="ISJ76" s="512"/>
      <c r="ISR76" s="512"/>
      <c r="ISZ76" s="512"/>
      <c r="ITH76" s="512"/>
      <c r="ITP76" s="512"/>
      <c r="ITX76" s="512"/>
      <c r="IUF76" s="512"/>
      <c r="IUN76" s="512"/>
      <c r="IUV76" s="512"/>
      <c r="IVD76" s="512"/>
      <c r="IVL76" s="512"/>
      <c r="IVT76" s="512"/>
      <c r="IWB76" s="512"/>
      <c r="IWJ76" s="512"/>
      <c r="IWR76" s="512"/>
      <c r="IWZ76" s="512"/>
      <c r="IXH76" s="512"/>
      <c r="IXP76" s="512"/>
      <c r="IXX76" s="512"/>
      <c r="IYF76" s="512"/>
      <c r="IYN76" s="512"/>
      <c r="IYV76" s="512"/>
      <c r="IZD76" s="512"/>
      <c r="IZL76" s="512"/>
      <c r="IZT76" s="512"/>
      <c r="JAB76" s="512"/>
      <c r="JAJ76" s="512"/>
      <c r="JAR76" s="512"/>
      <c r="JAZ76" s="512"/>
      <c r="JBH76" s="512"/>
      <c r="JBP76" s="512"/>
      <c r="JBX76" s="512"/>
      <c r="JCF76" s="512"/>
      <c r="JCN76" s="512"/>
      <c r="JCV76" s="512"/>
      <c r="JDD76" s="512"/>
      <c r="JDL76" s="512"/>
      <c r="JDT76" s="512"/>
      <c r="JEB76" s="512"/>
      <c r="JEJ76" s="512"/>
      <c r="JER76" s="512"/>
      <c r="JEZ76" s="512"/>
      <c r="JFH76" s="512"/>
      <c r="JFP76" s="512"/>
      <c r="JFX76" s="512"/>
      <c r="JGF76" s="512"/>
      <c r="JGN76" s="512"/>
      <c r="JGV76" s="512"/>
      <c r="JHD76" s="512"/>
      <c r="JHL76" s="512"/>
      <c r="JHT76" s="512"/>
      <c r="JIB76" s="512"/>
      <c r="JIJ76" s="512"/>
      <c r="JIR76" s="512"/>
      <c r="JIZ76" s="512"/>
      <c r="JJH76" s="512"/>
      <c r="JJP76" s="512"/>
      <c r="JJX76" s="512"/>
      <c r="JKF76" s="512"/>
      <c r="JKN76" s="512"/>
      <c r="JKV76" s="512"/>
      <c r="JLD76" s="512"/>
      <c r="JLL76" s="512"/>
      <c r="JLT76" s="512"/>
      <c r="JMB76" s="512"/>
      <c r="JMJ76" s="512"/>
      <c r="JMR76" s="512"/>
      <c r="JMZ76" s="512"/>
      <c r="JNH76" s="512"/>
      <c r="JNP76" s="512"/>
      <c r="JNX76" s="512"/>
      <c r="JOF76" s="512"/>
      <c r="JON76" s="512"/>
      <c r="JOV76" s="512"/>
      <c r="JPD76" s="512"/>
      <c r="JPL76" s="512"/>
      <c r="JPT76" s="512"/>
      <c r="JQB76" s="512"/>
      <c r="JQJ76" s="512"/>
      <c r="JQR76" s="512"/>
      <c r="JQZ76" s="512"/>
      <c r="JRH76" s="512"/>
      <c r="JRP76" s="512"/>
      <c r="JRX76" s="512"/>
      <c r="JSF76" s="512"/>
      <c r="JSN76" s="512"/>
      <c r="JSV76" s="512"/>
      <c r="JTD76" s="512"/>
      <c r="JTL76" s="512"/>
      <c r="JTT76" s="512"/>
      <c r="JUB76" s="512"/>
      <c r="JUJ76" s="512"/>
      <c r="JUR76" s="512"/>
      <c r="JUZ76" s="512"/>
      <c r="JVH76" s="512"/>
      <c r="JVP76" s="512"/>
      <c r="JVX76" s="512"/>
      <c r="JWF76" s="512"/>
      <c r="JWN76" s="512"/>
      <c r="JWV76" s="512"/>
      <c r="JXD76" s="512"/>
      <c r="JXL76" s="512"/>
      <c r="JXT76" s="512"/>
      <c r="JYB76" s="512"/>
      <c r="JYJ76" s="512"/>
      <c r="JYR76" s="512"/>
      <c r="JYZ76" s="512"/>
      <c r="JZH76" s="512"/>
      <c r="JZP76" s="512"/>
      <c r="JZX76" s="512"/>
      <c r="KAF76" s="512"/>
      <c r="KAN76" s="512"/>
      <c r="KAV76" s="512"/>
      <c r="KBD76" s="512"/>
      <c r="KBL76" s="512"/>
      <c r="KBT76" s="512"/>
      <c r="KCB76" s="512"/>
      <c r="KCJ76" s="512"/>
      <c r="KCR76" s="512"/>
      <c r="KCZ76" s="512"/>
      <c r="KDH76" s="512"/>
      <c r="KDP76" s="512"/>
      <c r="KDX76" s="512"/>
      <c r="KEF76" s="512"/>
      <c r="KEN76" s="512"/>
      <c r="KEV76" s="512"/>
      <c r="KFD76" s="512"/>
      <c r="KFL76" s="512"/>
      <c r="KFT76" s="512"/>
      <c r="KGB76" s="512"/>
      <c r="KGJ76" s="512"/>
      <c r="KGR76" s="512"/>
      <c r="KGZ76" s="512"/>
      <c r="KHH76" s="512"/>
      <c r="KHP76" s="512"/>
      <c r="KHX76" s="512"/>
      <c r="KIF76" s="512"/>
      <c r="KIN76" s="512"/>
      <c r="KIV76" s="512"/>
      <c r="KJD76" s="512"/>
      <c r="KJL76" s="512"/>
      <c r="KJT76" s="512"/>
      <c r="KKB76" s="512"/>
      <c r="KKJ76" s="512"/>
      <c r="KKR76" s="512"/>
      <c r="KKZ76" s="512"/>
      <c r="KLH76" s="512"/>
      <c r="KLP76" s="512"/>
      <c r="KLX76" s="512"/>
      <c r="KMF76" s="512"/>
      <c r="KMN76" s="512"/>
      <c r="KMV76" s="512"/>
      <c r="KND76" s="512"/>
      <c r="KNL76" s="512"/>
      <c r="KNT76" s="512"/>
      <c r="KOB76" s="512"/>
      <c r="KOJ76" s="512"/>
      <c r="KOR76" s="512"/>
      <c r="KOZ76" s="512"/>
      <c r="KPH76" s="512"/>
      <c r="KPP76" s="512"/>
      <c r="KPX76" s="512"/>
      <c r="KQF76" s="512"/>
      <c r="KQN76" s="512"/>
      <c r="KQV76" s="512"/>
      <c r="KRD76" s="512"/>
      <c r="KRL76" s="512"/>
      <c r="KRT76" s="512"/>
      <c r="KSB76" s="512"/>
      <c r="KSJ76" s="512"/>
      <c r="KSR76" s="512"/>
      <c r="KSZ76" s="512"/>
      <c r="KTH76" s="512"/>
      <c r="KTP76" s="512"/>
      <c r="KTX76" s="512"/>
      <c r="KUF76" s="512"/>
      <c r="KUN76" s="512"/>
      <c r="KUV76" s="512"/>
      <c r="KVD76" s="512"/>
      <c r="KVL76" s="512"/>
      <c r="KVT76" s="512"/>
      <c r="KWB76" s="512"/>
      <c r="KWJ76" s="512"/>
      <c r="KWR76" s="512"/>
      <c r="KWZ76" s="512"/>
      <c r="KXH76" s="512"/>
      <c r="KXP76" s="512"/>
      <c r="KXX76" s="512"/>
      <c r="KYF76" s="512"/>
      <c r="KYN76" s="512"/>
      <c r="KYV76" s="512"/>
      <c r="KZD76" s="512"/>
      <c r="KZL76" s="512"/>
      <c r="KZT76" s="512"/>
      <c r="LAB76" s="512"/>
      <c r="LAJ76" s="512"/>
      <c r="LAR76" s="512"/>
      <c r="LAZ76" s="512"/>
      <c r="LBH76" s="512"/>
      <c r="LBP76" s="512"/>
      <c r="LBX76" s="512"/>
      <c r="LCF76" s="512"/>
      <c r="LCN76" s="512"/>
      <c r="LCV76" s="512"/>
      <c r="LDD76" s="512"/>
      <c r="LDL76" s="512"/>
      <c r="LDT76" s="512"/>
      <c r="LEB76" s="512"/>
      <c r="LEJ76" s="512"/>
      <c r="LER76" s="512"/>
      <c r="LEZ76" s="512"/>
      <c r="LFH76" s="512"/>
      <c r="LFP76" s="512"/>
      <c r="LFX76" s="512"/>
      <c r="LGF76" s="512"/>
      <c r="LGN76" s="512"/>
      <c r="LGV76" s="512"/>
      <c r="LHD76" s="512"/>
      <c r="LHL76" s="512"/>
      <c r="LHT76" s="512"/>
      <c r="LIB76" s="512"/>
      <c r="LIJ76" s="512"/>
      <c r="LIR76" s="512"/>
      <c r="LIZ76" s="512"/>
      <c r="LJH76" s="512"/>
      <c r="LJP76" s="512"/>
      <c r="LJX76" s="512"/>
      <c r="LKF76" s="512"/>
      <c r="LKN76" s="512"/>
      <c r="LKV76" s="512"/>
      <c r="LLD76" s="512"/>
      <c r="LLL76" s="512"/>
      <c r="LLT76" s="512"/>
      <c r="LMB76" s="512"/>
      <c r="LMJ76" s="512"/>
      <c r="LMR76" s="512"/>
      <c r="LMZ76" s="512"/>
      <c r="LNH76" s="512"/>
      <c r="LNP76" s="512"/>
      <c r="LNX76" s="512"/>
      <c r="LOF76" s="512"/>
      <c r="LON76" s="512"/>
      <c r="LOV76" s="512"/>
      <c r="LPD76" s="512"/>
      <c r="LPL76" s="512"/>
      <c r="LPT76" s="512"/>
      <c r="LQB76" s="512"/>
      <c r="LQJ76" s="512"/>
      <c r="LQR76" s="512"/>
      <c r="LQZ76" s="512"/>
      <c r="LRH76" s="512"/>
      <c r="LRP76" s="512"/>
      <c r="LRX76" s="512"/>
      <c r="LSF76" s="512"/>
      <c r="LSN76" s="512"/>
      <c r="LSV76" s="512"/>
      <c r="LTD76" s="512"/>
      <c r="LTL76" s="512"/>
      <c r="LTT76" s="512"/>
      <c r="LUB76" s="512"/>
      <c r="LUJ76" s="512"/>
      <c r="LUR76" s="512"/>
      <c r="LUZ76" s="512"/>
      <c r="LVH76" s="512"/>
      <c r="LVP76" s="512"/>
      <c r="LVX76" s="512"/>
      <c r="LWF76" s="512"/>
      <c r="LWN76" s="512"/>
      <c r="LWV76" s="512"/>
      <c r="LXD76" s="512"/>
      <c r="LXL76" s="512"/>
      <c r="LXT76" s="512"/>
      <c r="LYB76" s="512"/>
      <c r="LYJ76" s="512"/>
      <c r="LYR76" s="512"/>
      <c r="LYZ76" s="512"/>
      <c r="LZH76" s="512"/>
      <c r="LZP76" s="512"/>
      <c r="LZX76" s="512"/>
      <c r="MAF76" s="512"/>
      <c r="MAN76" s="512"/>
      <c r="MAV76" s="512"/>
      <c r="MBD76" s="512"/>
      <c r="MBL76" s="512"/>
      <c r="MBT76" s="512"/>
      <c r="MCB76" s="512"/>
      <c r="MCJ76" s="512"/>
      <c r="MCR76" s="512"/>
      <c r="MCZ76" s="512"/>
      <c r="MDH76" s="512"/>
      <c r="MDP76" s="512"/>
      <c r="MDX76" s="512"/>
      <c r="MEF76" s="512"/>
      <c r="MEN76" s="512"/>
      <c r="MEV76" s="512"/>
      <c r="MFD76" s="512"/>
      <c r="MFL76" s="512"/>
      <c r="MFT76" s="512"/>
      <c r="MGB76" s="512"/>
      <c r="MGJ76" s="512"/>
      <c r="MGR76" s="512"/>
      <c r="MGZ76" s="512"/>
      <c r="MHH76" s="512"/>
      <c r="MHP76" s="512"/>
      <c r="MHX76" s="512"/>
      <c r="MIF76" s="512"/>
      <c r="MIN76" s="512"/>
      <c r="MIV76" s="512"/>
      <c r="MJD76" s="512"/>
      <c r="MJL76" s="512"/>
      <c r="MJT76" s="512"/>
      <c r="MKB76" s="512"/>
      <c r="MKJ76" s="512"/>
      <c r="MKR76" s="512"/>
      <c r="MKZ76" s="512"/>
      <c r="MLH76" s="512"/>
      <c r="MLP76" s="512"/>
      <c r="MLX76" s="512"/>
      <c r="MMF76" s="512"/>
      <c r="MMN76" s="512"/>
      <c r="MMV76" s="512"/>
      <c r="MND76" s="512"/>
      <c r="MNL76" s="512"/>
      <c r="MNT76" s="512"/>
      <c r="MOB76" s="512"/>
      <c r="MOJ76" s="512"/>
      <c r="MOR76" s="512"/>
      <c r="MOZ76" s="512"/>
      <c r="MPH76" s="512"/>
      <c r="MPP76" s="512"/>
      <c r="MPX76" s="512"/>
      <c r="MQF76" s="512"/>
      <c r="MQN76" s="512"/>
      <c r="MQV76" s="512"/>
      <c r="MRD76" s="512"/>
      <c r="MRL76" s="512"/>
      <c r="MRT76" s="512"/>
      <c r="MSB76" s="512"/>
      <c r="MSJ76" s="512"/>
      <c r="MSR76" s="512"/>
      <c r="MSZ76" s="512"/>
      <c r="MTH76" s="512"/>
      <c r="MTP76" s="512"/>
      <c r="MTX76" s="512"/>
      <c r="MUF76" s="512"/>
      <c r="MUN76" s="512"/>
      <c r="MUV76" s="512"/>
      <c r="MVD76" s="512"/>
      <c r="MVL76" s="512"/>
      <c r="MVT76" s="512"/>
      <c r="MWB76" s="512"/>
      <c r="MWJ76" s="512"/>
      <c r="MWR76" s="512"/>
      <c r="MWZ76" s="512"/>
      <c r="MXH76" s="512"/>
      <c r="MXP76" s="512"/>
      <c r="MXX76" s="512"/>
      <c r="MYF76" s="512"/>
      <c r="MYN76" s="512"/>
      <c r="MYV76" s="512"/>
      <c r="MZD76" s="512"/>
      <c r="MZL76" s="512"/>
      <c r="MZT76" s="512"/>
      <c r="NAB76" s="512"/>
      <c r="NAJ76" s="512"/>
      <c r="NAR76" s="512"/>
      <c r="NAZ76" s="512"/>
      <c r="NBH76" s="512"/>
      <c r="NBP76" s="512"/>
      <c r="NBX76" s="512"/>
      <c r="NCF76" s="512"/>
      <c r="NCN76" s="512"/>
      <c r="NCV76" s="512"/>
      <c r="NDD76" s="512"/>
      <c r="NDL76" s="512"/>
      <c r="NDT76" s="512"/>
      <c r="NEB76" s="512"/>
      <c r="NEJ76" s="512"/>
      <c r="NER76" s="512"/>
      <c r="NEZ76" s="512"/>
      <c r="NFH76" s="512"/>
      <c r="NFP76" s="512"/>
      <c r="NFX76" s="512"/>
      <c r="NGF76" s="512"/>
      <c r="NGN76" s="512"/>
      <c r="NGV76" s="512"/>
      <c r="NHD76" s="512"/>
      <c r="NHL76" s="512"/>
      <c r="NHT76" s="512"/>
      <c r="NIB76" s="512"/>
      <c r="NIJ76" s="512"/>
      <c r="NIR76" s="512"/>
      <c r="NIZ76" s="512"/>
      <c r="NJH76" s="512"/>
      <c r="NJP76" s="512"/>
      <c r="NJX76" s="512"/>
      <c r="NKF76" s="512"/>
      <c r="NKN76" s="512"/>
      <c r="NKV76" s="512"/>
      <c r="NLD76" s="512"/>
      <c r="NLL76" s="512"/>
      <c r="NLT76" s="512"/>
      <c r="NMB76" s="512"/>
      <c r="NMJ76" s="512"/>
      <c r="NMR76" s="512"/>
      <c r="NMZ76" s="512"/>
      <c r="NNH76" s="512"/>
      <c r="NNP76" s="512"/>
      <c r="NNX76" s="512"/>
      <c r="NOF76" s="512"/>
      <c r="NON76" s="512"/>
      <c r="NOV76" s="512"/>
      <c r="NPD76" s="512"/>
      <c r="NPL76" s="512"/>
      <c r="NPT76" s="512"/>
      <c r="NQB76" s="512"/>
      <c r="NQJ76" s="512"/>
      <c r="NQR76" s="512"/>
      <c r="NQZ76" s="512"/>
      <c r="NRH76" s="512"/>
      <c r="NRP76" s="512"/>
      <c r="NRX76" s="512"/>
      <c r="NSF76" s="512"/>
      <c r="NSN76" s="512"/>
      <c r="NSV76" s="512"/>
      <c r="NTD76" s="512"/>
      <c r="NTL76" s="512"/>
      <c r="NTT76" s="512"/>
      <c r="NUB76" s="512"/>
      <c r="NUJ76" s="512"/>
      <c r="NUR76" s="512"/>
      <c r="NUZ76" s="512"/>
      <c r="NVH76" s="512"/>
      <c r="NVP76" s="512"/>
      <c r="NVX76" s="512"/>
      <c r="NWF76" s="512"/>
      <c r="NWN76" s="512"/>
      <c r="NWV76" s="512"/>
      <c r="NXD76" s="512"/>
      <c r="NXL76" s="512"/>
      <c r="NXT76" s="512"/>
      <c r="NYB76" s="512"/>
      <c r="NYJ76" s="512"/>
      <c r="NYR76" s="512"/>
      <c r="NYZ76" s="512"/>
      <c r="NZH76" s="512"/>
      <c r="NZP76" s="512"/>
      <c r="NZX76" s="512"/>
      <c r="OAF76" s="512"/>
      <c r="OAN76" s="512"/>
      <c r="OAV76" s="512"/>
      <c r="OBD76" s="512"/>
      <c r="OBL76" s="512"/>
      <c r="OBT76" s="512"/>
      <c r="OCB76" s="512"/>
      <c r="OCJ76" s="512"/>
      <c r="OCR76" s="512"/>
      <c r="OCZ76" s="512"/>
      <c r="ODH76" s="512"/>
      <c r="ODP76" s="512"/>
      <c r="ODX76" s="512"/>
      <c r="OEF76" s="512"/>
      <c r="OEN76" s="512"/>
      <c r="OEV76" s="512"/>
      <c r="OFD76" s="512"/>
      <c r="OFL76" s="512"/>
      <c r="OFT76" s="512"/>
      <c r="OGB76" s="512"/>
      <c r="OGJ76" s="512"/>
      <c r="OGR76" s="512"/>
      <c r="OGZ76" s="512"/>
      <c r="OHH76" s="512"/>
      <c r="OHP76" s="512"/>
      <c r="OHX76" s="512"/>
      <c r="OIF76" s="512"/>
      <c r="OIN76" s="512"/>
      <c r="OIV76" s="512"/>
      <c r="OJD76" s="512"/>
      <c r="OJL76" s="512"/>
      <c r="OJT76" s="512"/>
      <c r="OKB76" s="512"/>
      <c r="OKJ76" s="512"/>
      <c r="OKR76" s="512"/>
      <c r="OKZ76" s="512"/>
      <c r="OLH76" s="512"/>
      <c r="OLP76" s="512"/>
      <c r="OLX76" s="512"/>
      <c r="OMF76" s="512"/>
      <c r="OMN76" s="512"/>
      <c r="OMV76" s="512"/>
      <c r="OND76" s="512"/>
      <c r="ONL76" s="512"/>
      <c r="ONT76" s="512"/>
      <c r="OOB76" s="512"/>
      <c r="OOJ76" s="512"/>
      <c r="OOR76" s="512"/>
      <c r="OOZ76" s="512"/>
      <c r="OPH76" s="512"/>
      <c r="OPP76" s="512"/>
      <c r="OPX76" s="512"/>
      <c r="OQF76" s="512"/>
      <c r="OQN76" s="512"/>
      <c r="OQV76" s="512"/>
      <c r="ORD76" s="512"/>
      <c r="ORL76" s="512"/>
      <c r="ORT76" s="512"/>
      <c r="OSB76" s="512"/>
      <c r="OSJ76" s="512"/>
      <c r="OSR76" s="512"/>
      <c r="OSZ76" s="512"/>
      <c r="OTH76" s="512"/>
      <c r="OTP76" s="512"/>
      <c r="OTX76" s="512"/>
      <c r="OUF76" s="512"/>
      <c r="OUN76" s="512"/>
      <c r="OUV76" s="512"/>
      <c r="OVD76" s="512"/>
      <c r="OVL76" s="512"/>
      <c r="OVT76" s="512"/>
      <c r="OWB76" s="512"/>
      <c r="OWJ76" s="512"/>
      <c r="OWR76" s="512"/>
      <c r="OWZ76" s="512"/>
      <c r="OXH76" s="512"/>
      <c r="OXP76" s="512"/>
      <c r="OXX76" s="512"/>
      <c r="OYF76" s="512"/>
      <c r="OYN76" s="512"/>
      <c r="OYV76" s="512"/>
      <c r="OZD76" s="512"/>
      <c r="OZL76" s="512"/>
      <c r="OZT76" s="512"/>
      <c r="PAB76" s="512"/>
      <c r="PAJ76" s="512"/>
      <c r="PAR76" s="512"/>
      <c r="PAZ76" s="512"/>
      <c r="PBH76" s="512"/>
      <c r="PBP76" s="512"/>
      <c r="PBX76" s="512"/>
      <c r="PCF76" s="512"/>
      <c r="PCN76" s="512"/>
      <c r="PCV76" s="512"/>
      <c r="PDD76" s="512"/>
      <c r="PDL76" s="512"/>
      <c r="PDT76" s="512"/>
      <c r="PEB76" s="512"/>
      <c r="PEJ76" s="512"/>
      <c r="PER76" s="512"/>
      <c r="PEZ76" s="512"/>
      <c r="PFH76" s="512"/>
      <c r="PFP76" s="512"/>
      <c r="PFX76" s="512"/>
      <c r="PGF76" s="512"/>
      <c r="PGN76" s="512"/>
      <c r="PGV76" s="512"/>
      <c r="PHD76" s="512"/>
      <c r="PHL76" s="512"/>
      <c r="PHT76" s="512"/>
      <c r="PIB76" s="512"/>
      <c r="PIJ76" s="512"/>
      <c r="PIR76" s="512"/>
      <c r="PIZ76" s="512"/>
      <c r="PJH76" s="512"/>
      <c r="PJP76" s="512"/>
      <c r="PJX76" s="512"/>
      <c r="PKF76" s="512"/>
      <c r="PKN76" s="512"/>
      <c r="PKV76" s="512"/>
      <c r="PLD76" s="512"/>
      <c r="PLL76" s="512"/>
      <c r="PLT76" s="512"/>
      <c r="PMB76" s="512"/>
      <c r="PMJ76" s="512"/>
      <c r="PMR76" s="512"/>
      <c r="PMZ76" s="512"/>
      <c r="PNH76" s="512"/>
      <c r="PNP76" s="512"/>
      <c r="PNX76" s="512"/>
      <c r="POF76" s="512"/>
      <c r="PON76" s="512"/>
      <c r="POV76" s="512"/>
      <c r="PPD76" s="512"/>
      <c r="PPL76" s="512"/>
      <c r="PPT76" s="512"/>
      <c r="PQB76" s="512"/>
      <c r="PQJ76" s="512"/>
      <c r="PQR76" s="512"/>
      <c r="PQZ76" s="512"/>
      <c r="PRH76" s="512"/>
      <c r="PRP76" s="512"/>
      <c r="PRX76" s="512"/>
      <c r="PSF76" s="512"/>
      <c r="PSN76" s="512"/>
      <c r="PSV76" s="512"/>
      <c r="PTD76" s="512"/>
      <c r="PTL76" s="512"/>
      <c r="PTT76" s="512"/>
      <c r="PUB76" s="512"/>
      <c r="PUJ76" s="512"/>
      <c r="PUR76" s="512"/>
      <c r="PUZ76" s="512"/>
      <c r="PVH76" s="512"/>
      <c r="PVP76" s="512"/>
      <c r="PVX76" s="512"/>
      <c r="PWF76" s="512"/>
      <c r="PWN76" s="512"/>
      <c r="PWV76" s="512"/>
      <c r="PXD76" s="512"/>
      <c r="PXL76" s="512"/>
      <c r="PXT76" s="512"/>
      <c r="PYB76" s="512"/>
      <c r="PYJ76" s="512"/>
      <c r="PYR76" s="512"/>
      <c r="PYZ76" s="512"/>
      <c r="PZH76" s="512"/>
      <c r="PZP76" s="512"/>
      <c r="PZX76" s="512"/>
      <c r="QAF76" s="512"/>
      <c r="QAN76" s="512"/>
      <c r="QAV76" s="512"/>
      <c r="QBD76" s="512"/>
      <c r="QBL76" s="512"/>
      <c r="QBT76" s="512"/>
      <c r="QCB76" s="512"/>
      <c r="QCJ76" s="512"/>
      <c r="QCR76" s="512"/>
      <c r="QCZ76" s="512"/>
      <c r="QDH76" s="512"/>
      <c r="QDP76" s="512"/>
      <c r="QDX76" s="512"/>
      <c r="QEF76" s="512"/>
      <c r="QEN76" s="512"/>
      <c r="QEV76" s="512"/>
      <c r="QFD76" s="512"/>
      <c r="QFL76" s="512"/>
      <c r="QFT76" s="512"/>
      <c r="QGB76" s="512"/>
      <c r="QGJ76" s="512"/>
      <c r="QGR76" s="512"/>
      <c r="QGZ76" s="512"/>
      <c r="QHH76" s="512"/>
      <c r="QHP76" s="512"/>
      <c r="QHX76" s="512"/>
      <c r="QIF76" s="512"/>
      <c r="QIN76" s="512"/>
      <c r="QIV76" s="512"/>
      <c r="QJD76" s="512"/>
      <c r="QJL76" s="512"/>
      <c r="QJT76" s="512"/>
      <c r="QKB76" s="512"/>
      <c r="QKJ76" s="512"/>
      <c r="QKR76" s="512"/>
      <c r="QKZ76" s="512"/>
      <c r="QLH76" s="512"/>
      <c r="QLP76" s="512"/>
      <c r="QLX76" s="512"/>
      <c r="QMF76" s="512"/>
      <c r="QMN76" s="512"/>
      <c r="QMV76" s="512"/>
      <c r="QND76" s="512"/>
      <c r="QNL76" s="512"/>
      <c r="QNT76" s="512"/>
      <c r="QOB76" s="512"/>
      <c r="QOJ76" s="512"/>
      <c r="QOR76" s="512"/>
      <c r="QOZ76" s="512"/>
      <c r="QPH76" s="512"/>
      <c r="QPP76" s="512"/>
      <c r="QPX76" s="512"/>
      <c r="QQF76" s="512"/>
      <c r="QQN76" s="512"/>
      <c r="QQV76" s="512"/>
      <c r="QRD76" s="512"/>
      <c r="QRL76" s="512"/>
      <c r="QRT76" s="512"/>
      <c r="QSB76" s="512"/>
      <c r="QSJ76" s="512"/>
      <c r="QSR76" s="512"/>
      <c r="QSZ76" s="512"/>
      <c r="QTH76" s="512"/>
      <c r="QTP76" s="512"/>
      <c r="QTX76" s="512"/>
      <c r="QUF76" s="512"/>
      <c r="QUN76" s="512"/>
      <c r="QUV76" s="512"/>
      <c r="QVD76" s="512"/>
      <c r="QVL76" s="512"/>
      <c r="QVT76" s="512"/>
      <c r="QWB76" s="512"/>
      <c r="QWJ76" s="512"/>
      <c r="QWR76" s="512"/>
      <c r="QWZ76" s="512"/>
      <c r="QXH76" s="512"/>
      <c r="QXP76" s="512"/>
      <c r="QXX76" s="512"/>
      <c r="QYF76" s="512"/>
      <c r="QYN76" s="512"/>
      <c r="QYV76" s="512"/>
      <c r="QZD76" s="512"/>
      <c r="QZL76" s="512"/>
      <c r="QZT76" s="512"/>
      <c r="RAB76" s="512"/>
      <c r="RAJ76" s="512"/>
      <c r="RAR76" s="512"/>
      <c r="RAZ76" s="512"/>
      <c r="RBH76" s="512"/>
      <c r="RBP76" s="512"/>
      <c r="RBX76" s="512"/>
      <c r="RCF76" s="512"/>
      <c r="RCN76" s="512"/>
      <c r="RCV76" s="512"/>
      <c r="RDD76" s="512"/>
      <c r="RDL76" s="512"/>
      <c r="RDT76" s="512"/>
      <c r="REB76" s="512"/>
      <c r="REJ76" s="512"/>
      <c r="RER76" s="512"/>
      <c r="REZ76" s="512"/>
      <c r="RFH76" s="512"/>
      <c r="RFP76" s="512"/>
      <c r="RFX76" s="512"/>
      <c r="RGF76" s="512"/>
      <c r="RGN76" s="512"/>
      <c r="RGV76" s="512"/>
      <c r="RHD76" s="512"/>
      <c r="RHL76" s="512"/>
      <c r="RHT76" s="512"/>
      <c r="RIB76" s="512"/>
      <c r="RIJ76" s="512"/>
      <c r="RIR76" s="512"/>
      <c r="RIZ76" s="512"/>
      <c r="RJH76" s="512"/>
      <c r="RJP76" s="512"/>
      <c r="RJX76" s="512"/>
      <c r="RKF76" s="512"/>
      <c r="RKN76" s="512"/>
      <c r="RKV76" s="512"/>
      <c r="RLD76" s="512"/>
      <c r="RLL76" s="512"/>
      <c r="RLT76" s="512"/>
      <c r="RMB76" s="512"/>
      <c r="RMJ76" s="512"/>
      <c r="RMR76" s="512"/>
      <c r="RMZ76" s="512"/>
      <c r="RNH76" s="512"/>
      <c r="RNP76" s="512"/>
      <c r="RNX76" s="512"/>
      <c r="ROF76" s="512"/>
      <c r="RON76" s="512"/>
      <c r="ROV76" s="512"/>
      <c r="RPD76" s="512"/>
      <c r="RPL76" s="512"/>
      <c r="RPT76" s="512"/>
      <c r="RQB76" s="512"/>
      <c r="RQJ76" s="512"/>
      <c r="RQR76" s="512"/>
      <c r="RQZ76" s="512"/>
      <c r="RRH76" s="512"/>
      <c r="RRP76" s="512"/>
      <c r="RRX76" s="512"/>
      <c r="RSF76" s="512"/>
      <c r="RSN76" s="512"/>
      <c r="RSV76" s="512"/>
      <c r="RTD76" s="512"/>
      <c r="RTL76" s="512"/>
      <c r="RTT76" s="512"/>
      <c r="RUB76" s="512"/>
      <c r="RUJ76" s="512"/>
      <c r="RUR76" s="512"/>
      <c r="RUZ76" s="512"/>
      <c r="RVH76" s="512"/>
      <c r="RVP76" s="512"/>
      <c r="RVX76" s="512"/>
      <c r="RWF76" s="512"/>
      <c r="RWN76" s="512"/>
      <c r="RWV76" s="512"/>
      <c r="RXD76" s="512"/>
      <c r="RXL76" s="512"/>
      <c r="RXT76" s="512"/>
      <c r="RYB76" s="512"/>
      <c r="RYJ76" s="512"/>
      <c r="RYR76" s="512"/>
      <c r="RYZ76" s="512"/>
      <c r="RZH76" s="512"/>
      <c r="RZP76" s="512"/>
      <c r="RZX76" s="512"/>
      <c r="SAF76" s="512"/>
      <c r="SAN76" s="512"/>
      <c r="SAV76" s="512"/>
      <c r="SBD76" s="512"/>
      <c r="SBL76" s="512"/>
      <c r="SBT76" s="512"/>
      <c r="SCB76" s="512"/>
      <c r="SCJ76" s="512"/>
      <c r="SCR76" s="512"/>
      <c r="SCZ76" s="512"/>
      <c r="SDH76" s="512"/>
      <c r="SDP76" s="512"/>
      <c r="SDX76" s="512"/>
      <c r="SEF76" s="512"/>
      <c r="SEN76" s="512"/>
      <c r="SEV76" s="512"/>
      <c r="SFD76" s="512"/>
      <c r="SFL76" s="512"/>
      <c r="SFT76" s="512"/>
      <c r="SGB76" s="512"/>
      <c r="SGJ76" s="512"/>
      <c r="SGR76" s="512"/>
      <c r="SGZ76" s="512"/>
      <c r="SHH76" s="512"/>
      <c r="SHP76" s="512"/>
      <c r="SHX76" s="512"/>
      <c r="SIF76" s="512"/>
      <c r="SIN76" s="512"/>
      <c r="SIV76" s="512"/>
      <c r="SJD76" s="512"/>
      <c r="SJL76" s="512"/>
      <c r="SJT76" s="512"/>
      <c r="SKB76" s="512"/>
      <c r="SKJ76" s="512"/>
      <c r="SKR76" s="512"/>
      <c r="SKZ76" s="512"/>
      <c r="SLH76" s="512"/>
      <c r="SLP76" s="512"/>
      <c r="SLX76" s="512"/>
      <c r="SMF76" s="512"/>
      <c r="SMN76" s="512"/>
      <c r="SMV76" s="512"/>
      <c r="SND76" s="512"/>
      <c r="SNL76" s="512"/>
      <c r="SNT76" s="512"/>
      <c r="SOB76" s="512"/>
      <c r="SOJ76" s="512"/>
      <c r="SOR76" s="512"/>
      <c r="SOZ76" s="512"/>
      <c r="SPH76" s="512"/>
      <c r="SPP76" s="512"/>
      <c r="SPX76" s="512"/>
      <c r="SQF76" s="512"/>
      <c r="SQN76" s="512"/>
      <c r="SQV76" s="512"/>
      <c r="SRD76" s="512"/>
      <c r="SRL76" s="512"/>
      <c r="SRT76" s="512"/>
      <c r="SSB76" s="512"/>
      <c r="SSJ76" s="512"/>
      <c r="SSR76" s="512"/>
      <c r="SSZ76" s="512"/>
      <c r="STH76" s="512"/>
      <c r="STP76" s="512"/>
      <c r="STX76" s="512"/>
      <c r="SUF76" s="512"/>
      <c r="SUN76" s="512"/>
      <c r="SUV76" s="512"/>
      <c r="SVD76" s="512"/>
      <c r="SVL76" s="512"/>
      <c r="SVT76" s="512"/>
      <c r="SWB76" s="512"/>
      <c r="SWJ76" s="512"/>
      <c r="SWR76" s="512"/>
      <c r="SWZ76" s="512"/>
      <c r="SXH76" s="512"/>
      <c r="SXP76" s="512"/>
      <c r="SXX76" s="512"/>
      <c r="SYF76" s="512"/>
      <c r="SYN76" s="512"/>
      <c r="SYV76" s="512"/>
      <c r="SZD76" s="512"/>
      <c r="SZL76" s="512"/>
      <c r="SZT76" s="512"/>
      <c r="TAB76" s="512"/>
      <c r="TAJ76" s="512"/>
      <c r="TAR76" s="512"/>
      <c r="TAZ76" s="512"/>
      <c r="TBH76" s="512"/>
      <c r="TBP76" s="512"/>
      <c r="TBX76" s="512"/>
      <c r="TCF76" s="512"/>
      <c r="TCN76" s="512"/>
      <c r="TCV76" s="512"/>
      <c r="TDD76" s="512"/>
      <c r="TDL76" s="512"/>
      <c r="TDT76" s="512"/>
      <c r="TEB76" s="512"/>
      <c r="TEJ76" s="512"/>
      <c r="TER76" s="512"/>
      <c r="TEZ76" s="512"/>
      <c r="TFH76" s="512"/>
      <c r="TFP76" s="512"/>
      <c r="TFX76" s="512"/>
      <c r="TGF76" s="512"/>
      <c r="TGN76" s="512"/>
      <c r="TGV76" s="512"/>
      <c r="THD76" s="512"/>
      <c r="THL76" s="512"/>
      <c r="THT76" s="512"/>
      <c r="TIB76" s="512"/>
      <c r="TIJ76" s="512"/>
      <c r="TIR76" s="512"/>
      <c r="TIZ76" s="512"/>
      <c r="TJH76" s="512"/>
      <c r="TJP76" s="512"/>
      <c r="TJX76" s="512"/>
      <c r="TKF76" s="512"/>
      <c r="TKN76" s="512"/>
      <c r="TKV76" s="512"/>
      <c r="TLD76" s="512"/>
      <c r="TLL76" s="512"/>
      <c r="TLT76" s="512"/>
      <c r="TMB76" s="512"/>
      <c r="TMJ76" s="512"/>
      <c r="TMR76" s="512"/>
      <c r="TMZ76" s="512"/>
      <c r="TNH76" s="512"/>
      <c r="TNP76" s="512"/>
      <c r="TNX76" s="512"/>
      <c r="TOF76" s="512"/>
      <c r="TON76" s="512"/>
      <c r="TOV76" s="512"/>
      <c r="TPD76" s="512"/>
      <c r="TPL76" s="512"/>
      <c r="TPT76" s="512"/>
      <c r="TQB76" s="512"/>
      <c r="TQJ76" s="512"/>
      <c r="TQR76" s="512"/>
      <c r="TQZ76" s="512"/>
      <c r="TRH76" s="512"/>
      <c r="TRP76" s="512"/>
      <c r="TRX76" s="512"/>
      <c r="TSF76" s="512"/>
      <c r="TSN76" s="512"/>
      <c r="TSV76" s="512"/>
      <c r="TTD76" s="512"/>
      <c r="TTL76" s="512"/>
      <c r="TTT76" s="512"/>
      <c r="TUB76" s="512"/>
      <c r="TUJ76" s="512"/>
      <c r="TUR76" s="512"/>
      <c r="TUZ76" s="512"/>
      <c r="TVH76" s="512"/>
      <c r="TVP76" s="512"/>
      <c r="TVX76" s="512"/>
      <c r="TWF76" s="512"/>
      <c r="TWN76" s="512"/>
      <c r="TWV76" s="512"/>
      <c r="TXD76" s="512"/>
      <c r="TXL76" s="512"/>
      <c r="TXT76" s="512"/>
      <c r="TYB76" s="512"/>
      <c r="TYJ76" s="512"/>
      <c r="TYR76" s="512"/>
      <c r="TYZ76" s="512"/>
      <c r="TZH76" s="512"/>
      <c r="TZP76" s="512"/>
      <c r="TZX76" s="512"/>
      <c r="UAF76" s="512"/>
      <c r="UAN76" s="512"/>
      <c r="UAV76" s="512"/>
      <c r="UBD76" s="512"/>
      <c r="UBL76" s="512"/>
      <c r="UBT76" s="512"/>
      <c r="UCB76" s="512"/>
      <c r="UCJ76" s="512"/>
      <c r="UCR76" s="512"/>
      <c r="UCZ76" s="512"/>
      <c r="UDH76" s="512"/>
      <c r="UDP76" s="512"/>
      <c r="UDX76" s="512"/>
      <c r="UEF76" s="512"/>
      <c r="UEN76" s="512"/>
      <c r="UEV76" s="512"/>
      <c r="UFD76" s="512"/>
      <c r="UFL76" s="512"/>
      <c r="UFT76" s="512"/>
      <c r="UGB76" s="512"/>
      <c r="UGJ76" s="512"/>
      <c r="UGR76" s="512"/>
      <c r="UGZ76" s="512"/>
      <c r="UHH76" s="512"/>
      <c r="UHP76" s="512"/>
      <c r="UHX76" s="512"/>
      <c r="UIF76" s="512"/>
      <c r="UIN76" s="512"/>
      <c r="UIV76" s="512"/>
      <c r="UJD76" s="512"/>
      <c r="UJL76" s="512"/>
      <c r="UJT76" s="512"/>
      <c r="UKB76" s="512"/>
      <c r="UKJ76" s="512"/>
      <c r="UKR76" s="512"/>
      <c r="UKZ76" s="512"/>
      <c r="ULH76" s="512"/>
      <c r="ULP76" s="512"/>
      <c r="ULX76" s="512"/>
      <c r="UMF76" s="512"/>
      <c r="UMN76" s="512"/>
      <c r="UMV76" s="512"/>
      <c r="UND76" s="512"/>
      <c r="UNL76" s="512"/>
      <c r="UNT76" s="512"/>
      <c r="UOB76" s="512"/>
      <c r="UOJ76" s="512"/>
      <c r="UOR76" s="512"/>
      <c r="UOZ76" s="512"/>
      <c r="UPH76" s="512"/>
      <c r="UPP76" s="512"/>
      <c r="UPX76" s="512"/>
      <c r="UQF76" s="512"/>
      <c r="UQN76" s="512"/>
      <c r="UQV76" s="512"/>
      <c r="URD76" s="512"/>
      <c r="URL76" s="512"/>
      <c r="URT76" s="512"/>
      <c r="USB76" s="512"/>
      <c r="USJ76" s="512"/>
      <c r="USR76" s="512"/>
      <c r="USZ76" s="512"/>
      <c r="UTH76" s="512"/>
      <c r="UTP76" s="512"/>
      <c r="UTX76" s="512"/>
      <c r="UUF76" s="512"/>
      <c r="UUN76" s="512"/>
      <c r="UUV76" s="512"/>
      <c r="UVD76" s="512"/>
      <c r="UVL76" s="512"/>
      <c r="UVT76" s="512"/>
      <c r="UWB76" s="512"/>
      <c r="UWJ76" s="512"/>
      <c r="UWR76" s="512"/>
      <c r="UWZ76" s="512"/>
      <c r="UXH76" s="512"/>
      <c r="UXP76" s="512"/>
      <c r="UXX76" s="512"/>
      <c r="UYF76" s="512"/>
      <c r="UYN76" s="512"/>
      <c r="UYV76" s="512"/>
      <c r="UZD76" s="512"/>
      <c r="UZL76" s="512"/>
      <c r="UZT76" s="512"/>
      <c r="VAB76" s="512"/>
      <c r="VAJ76" s="512"/>
      <c r="VAR76" s="512"/>
      <c r="VAZ76" s="512"/>
      <c r="VBH76" s="512"/>
      <c r="VBP76" s="512"/>
      <c r="VBX76" s="512"/>
      <c r="VCF76" s="512"/>
      <c r="VCN76" s="512"/>
      <c r="VCV76" s="512"/>
      <c r="VDD76" s="512"/>
      <c r="VDL76" s="512"/>
      <c r="VDT76" s="512"/>
      <c r="VEB76" s="512"/>
      <c r="VEJ76" s="512"/>
      <c r="VER76" s="512"/>
      <c r="VEZ76" s="512"/>
      <c r="VFH76" s="512"/>
      <c r="VFP76" s="512"/>
      <c r="VFX76" s="512"/>
      <c r="VGF76" s="512"/>
      <c r="VGN76" s="512"/>
      <c r="VGV76" s="512"/>
      <c r="VHD76" s="512"/>
      <c r="VHL76" s="512"/>
      <c r="VHT76" s="512"/>
      <c r="VIB76" s="512"/>
      <c r="VIJ76" s="512"/>
      <c r="VIR76" s="512"/>
      <c r="VIZ76" s="512"/>
      <c r="VJH76" s="512"/>
      <c r="VJP76" s="512"/>
      <c r="VJX76" s="512"/>
      <c r="VKF76" s="512"/>
      <c r="VKN76" s="512"/>
      <c r="VKV76" s="512"/>
      <c r="VLD76" s="512"/>
      <c r="VLL76" s="512"/>
      <c r="VLT76" s="512"/>
      <c r="VMB76" s="512"/>
      <c r="VMJ76" s="512"/>
      <c r="VMR76" s="512"/>
      <c r="VMZ76" s="512"/>
      <c r="VNH76" s="512"/>
      <c r="VNP76" s="512"/>
      <c r="VNX76" s="512"/>
      <c r="VOF76" s="512"/>
      <c r="VON76" s="512"/>
      <c r="VOV76" s="512"/>
      <c r="VPD76" s="512"/>
      <c r="VPL76" s="512"/>
      <c r="VPT76" s="512"/>
      <c r="VQB76" s="512"/>
      <c r="VQJ76" s="512"/>
      <c r="VQR76" s="512"/>
      <c r="VQZ76" s="512"/>
      <c r="VRH76" s="512"/>
      <c r="VRP76" s="512"/>
      <c r="VRX76" s="512"/>
      <c r="VSF76" s="512"/>
      <c r="VSN76" s="512"/>
      <c r="VSV76" s="512"/>
      <c r="VTD76" s="512"/>
      <c r="VTL76" s="512"/>
      <c r="VTT76" s="512"/>
      <c r="VUB76" s="512"/>
      <c r="VUJ76" s="512"/>
      <c r="VUR76" s="512"/>
      <c r="VUZ76" s="512"/>
      <c r="VVH76" s="512"/>
      <c r="VVP76" s="512"/>
      <c r="VVX76" s="512"/>
      <c r="VWF76" s="512"/>
      <c r="VWN76" s="512"/>
      <c r="VWV76" s="512"/>
      <c r="VXD76" s="512"/>
      <c r="VXL76" s="512"/>
      <c r="VXT76" s="512"/>
      <c r="VYB76" s="512"/>
      <c r="VYJ76" s="512"/>
      <c r="VYR76" s="512"/>
      <c r="VYZ76" s="512"/>
      <c r="VZH76" s="512"/>
      <c r="VZP76" s="512"/>
      <c r="VZX76" s="512"/>
      <c r="WAF76" s="512"/>
      <c r="WAN76" s="512"/>
      <c r="WAV76" s="512"/>
      <c r="WBD76" s="512"/>
      <c r="WBL76" s="512"/>
      <c r="WBT76" s="512"/>
      <c r="WCB76" s="512"/>
      <c r="WCJ76" s="512"/>
      <c r="WCR76" s="512"/>
      <c r="WCZ76" s="512"/>
      <c r="WDH76" s="512"/>
      <c r="WDP76" s="512"/>
      <c r="WDX76" s="512"/>
      <c r="WEF76" s="512"/>
      <c r="WEN76" s="512"/>
      <c r="WEV76" s="512"/>
      <c r="WFD76" s="512"/>
      <c r="WFL76" s="512"/>
      <c r="WFT76" s="512"/>
      <c r="WGB76" s="512"/>
      <c r="WGJ76" s="512"/>
      <c r="WGR76" s="512"/>
      <c r="WGZ76" s="512"/>
      <c r="WHH76" s="512"/>
      <c r="WHP76" s="512"/>
      <c r="WHX76" s="512"/>
      <c r="WIF76" s="512"/>
      <c r="WIN76" s="512"/>
      <c r="WIV76" s="512"/>
      <c r="WJD76" s="512"/>
      <c r="WJL76" s="512"/>
      <c r="WJT76" s="512"/>
      <c r="WKB76" s="512"/>
      <c r="WKJ76" s="512"/>
      <c r="WKR76" s="512"/>
      <c r="WKZ76" s="512"/>
      <c r="WLH76" s="512"/>
      <c r="WLP76" s="512"/>
      <c r="WLX76" s="512"/>
      <c r="WMF76" s="512"/>
      <c r="WMN76" s="512"/>
      <c r="WMV76" s="512"/>
      <c r="WND76" s="512"/>
      <c r="WNL76" s="512"/>
      <c r="WNT76" s="512"/>
      <c r="WOB76" s="512"/>
      <c r="WOJ76" s="512"/>
      <c r="WOR76" s="512"/>
      <c r="WOZ76" s="512"/>
      <c r="WPH76" s="512"/>
      <c r="WPP76" s="512"/>
      <c r="WPX76" s="512"/>
      <c r="WQF76" s="512"/>
      <c r="WQN76" s="512"/>
      <c r="WQV76" s="512"/>
      <c r="WRD76" s="512"/>
      <c r="WRL76" s="512"/>
      <c r="WRT76" s="512"/>
      <c r="WSB76" s="512"/>
      <c r="WSJ76" s="512"/>
      <c r="WSR76" s="512"/>
      <c r="WSZ76" s="512"/>
      <c r="WTH76" s="512"/>
      <c r="WTP76" s="512"/>
      <c r="WTX76" s="512"/>
      <c r="WUF76" s="512"/>
      <c r="WUN76" s="512"/>
      <c r="WUV76" s="512"/>
      <c r="WVD76" s="512"/>
      <c r="WVL76" s="512"/>
      <c r="WVT76" s="512"/>
      <c r="WWB76" s="512"/>
      <c r="WWJ76" s="512"/>
      <c r="WWR76" s="512"/>
      <c r="WWZ76" s="512"/>
      <c r="WXH76" s="512"/>
      <c r="WXP76" s="512"/>
      <c r="WXX76" s="512"/>
      <c r="WYF76" s="512"/>
      <c r="WYN76" s="512"/>
      <c r="WYV76" s="512"/>
      <c r="WZD76" s="512"/>
      <c r="WZL76" s="512"/>
      <c r="WZT76" s="512"/>
      <c r="XAB76" s="512"/>
      <c r="XAJ76" s="512"/>
      <c r="XAR76" s="512"/>
      <c r="XAZ76" s="512"/>
      <c r="XBH76" s="512"/>
      <c r="XBP76" s="512"/>
      <c r="XBX76" s="512"/>
      <c r="XCF76" s="512"/>
      <c r="XCN76" s="512"/>
      <c r="XCV76" s="512"/>
      <c r="XDD76" s="512"/>
      <c r="XDL76" s="512"/>
      <c r="XDT76" s="512"/>
      <c r="XEB76" s="512"/>
      <c r="XEJ76" s="512"/>
      <c r="XER76" s="512"/>
      <c r="XEZ76" s="512"/>
    </row>
    <row r="77" spans="1:16384" s="256" customFormat="1" x14ac:dyDescent="0.15">
      <c r="C77" s="49"/>
      <c r="D77" s="542" t="s">
        <v>839</v>
      </c>
      <c r="E77" s="523">
        <v>87.5</v>
      </c>
      <c r="F77" s="520">
        <v>0</v>
      </c>
      <c r="G77" s="264">
        <f t="shared" ref="G77:G86" si="7">G42</f>
        <v>2.1104816096596955E-3</v>
      </c>
      <c r="H77" s="15">
        <f t="shared" ref="H77:H86" si="8">E77*G77*1000</f>
        <v>184.66714084522337</v>
      </c>
      <c r="I77" s="15">
        <f t="shared" ref="I77:I86" si="9">F77*G77*1000</f>
        <v>0</v>
      </c>
      <c r="J77" s="15">
        <f>H77/SUM(H76:H86)*F15</f>
        <v>856.22971284305368</v>
      </c>
      <c r="K77" s="15">
        <f t="shared" si="6"/>
        <v>0</v>
      </c>
      <c r="L77" s="263">
        <v>0.83</v>
      </c>
      <c r="M77" s="264">
        <f t="shared" ref="M77:M86" si="10">J77*L77</f>
        <v>710.67066165973449</v>
      </c>
      <c r="N77" s="256" t="s">
        <v>879</v>
      </c>
      <c r="T77" s="512"/>
      <c r="AB77" s="512"/>
      <c r="AJ77" s="512"/>
      <c r="AR77" s="512"/>
      <c r="AZ77" s="512"/>
      <c r="BH77" s="512"/>
      <c r="BP77" s="512"/>
      <c r="BX77" s="512"/>
      <c r="CF77" s="512"/>
      <c r="CN77" s="512"/>
      <c r="CV77" s="512"/>
      <c r="DD77" s="512"/>
      <c r="DL77" s="512"/>
      <c r="DT77" s="512"/>
      <c r="EB77" s="512"/>
      <c r="EJ77" s="512"/>
      <c r="ER77" s="512"/>
      <c r="EZ77" s="512"/>
      <c r="FH77" s="512"/>
      <c r="FP77" s="512"/>
      <c r="FX77" s="512"/>
      <c r="GF77" s="512"/>
      <c r="GN77" s="512"/>
      <c r="GV77" s="512"/>
      <c r="HD77" s="512"/>
      <c r="HL77" s="512"/>
      <c r="HT77" s="512"/>
      <c r="IB77" s="512"/>
      <c r="IJ77" s="512"/>
      <c r="IR77" s="512"/>
      <c r="IZ77" s="512"/>
      <c r="JH77" s="512"/>
      <c r="JP77" s="512"/>
      <c r="JX77" s="512"/>
      <c r="KF77" s="512"/>
      <c r="KN77" s="512"/>
      <c r="KV77" s="512"/>
      <c r="LD77" s="512"/>
      <c r="LL77" s="512"/>
      <c r="LT77" s="512"/>
      <c r="MB77" s="512"/>
      <c r="MJ77" s="512"/>
      <c r="MR77" s="512"/>
      <c r="MZ77" s="512"/>
      <c r="NH77" s="512"/>
      <c r="NP77" s="512"/>
      <c r="NX77" s="512"/>
      <c r="OF77" s="512"/>
      <c r="ON77" s="512"/>
      <c r="OV77" s="512"/>
      <c r="PD77" s="512"/>
      <c r="PL77" s="512"/>
      <c r="PT77" s="512"/>
      <c r="QB77" s="512"/>
      <c r="QJ77" s="512"/>
      <c r="QR77" s="512"/>
      <c r="QZ77" s="512"/>
      <c r="RH77" s="512"/>
      <c r="RP77" s="512"/>
      <c r="RX77" s="512"/>
      <c r="SF77" s="512"/>
      <c r="SN77" s="512"/>
      <c r="SV77" s="512"/>
      <c r="TD77" s="512"/>
      <c r="TL77" s="512"/>
      <c r="TT77" s="512"/>
      <c r="UB77" s="512"/>
      <c r="UJ77" s="512"/>
      <c r="UR77" s="512"/>
      <c r="UZ77" s="512"/>
      <c r="VH77" s="512"/>
      <c r="VP77" s="512"/>
      <c r="VX77" s="512"/>
      <c r="WF77" s="512"/>
      <c r="WN77" s="512"/>
      <c r="WV77" s="512"/>
      <c r="XD77" s="512"/>
      <c r="XL77" s="512"/>
      <c r="XT77" s="512"/>
      <c r="YB77" s="512"/>
      <c r="YJ77" s="512"/>
      <c r="YR77" s="512"/>
      <c r="YZ77" s="512"/>
      <c r="ZH77" s="512"/>
      <c r="ZP77" s="512"/>
      <c r="ZX77" s="512"/>
      <c r="AAF77" s="512"/>
      <c r="AAN77" s="512"/>
      <c r="AAV77" s="512"/>
      <c r="ABD77" s="512"/>
      <c r="ABL77" s="512"/>
      <c r="ABT77" s="512"/>
      <c r="ACB77" s="512"/>
      <c r="ACJ77" s="512"/>
      <c r="ACR77" s="512"/>
      <c r="ACZ77" s="512"/>
      <c r="ADH77" s="512"/>
      <c r="ADP77" s="512"/>
      <c r="ADX77" s="512"/>
      <c r="AEF77" s="512"/>
      <c r="AEN77" s="512"/>
      <c r="AEV77" s="512"/>
      <c r="AFD77" s="512"/>
      <c r="AFL77" s="512"/>
      <c r="AFT77" s="512"/>
      <c r="AGB77" s="512"/>
      <c r="AGJ77" s="512"/>
      <c r="AGR77" s="512"/>
      <c r="AGZ77" s="512"/>
      <c r="AHH77" s="512"/>
      <c r="AHP77" s="512"/>
      <c r="AHX77" s="512"/>
      <c r="AIF77" s="512"/>
      <c r="AIN77" s="512"/>
      <c r="AIV77" s="512"/>
      <c r="AJD77" s="512"/>
      <c r="AJL77" s="512"/>
      <c r="AJT77" s="512"/>
      <c r="AKB77" s="512"/>
      <c r="AKJ77" s="512"/>
      <c r="AKR77" s="512"/>
      <c r="AKZ77" s="512"/>
      <c r="ALH77" s="512"/>
      <c r="ALP77" s="512"/>
      <c r="ALX77" s="512"/>
      <c r="AMF77" s="512"/>
      <c r="AMN77" s="512"/>
      <c r="AMV77" s="512"/>
      <c r="AND77" s="512"/>
      <c r="ANL77" s="512"/>
      <c r="ANT77" s="512"/>
      <c r="AOB77" s="512"/>
      <c r="AOJ77" s="512"/>
      <c r="AOR77" s="512"/>
      <c r="AOZ77" s="512"/>
      <c r="APH77" s="512"/>
      <c r="APP77" s="512"/>
      <c r="APX77" s="512"/>
      <c r="AQF77" s="512"/>
      <c r="AQN77" s="512"/>
      <c r="AQV77" s="512"/>
      <c r="ARD77" s="512"/>
      <c r="ARL77" s="512"/>
      <c r="ART77" s="512"/>
      <c r="ASB77" s="512"/>
      <c r="ASJ77" s="512"/>
      <c r="ASR77" s="512"/>
      <c r="ASZ77" s="512"/>
      <c r="ATH77" s="512"/>
      <c r="ATP77" s="512"/>
      <c r="ATX77" s="512"/>
      <c r="AUF77" s="512"/>
      <c r="AUN77" s="512"/>
      <c r="AUV77" s="512"/>
      <c r="AVD77" s="512"/>
      <c r="AVL77" s="512"/>
      <c r="AVT77" s="512"/>
      <c r="AWB77" s="512"/>
      <c r="AWJ77" s="512"/>
      <c r="AWR77" s="512"/>
      <c r="AWZ77" s="512"/>
      <c r="AXH77" s="512"/>
      <c r="AXP77" s="512"/>
      <c r="AXX77" s="512"/>
      <c r="AYF77" s="512"/>
      <c r="AYN77" s="512"/>
      <c r="AYV77" s="512"/>
      <c r="AZD77" s="512"/>
      <c r="AZL77" s="512"/>
      <c r="AZT77" s="512"/>
      <c r="BAB77" s="512"/>
      <c r="BAJ77" s="512"/>
      <c r="BAR77" s="512"/>
      <c r="BAZ77" s="512"/>
      <c r="BBH77" s="512"/>
      <c r="BBP77" s="512"/>
      <c r="BBX77" s="512"/>
      <c r="BCF77" s="512"/>
      <c r="BCN77" s="512"/>
      <c r="BCV77" s="512"/>
      <c r="BDD77" s="512"/>
      <c r="BDL77" s="512"/>
      <c r="BDT77" s="512"/>
      <c r="BEB77" s="512"/>
      <c r="BEJ77" s="512"/>
      <c r="BER77" s="512"/>
      <c r="BEZ77" s="512"/>
      <c r="BFH77" s="512"/>
      <c r="BFP77" s="512"/>
      <c r="BFX77" s="512"/>
      <c r="BGF77" s="512"/>
      <c r="BGN77" s="512"/>
      <c r="BGV77" s="512"/>
      <c r="BHD77" s="512"/>
      <c r="BHL77" s="512"/>
      <c r="BHT77" s="512"/>
      <c r="BIB77" s="512"/>
      <c r="BIJ77" s="512"/>
      <c r="BIR77" s="512"/>
      <c r="BIZ77" s="512"/>
      <c r="BJH77" s="512"/>
      <c r="BJP77" s="512"/>
      <c r="BJX77" s="512"/>
      <c r="BKF77" s="512"/>
      <c r="BKN77" s="512"/>
      <c r="BKV77" s="512"/>
      <c r="BLD77" s="512"/>
      <c r="BLL77" s="512"/>
      <c r="BLT77" s="512"/>
      <c r="BMB77" s="512"/>
      <c r="BMJ77" s="512"/>
      <c r="BMR77" s="512"/>
      <c r="BMZ77" s="512"/>
      <c r="BNH77" s="512"/>
      <c r="BNP77" s="512"/>
      <c r="BNX77" s="512"/>
      <c r="BOF77" s="512"/>
      <c r="BON77" s="512"/>
      <c r="BOV77" s="512"/>
      <c r="BPD77" s="512"/>
      <c r="BPL77" s="512"/>
      <c r="BPT77" s="512"/>
      <c r="BQB77" s="512"/>
      <c r="BQJ77" s="512"/>
      <c r="BQR77" s="512"/>
      <c r="BQZ77" s="512"/>
      <c r="BRH77" s="512"/>
      <c r="BRP77" s="512"/>
      <c r="BRX77" s="512"/>
      <c r="BSF77" s="512"/>
      <c r="BSN77" s="512"/>
      <c r="BSV77" s="512"/>
      <c r="BTD77" s="512"/>
      <c r="BTL77" s="512"/>
      <c r="BTT77" s="512"/>
      <c r="BUB77" s="512"/>
      <c r="BUJ77" s="512"/>
      <c r="BUR77" s="512"/>
      <c r="BUZ77" s="512"/>
      <c r="BVH77" s="512"/>
      <c r="BVP77" s="512"/>
      <c r="BVX77" s="512"/>
      <c r="BWF77" s="512"/>
      <c r="BWN77" s="512"/>
      <c r="BWV77" s="512"/>
      <c r="BXD77" s="512"/>
      <c r="BXL77" s="512"/>
      <c r="BXT77" s="512"/>
      <c r="BYB77" s="512"/>
      <c r="BYJ77" s="512"/>
      <c r="BYR77" s="512"/>
      <c r="BYZ77" s="512"/>
      <c r="BZH77" s="512"/>
      <c r="BZP77" s="512"/>
      <c r="BZX77" s="512"/>
      <c r="CAF77" s="512"/>
      <c r="CAN77" s="512"/>
      <c r="CAV77" s="512"/>
      <c r="CBD77" s="512"/>
      <c r="CBL77" s="512"/>
      <c r="CBT77" s="512"/>
      <c r="CCB77" s="512"/>
      <c r="CCJ77" s="512"/>
      <c r="CCR77" s="512"/>
      <c r="CCZ77" s="512"/>
      <c r="CDH77" s="512"/>
      <c r="CDP77" s="512"/>
      <c r="CDX77" s="512"/>
      <c r="CEF77" s="512"/>
      <c r="CEN77" s="512"/>
      <c r="CEV77" s="512"/>
      <c r="CFD77" s="512"/>
      <c r="CFL77" s="512"/>
      <c r="CFT77" s="512"/>
      <c r="CGB77" s="512"/>
      <c r="CGJ77" s="512"/>
      <c r="CGR77" s="512"/>
      <c r="CGZ77" s="512"/>
      <c r="CHH77" s="512"/>
      <c r="CHP77" s="512"/>
      <c r="CHX77" s="512"/>
      <c r="CIF77" s="512"/>
      <c r="CIN77" s="512"/>
      <c r="CIV77" s="512"/>
      <c r="CJD77" s="512"/>
      <c r="CJL77" s="512"/>
      <c r="CJT77" s="512"/>
      <c r="CKB77" s="512"/>
      <c r="CKJ77" s="512"/>
      <c r="CKR77" s="512"/>
      <c r="CKZ77" s="512"/>
      <c r="CLH77" s="512"/>
      <c r="CLP77" s="512"/>
      <c r="CLX77" s="512"/>
      <c r="CMF77" s="512"/>
      <c r="CMN77" s="512"/>
      <c r="CMV77" s="512"/>
      <c r="CND77" s="512"/>
      <c r="CNL77" s="512"/>
      <c r="CNT77" s="512"/>
      <c r="COB77" s="512"/>
      <c r="COJ77" s="512"/>
      <c r="COR77" s="512"/>
      <c r="COZ77" s="512"/>
      <c r="CPH77" s="512"/>
      <c r="CPP77" s="512"/>
      <c r="CPX77" s="512"/>
      <c r="CQF77" s="512"/>
      <c r="CQN77" s="512"/>
      <c r="CQV77" s="512"/>
      <c r="CRD77" s="512"/>
      <c r="CRL77" s="512"/>
      <c r="CRT77" s="512"/>
      <c r="CSB77" s="512"/>
      <c r="CSJ77" s="512"/>
      <c r="CSR77" s="512"/>
      <c r="CSZ77" s="512"/>
      <c r="CTH77" s="512"/>
      <c r="CTP77" s="512"/>
      <c r="CTX77" s="512"/>
      <c r="CUF77" s="512"/>
      <c r="CUN77" s="512"/>
      <c r="CUV77" s="512"/>
      <c r="CVD77" s="512"/>
      <c r="CVL77" s="512"/>
      <c r="CVT77" s="512"/>
      <c r="CWB77" s="512"/>
      <c r="CWJ77" s="512"/>
      <c r="CWR77" s="512"/>
      <c r="CWZ77" s="512"/>
      <c r="CXH77" s="512"/>
      <c r="CXP77" s="512"/>
      <c r="CXX77" s="512"/>
      <c r="CYF77" s="512"/>
      <c r="CYN77" s="512"/>
      <c r="CYV77" s="512"/>
      <c r="CZD77" s="512"/>
      <c r="CZL77" s="512"/>
      <c r="CZT77" s="512"/>
      <c r="DAB77" s="512"/>
      <c r="DAJ77" s="512"/>
      <c r="DAR77" s="512"/>
      <c r="DAZ77" s="512"/>
      <c r="DBH77" s="512"/>
      <c r="DBP77" s="512"/>
      <c r="DBX77" s="512"/>
      <c r="DCF77" s="512"/>
      <c r="DCN77" s="512"/>
      <c r="DCV77" s="512"/>
      <c r="DDD77" s="512"/>
      <c r="DDL77" s="512"/>
      <c r="DDT77" s="512"/>
      <c r="DEB77" s="512"/>
      <c r="DEJ77" s="512"/>
      <c r="DER77" s="512"/>
      <c r="DEZ77" s="512"/>
      <c r="DFH77" s="512"/>
      <c r="DFP77" s="512"/>
      <c r="DFX77" s="512"/>
      <c r="DGF77" s="512"/>
      <c r="DGN77" s="512"/>
      <c r="DGV77" s="512"/>
      <c r="DHD77" s="512"/>
      <c r="DHL77" s="512"/>
      <c r="DHT77" s="512"/>
      <c r="DIB77" s="512"/>
      <c r="DIJ77" s="512"/>
      <c r="DIR77" s="512"/>
      <c r="DIZ77" s="512"/>
      <c r="DJH77" s="512"/>
      <c r="DJP77" s="512"/>
      <c r="DJX77" s="512"/>
      <c r="DKF77" s="512"/>
      <c r="DKN77" s="512"/>
      <c r="DKV77" s="512"/>
      <c r="DLD77" s="512"/>
      <c r="DLL77" s="512"/>
      <c r="DLT77" s="512"/>
      <c r="DMB77" s="512"/>
      <c r="DMJ77" s="512"/>
      <c r="DMR77" s="512"/>
      <c r="DMZ77" s="512"/>
      <c r="DNH77" s="512"/>
      <c r="DNP77" s="512"/>
      <c r="DNX77" s="512"/>
      <c r="DOF77" s="512"/>
      <c r="DON77" s="512"/>
      <c r="DOV77" s="512"/>
      <c r="DPD77" s="512"/>
      <c r="DPL77" s="512"/>
      <c r="DPT77" s="512"/>
      <c r="DQB77" s="512"/>
      <c r="DQJ77" s="512"/>
      <c r="DQR77" s="512"/>
      <c r="DQZ77" s="512"/>
      <c r="DRH77" s="512"/>
      <c r="DRP77" s="512"/>
      <c r="DRX77" s="512"/>
      <c r="DSF77" s="512"/>
      <c r="DSN77" s="512"/>
      <c r="DSV77" s="512"/>
      <c r="DTD77" s="512"/>
      <c r="DTL77" s="512"/>
      <c r="DTT77" s="512"/>
      <c r="DUB77" s="512"/>
      <c r="DUJ77" s="512"/>
      <c r="DUR77" s="512"/>
      <c r="DUZ77" s="512"/>
      <c r="DVH77" s="512"/>
      <c r="DVP77" s="512"/>
      <c r="DVX77" s="512"/>
      <c r="DWF77" s="512"/>
      <c r="DWN77" s="512"/>
      <c r="DWV77" s="512"/>
      <c r="DXD77" s="512"/>
      <c r="DXL77" s="512"/>
      <c r="DXT77" s="512"/>
      <c r="DYB77" s="512"/>
      <c r="DYJ77" s="512"/>
      <c r="DYR77" s="512"/>
      <c r="DYZ77" s="512"/>
      <c r="DZH77" s="512"/>
      <c r="DZP77" s="512"/>
      <c r="DZX77" s="512"/>
      <c r="EAF77" s="512"/>
      <c r="EAN77" s="512"/>
      <c r="EAV77" s="512"/>
      <c r="EBD77" s="512"/>
      <c r="EBL77" s="512"/>
      <c r="EBT77" s="512"/>
      <c r="ECB77" s="512"/>
      <c r="ECJ77" s="512"/>
      <c r="ECR77" s="512"/>
      <c r="ECZ77" s="512"/>
      <c r="EDH77" s="512"/>
      <c r="EDP77" s="512"/>
      <c r="EDX77" s="512"/>
      <c r="EEF77" s="512"/>
      <c r="EEN77" s="512"/>
      <c r="EEV77" s="512"/>
      <c r="EFD77" s="512"/>
      <c r="EFL77" s="512"/>
      <c r="EFT77" s="512"/>
      <c r="EGB77" s="512"/>
      <c r="EGJ77" s="512"/>
      <c r="EGR77" s="512"/>
      <c r="EGZ77" s="512"/>
      <c r="EHH77" s="512"/>
      <c r="EHP77" s="512"/>
      <c r="EHX77" s="512"/>
      <c r="EIF77" s="512"/>
      <c r="EIN77" s="512"/>
      <c r="EIV77" s="512"/>
      <c r="EJD77" s="512"/>
      <c r="EJL77" s="512"/>
      <c r="EJT77" s="512"/>
      <c r="EKB77" s="512"/>
      <c r="EKJ77" s="512"/>
      <c r="EKR77" s="512"/>
      <c r="EKZ77" s="512"/>
      <c r="ELH77" s="512"/>
      <c r="ELP77" s="512"/>
      <c r="ELX77" s="512"/>
      <c r="EMF77" s="512"/>
      <c r="EMN77" s="512"/>
      <c r="EMV77" s="512"/>
      <c r="END77" s="512"/>
      <c r="ENL77" s="512"/>
      <c r="ENT77" s="512"/>
      <c r="EOB77" s="512"/>
      <c r="EOJ77" s="512"/>
      <c r="EOR77" s="512"/>
      <c r="EOZ77" s="512"/>
      <c r="EPH77" s="512"/>
      <c r="EPP77" s="512"/>
      <c r="EPX77" s="512"/>
      <c r="EQF77" s="512"/>
      <c r="EQN77" s="512"/>
      <c r="EQV77" s="512"/>
      <c r="ERD77" s="512"/>
      <c r="ERL77" s="512"/>
      <c r="ERT77" s="512"/>
      <c r="ESB77" s="512"/>
      <c r="ESJ77" s="512"/>
      <c r="ESR77" s="512"/>
      <c r="ESZ77" s="512"/>
      <c r="ETH77" s="512"/>
      <c r="ETP77" s="512"/>
      <c r="ETX77" s="512"/>
      <c r="EUF77" s="512"/>
      <c r="EUN77" s="512"/>
      <c r="EUV77" s="512"/>
      <c r="EVD77" s="512"/>
      <c r="EVL77" s="512"/>
      <c r="EVT77" s="512"/>
      <c r="EWB77" s="512"/>
      <c r="EWJ77" s="512"/>
      <c r="EWR77" s="512"/>
      <c r="EWZ77" s="512"/>
      <c r="EXH77" s="512"/>
      <c r="EXP77" s="512"/>
      <c r="EXX77" s="512"/>
      <c r="EYF77" s="512"/>
      <c r="EYN77" s="512"/>
      <c r="EYV77" s="512"/>
      <c r="EZD77" s="512"/>
      <c r="EZL77" s="512"/>
      <c r="EZT77" s="512"/>
      <c r="FAB77" s="512"/>
      <c r="FAJ77" s="512"/>
      <c r="FAR77" s="512"/>
      <c r="FAZ77" s="512"/>
      <c r="FBH77" s="512"/>
      <c r="FBP77" s="512"/>
      <c r="FBX77" s="512"/>
      <c r="FCF77" s="512"/>
      <c r="FCN77" s="512"/>
      <c r="FCV77" s="512"/>
      <c r="FDD77" s="512"/>
      <c r="FDL77" s="512"/>
      <c r="FDT77" s="512"/>
      <c r="FEB77" s="512"/>
      <c r="FEJ77" s="512"/>
      <c r="FER77" s="512"/>
      <c r="FEZ77" s="512"/>
      <c r="FFH77" s="512"/>
      <c r="FFP77" s="512"/>
      <c r="FFX77" s="512"/>
      <c r="FGF77" s="512"/>
      <c r="FGN77" s="512"/>
      <c r="FGV77" s="512"/>
      <c r="FHD77" s="512"/>
      <c r="FHL77" s="512"/>
      <c r="FHT77" s="512"/>
      <c r="FIB77" s="512"/>
      <c r="FIJ77" s="512"/>
      <c r="FIR77" s="512"/>
      <c r="FIZ77" s="512"/>
      <c r="FJH77" s="512"/>
      <c r="FJP77" s="512"/>
      <c r="FJX77" s="512"/>
      <c r="FKF77" s="512"/>
      <c r="FKN77" s="512"/>
      <c r="FKV77" s="512"/>
      <c r="FLD77" s="512"/>
      <c r="FLL77" s="512"/>
      <c r="FLT77" s="512"/>
      <c r="FMB77" s="512"/>
      <c r="FMJ77" s="512"/>
      <c r="FMR77" s="512"/>
      <c r="FMZ77" s="512"/>
      <c r="FNH77" s="512"/>
      <c r="FNP77" s="512"/>
      <c r="FNX77" s="512"/>
      <c r="FOF77" s="512"/>
      <c r="FON77" s="512"/>
      <c r="FOV77" s="512"/>
      <c r="FPD77" s="512"/>
      <c r="FPL77" s="512"/>
      <c r="FPT77" s="512"/>
      <c r="FQB77" s="512"/>
      <c r="FQJ77" s="512"/>
      <c r="FQR77" s="512"/>
      <c r="FQZ77" s="512"/>
      <c r="FRH77" s="512"/>
      <c r="FRP77" s="512"/>
      <c r="FRX77" s="512"/>
      <c r="FSF77" s="512"/>
      <c r="FSN77" s="512"/>
      <c r="FSV77" s="512"/>
      <c r="FTD77" s="512"/>
      <c r="FTL77" s="512"/>
      <c r="FTT77" s="512"/>
      <c r="FUB77" s="512"/>
      <c r="FUJ77" s="512"/>
      <c r="FUR77" s="512"/>
      <c r="FUZ77" s="512"/>
      <c r="FVH77" s="512"/>
      <c r="FVP77" s="512"/>
      <c r="FVX77" s="512"/>
      <c r="FWF77" s="512"/>
      <c r="FWN77" s="512"/>
      <c r="FWV77" s="512"/>
      <c r="FXD77" s="512"/>
      <c r="FXL77" s="512"/>
      <c r="FXT77" s="512"/>
      <c r="FYB77" s="512"/>
      <c r="FYJ77" s="512"/>
      <c r="FYR77" s="512"/>
      <c r="FYZ77" s="512"/>
      <c r="FZH77" s="512"/>
      <c r="FZP77" s="512"/>
      <c r="FZX77" s="512"/>
      <c r="GAF77" s="512"/>
      <c r="GAN77" s="512"/>
      <c r="GAV77" s="512"/>
      <c r="GBD77" s="512"/>
      <c r="GBL77" s="512"/>
      <c r="GBT77" s="512"/>
      <c r="GCB77" s="512"/>
      <c r="GCJ77" s="512"/>
      <c r="GCR77" s="512"/>
      <c r="GCZ77" s="512"/>
      <c r="GDH77" s="512"/>
      <c r="GDP77" s="512"/>
      <c r="GDX77" s="512"/>
      <c r="GEF77" s="512"/>
      <c r="GEN77" s="512"/>
      <c r="GEV77" s="512"/>
      <c r="GFD77" s="512"/>
      <c r="GFL77" s="512"/>
      <c r="GFT77" s="512"/>
      <c r="GGB77" s="512"/>
      <c r="GGJ77" s="512"/>
      <c r="GGR77" s="512"/>
      <c r="GGZ77" s="512"/>
      <c r="GHH77" s="512"/>
      <c r="GHP77" s="512"/>
      <c r="GHX77" s="512"/>
      <c r="GIF77" s="512"/>
      <c r="GIN77" s="512"/>
      <c r="GIV77" s="512"/>
      <c r="GJD77" s="512"/>
      <c r="GJL77" s="512"/>
      <c r="GJT77" s="512"/>
      <c r="GKB77" s="512"/>
      <c r="GKJ77" s="512"/>
      <c r="GKR77" s="512"/>
      <c r="GKZ77" s="512"/>
      <c r="GLH77" s="512"/>
      <c r="GLP77" s="512"/>
      <c r="GLX77" s="512"/>
      <c r="GMF77" s="512"/>
      <c r="GMN77" s="512"/>
      <c r="GMV77" s="512"/>
      <c r="GND77" s="512"/>
      <c r="GNL77" s="512"/>
      <c r="GNT77" s="512"/>
      <c r="GOB77" s="512"/>
      <c r="GOJ77" s="512"/>
      <c r="GOR77" s="512"/>
      <c r="GOZ77" s="512"/>
      <c r="GPH77" s="512"/>
      <c r="GPP77" s="512"/>
      <c r="GPX77" s="512"/>
      <c r="GQF77" s="512"/>
      <c r="GQN77" s="512"/>
      <c r="GQV77" s="512"/>
      <c r="GRD77" s="512"/>
      <c r="GRL77" s="512"/>
      <c r="GRT77" s="512"/>
      <c r="GSB77" s="512"/>
      <c r="GSJ77" s="512"/>
      <c r="GSR77" s="512"/>
      <c r="GSZ77" s="512"/>
      <c r="GTH77" s="512"/>
      <c r="GTP77" s="512"/>
      <c r="GTX77" s="512"/>
      <c r="GUF77" s="512"/>
      <c r="GUN77" s="512"/>
      <c r="GUV77" s="512"/>
      <c r="GVD77" s="512"/>
      <c r="GVL77" s="512"/>
      <c r="GVT77" s="512"/>
      <c r="GWB77" s="512"/>
      <c r="GWJ77" s="512"/>
      <c r="GWR77" s="512"/>
      <c r="GWZ77" s="512"/>
      <c r="GXH77" s="512"/>
      <c r="GXP77" s="512"/>
      <c r="GXX77" s="512"/>
      <c r="GYF77" s="512"/>
      <c r="GYN77" s="512"/>
      <c r="GYV77" s="512"/>
      <c r="GZD77" s="512"/>
      <c r="GZL77" s="512"/>
      <c r="GZT77" s="512"/>
      <c r="HAB77" s="512"/>
      <c r="HAJ77" s="512"/>
      <c r="HAR77" s="512"/>
      <c r="HAZ77" s="512"/>
      <c r="HBH77" s="512"/>
      <c r="HBP77" s="512"/>
      <c r="HBX77" s="512"/>
      <c r="HCF77" s="512"/>
      <c r="HCN77" s="512"/>
      <c r="HCV77" s="512"/>
      <c r="HDD77" s="512"/>
      <c r="HDL77" s="512"/>
      <c r="HDT77" s="512"/>
      <c r="HEB77" s="512"/>
      <c r="HEJ77" s="512"/>
      <c r="HER77" s="512"/>
      <c r="HEZ77" s="512"/>
      <c r="HFH77" s="512"/>
      <c r="HFP77" s="512"/>
      <c r="HFX77" s="512"/>
      <c r="HGF77" s="512"/>
      <c r="HGN77" s="512"/>
      <c r="HGV77" s="512"/>
      <c r="HHD77" s="512"/>
      <c r="HHL77" s="512"/>
      <c r="HHT77" s="512"/>
      <c r="HIB77" s="512"/>
      <c r="HIJ77" s="512"/>
      <c r="HIR77" s="512"/>
      <c r="HIZ77" s="512"/>
      <c r="HJH77" s="512"/>
      <c r="HJP77" s="512"/>
      <c r="HJX77" s="512"/>
      <c r="HKF77" s="512"/>
      <c r="HKN77" s="512"/>
      <c r="HKV77" s="512"/>
      <c r="HLD77" s="512"/>
      <c r="HLL77" s="512"/>
      <c r="HLT77" s="512"/>
      <c r="HMB77" s="512"/>
      <c r="HMJ77" s="512"/>
      <c r="HMR77" s="512"/>
      <c r="HMZ77" s="512"/>
      <c r="HNH77" s="512"/>
      <c r="HNP77" s="512"/>
      <c r="HNX77" s="512"/>
      <c r="HOF77" s="512"/>
      <c r="HON77" s="512"/>
      <c r="HOV77" s="512"/>
      <c r="HPD77" s="512"/>
      <c r="HPL77" s="512"/>
      <c r="HPT77" s="512"/>
      <c r="HQB77" s="512"/>
      <c r="HQJ77" s="512"/>
      <c r="HQR77" s="512"/>
      <c r="HQZ77" s="512"/>
      <c r="HRH77" s="512"/>
      <c r="HRP77" s="512"/>
      <c r="HRX77" s="512"/>
      <c r="HSF77" s="512"/>
      <c r="HSN77" s="512"/>
      <c r="HSV77" s="512"/>
      <c r="HTD77" s="512"/>
      <c r="HTL77" s="512"/>
      <c r="HTT77" s="512"/>
      <c r="HUB77" s="512"/>
      <c r="HUJ77" s="512"/>
      <c r="HUR77" s="512"/>
      <c r="HUZ77" s="512"/>
      <c r="HVH77" s="512"/>
      <c r="HVP77" s="512"/>
      <c r="HVX77" s="512"/>
      <c r="HWF77" s="512"/>
      <c r="HWN77" s="512"/>
      <c r="HWV77" s="512"/>
      <c r="HXD77" s="512"/>
      <c r="HXL77" s="512"/>
      <c r="HXT77" s="512"/>
      <c r="HYB77" s="512"/>
      <c r="HYJ77" s="512"/>
      <c r="HYR77" s="512"/>
      <c r="HYZ77" s="512"/>
      <c r="HZH77" s="512"/>
      <c r="HZP77" s="512"/>
      <c r="HZX77" s="512"/>
      <c r="IAF77" s="512"/>
      <c r="IAN77" s="512"/>
      <c r="IAV77" s="512"/>
      <c r="IBD77" s="512"/>
      <c r="IBL77" s="512"/>
      <c r="IBT77" s="512"/>
      <c r="ICB77" s="512"/>
      <c r="ICJ77" s="512"/>
      <c r="ICR77" s="512"/>
      <c r="ICZ77" s="512"/>
      <c r="IDH77" s="512"/>
      <c r="IDP77" s="512"/>
      <c r="IDX77" s="512"/>
      <c r="IEF77" s="512"/>
      <c r="IEN77" s="512"/>
      <c r="IEV77" s="512"/>
      <c r="IFD77" s="512"/>
      <c r="IFL77" s="512"/>
      <c r="IFT77" s="512"/>
      <c r="IGB77" s="512"/>
      <c r="IGJ77" s="512"/>
      <c r="IGR77" s="512"/>
      <c r="IGZ77" s="512"/>
      <c r="IHH77" s="512"/>
      <c r="IHP77" s="512"/>
      <c r="IHX77" s="512"/>
      <c r="IIF77" s="512"/>
      <c r="IIN77" s="512"/>
      <c r="IIV77" s="512"/>
      <c r="IJD77" s="512"/>
      <c r="IJL77" s="512"/>
      <c r="IJT77" s="512"/>
      <c r="IKB77" s="512"/>
      <c r="IKJ77" s="512"/>
      <c r="IKR77" s="512"/>
      <c r="IKZ77" s="512"/>
      <c r="ILH77" s="512"/>
      <c r="ILP77" s="512"/>
      <c r="ILX77" s="512"/>
      <c r="IMF77" s="512"/>
      <c r="IMN77" s="512"/>
      <c r="IMV77" s="512"/>
      <c r="IND77" s="512"/>
      <c r="INL77" s="512"/>
      <c r="INT77" s="512"/>
      <c r="IOB77" s="512"/>
      <c r="IOJ77" s="512"/>
      <c r="IOR77" s="512"/>
      <c r="IOZ77" s="512"/>
      <c r="IPH77" s="512"/>
      <c r="IPP77" s="512"/>
      <c r="IPX77" s="512"/>
      <c r="IQF77" s="512"/>
      <c r="IQN77" s="512"/>
      <c r="IQV77" s="512"/>
      <c r="IRD77" s="512"/>
      <c r="IRL77" s="512"/>
      <c r="IRT77" s="512"/>
      <c r="ISB77" s="512"/>
      <c r="ISJ77" s="512"/>
      <c r="ISR77" s="512"/>
      <c r="ISZ77" s="512"/>
      <c r="ITH77" s="512"/>
      <c r="ITP77" s="512"/>
      <c r="ITX77" s="512"/>
      <c r="IUF77" s="512"/>
      <c r="IUN77" s="512"/>
      <c r="IUV77" s="512"/>
      <c r="IVD77" s="512"/>
      <c r="IVL77" s="512"/>
      <c r="IVT77" s="512"/>
      <c r="IWB77" s="512"/>
      <c r="IWJ77" s="512"/>
      <c r="IWR77" s="512"/>
      <c r="IWZ77" s="512"/>
      <c r="IXH77" s="512"/>
      <c r="IXP77" s="512"/>
      <c r="IXX77" s="512"/>
      <c r="IYF77" s="512"/>
      <c r="IYN77" s="512"/>
      <c r="IYV77" s="512"/>
      <c r="IZD77" s="512"/>
      <c r="IZL77" s="512"/>
      <c r="IZT77" s="512"/>
      <c r="JAB77" s="512"/>
      <c r="JAJ77" s="512"/>
      <c r="JAR77" s="512"/>
      <c r="JAZ77" s="512"/>
      <c r="JBH77" s="512"/>
      <c r="JBP77" s="512"/>
      <c r="JBX77" s="512"/>
      <c r="JCF77" s="512"/>
      <c r="JCN77" s="512"/>
      <c r="JCV77" s="512"/>
      <c r="JDD77" s="512"/>
      <c r="JDL77" s="512"/>
      <c r="JDT77" s="512"/>
      <c r="JEB77" s="512"/>
      <c r="JEJ77" s="512"/>
      <c r="JER77" s="512"/>
      <c r="JEZ77" s="512"/>
      <c r="JFH77" s="512"/>
      <c r="JFP77" s="512"/>
      <c r="JFX77" s="512"/>
      <c r="JGF77" s="512"/>
      <c r="JGN77" s="512"/>
      <c r="JGV77" s="512"/>
      <c r="JHD77" s="512"/>
      <c r="JHL77" s="512"/>
      <c r="JHT77" s="512"/>
      <c r="JIB77" s="512"/>
      <c r="JIJ77" s="512"/>
      <c r="JIR77" s="512"/>
      <c r="JIZ77" s="512"/>
      <c r="JJH77" s="512"/>
      <c r="JJP77" s="512"/>
      <c r="JJX77" s="512"/>
      <c r="JKF77" s="512"/>
      <c r="JKN77" s="512"/>
      <c r="JKV77" s="512"/>
      <c r="JLD77" s="512"/>
      <c r="JLL77" s="512"/>
      <c r="JLT77" s="512"/>
      <c r="JMB77" s="512"/>
      <c r="JMJ77" s="512"/>
      <c r="JMR77" s="512"/>
      <c r="JMZ77" s="512"/>
      <c r="JNH77" s="512"/>
      <c r="JNP77" s="512"/>
      <c r="JNX77" s="512"/>
      <c r="JOF77" s="512"/>
      <c r="JON77" s="512"/>
      <c r="JOV77" s="512"/>
      <c r="JPD77" s="512"/>
      <c r="JPL77" s="512"/>
      <c r="JPT77" s="512"/>
      <c r="JQB77" s="512"/>
      <c r="JQJ77" s="512"/>
      <c r="JQR77" s="512"/>
      <c r="JQZ77" s="512"/>
      <c r="JRH77" s="512"/>
      <c r="JRP77" s="512"/>
      <c r="JRX77" s="512"/>
      <c r="JSF77" s="512"/>
      <c r="JSN77" s="512"/>
      <c r="JSV77" s="512"/>
      <c r="JTD77" s="512"/>
      <c r="JTL77" s="512"/>
      <c r="JTT77" s="512"/>
      <c r="JUB77" s="512"/>
      <c r="JUJ77" s="512"/>
      <c r="JUR77" s="512"/>
      <c r="JUZ77" s="512"/>
      <c r="JVH77" s="512"/>
      <c r="JVP77" s="512"/>
      <c r="JVX77" s="512"/>
      <c r="JWF77" s="512"/>
      <c r="JWN77" s="512"/>
      <c r="JWV77" s="512"/>
      <c r="JXD77" s="512"/>
      <c r="JXL77" s="512"/>
      <c r="JXT77" s="512"/>
      <c r="JYB77" s="512"/>
      <c r="JYJ77" s="512"/>
      <c r="JYR77" s="512"/>
      <c r="JYZ77" s="512"/>
      <c r="JZH77" s="512"/>
      <c r="JZP77" s="512"/>
      <c r="JZX77" s="512"/>
      <c r="KAF77" s="512"/>
      <c r="KAN77" s="512"/>
      <c r="KAV77" s="512"/>
      <c r="KBD77" s="512"/>
      <c r="KBL77" s="512"/>
      <c r="KBT77" s="512"/>
      <c r="KCB77" s="512"/>
      <c r="KCJ77" s="512"/>
      <c r="KCR77" s="512"/>
      <c r="KCZ77" s="512"/>
      <c r="KDH77" s="512"/>
      <c r="KDP77" s="512"/>
      <c r="KDX77" s="512"/>
      <c r="KEF77" s="512"/>
      <c r="KEN77" s="512"/>
      <c r="KEV77" s="512"/>
      <c r="KFD77" s="512"/>
      <c r="KFL77" s="512"/>
      <c r="KFT77" s="512"/>
      <c r="KGB77" s="512"/>
      <c r="KGJ77" s="512"/>
      <c r="KGR77" s="512"/>
      <c r="KGZ77" s="512"/>
      <c r="KHH77" s="512"/>
      <c r="KHP77" s="512"/>
      <c r="KHX77" s="512"/>
      <c r="KIF77" s="512"/>
      <c r="KIN77" s="512"/>
      <c r="KIV77" s="512"/>
      <c r="KJD77" s="512"/>
      <c r="KJL77" s="512"/>
      <c r="KJT77" s="512"/>
      <c r="KKB77" s="512"/>
      <c r="KKJ77" s="512"/>
      <c r="KKR77" s="512"/>
      <c r="KKZ77" s="512"/>
      <c r="KLH77" s="512"/>
      <c r="KLP77" s="512"/>
      <c r="KLX77" s="512"/>
      <c r="KMF77" s="512"/>
      <c r="KMN77" s="512"/>
      <c r="KMV77" s="512"/>
      <c r="KND77" s="512"/>
      <c r="KNL77" s="512"/>
      <c r="KNT77" s="512"/>
      <c r="KOB77" s="512"/>
      <c r="KOJ77" s="512"/>
      <c r="KOR77" s="512"/>
      <c r="KOZ77" s="512"/>
      <c r="KPH77" s="512"/>
      <c r="KPP77" s="512"/>
      <c r="KPX77" s="512"/>
      <c r="KQF77" s="512"/>
      <c r="KQN77" s="512"/>
      <c r="KQV77" s="512"/>
      <c r="KRD77" s="512"/>
      <c r="KRL77" s="512"/>
      <c r="KRT77" s="512"/>
      <c r="KSB77" s="512"/>
      <c r="KSJ77" s="512"/>
      <c r="KSR77" s="512"/>
      <c r="KSZ77" s="512"/>
      <c r="KTH77" s="512"/>
      <c r="KTP77" s="512"/>
      <c r="KTX77" s="512"/>
      <c r="KUF77" s="512"/>
      <c r="KUN77" s="512"/>
      <c r="KUV77" s="512"/>
      <c r="KVD77" s="512"/>
      <c r="KVL77" s="512"/>
      <c r="KVT77" s="512"/>
      <c r="KWB77" s="512"/>
      <c r="KWJ77" s="512"/>
      <c r="KWR77" s="512"/>
      <c r="KWZ77" s="512"/>
      <c r="KXH77" s="512"/>
      <c r="KXP77" s="512"/>
      <c r="KXX77" s="512"/>
      <c r="KYF77" s="512"/>
      <c r="KYN77" s="512"/>
      <c r="KYV77" s="512"/>
      <c r="KZD77" s="512"/>
      <c r="KZL77" s="512"/>
      <c r="KZT77" s="512"/>
      <c r="LAB77" s="512"/>
      <c r="LAJ77" s="512"/>
      <c r="LAR77" s="512"/>
      <c r="LAZ77" s="512"/>
      <c r="LBH77" s="512"/>
      <c r="LBP77" s="512"/>
      <c r="LBX77" s="512"/>
      <c r="LCF77" s="512"/>
      <c r="LCN77" s="512"/>
      <c r="LCV77" s="512"/>
      <c r="LDD77" s="512"/>
      <c r="LDL77" s="512"/>
      <c r="LDT77" s="512"/>
      <c r="LEB77" s="512"/>
      <c r="LEJ77" s="512"/>
      <c r="LER77" s="512"/>
      <c r="LEZ77" s="512"/>
      <c r="LFH77" s="512"/>
      <c r="LFP77" s="512"/>
      <c r="LFX77" s="512"/>
      <c r="LGF77" s="512"/>
      <c r="LGN77" s="512"/>
      <c r="LGV77" s="512"/>
      <c r="LHD77" s="512"/>
      <c r="LHL77" s="512"/>
      <c r="LHT77" s="512"/>
      <c r="LIB77" s="512"/>
      <c r="LIJ77" s="512"/>
      <c r="LIR77" s="512"/>
      <c r="LIZ77" s="512"/>
      <c r="LJH77" s="512"/>
      <c r="LJP77" s="512"/>
      <c r="LJX77" s="512"/>
      <c r="LKF77" s="512"/>
      <c r="LKN77" s="512"/>
      <c r="LKV77" s="512"/>
      <c r="LLD77" s="512"/>
      <c r="LLL77" s="512"/>
      <c r="LLT77" s="512"/>
      <c r="LMB77" s="512"/>
      <c r="LMJ77" s="512"/>
      <c r="LMR77" s="512"/>
      <c r="LMZ77" s="512"/>
      <c r="LNH77" s="512"/>
      <c r="LNP77" s="512"/>
      <c r="LNX77" s="512"/>
      <c r="LOF77" s="512"/>
      <c r="LON77" s="512"/>
      <c r="LOV77" s="512"/>
      <c r="LPD77" s="512"/>
      <c r="LPL77" s="512"/>
      <c r="LPT77" s="512"/>
      <c r="LQB77" s="512"/>
      <c r="LQJ77" s="512"/>
      <c r="LQR77" s="512"/>
      <c r="LQZ77" s="512"/>
      <c r="LRH77" s="512"/>
      <c r="LRP77" s="512"/>
      <c r="LRX77" s="512"/>
      <c r="LSF77" s="512"/>
      <c r="LSN77" s="512"/>
      <c r="LSV77" s="512"/>
      <c r="LTD77" s="512"/>
      <c r="LTL77" s="512"/>
      <c r="LTT77" s="512"/>
      <c r="LUB77" s="512"/>
      <c r="LUJ77" s="512"/>
      <c r="LUR77" s="512"/>
      <c r="LUZ77" s="512"/>
      <c r="LVH77" s="512"/>
      <c r="LVP77" s="512"/>
      <c r="LVX77" s="512"/>
      <c r="LWF77" s="512"/>
      <c r="LWN77" s="512"/>
      <c r="LWV77" s="512"/>
      <c r="LXD77" s="512"/>
      <c r="LXL77" s="512"/>
      <c r="LXT77" s="512"/>
      <c r="LYB77" s="512"/>
      <c r="LYJ77" s="512"/>
      <c r="LYR77" s="512"/>
      <c r="LYZ77" s="512"/>
      <c r="LZH77" s="512"/>
      <c r="LZP77" s="512"/>
      <c r="LZX77" s="512"/>
      <c r="MAF77" s="512"/>
      <c r="MAN77" s="512"/>
      <c r="MAV77" s="512"/>
      <c r="MBD77" s="512"/>
      <c r="MBL77" s="512"/>
      <c r="MBT77" s="512"/>
      <c r="MCB77" s="512"/>
      <c r="MCJ77" s="512"/>
      <c r="MCR77" s="512"/>
      <c r="MCZ77" s="512"/>
      <c r="MDH77" s="512"/>
      <c r="MDP77" s="512"/>
      <c r="MDX77" s="512"/>
      <c r="MEF77" s="512"/>
      <c r="MEN77" s="512"/>
      <c r="MEV77" s="512"/>
      <c r="MFD77" s="512"/>
      <c r="MFL77" s="512"/>
      <c r="MFT77" s="512"/>
      <c r="MGB77" s="512"/>
      <c r="MGJ77" s="512"/>
      <c r="MGR77" s="512"/>
      <c r="MGZ77" s="512"/>
      <c r="MHH77" s="512"/>
      <c r="MHP77" s="512"/>
      <c r="MHX77" s="512"/>
      <c r="MIF77" s="512"/>
      <c r="MIN77" s="512"/>
      <c r="MIV77" s="512"/>
      <c r="MJD77" s="512"/>
      <c r="MJL77" s="512"/>
      <c r="MJT77" s="512"/>
      <c r="MKB77" s="512"/>
      <c r="MKJ77" s="512"/>
      <c r="MKR77" s="512"/>
      <c r="MKZ77" s="512"/>
      <c r="MLH77" s="512"/>
      <c r="MLP77" s="512"/>
      <c r="MLX77" s="512"/>
      <c r="MMF77" s="512"/>
      <c r="MMN77" s="512"/>
      <c r="MMV77" s="512"/>
      <c r="MND77" s="512"/>
      <c r="MNL77" s="512"/>
      <c r="MNT77" s="512"/>
      <c r="MOB77" s="512"/>
      <c r="MOJ77" s="512"/>
      <c r="MOR77" s="512"/>
      <c r="MOZ77" s="512"/>
      <c r="MPH77" s="512"/>
      <c r="MPP77" s="512"/>
      <c r="MPX77" s="512"/>
      <c r="MQF77" s="512"/>
      <c r="MQN77" s="512"/>
      <c r="MQV77" s="512"/>
      <c r="MRD77" s="512"/>
      <c r="MRL77" s="512"/>
      <c r="MRT77" s="512"/>
      <c r="MSB77" s="512"/>
      <c r="MSJ77" s="512"/>
      <c r="MSR77" s="512"/>
      <c r="MSZ77" s="512"/>
      <c r="MTH77" s="512"/>
      <c r="MTP77" s="512"/>
      <c r="MTX77" s="512"/>
      <c r="MUF77" s="512"/>
      <c r="MUN77" s="512"/>
      <c r="MUV77" s="512"/>
      <c r="MVD77" s="512"/>
      <c r="MVL77" s="512"/>
      <c r="MVT77" s="512"/>
      <c r="MWB77" s="512"/>
      <c r="MWJ77" s="512"/>
      <c r="MWR77" s="512"/>
      <c r="MWZ77" s="512"/>
      <c r="MXH77" s="512"/>
      <c r="MXP77" s="512"/>
      <c r="MXX77" s="512"/>
      <c r="MYF77" s="512"/>
      <c r="MYN77" s="512"/>
      <c r="MYV77" s="512"/>
      <c r="MZD77" s="512"/>
      <c r="MZL77" s="512"/>
      <c r="MZT77" s="512"/>
      <c r="NAB77" s="512"/>
      <c r="NAJ77" s="512"/>
      <c r="NAR77" s="512"/>
      <c r="NAZ77" s="512"/>
      <c r="NBH77" s="512"/>
      <c r="NBP77" s="512"/>
      <c r="NBX77" s="512"/>
      <c r="NCF77" s="512"/>
      <c r="NCN77" s="512"/>
      <c r="NCV77" s="512"/>
      <c r="NDD77" s="512"/>
      <c r="NDL77" s="512"/>
      <c r="NDT77" s="512"/>
      <c r="NEB77" s="512"/>
      <c r="NEJ77" s="512"/>
      <c r="NER77" s="512"/>
      <c r="NEZ77" s="512"/>
      <c r="NFH77" s="512"/>
      <c r="NFP77" s="512"/>
      <c r="NFX77" s="512"/>
      <c r="NGF77" s="512"/>
      <c r="NGN77" s="512"/>
      <c r="NGV77" s="512"/>
      <c r="NHD77" s="512"/>
      <c r="NHL77" s="512"/>
      <c r="NHT77" s="512"/>
      <c r="NIB77" s="512"/>
      <c r="NIJ77" s="512"/>
      <c r="NIR77" s="512"/>
      <c r="NIZ77" s="512"/>
      <c r="NJH77" s="512"/>
      <c r="NJP77" s="512"/>
      <c r="NJX77" s="512"/>
      <c r="NKF77" s="512"/>
      <c r="NKN77" s="512"/>
      <c r="NKV77" s="512"/>
      <c r="NLD77" s="512"/>
      <c r="NLL77" s="512"/>
      <c r="NLT77" s="512"/>
      <c r="NMB77" s="512"/>
      <c r="NMJ77" s="512"/>
      <c r="NMR77" s="512"/>
      <c r="NMZ77" s="512"/>
      <c r="NNH77" s="512"/>
      <c r="NNP77" s="512"/>
      <c r="NNX77" s="512"/>
      <c r="NOF77" s="512"/>
      <c r="NON77" s="512"/>
      <c r="NOV77" s="512"/>
      <c r="NPD77" s="512"/>
      <c r="NPL77" s="512"/>
      <c r="NPT77" s="512"/>
      <c r="NQB77" s="512"/>
      <c r="NQJ77" s="512"/>
      <c r="NQR77" s="512"/>
      <c r="NQZ77" s="512"/>
      <c r="NRH77" s="512"/>
      <c r="NRP77" s="512"/>
      <c r="NRX77" s="512"/>
      <c r="NSF77" s="512"/>
      <c r="NSN77" s="512"/>
      <c r="NSV77" s="512"/>
      <c r="NTD77" s="512"/>
      <c r="NTL77" s="512"/>
      <c r="NTT77" s="512"/>
      <c r="NUB77" s="512"/>
      <c r="NUJ77" s="512"/>
      <c r="NUR77" s="512"/>
      <c r="NUZ77" s="512"/>
      <c r="NVH77" s="512"/>
      <c r="NVP77" s="512"/>
      <c r="NVX77" s="512"/>
      <c r="NWF77" s="512"/>
      <c r="NWN77" s="512"/>
      <c r="NWV77" s="512"/>
      <c r="NXD77" s="512"/>
      <c r="NXL77" s="512"/>
      <c r="NXT77" s="512"/>
      <c r="NYB77" s="512"/>
      <c r="NYJ77" s="512"/>
      <c r="NYR77" s="512"/>
      <c r="NYZ77" s="512"/>
      <c r="NZH77" s="512"/>
      <c r="NZP77" s="512"/>
      <c r="NZX77" s="512"/>
      <c r="OAF77" s="512"/>
      <c r="OAN77" s="512"/>
      <c r="OAV77" s="512"/>
      <c r="OBD77" s="512"/>
      <c r="OBL77" s="512"/>
      <c r="OBT77" s="512"/>
      <c r="OCB77" s="512"/>
      <c r="OCJ77" s="512"/>
      <c r="OCR77" s="512"/>
      <c r="OCZ77" s="512"/>
      <c r="ODH77" s="512"/>
      <c r="ODP77" s="512"/>
      <c r="ODX77" s="512"/>
      <c r="OEF77" s="512"/>
      <c r="OEN77" s="512"/>
      <c r="OEV77" s="512"/>
      <c r="OFD77" s="512"/>
      <c r="OFL77" s="512"/>
      <c r="OFT77" s="512"/>
      <c r="OGB77" s="512"/>
      <c r="OGJ77" s="512"/>
      <c r="OGR77" s="512"/>
      <c r="OGZ77" s="512"/>
      <c r="OHH77" s="512"/>
      <c r="OHP77" s="512"/>
      <c r="OHX77" s="512"/>
      <c r="OIF77" s="512"/>
      <c r="OIN77" s="512"/>
      <c r="OIV77" s="512"/>
      <c r="OJD77" s="512"/>
      <c r="OJL77" s="512"/>
      <c r="OJT77" s="512"/>
      <c r="OKB77" s="512"/>
      <c r="OKJ77" s="512"/>
      <c r="OKR77" s="512"/>
      <c r="OKZ77" s="512"/>
      <c r="OLH77" s="512"/>
      <c r="OLP77" s="512"/>
      <c r="OLX77" s="512"/>
      <c r="OMF77" s="512"/>
      <c r="OMN77" s="512"/>
      <c r="OMV77" s="512"/>
      <c r="OND77" s="512"/>
      <c r="ONL77" s="512"/>
      <c r="ONT77" s="512"/>
      <c r="OOB77" s="512"/>
      <c r="OOJ77" s="512"/>
      <c r="OOR77" s="512"/>
      <c r="OOZ77" s="512"/>
      <c r="OPH77" s="512"/>
      <c r="OPP77" s="512"/>
      <c r="OPX77" s="512"/>
      <c r="OQF77" s="512"/>
      <c r="OQN77" s="512"/>
      <c r="OQV77" s="512"/>
      <c r="ORD77" s="512"/>
      <c r="ORL77" s="512"/>
      <c r="ORT77" s="512"/>
      <c r="OSB77" s="512"/>
      <c r="OSJ77" s="512"/>
      <c r="OSR77" s="512"/>
      <c r="OSZ77" s="512"/>
      <c r="OTH77" s="512"/>
      <c r="OTP77" s="512"/>
      <c r="OTX77" s="512"/>
      <c r="OUF77" s="512"/>
      <c r="OUN77" s="512"/>
      <c r="OUV77" s="512"/>
      <c r="OVD77" s="512"/>
      <c r="OVL77" s="512"/>
      <c r="OVT77" s="512"/>
      <c r="OWB77" s="512"/>
      <c r="OWJ77" s="512"/>
      <c r="OWR77" s="512"/>
      <c r="OWZ77" s="512"/>
      <c r="OXH77" s="512"/>
      <c r="OXP77" s="512"/>
      <c r="OXX77" s="512"/>
      <c r="OYF77" s="512"/>
      <c r="OYN77" s="512"/>
      <c r="OYV77" s="512"/>
      <c r="OZD77" s="512"/>
      <c r="OZL77" s="512"/>
      <c r="OZT77" s="512"/>
      <c r="PAB77" s="512"/>
      <c r="PAJ77" s="512"/>
      <c r="PAR77" s="512"/>
      <c r="PAZ77" s="512"/>
      <c r="PBH77" s="512"/>
      <c r="PBP77" s="512"/>
      <c r="PBX77" s="512"/>
      <c r="PCF77" s="512"/>
      <c r="PCN77" s="512"/>
      <c r="PCV77" s="512"/>
      <c r="PDD77" s="512"/>
      <c r="PDL77" s="512"/>
      <c r="PDT77" s="512"/>
      <c r="PEB77" s="512"/>
      <c r="PEJ77" s="512"/>
      <c r="PER77" s="512"/>
      <c r="PEZ77" s="512"/>
      <c r="PFH77" s="512"/>
      <c r="PFP77" s="512"/>
      <c r="PFX77" s="512"/>
      <c r="PGF77" s="512"/>
      <c r="PGN77" s="512"/>
      <c r="PGV77" s="512"/>
      <c r="PHD77" s="512"/>
      <c r="PHL77" s="512"/>
      <c r="PHT77" s="512"/>
      <c r="PIB77" s="512"/>
      <c r="PIJ77" s="512"/>
      <c r="PIR77" s="512"/>
      <c r="PIZ77" s="512"/>
      <c r="PJH77" s="512"/>
      <c r="PJP77" s="512"/>
      <c r="PJX77" s="512"/>
      <c r="PKF77" s="512"/>
      <c r="PKN77" s="512"/>
      <c r="PKV77" s="512"/>
      <c r="PLD77" s="512"/>
      <c r="PLL77" s="512"/>
      <c r="PLT77" s="512"/>
      <c r="PMB77" s="512"/>
      <c r="PMJ77" s="512"/>
      <c r="PMR77" s="512"/>
      <c r="PMZ77" s="512"/>
      <c r="PNH77" s="512"/>
      <c r="PNP77" s="512"/>
      <c r="PNX77" s="512"/>
      <c r="POF77" s="512"/>
      <c r="PON77" s="512"/>
      <c r="POV77" s="512"/>
      <c r="PPD77" s="512"/>
      <c r="PPL77" s="512"/>
      <c r="PPT77" s="512"/>
      <c r="PQB77" s="512"/>
      <c r="PQJ77" s="512"/>
      <c r="PQR77" s="512"/>
      <c r="PQZ77" s="512"/>
      <c r="PRH77" s="512"/>
      <c r="PRP77" s="512"/>
      <c r="PRX77" s="512"/>
      <c r="PSF77" s="512"/>
      <c r="PSN77" s="512"/>
      <c r="PSV77" s="512"/>
      <c r="PTD77" s="512"/>
      <c r="PTL77" s="512"/>
      <c r="PTT77" s="512"/>
      <c r="PUB77" s="512"/>
      <c r="PUJ77" s="512"/>
      <c r="PUR77" s="512"/>
      <c r="PUZ77" s="512"/>
      <c r="PVH77" s="512"/>
      <c r="PVP77" s="512"/>
      <c r="PVX77" s="512"/>
      <c r="PWF77" s="512"/>
      <c r="PWN77" s="512"/>
      <c r="PWV77" s="512"/>
      <c r="PXD77" s="512"/>
      <c r="PXL77" s="512"/>
      <c r="PXT77" s="512"/>
      <c r="PYB77" s="512"/>
      <c r="PYJ77" s="512"/>
      <c r="PYR77" s="512"/>
      <c r="PYZ77" s="512"/>
      <c r="PZH77" s="512"/>
      <c r="PZP77" s="512"/>
      <c r="PZX77" s="512"/>
      <c r="QAF77" s="512"/>
      <c r="QAN77" s="512"/>
      <c r="QAV77" s="512"/>
      <c r="QBD77" s="512"/>
      <c r="QBL77" s="512"/>
      <c r="QBT77" s="512"/>
      <c r="QCB77" s="512"/>
      <c r="QCJ77" s="512"/>
      <c r="QCR77" s="512"/>
      <c r="QCZ77" s="512"/>
      <c r="QDH77" s="512"/>
      <c r="QDP77" s="512"/>
      <c r="QDX77" s="512"/>
      <c r="QEF77" s="512"/>
      <c r="QEN77" s="512"/>
      <c r="QEV77" s="512"/>
      <c r="QFD77" s="512"/>
      <c r="QFL77" s="512"/>
      <c r="QFT77" s="512"/>
      <c r="QGB77" s="512"/>
      <c r="QGJ77" s="512"/>
      <c r="QGR77" s="512"/>
      <c r="QGZ77" s="512"/>
      <c r="QHH77" s="512"/>
      <c r="QHP77" s="512"/>
      <c r="QHX77" s="512"/>
      <c r="QIF77" s="512"/>
      <c r="QIN77" s="512"/>
      <c r="QIV77" s="512"/>
      <c r="QJD77" s="512"/>
      <c r="QJL77" s="512"/>
      <c r="QJT77" s="512"/>
      <c r="QKB77" s="512"/>
      <c r="QKJ77" s="512"/>
      <c r="QKR77" s="512"/>
      <c r="QKZ77" s="512"/>
      <c r="QLH77" s="512"/>
      <c r="QLP77" s="512"/>
      <c r="QLX77" s="512"/>
      <c r="QMF77" s="512"/>
      <c r="QMN77" s="512"/>
      <c r="QMV77" s="512"/>
      <c r="QND77" s="512"/>
      <c r="QNL77" s="512"/>
      <c r="QNT77" s="512"/>
      <c r="QOB77" s="512"/>
      <c r="QOJ77" s="512"/>
      <c r="QOR77" s="512"/>
      <c r="QOZ77" s="512"/>
      <c r="QPH77" s="512"/>
      <c r="QPP77" s="512"/>
      <c r="QPX77" s="512"/>
      <c r="QQF77" s="512"/>
      <c r="QQN77" s="512"/>
      <c r="QQV77" s="512"/>
      <c r="QRD77" s="512"/>
      <c r="QRL77" s="512"/>
      <c r="QRT77" s="512"/>
      <c r="QSB77" s="512"/>
      <c r="QSJ77" s="512"/>
      <c r="QSR77" s="512"/>
      <c r="QSZ77" s="512"/>
      <c r="QTH77" s="512"/>
      <c r="QTP77" s="512"/>
      <c r="QTX77" s="512"/>
      <c r="QUF77" s="512"/>
      <c r="QUN77" s="512"/>
      <c r="QUV77" s="512"/>
      <c r="QVD77" s="512"/>
      <c r="QVL77" s="512"/>
      <c r="QVT77" s="512"/>
      <c r="QWB77" s="512"/>
      <c r="QWJ77" s="512"/>
      <c r="QWR77" s="512"/>
      <c r="QWZ77" s="512"/>
      <c r="QXH77" s="512"/>
      <c r="QXP77" s="512"/>
      <c r="QXX77" s="512"/>
      <c r="QYF77" s="512"/>
      <c r="QYN77" s="512"/>
      <c r="QYV77" s="512"/>
      <c r="QZD77" s="512"/>
      <c r="QZL77" s="512"/>
      <c r="QZT77" s="512"/>
      <c r="RAB77" s="512"/>
      <c r="RAJ77" s="512"/>
      <c r="RAR77" s="512"/>
      <c r="RAZ77" s="512"/>
      <c r="RBH77" s="512"/>
      <c r="RBP77" s="512"/>
      <c r="RBX77" s="512"/>
      <c r="RCF77" s="512"/>
      <c r="RCN77" s="512"/>
      <c r="RCV77" s="512"/>
      <c r="RDD77" s="512"/>
      <c r="RDL77" s="512"/>
      <c r="RDT77" s="512"/>
      <c r="REB77" s="512"/>
      <c r="REJ77" s="512"/>
      <c r="RER77" s="512"/>
      <c r="REZ77" s="512"/>
      <c r="RFH77" s="512"/>
      <c r="RFP77" s="512"/>
      <c r="RFX77" s="512"/>
      <c r="RGF77" s="512"/>
      <c r="RGN77" s="512"/>
      <c r="RGV77" s="512"/>
      <c r="RHD77" s="512"/>
      <c r="RHL77" s="512"/>
      <c r="RHT77" s="512"/>
      <c r="RIB77" s="512"/>
      <c r="RIJ77" s="512"/>
      <c r="RIR77" s="512"/>
      <c r="RIZ77" s="512"/>
      <c r="RJH77" s="512"/>
      <c r="RJP77" s="512"/>
      <c r="RJX77" s="512"/>
      <c r="RKF77" s="512"/>
      <c r="RKN77" s="512"/>
      <c r="RKV77" s="512"/>
      <c r="RLD77" s="512"/>
      <c r="RLL77" s="512"/>
      <c r="RLT77" s="512"/>
      <c r="RMB77" s="512"/>
      <c r="RMJ77" s="512"/>
      <c r="RMR77" s="512"/>
      <c r="RMZ77" s="512"/>
      <c r="RNH77" s="512"/>
      <c r="RNP77" s="512"/>
      <c r="RNX77" s="512"/>
      <c r="ROF77" s="512"/>
      <c r="RON77" s="512"/>
      <c r="ROV77" s="512"/>
      <c r="RPD77" s="512"/>
      <c r="RPL77" s="512"/>
      <c r="RPT77" s="512"/>
      <c r="RQB77" s="512"/>
      <c r="RQJ77" s="512"/>
      <c r="RQR77" s="512"/>
      <c r="RQZ77" s="512"/>
      <c r="RRH77" s="512"/>
      <c r="RRP77" s="512"/>
      <c r="RRX77" s="512"/>
      <c r="RSF77" s="512"/>
      <c r="RSN77" s="512"/>
      <c r="RSV77" s="512"/>
      <c r="RTD77" s="512"/>
      <c r="RTL77" s="512"/>
      <c r="RTT77" s="512"/>
      <c r="RUB77" s="512"/>
      <c r="RUJ77" s="512"/>
      <c r="RUR77" s="512"/>
      <c r="RUZ77" s="512"/>
      <c r="RVH77" s="512"/>
      <c r="RVP77" s="512"/>
      <c r="RVX77" s="512"/>
      <c r="RWF77" s="512"/>
      <c r="RWN77" s="512"/>
      <c r="RWV77" s="512"/>
      <c r="RXD77" s="512"/>
      <c r="RXL77" s="512"/>
      <c r="RXT77" s="512"/>
      <c r="RYB77" s="512"/>
      <c r="RYJ77" s="512"/>
      <c r="RYR77" s="512"/>
      <c r="RYZ77" s="512"/>
      <c r="RZH77" s="512"/>
      <c r="RZP77" s="512"/>
      <c r="RZX77" s="512"/>
      <c r="SAF77" s="512"/>
      <c r="SAN77" s="512"/>
      <c r="SAV77" s="512"/>
      <c r="SBD77" s="512"/>
      <c r="SBL77" s="512"/>
      <c r="SBT77" s="512"/>
      <c r="SCB77" s="512"/>
      <c r="SCJ77" s="512"/>
      <c r="SCR77" s="512"/>
      <c r="SCZ77" s="512"/>
      <c r="SDH77" s="512"/>
      <c r="SDP77" s="512"/>
      <c r="SDX77" s="512"/>
      <c r="SEF77" s="512"/>
      <c r="SEN77" s="512"/>
      <c r="SEV77" s="512"/>
      <c r="SFD77" s="512"/>
      <c r="SFL77" s="512"/>
      <c r="SFT77" s="512"/>
      <c r="SGB77" s="512"/>
      <c r="SGJ77" s="512"/>
      <c r="SGR77" s="512"/>
      <c r="SGZ77" s="512"/>
      <c r="SHH77" s="512"/>
      <c r="SHP77" s="512"/>
      <c r="SHX77" s="512"/>
      <c r="SIF77" s="512"/>
      <c r="SIN77" s="512"/>
      <c r="SIV77" s="512"/>
      <c r="SJD77" s="512"/>
      <c r="SJL77" s="512"/>
      <c r="SJT77" s="512"/>
      <c r="SKB77" s="512"/>
      <c r="SKJ77" s="512"/>
      <c r="SKR77" s="512"/>
      <c r="SKZ77" s="512"/>
      <c r="SLH77" s="512"/>
      <c r="SLP77" s="512"/>
      <c r="SLX77" s="512"/>
      <c r="SMF77" s="512"/>
      <c r="SMN77" s="512"/>
      <c r="SMV77" s="512"/>
      <c r="SND77" s="512"/>
      <c r="SNL77" s="512"/>
      <c r="SNT77" s="512"/>
      <c r="SOB77" s="512"/>
      <c r="SOJ77" s="512"/>
      <c r="SOR77" s="512"/>
      <c r="SOZ77" s="512"/>
      <c r="SPH77" s="512"/>
      <c r="SPP77" s="512"/>
      <c r="SPX77" s="512"/>
      <c r="SQF77" s="512"/>
      <c r="SQN77" s="512"/>
      <c r="SQV77" s="512"/>
      <c r="SRD77" s="512"/>
      <c r="SRL77" s="512"/>
      <c r="SRT77" s="512"/>
      <c r="SSB77" s="512"/>
      <c r="SSJ77" s="512"/>
      <c r="SSR77" s="512"/>
      <c r="SSZ77" s="512"/>
      <c r="STH77" s="512"/>
      <c r="STP77" s="512"/>
      <c r="STX77" s="512"/>
      <c r="SUF77" s="512"/>
      <c r="SUN77" s="512"/>
      <c r="SUV77" s="512"/>
      <c r="SVD77" s="512"/>
      <c r="SVL77" s="512"/>
      <c r="SVT77" s="512"/>
      <c r="SWB77" s="512"/>
      <c r="SWJ77" s="512"/>
      <c r="SWR77" s="512"/>
      <c r="SWZ77" s="512"/>
      <c r="SXH77" s="512"/>
      <c r="SXP77" s="512"/>
      <c r="SXX77" s="512"/>
      <c r="SYF77" s="512"/>
      <c r="SYN77" s="512"/>
      <c r="SYV77" s="512"/>
      <c r="SZD77" s="512"/>
      <c r="SZL77" s="512"/>
      <c r="SZT77" s="512"/>
      <c r="TAB77" s="512"/>
      <c r="TAJ77" s="512"/>
      <c r="TAR77" s="512"/>
      <c r="TAZ77" s="512"/>
      <c r="TBH77" s="512"/>
      <c r="TBP77" s="512"/>
      <c r="TBX77" s="512"/>
      <c r="TCF77" s="512"/>
      <c r="TCN77" s="512"/>
      <c r="TCV77" s="512"/>
      <c r="TDD77" s="512"/>
      <c r="TDL77" s="512"/>
      <c r="TDT77" s="512"/>
      <c r="TEB77" s="512"/>
      <c r="TEJ77" s="512"/>
      <c r="TER77" s="512"/>
      <c r="TEZ77" s="512"/>
      <c r="TFH77" s="512"/>
      <c r="TFP77" s="512"/>
      <c r="TFX77" s="512"/>
      <c r="TGF77" s="512"/>
      <c r="TGN77" s="512"/>
      <c r="TGV77" s="512"/>
      <c r="THD77" s="512"/>
      <c r="THL77" s="512"/>
      <c r="THT77" s="512"/>
      <c r="TIB77" s="512"/>
      <c r="TIJ77" s="512"/>
      <c r="TIR77" s="512"/>
      <c r="TIZ77" s="512"/>
      <c r="TJH77" s="512"/>
      <c r="TJP77" s="512"/>
      <c r="TJX77" s="512"/>
      <c r="TKF77" s="512"/>
      <c r="TKN77" s="512"/>
      <c r="TKV77" s="512"/>
      <c r="TLD77" s="512"/>
      <c r="TLL77" s="512"/>
      <c r="TLT77" s="512"/>
      <c r="TMB77" s="512"/>
      <c r="TMJ77" s="512"/>
      <c r="TMR77" s="512"/>
      <c r="TMZ77" s="512"/>
      <c r="TNH77" s="512"/>
      <c r="TNP77" s="512"/>
      <c r="TNX77" s="512"/>
      <c r="TOF77" s="512"/>
      <c r="TON77" s="512"/>
      <c r="TOV77" s="512"/>
      <c r="TPD77" s="512"/>
      <c r="TPL77" s="512"/>
      <c r="TPT77" s="512"/>
      <c r="TQB77" s="512"/>
      <c r="TQJ77" s="512"/>
      <c r="TQR77" s="512"/>
      <c r="TQZ77" s="512"/>
      <c r="TRH77" s="512"/>
      <c r="TRP77" s="512"/>
      <c r="TRX77" s="512"/>
      <c r="TSF77" s="512"/>
      <c r="TSN77" s="512"/>
      <c r="TSV77" s="512"/>
      <c r="TTD77" s="512"/>
      <c r="TTL77" s="512"/>
      <c r="TTT77" s="512"/>
      <c r="TUB77" s="512"/>
      <c r="TUJ77" s="512"/>
      <c r="TUR77" s="512"/>
      <c r="TUZ77" s="512"/>
      <c r="TVH77" s="512"/>
      <c r="TVP77" s="512"/>
      <c r="TVX77" s="512"/>
      <c r="TWF77" s="512"/>
      <c r="TWN77" s="512"/>
      <c r="TWV77" s="512"/>
      <c r="TXD77" s="512"/>
      <c r="TXL77" s="512"/>
      <c r="TXT77" s="512"/>
      <c r="TYB77" s="512"/>
      <c r="TYJ77" s="512"/>
      <c r="TYR77" s="512"/>
      <c r="TYZ77" s="512"/>
      <c r="TZH77" s="512"/>
      <c r="TZP77" s="512"/>
      <c r="TZX77" s="512"/>
      <c r="UAF77" s="512"/>
      <c r="UAN77" s="512"/>
      <c r="UAV77" s="512"/>
      <c r="UBD77" s="512"/>
      <c r="UBL77" s="512"/>
      <c r="UBT77" s="512"/>
      <c r="UCB77" s="512"/>
      <c r="UCJ77" s="512"/>
      <c r="UCR77" s="512"/>
      <c r="UCZ77" s="512"/>
      <c r="UDH77" s="512"/>
      <c r="UDP77" s="512"/>
      <c r="UDX77" s="512"/>
      <c r="UEF77" s="512"/>
      <c r="UEN77" s="512"/>
      <c r="UEV77" s="512"/>
      <c r="UFD77" s="512"/>
      <c r="UFL77" s="512"/>
      <c r="UFT77" s="512"/>
      <c r="UGB77" s="512"/>
      <c r="UGJ77" s="512"/>
      <c r="UGR77" s="512"/>
      <c r="UGZ77" s="512"/>
      <c r="UHH77" s="512"/>
      <c r="UHP77" s="512"/>
      <c r="UHX77" s="512"/>
      <c r="UIF77" s="512"/>
      <c r="UIN77" s="512"/>
      <c r="UIV77" s="512"/>
      <c r="UJD77" s="512"/>
      <c r="UJL77" s="512"/>
      <c r="UJT77" s="512"/>
      <c r="UKB77" s="512"/>
      <c r="UKJ77" s="512"/>
      <c r="UKR77" s="512"/>
      <c r="UKZ77" s="512"/>
      <c r="ULH77" s="512"/>
      <c r="ULP77" s="512"/>
      <c r="ULX77" s="512"/>
      <c r="UMF77" s="512"/>
      <c r="UMN77" s="512"/>
      <c r="UMV77" s="512"/>
      <c r="UND77" s="512"/>
      <c r="UNL77" s="512"/>
      <c r="UNT77" s="512"/>
      <c r="UOB77" s="512"/>
      <c r="UOJ77" s="512"/>
      <c r="UOR77" s="512"/>
      <c r="UOZ77" s="512"/>
      <c r="UPH77" s="512"/>
      <c r="UPP77" s="512"/>
      <c r="UPX77" s="512"/>
      <c r="UQF77" s="512"/>
      <c r="UQN77" s="512"/>
      <c r="UQV77" s="512"/>
      <c r="URD77" s="512"/>
      <c r="URL77" s="512"/>
      <c r="URT77" s="512"/>
      <c r="USB77" s="512"/>
      <c r="USJ77" s="512"/>
      <c r="USR77" s="512"/>
      <c r="USZ77" s="512"/>
      <c r="UTH77" s="512"/>
      <c r="UTP77" s="512"/>
      <c r="UTX77" s="512"/>
      <c r="UUF77" s="512"/>
      <c r="UUN77" s="512"/>
      <c r="UUV77" s="512"/>
      <c r="UVD77" s="512"/>
      <c r="UVL77" s="512"/>
      <c r="UVT77" s="512"/>
      <c r="UWB77" s="512"/>
      <c r="UWJ77" s="512"/>
      <c r="UWR77" s="512"/>
      <c r="UWZ77" s="512"/>
      <c r="UXH77" s="512"/>
      <c r="UXP77" s="512"/>
      <c r="UXX77" s="512"/>
      <c r="UYF77" s="512"/>
      <c r="UYN77" s="512"/>
      <c r="UYV77" s="512"/>
      <c r="UZD77" s="512"/>
      <c r="UZL77" s="512"/>
      <c r="UZT77" s="512"/>
      <c r="VAB77" s="512"/>
      <c r="VAJ77" s="512"/>
      <c r="VAR77" s="512"/>
      <c r="VAZ77" s="512"/>
      <c r="VBH77" s="512"/>
      <c r="VBP77" s="512"/>
      <c r="VBX77" s="512"/>
      <c r="VCF77" s="512"/>
      <c r="VCN77" s="512"/>
      <c r="VCV77" s="512"/>
      <c r="VDD77" s="512"/>
      <c r="VDL77" s="512"/>
      <c r="VDT77" s="512"/>
      <c r="VEB77" s="512"/>
      <c r="VEJ77" s="512"/>
      <c r="VER77" s="512"/>
      <c r="VEZ77" s="512"/>
      <c r="VFH77" s="512"/>
      <c r="VFP77" s="512"/>
      <c r="VFX77" s="512"/>
      <c r="VGF77" s="512"/>
      <c r="VGN77" s="512"/>
      <c r="VGV77" s="512"/>
      <c r="VHD77" s="512"/>
      <c r="VHL77" s="512"/>
      <c r="VHT77" s="512"/>
      <c r="VIB77" s="512"/>
      <c r="VIJ77" s="512"/>
      <c r="VIR77" s="512"/>
      <c r="VIZ77" s="512"/>
      <c r="VJH77" s="512"/>
      <c r="VJP77" s="512"/>
      <c r="VJX77" s="512"/>
      <c r="VKF77" s="512"/>
      <c r="VKN77" s="512"/>
      <c r="VKV77" s="512"/>
      <c r="VLD77" s="512"/>
      <c r="VLL77" s="512"/>
      <c r="VLT77" s="512"/>
      <c r="VMB77" s="512"/>
      <c r="VMJ77" s="512"/>
      <c r="VMR77" s="512"/>
      <c r="VMZ77" s="512"/>
      <c r="VNH77" s="512"/>
      <c r="VNP77" s="512"/>
      <c r="VNX77" s="512"/>
      <c r="VOF77" s="512"/>
      <c r="VON77" s="512"/>
      <c r="VOV77" s="512"/>
      <c r="VPD77" s="512"/>
      <c r="VPL77" s="512"/>
      <c r="VPT77" s="512"/>
      <c r="VQB77" s="512"/>
      <c r="VQJ77" s="512"/>
      <c r="VQR77" s="512"/>
      <c r="VQZ77" s="512"/>
      <c r="VRH77" s="512"/>
      <c r="VRP77" s="512"/>
      <c r="VRX77" s="512"/>
      <c r="VSF77" s="512"/>
      <c r="VSN77" s="512"/>
      <c r="VSV77" s="512"/>
      <c r="VTD77" s="512"/>
      <c r="VTL77" s="512"/>
      <c r="VTT77" s="512"/>
      <c r="VUB77" s="512"/>
      <c r="VUJ77" s="512"/>
      <c r="VUR77" s="512"/>
      <c r="VUZ77" s="512"/>
      <c r="VVH77" s="512"/>
      <c r="VVP77" s="512"/>
      <c r="VVX77" s="512"/>
      <c r="VWF77" s="512"/>
      <c r="VWN77" s="512"/>
      <c r="VWV77" s="512"/>
      <c r="VXD77" s="512"/>
      <c r="VXL77" s="512"/>
      <c r="VXT77" s="512"/>
      <c r="VYB77" s="512"/>
      <c r="VYJ77" s="512"/>
      <c r="VYR77" s="512"/>
      <c r="VYZ77" s="512"/>
      <c r="VZH77" s="512"/>
      <c r="VZP77" s="512"/>
      <c r="VZX77" s="512"/>
      <c r="WAF77" s="512"/>
      <c r="WAN77" s="512"/>
      <c r="WAV77" s="512"/>
      <c r="WBD77" s="512"/>
      <c r="WBL77" s="512"/>
      <c r="WBT77" s="512"/>
      <c r="WCB77" s="512"/>
      <c r="WCJ77" s="512"/>
      <c r="WCR77" s="512"/>
      <c r="WCZ77" s="512"/>
      <c r="WDH77" s="512"/>
      <c r="WDP77" s="512"/>
      <c r="WDX77" s="512"/>
      <c r="WEF77" s="512"/>
      <c r="WEN77" s="512"/>
      <c r="WEV77" s="512"/>
      <c r="WFD77" s="512"/>
      <c r="WFL77" s="512"/>
      <c r="WFT77" s="512"/>
      <c r="WGB77" s="512"/>
      <c r="WGJ77" s="512"/>
      <c r="WGR77" s="512"/>
      <c r="WGZ77" s="512"/>
      <c r="WHH77" s="512"/>
      <c r="WHP77" s="512"/>
      <c r="WHX77" s="512"/>
      <c r="WIF77" s="512"/>
      <c r="WIN77" s="512"/>
      <c r="WIV77" s="512"/>
      <c r="WJD77" s="512"/>
      <c r="WJL77" s="512"/>
      <c r="WJT77" s="512"/>
      <c r="WKB77" s="512"/>
      <c r="WKJ77" s="512"/>
      <c r="WKR77" s="512"/>
      <c r="WKZ77" s="512"/>
      <c r="WLH77" s="512"/>
      <c r="WLP77" s="512"/>
      <c r="WLX77" s="512"/>
      <c r="WMF77" s="512"/>
      <c r="WMN77" s="512"/>
      <c r="WMV77" s="512"/>
      <c r="WND77" s="512"/>
      <c r="WNL77" s="512"/>
      <c r="WNT77" s="512"/>
      <c r="WOB77" s="512"/>
      <c r="WOJ77" s="512"/>
      <c r="WOR77" s="512"/>
      <c r="WOZ77" s="512"/>
      <c r="WPH77" s="512"/>
      <c r="WPP77" s="512"/>
      <c r="WPX77" s="512"/>
      <c r="WQF77" s="512"/>
      <c r="WQN77" s="512"/>
      <c r="WQV77" s="512"/>
      <c r="WRD77" s="512"/>
      <c r="WRL77" s="512"/>
      <c r="WRT77" s="512"/>
      <c r="WSB77" s="512"/>
      <c r="WSJ77" s="512"/>
      <c r="WSR77" s="512"/>
      <c r="WSZ77" s="512"/>
      <c r="WTH77" s="512"/>
      <c r="WTP77" s="512"/>
      <c r="WTX77" s="512"/>
      <c r="WUF77" s="512"/>
      <c r="WUN77" s="512"/>
      <c r="WUV77" s="512"/>
      <c r="WVD77" s="512"/>
      <c r="WVL77" s="512"/>
      <c r="WVT77" s="512"/>
      <c r="WWB77" s="512"/>
      <c r="WWJ77" s="512"/>
      <c r="WWR77" s="512"/>
      <c r="WWZ77" s="512"/>
      <c r="WXH77" s="512"/>
      <c r="WXP77" s="512"/>
      <c r="WXX77" s="512"/>
      <c r="WYF77" s="512"/>
      <c r="WYN77" s="512"/>
      <c r="WYV77" s="512"/>
      <c r="WZD77" s="512"/>
      <c r="WZL77" s="512"/>
      <c r="WZT77" s="512"/>
      <c r="XAB77" s="512"/>
      <c r="XAJ77" s="512"/>
      <c r="XAR77" s="512"/>
      <c r="XAZ77" s="512"/>
      <c r="XBH77" s="512"/>
      <c r="XBP77" s="512"/>
      <c r="XBX77" s="512"/>
      <c r="XCF77" s="512"/>
      <c r="XCN77" s="512"/>
      <c r="XCV77" s="512"/>
      <c r="XDD77" s="512"/>
      <c r="XDL77" s="512"/>
      <c r="XDT77" s="512"/>
      <c r="XEB77" s="512"/>
      <c r="XEJ77" s="512"/>
      <c r="XER77" s="512"/>
      <c r="XEZ77" s="512"/>
    </row>
    <row r="78" spans="1:16384" s="256" customFormat="1" x14ac:dyDescent="0.15">
      <c r="C78" s="49"/>
      <c r="D78" s="542" t="s">
        <v>840</v>
      </c>
      <c r="E78" s="523"/>
      <c r="F78" s="520"/>
      <c r="G78" s="264">
        <f t="shared" si="7"/>
        <v>7.7011868545672618E-4</v>
      </c>
      <c r="H78" s="15">
        <f t="shared" si="8"/>
        <v>0</v>
      </c>
      <c r="I78" s="15">
        <f t="shared" si="9"/>
        <v>0</v>
      </c>
      <c r="J78" s="15">
        <f>H78/SUM(H76:H86)*F15</f>
        <v>0</v>
      </c>
      <c r="K78" s="15">
        <f t="shared" si="6"/>
        <v>0</v>
      </c>
      <c r="L78" s="263">
        <v>0.83</v>
      </c>
      <c r="M78" s="264">
        <f t="shared" si="10"/>
        <v>0</v>
      </c>
      <c r="N78" s="512"/>
      <c r="T78" s="512"/>
      <c r="AB78" s="512"/>
      <c r="AJ78" s="512"/>
      <c r="AR78" s="512"/>
      <c r="AZ78" s="512"/>
      <c r="BH78" s="512"/>
      <c r="BP78" s="512"/>
      <c r="BX78" s="512"/>
      <c r="CF78" s="512"/>
      <c r="CN78" s="512"/>
      <c r="CV78" s="512"/>
      <c r="DD78" s="512"/>
      <c r="DL78" s="512"/>
      <c r="DT78" s="512"/>
      <c r="EB78" s="512"/>
      <c r="EJ78" s="512"/>
      <c r="ER78" s="512"/>
      <c r="EZ78" s="512"/>
      <c r="FH78" s="512"/>
      <c r="FP78" s="512"/>
      <c r="FX78" s="512"/>
      <c r="GF78" s="512"/>
      <c r="GN78" s="512"/>
      <c r="GV78" s="512"/>
      <c r="HD78" s="512"/>
      <c r="HL78" s="512"/>
      <c r="HT78" s="512"/>
      <c r="IB78" s="512"/>
      <c r="IJ78" s="512"/>
      <c r="IR78" s="512"/>
      <c r="IZ78" s="512"/>
      <c r="JH78" s="512"/>
      <c r="JP78" s="512"/>
      <c r="JX78" s="512"/>
      <c r="KF78" s="512"/>
      <c r="KN78" s="512"/>
      <c r="KV78" s="512"/>
      <c r="LD78" s="512"/>
      <c r="LL78" s="512"/>
      <c r="LT78" s="512"/>
      <c r="MB78" s="512"/>
      <c r="MJ78" s="512"/>
      <c r="MR78" s="512"/>
      <c r="MZ78" s="512"/>
      <c r="NH78" s="512"/>
      <c r="NP78" s="512"/>
      <c r="NX78" s="512"/>
      <c r="OF78" s="512"/>
      <c r="ON78" s="512"/>
      <c r="OV78" s="512"/>
      <c r="PD78" s="512"/>
      <c r="PL78" s="512"/>
      <c r="PT78" s="512"/>
      <c r="QB78" s="512"/>
      <c r="QJ78" s="512"/>
      <c r="QR78" s="512"/>
      <c r="QZ78" s="512"/>
      <c r="RH78" s="512"/>
      <c r="RP78" s="512"/>
      <c r="RX78" s="512"/>
      <c r="SF78" s="512"/>
      <c r="SN78" s="512"/>
      <c r="SV78" s="512"/>
      <c r="TD78" s="512"/>
      <c r="TL78" s="512"/>
      <c r="TT78" s="512"/>
      <c r="UB78" s="512"/>
      <c r="UJ78" s="512"/>
      <c r="UR78" s="512"/>
      <c r="UZ78" s="512"/>
      <c r="VH78" s="512"/>
      <c r="VP78" s="512"/>
      <c r="VX78" s="512"/>
      <c r="WF78" s="512"/>
      <c r="WN78" s="512"/>
      <c r="WV78" s="512"/>
      <c r="XD78" s="512"/>
      <c r="XL78" s="512"/>
      <c r="XT78" s="512"/>
      <c r="YB78" s="512"/>
      <c r="YJ78" s="512"/>
      <c r="YR78" s="512"/>
      <c r="YZ78" s="512"/>
      <c r="ZH78" s="512"/>
      <c r="ZP78" s="512"/>
      <c r="ZX78" s="512"/>
      <c r="AAF78" s="512"/>
      <c r="AAN78" s="512"/>
      <c r="AAV78" s="512"/>
      <c r="ABD78" s="512"/>
      <c r="ABL78" s="512"/>
      <c r="ABT78" s="512"/>
      <c r="ACB78" s="512"/>
      <c r="ACJ78" s="512"/>
      <c r="ACR78" s="512"/>
      <c r="ACZ78" s="512"/>
      <c r="ADH78" s="512"/>
      <c r="ADP78" s="512"/>
      <c r="ADX78" s="512"/>
      <c r="AEF78" s="512"/>
      <c r="AEN78" s="512"/>
      <c r="AEV78" s="512"/>
      <c r="AFD78" s="512"/>
      <c r="AFL78" s="512"/>
      <c r="AFT78" s="512"/>
      <c r="AGB78" s="512"/>
      <c r="AGJ78" s="512"/>
      <c r="AGR78" s="512"/>
      <c r="AGZ78" s="512"/>
      <c r="AHH78" s="512"/>
      <c r="AHP78" s="512"/>
      <c r="AHX78" s="512"/>
      <c r="AIF78" s="512"/>
      <c r="AIN78" s="512"/>
      <c r="AIV78" s="512"/>
      <c r="AJD78" s="512"/>
      <c r="AJL78" s="512"/>
      <c r="AJT78" s="512"/>
      <c r="AKB78" s="512"/>
      <c r="AKJ78" s="512"/>
      <c r="AKR78" s="512"/>
      <c r="AKZ78" s="512"/>
      <c r="ALH78" s="512"/>
      <c r="ALP78" s="512"/>
      <c r="ALX78" s="512"/>
      <c r="AMF78" s="512"/>
      <c r="AMN78" s="512"/>
      <c r="AMV78" s="512"/>
      <c r="AND78" s="512"/>
      <c r="ANL78" s="512"/>
      <c r="ANT78" s="512"/>
      <c r="AOB78" s="512"/>
      <c r="AOJ78" s="512"/>
      <c r="AOR78" s="512"/>
      <c r="AOZ78" s="512"/>
      <c r="APH78" s="512"/>
      <c r="APP78" s="512"/>
      <c r="APX78" s="512"/>
      <c r="AQF78" s="512"/>
      <c r="AQN78" s="512"/>
      <c r="AQV78" s="512"/>
      <c r="ARD78" s="512"/>
      <c r="ARL78" s="512"/>
      <c r="ART78" s="512"/>
      <c r="ASB78" s="512"/>
      <c r="ASJ78" s="512"/>
      <c r="ASR78" s="512"/>
      <c r="ASZ78" s="512"/>
      <c r="ATH78" s="512"/>
      <c r="ATP78" s="512"/>
      <c r="ATX78" s="512"/>
      <c r="AUF78" s="512"/>
      <c r="AUN78" s="512"/>
      <c r="AUV78" s="512"/>
      <c r="AVD78" s="512"/>
      <c r="AVL78" s="512"/>
      <c r="AVT78" s="512"/>
      <c r="AWB78" s="512"/>
      <c r="AWJ78" s="512"/>
      <c r="AWR78" s="512"/>
      <c r="AWZ78" s="512"/>
      <c r="AXH78" s="512"/>
      <c r="AXP78" s="512"/>
      <c r="AXX78" s="512"/>
      <c r="AYF78" s="512"/>
      <c r="AYN78" s="512"/>
      <c r="AYV78" s="512"/>
      <c r="AZD78" s="512"/>
      <c r="AZL78" s="512"/>
      <c r="AZT78" s="512"/>
      <c r="BAB78" s="512"/>
      <c r="BAJ78" s="512"/>
      <c r="BAR78" s="512"/>
      <c r="BAZ78" s="512"/>
      <c r="BBH78" s="512"/>
      <c r="BBP78" s="512"/>
      <c r="BBX78" s="512"/>
      <c r="BCF78" s="512"/>
      <c r="BCN78" s="512"/>
      <c r="BCV78" s="512"/>
      <c r="BDD78" s="512"/>
      <c r="BDL78" s="512"/>
      <c r="BDT78" s="512"/>
      <c r="BEB78" s="512"/>
      <c r="BEJ78" s="512"/>
      <c r="BER78" s="512"/>
      <c r="BEZ78" s="512"/>
      <c r="BFH78" s="512"/>
      <c r="BFP78" s="512"/>
      <c r="BFX78" s="512"/>
      <c r="BGF78" s="512"/>
      <c r="BGN78" s="512"/>
      <c r="BGV78" s="512"/>
      <c r="BHD78" s="512"/>
      <c r="BHL78" s="512"/>
      <c r="BHT78" s="512"/>
      <c r="BIB78" s="512"/>
      <c r="BIJ78" s="512"/>
      <c r="BIR78" s="512"/>
      <c r="BIZ78" s="512"/>
      <c r="BJH78" s="512"/>
      <c r="BJP78" s="512"/>
      <c r="BJX78" s="512"/>
      <c r="BKF78" s="512"/>
      <c r="BKN78" s="512"/>
      <c r="BKV78" s="512"/>
      <c r="BLD78" s="512"/>
      <c r="BLL78" s="512"/>
      <c r="BLT78" s="512"/>
      <c r="BMB78" s="512"/>
      <c r="BMJ78" s="512"/>
      <c r="BMR78" s="512"/>
      <c r="BMZ78" s="512"/>
      <c r="BNH78" s="512"/>
      <c r="BNP78" s="512"/>
      <c r="BNX78" s="512"/>
      <c r="BOF78" s="512"/>
      <c r="BON78" s="512"/>
      <c r="BOV78" s="512"/>
      <c r="BPD78" s="512"/>
      <c r="BPL78" s="512"/>
      <c r="BPT78" s="512"/>
      <c r="BQB78" s="512"/>
      <c r="BQJ78" s="512"/>
      <c r="BQR78" s="512"/>
      <c r="BQZ78" s="512"/>
      <c r="BRH78" s="512"/>
      <c r="BRP78" s="512"/>
      <c r="BRX78" s="512"/>
      <c r="BSF78" s="512"/>
      <c r="BSN78" s="512"/>
      <c r="BSV78" s="512"/>
      <c r="BTD78" s="512"/>
      <c r="BTL78" s="512"/>
      <c r="BTT78" s="512"/>
      <c r="BUB78" s="512"/>
      <c r="BUJ78" s="512"/>
      <c r="BUR78" s="512"/>
      <c r="BUZ78" s="512"/>
      <c r="BVH78" s="512"/>
      <c r="BVP78" s="512"/>
      <c r="BVX78" s="512"/>
      <c r="BWF78" s="512"/>
      <c r="BWN78" s="512"/>
      <c r="BWV78" s="512"/>
      <c r="BXD78" s="512"/>
      <c r="BXL78" s="512"/>
      <c r="BXT78" s="512"/>
      <c r="BYB78" s="512"/>
      <c r="BYJ78" s="512"/>
      <c r="BYR78" s="512"/>
      <c r="BYZ78" s="512"/>
      <c r="BZH78" s="512"/>
      <c r="BZP78" s="512"/>
      <c r="BZX78" s="512"/>
      <c r="CAF78" s="512"/>
      <c r="CAN78" s="512"/>
      <c r="CAV78" s="512"/>
      <c r="CBD78" s="512"/>
      <c r="CBL78" s="512"/>
      <c r="CBT78" s="512"/>
      <c r="CCB78" s="512"/>
      <c r="CCJ78" s="512"/>
      <c r="CCR78" s="512"/>
      <c r="CCZ78" s="512"/>
      <c r="CDH78" s="512"/>
      <c r="CDP78" s="512"/>
      <c r="CDX78" s="512"/>
      <c r="CEF78" s="512"/>
      <c r="CEN78" s="512"/>
      <c r="CEV78" s="512"/>
      <c r="CFD78" s="512"/>
      <c r="CFL78" s="512"/>
      <c r="CFT78" s="512"/>
      <c r="CGB78" s="512"/>
      <c r="CGJ78" s="512"/>
      <c r="CGR78" s="512"/>
      <c r="CGZ78" s="512"/>
      <c r="CHH78" s="512"/>
      <c r="CHP78" s="512"/>
      <c r="CHX78" s="512"/>
      <c r="CIF78" s="512"/>
      <c r="CIN78" s="512"/>
      <c r="CIV78" s="512"/>
      <c r="CJD78" s="512"/>
      <c r="CJL78" s="512"/>
      <c r="CJT78" s="512"/>
      <c r="CKB78" s="512"/>
      <c r="CKJ78" s="512"/>
      <c r="CKR78" s="512"/>
      <c r="CKZ78" s="512"/>
      <c r="CLH78" s="512"/>
      <c r="CLP78" s="512"/>
      <c r="CLX78" s="512"/>
      <c r="CMF78" s="512"/>
      <c r="CMN78" s="512"/>
      <c r="CMV78" s="512"/>
      <c r="CND78" s="512"/>
      <c r="CNL78" s="512"/>
      <c r="CNT78" s="512"/>
      <c r="COB78" s="512"/>
      <c r="COJ78" s="512"/>
      <c r="COR78" s="512"/>
      <c r="COZ78" s="512"/>
      <c r="CPH78" s="512"/>
      <c r="CPP78" s="512"/>
      <c r="CPX78" s="512"/>
      <c r="CQF78" s="512"/>
      <c r="CQN78" s="512"/>
      <c r="CQV78" s="512"/>
      <c r="CRD78" s="512"/>
      <c r="CRL78" s="512"/>
      <c r="CRT78" s="512"/>
      <c r="CSB78" s="512"/>
      <c r="CSJ78" s="512"/>
      <c r="CSR78" s="512"/>
      <c r="CSZ78" s="512"/>
      <c r="CTH78" s="512"/>
      <c r="CTP78" s="512"/>
      <c r="CTX78" s="512"/>
      <c r="CUF78" s="512"/>
      <c r="CUN78" s="512"/>
      <c r="CUV78" s="512"/>
      <c r="CVD78" s="512"/>
      <c r="CVL78" s="512"/>
      <c r="CVT78" s="512"/>
      <c r="CWB78" s="512"/>
      <c r="CWJ78" s="512"/>
      <c r="CWR78" s="512"/>
      <c r="CWZ78" s="512"/>
      <c r="CXH78" s="512"/>
      <c r="CXP78" s="512"/>
      <c r="CXX78" s="512"/>
      <c r="CYF78" s="512"/>
      <c r="CYN78" s="512"/>
      <c r="CYV78" s="512"/>
      <c r="CZD78" s="512"/>
      <c r="CZL78" s="512"/>
      <c r="CZT78" s="512"/>
      <c r="DAB78" s="512"/>
      <c r="DAJ78" s="512"/>
      <c r="DAR78" s="512"/>
      <c r="DAZ78" s="512"/>
      <c r="DBH78" s="512"/>
      <c r="DBP78" s="512"/>
      <c r="DBX78" s="512"/>
      <c r="DCF78" s="512"/>
      <c r="DCN78" s="512"/>
      <c r="DCV78" s="512"/>
      <c r="DDD78" s="512"/>
      <c r="DDL78" s="512"/>
      <c r="DDT78" s="512"/>
      <c r="DEB78" s="512"/>
      <c r="DEJ78" s="512"/>
      <c r="DER78" s="512"/>
      <c r="DEZ78" s="512"/>
      <c r="DFH78" s="512"/>
      <c r="DFP78" s="512"/>
      <c r="DFX78" s="512"/>
      <c r="DGF78" s="512"/>
      <c r="DGN78" s="512"/>
      <c r="DGV78" s="512"/>
      <c r="DHD78" s="512"/>
      <c r="DHL78" s="512"/>
      <c r="DHT78" s="512"/>
      <c r="DIB78" s="512"/>
      <c r="DIJ78" s="512"/>
      <c r="DIR78" s="512"/>
      <c r="DIZ78" s="512"/>
      <c r="DJH78" s="512"/>
      <c r="DJP78" s="512"/>
      <c r="DJX78" s="512"/>
      <c r="DKF78" s="512"/>
      <c r="DKN78" s="512"/>
      <c r="DKV78" s="512"/>
      <c r="DLD78" s="512"/>
      <c r="DLL78" s="512"/>
      <c r="DLT78" s="512"/>
      <c r="DMB78" s="512"/>
      <c r="DMJ78" s="512"/>
      <c r="DMR78" s="512"/>
      <c r="DMZ78" s="512"/>
      <c r="DNH78" s="512"/>
      <c r="DNP78" s="512"/>
      <c r="DNX78" s="512"/>
      <c r="DOF78" s="512"/>
      <c r="DON78" s="512"/>
      <c r="DOV78" s="512"/>
      <c r="DPD78" s="512"/>
      <c r="DPL78" s="512"/>
      <c r="DPT78" s="512"/>
      <c r="DQB78" s="512"/>
      <c r="DQJ78" s="512"/>
      <c r="DQR78" s="512"/>
      <c r="DQZ78" s="512"/>
      <c r="DRH78" s="512"/>
      <c r="DRP78" s="512"/>
      <c r="DRX78" s="512"/>
      <c r="DSF78" s="512"/>
      <c r="DSN78" s="512"/>
      <c r="DSV78" s="512"/>
      <c r="DTD78" s="512"/>
      <c r="DTL78" s="512"/>
      <c r="DTT78" s="512"/>
      <c r="DUB78" s="512"/>
      <c r="DUJ78" s="512"/>
      <c r="DUR78" s="512"/>
      <c r="DUZ78" s="512"/>
      <c r="DVH78" s="512"/>
      <c r="DVP78" s="512"/>
      <c r="DVX78" s="512"/>
      <c r="DWF78" s="512"/>
      <c r="DWN78" s="512"/>
      <c r="DWV78" s="512"/>
      <c r="DXD78" s="512"/>
      <c r="DXL78" s="512"/>
      <c r="DXT78" s="512"/>
      <c r="DYB78" s="512"/>
      <c r="DYJ78" s="512"/>
      <c r="DYR78" s="512"/>
      <c r="DYZ78" s="512"/>
      <c r="DZH78" s="512"/>
      <c r="DZP78" s="512"/>
      <c r="DZX78" s="512"/>
      <c r="EAF78" s="512"/>
      <c r="EAN78" s="512"/>
      <c r="EAV78" s="512"/>
      <c r="EBD78" s="512"/>
      <c r="EBL78" s="512"/>
      <c r="EBT78" s="512"/>
      <c r="ECB78" s="512"/>
      <c r="ECJ78" s="512"/>
      <c r="ECR78" s="512"/>
      <c r="ECZ78" s="512"/>
      <c r="EDH78" s="512"/>
      <c r="EDP78" s="512"/>
      <c r="EDX78" s="512"/>
      <c r="EEF78" s="512"/>
      <c r="EEN78" s="512"/>
      <c r="EEV78" s="512"/>
      <c r="EFD78" s="512"/>
      <c r="EFL78" s="512"/>
      <c r="EFT78" s="512"/>
      <c r="EGB78" s="512"/>
      <c r="EGJ78" s="512"/>
      <c r="EGR78" s="512"/>
      <c r="EGZ78" s="512"/>
      <c r="EHH78" s="512"/>
      <c r="EHP78" s="512"/>
      <c r="EHX78" s="512"/>
      <c r="EIF78" s="512"/>
      <c r="EIN78" s="512"/>
      <c r="EIV78" s="512"/>
      <c r="EJD78" s="512"/>
      <c r="EJL78" s="512"/>
      <c r="EJT78" s="512"/>
      <c r="EKB78" s="512"/>
      <c r="EKJ78" s="512"/>
      <c r="EKR78" s="512"/>
      <c r="EKZ78" s="512"/>
      <c r="ELH78" s="512"/>
      <c r="ELP78" s="512"/>
      <c r="ELX78" s="512"/>
      <c r="EMF78" s="512"/>
      <c r="EMN78" s="512"/>
      <c r="EMV78" s="512"/>
      <c r="END78" s="512"/>
      <c r="ENL78" s="512"/>
      <c r="ENT78" s="512"/>
      <c r="EOB78" s="512"/>
      <c r="EOJ78" s="512"/>
      <c r="EOR78" s="512"/>
      <c r="EOZ78" s="512"/>
      <c r="EPH78" s="512"/>
      <c r="EPP78" s="512"/>
      <c r="EPX78" s="512"/>
      <c r="EQF78" s="512"/>
      <c r="EQN78" s="512"/>
      <c r="EQV78" s="512"/>
      <c r="ERD78" s="512"/>
      <c r="ERL78" s="512"/>
      <c r="ERT78" s="512"/>
      <c r="ESB78" s="512"/>
      <c r="ESJ78" s="512"/>
      <c r="ESR78" s="512"/>
      <c r="ESZ78" s="512"/>
      <c r="ETH78" s="512"/>
      <c r="ETP78" s="512"/>
      <c r="ETX78" s="512"/>
      <c r="EUF78" s="512"/>
      <c r="EUN78" s="512"/>
      <c r="EUV78" s="512"/>
      <c r="EVD78" s="512"/>
      <c r="EVL78" s="512"/>
      <c r="EVT78" s="512"/>
      <c r="EWB78" s="512"/>
      <c r="EWJ78" s="512"/>
      <c r="EWR78" s="512"/>
      <c r="EWZ78" s="512"/>
      <c r="EXH78" s="512"/>
      <c r="EXP78" s="512"/>
      <c r="EXX78" s="512"/>
      <c r="EYF78" s="512"/>
      <c r="EYN78" s="512"/>
      <c r="EYV78" s="512"/>
      <c r="EZD78" s="512"/>
      <c r="EZL78" s="512"/>
      <c r="EZT78" s="512"/>
      <c r="FAB78" s="512"/>
      <c r="FAJ78" s="512"/>
      <c r="FAR78" s="512"/>
      <c r="FAZ78" s="512"/>
      <c r="FBH78" s="512"/>
      <c r="FBP78" s="512"/>
      <c r="FBX78" s="512"/>
      <c r="FCF78" s="512"/>
      <c r="FCN78" s="512"/>
      <c r="FCV78" s="512"/>
      <c r="FDD78" s="512"/>
      <c r="FDL78" s="512"/>
      <c r="FDT78" s="512"/>
      <c r="FEB78" s="512"/>
      <c r="FEJ78" s="512"/>
      <c r="FER78" s="512"/>
      <c r="FEZ78" s="512"/>
      <c r="FFH78" s="512"/>
      <c r="FFP78" s="512"/>
      <c r="FFX78" s="512"/>
      <c r="FGF78" s="512"/>
      <c r="FGN78" s="512"/>
      <c r="FGV78" s="512"/>
      <c r="FHD78" s="512"/>
      <c r="FHL78" s="512"/>
      <c r="FHT78" s="512"/>
      <c r="FIB78" s="512"/>
      <c r="FIJ78" s="512"/>
      <c r="FIR78" s="512"/>
      <c r="FIZ78" s="512"/>
      <c r="FJH78" s="512"/>
      <c r="FJP78" s="512"/>
      <c r="FJX78" s="512"/>
      <c r="FKF78" s="512"/>
      <c r="FKN78" s="512"/>
      <c r="FKV78" s="512"/>
      <c r="FLD78" s="512"/>
      <c r="FLL78" s="512"/>
      <c r="FLT78" s="512"/>
      <c r="FMB78" s="512"/>
      <c r="FMJ78" s="512"/>
      <c r="FMR78" s="512"/>
      <c r="FMZ78" s="512"/>
      <c r="FNH78" s="512"/>
      <c r="FNP78" s="512"/>
      <c r="FNX78" s="512"/>
      <c r="FOF78" s="512"/>
      <c r="FON78" s="512"/>
      <c r="FOV78" s="512"/>
      <c r="FPD78" s="512"/>
      <c r="FPL78" s="512"/>
      <c r="FPT78" s="512"/>
      <c r="FQB78" s="512"/>
      <c r="FQJ78" s="512"/>
      <c r="FQR78" s="512"/>
      <c r="FQZ78" s="512"/>
      <c r="FRH78" s="512"/>
      <c r="FRP78" s="512"/>
      <c r="FRX78" s="512"/>
      <c r="FSF78" s="512"/>
      <c r="FSN78" s="512"/>
      <c r="FSV78" s="512"/>
      <c r="FTD78" s="512"/>
      <c r="FTL78" s="512"/>
      <c r="FTT78" s="512"/>
      <c r="FUB78" s="512"/>
      <c r="FUJ78" s="512"/>
      <c r="FUR78" s="512"/>
      <c r="FUZ78" s="512"/>
      <c r="FVH78" s="512"/>
      <c r="FVP78" s="512"/>
      <c r="FVX78" s="512"/>
      <c r="FWF78" s="512"/>
      <c r="FWN78" s="512"/>
      <c r="FWV78" s="512"/>
      <c r="FXD78" s="512"/>
      <c r="FXL78" s="512"/>
      <c r="FXT78" s="512"/>
      <c r="FYB78" s="512"/>
      <c r="FYJ78" s="512"/>
      <c r="FYR78" s="512"/>
      <c r="FYZ78" s="512"/>
      <c r="FZH78" s="512"/>
      <c r="FZP78" s="512"/>
      <c r="FZX78" s="512"/>
      <c r="GAF78" s="512"/>
      <c r="GAN78" s="512"/>
      <c r="GAV78" s="512"/>
      <c r="GBD78" s="512"/>
      <c r="GBL78" s="512"/>
      <c r="GBT78" s="512"/>
      <c r="GCB78" s="512"/>
      <c r="GCJ78" s="512"/>
      <c r="GCR78" s="512"/>
      <c r="GCZ78" s="512"/>
      <c r="GDH78" s="512"/>
      <c r="GDP78" s="512"/>
      <c r="GDX78" s="512"/>
      <c r="GEF78" s="512"/>
      <c r="GEN78" s="512"/>
      <c r="GEV78" s="512"/>
      <c r="GFD78" s="512"/>
      <c r="GFL78" s="512"/>
      <c r="GFT78" s="512"/>
      <c r="GGB78" s="512"/>
      <c r="GGJ78" s="512"/>
      <c r="GGR78" s="512"/>
      <c r="GGZ78" s="512"/>
      <c r="GHH78" s="512"/>
      <c r="GHP78" s="512"/>
      <c r="GHX78" s="512"/>
      <c r="GIF78" s="512"/>
      <c r="GIN78" s="512"/>
      <c r="GIV78" s="512"/>
      <c r="GJD78" s="512"/>
      <c r="GJL78" s="512"/>
      <c r="GJT78" s="512"/>
      <c r="GKB78" s="512"/>
      <c r="GKJ78" s="512"/>
      <c r="GKR78" s="512"/>
      <c r="GKZ78" s="512"/>
      <c r="GLH78" s="512"/>
      <c r="GLP78" s="512"/>
      <c r="GLX78" s="512"/>
      <c r="GMF78" s="512"/>
      <c r="GMN78" s="512"/>
      <c r="GMV78" s="512"/>
      <c r="GND78" s="512"/>
      <c r="GNL78" s="512"/>
      <c r="GNT78" s="512"/>
      <c r="GOB78" s="512"/>
      <c r="GOJ78" s="512"/>
      <c r="GOR78" s="512"/>
      <c r="GOZ78" s="512"/>
      <c r="GPH78" s="512"/>
      <c r="GPP78" s="512"/>
      <c r="GPX78" s="512"/>
      <c r="GQF78" s="512"/>
      <c r="GQN78" s="512"/>
      <c r="GQV78" s="512"/>
      <c r="GRD78" s="512"/>
      <c r="GRL78" s="512"/>
      <c r="GRT78" s="512"/>
      <c r="GSB78" s="512"/>
      <c r="GSJ78" s="512"/>
      <c r="GSR78" s="512"/>
      <c r="GSZ78" s="512"/>
      <c r="GTH78" s="512"/>
      <c r="GTP78" s="512"/>
      <c r="GTX78" s="512"/>
      <c r="GUF78" s="512"/>
      <c r="GUN78" s="512"/>
      <c r="GUV78" s="512"/>
      <c r="GVD78" s="512"/>
      <c r="GVL78" s="512"/>
      <c r="GVT78" s="512"/>
      <c r="GWB78" s="512"/>
      <c r="GWJ78" s="512"/>
      <c r="GWR78" s="512"/>
      <c r="GWZ78" s="512"/>
      <c r="GXH78" s="512"/>
      <c r="GXP78" s="512"/>
      <c r="GXX78" s="512"/>
      <c r="GYF78" s="512"/>
      <c r="GYN78" s="512"/>
      <c r="GYV78" s="512"/>
      <c r="GZD78" s="512"/>
      <c r="GZL78" s="512"/>
      <c r="GZT78" s="512"/>
      <c r="HAB78" s="512"/>
      <c r="HAJ78" s="512"/>
      <c r="HAR78" s="512"/>
      <c r="HAZ78" s="512"/>
      <c r="HBH78" s="512"/>
      <c r="HBP78" s="512"/>
      <c r="HBX78" s="512"/>
      <c r="HCF78" s="512"/>
      <c r="HCN78" s="512"/>
      <c r="HCV78" s="512"/>
      <c r="HDD78" s="512"/>
      <c r="HDL78" s="512"/>
      <c r="HDT78" s="512"/>
      <c r="HEB78" s="512"/>
      <c r="HEJ78" s="512"/>
      <c r="HER78" s="512"/>
      <c r="HEZ78" s="512"/>
      <c r="HFH78" s="512"/>
      <c r="HFP78" s="512"/>
      <c r="HFX78" s="512"/>
      <c r="HGF78" s="512"/>
      <c r="HGN78" s="512"/>
      <c r="HGV78" s="512"/>
      <c r="HHD78" s="512"/>
      <c r="HHL78" s="512"/>
      <c r="HHT78" s="512"/>
      <c r="HIB78" s="512"/>
      <c r="HIJ78" s="512"/>
      <c r="HIR78" s="512"/>
      <c r="HIZ78" s="512"/>
      <c r="HJH78" s="512"/>
      <c r="HJP78" s="512"/>
      <c r="HJX78" s="512"/>
      <c r="HKF78" s="512"/>
      <c r="HKN78" s="512"/>
      <c r="HKV78" s="512"/>
      <c r="HLD78" s="512"/>
      <c r="HLL78" s="512"/>
      <c r="HLT78" s="512"/>
      <c r="HMB78" s="512"/>
      <c r="HMJ78" s="512"/>
      <c r="HMR78" s="512"/>
      <c r="HMZ78" s="512"/>
      <c r="HNH78" s="512"/>
      <c r="HNP78" s="512"/>
      <c r="HNX78" s="512"/>
      <c r="HOF78" s="512"/>
      <c r="HON78" s="512"/>
      <c r="HOV78" s="512"/>
      <c r="HPD78" s="512"/>
      <c r="HPL78" s="512"/>
      <c r="HPT78" s="512"/>
      <c r="HQB78" s="512"/>
      <c r="HQJ78" s="512"/>
      <c r="HQR78" s="512"/>
      <c r="HQZ78" s="512"/>
      <c r="HRH78" s="512"/>
      <c r="HRP78" s="512"/>
      <c r="HRX78" s="512"/>
      <c r="HSF78" s="512"/>
      <c r="HSN78" s="512"/>
      <c r="HSV78" s="512"/>
      <c r="HTD78" s="512"/>
      <c r="HTL78" s="512"/>
      <c r="HTT78" s="512"/>
      <c r="HUB78" s="512"/>
      <c r="HUJ78" s="512"/>
      <c r="HUR78" s="512"/>
      <c r="HUZ78" s="512"/>
      <c r="HVH78" s="512"/>
      <c r="HVP78" s="512"/>
      <c r="HVX78" s="512"/>
      <c r="HWF78" s="512"/>
      <c r="HWN78" s="512"/>
      <c r="HWV78" s="512"/>
      <c r="HXD78" s="512"/>
      <c r="HXL78" s="512"/>
      <c r="HXT78" s="512"/>
      <c r="HYB78" s="512"/>
      <c r="HYJ78" s="512"/>
      <c r="HYR78" s="512"/>
      <c r="HYZ78" s="512"/>
      <c r="HZH78" s="512"/>
      <c r="HZP78" s="512"/>
      <c r="HZX78" s="512"/>
      <c r="IAF78" s="512"/>
      <c r="IAN78" s="512"/>
      <c r="IAV78" s="512"/>
      <c r="IBD78" s="512"/>
      <c r="IBL78" s="512"/>
      <c r="IBT78" s="512"/>
      <c r="ICB78" s="512"/>
      <c r="ICJ78" s="512"/>
      <c r="ICR78" s="512"/>
      <c r="ICZ78" s="512"/>
      <c r="IDH78" s="512"/>
      <c r="IDP78" s="512"/>
      <c r="IDX78" s="512"/>
      <c r="IEF78" s="512"/>
      <c r="IEN78" s="512"/>
      <c r="IEV78" s="512"/>
      <c r="IFD78" s="512"/>
      <c r="IFL78" s="512"/>
      <c r="IFT78" s="512"/>
      <c r="IGB78" s="512"/>
      <c r="IGJ78" s="512"/>
      <c r="IGR78" s="512"/>
      <c r="IGZ78" s="512"/>
      <c r="IHH78" s="512"/>
      <c r="IHP78" s="512"/>
      <c r="IHX78" s="512"/>
      <c r="IIF78" s="512"/>
      <c r="IIN78" s="512"/>
      <c r="IIV78" s="512"/>
      <c r="IJD78" s="512"/>
      <c r="IJL78" s="512"/>
      <c r="IJT78" s="512"/>
      <c r="IKB78" s="512"/>
      <c r="IKJ78" s="512"/>
      <c r="IKR78" s="512"/>
      <c r="IKZ78" s="512"/>
      <c r="ILH78" s="512"/>
      <c r="ILP78" s="512"/>
      <c r="ILX78" s="512"/>
      <c r="IMF78" s="512"/>
      <c r="IMN78" s="512"/>
      <c r="IMV78" s="512"/>
      <c r="IND78" s="512"/>
      <c r="INL78" s="512"/>
      <c r="INT78" s="512"/>
      <c r="IOB78" s="512"/>
      <c r="IOJ78" s="512"/>
      <c r="IOR78" s="512"/>
      <c r="IOZ78" s="512"/>
      <c r="IPH78" s="512"/>
      <c r="IPP78" s="512"/>
      <c r="IPX78" s="512"/>
      <c r="IQF78" s="512"/>
      <c r="IQN78" s="512"/>
      <c r="IQV78" s="512"/>
      <c r="IRD78" s="512"/>
      <c r="IRL78" s="512"/>
      <c r="IRT78" s="512"/>
      <c r="ISB78" s="512"/>
      <c r="ISJ78" s="512"/>
      <c r="ISR78" s="512"/>
      <c r="ISZ78" s="512"/>
      <c r="ITH78" s="512"/>
      <c r="ITP78" s="512"/>
      <c r="ITX78" s="512"/>
      <c r="IUF78" s="512"/>
      <c r="IUN78" s="512"/>
      <c r="IUV78" s="512"/>
      <c r="IVD78" s="512"/>
      <c r="IVL78" s="512"/>
      <c r="IVT78" s="512"/>
      <c r="IWB78" s="512"/>
      <c r="IWJ78" s="512"/>
      <c r="IWR78" s="512"/>
      <c r="IWZ78" s="512"/>
      <c r="IXH78" s="512"/>
      <c r="IXP78" s="512"/>
      <c r="IXX78" s="512"/>
      <c r="IYF78" s="512"/>
      <c r="IYN78" s="512"/>
      <c r="IYV78" s="512"/>
      <c r="IZD78" s="512"/>
      <c r="IZL78" s="512"/>
      <c r="IZT78" s="512"/>
      <c r="JAB78" s="512"/>
      <c r="JAJ78" s="512"/>
      <c r="JAR78" s="512"/>
      <c r="JAZ78" s="512"/>
      <c r="JBH78" s="512"/>
      <c r="JBP78" s="512"/>
      <c r="JBX78" s="512"/>
      <c r="JCF78" s="512"/>
      <c r="JCN78" s="512"/>
      <c r="JCV78" s="512"/>
      <c r="JDD78" s="512"/>
      <c r="JDL78" s="512"/>
      <c r="JDT78" s="512"/>
      <c r="JEB78" s="512"/>
      <c r="JEJ78" s="512"/>
      <c r="JER78" s="512"/>
      <c r="JEZ78" s="512"/>
      <c r="JFH78" s="512"/>
      <c r="JFP78" s="512"/>
      <c r="JFX78" s="512"/>
      <c r="JGF78" s="512"/>
      <c r="JGN78" s="512"/>
      <c r="JGV78" s="512"/>
      <c r="JHD78" s="512"/>
      <c r="JHL78" s="512"/>
      <c r="JHT78" s="512"/>
      <c r="JIB78" s="512"/>
      <c r="JIJ78" s="512"/>
      <c r="JIR78" s="512"/>
      <c r="JIZ78" s="512"/>
      <c r="JJH78" s="512"/>
      <c r="JJP78" s="512"/>
      <c r="JJX78" s="512"/>
      <c r="JKF78" s="512"/>
      <c r="JKN78" s="512"/>
      <c r="JKV78" s="512"/>
      <c r="JLD78" s="512"/>
      <c r="JLL78" s="512"/>
      <c r="JLT78" s="512"/>
      <c r="JMB78" s="512"/>
      <c r="JMJ78" s="512"/>
      <c r="JMR78" s="512"/>
      <c r="JMZ78" s="512"/>
      <c r="JNH78" s="512"/>
      <c r="JNP78" s="512"/>
      <c r="JNX78" s="512"/>
      <c r="JOF78" s="512"/>
      <c r="JON78" s="512"/>
      <c r="JOV78" s="512"/>
      <c r="JPD78" s="512"/>
      <c r="JPL78" s="512"/>
      <c r="JPT78" s="512"/>
      <c r="JQB78" s="512"/>
      <c r="JQJ78" s="512"/>
      <c r="JQR78" s="512"/>
      <c r="JQZ78" s="512"/>
      <c r="JRH78" s="512"/>
      <c r="JRP78" s="512"/>
      <c r="JRX78" s="512"/>
      <c r="JSF78" s="512"/>
      <c r="JSN78" s="512"/>
      <c r="JSV78" s="512"/>
      <c r="JTD78" s="512"/>
      <c r="JTL78" s="512"/>
      <c r="JTT78" s="512"/>
      <c r="JUB78" s="512"/>
      <c r="JUJ78" s="512"/>
      <c r="JUR78" s="512"/>
      <c r="JUZ78" s="512"/>
      <c r="JVH78" s="512"/>
      <c r="JVP78" s="512"/>
      <c r="JVX78" s="512"/>
      <c r="JWF78" s="512"/>
      <c r="JWN78" s="512"/>
      <c r="JWV78" s="512"/>
      <c r="JXD78" s="512"/>
      <c r="JXL78" s="512"/>
      <c r="JXT78" s="512"/>
      <c r="JYB78" s="512"/>
      <c r="JYJ78" s="512"/>
      <c r="JYR78" s="512"/>
      <c r="JYZ78" s="512"/>
      <c r="JZH78" s="512"/>
      <c r="JZP78" s="512"/>
      <c r="JZX78" s="512"/>
      <c r="KAF78" s="512"/>
      <c r="KAN78" s="512"/>
      <c r="KAV78" s="512"/>
      <c r="KBD78" s="512"/>
      <c r="KBL78" s="512"/>
      <c r="KBT78" s="512"/>
      <c r="KCB78" s="512"/>
      <c r="KCJ78" s="512"/>
      <c r="KCR78" s="512"/>
      <c r="KCZ78" s="512"/>
      <c r="KDH78" s="512"/>
      <c r="KDP78" s="512"/>
      <c r="KDX78" s="512"/>
      <c r="KEF78" s="512"/>
      <c r="KEN78" s="512"/>
      <c r="KEV78" s="512"/>
      <c r="KFD78" s="512"/>
      <c r="KFL78" s="512"/>
      <c r="KFT78" s="512"/>
      <c r="KGB78" s="512"/>
      <c r="KGJ78" s="512"/>
      <c r="KGR78" s="512"/>
      <c r="KGZ78" s="512"/>
      <c r="KHH78" s="512"/>
      <c r="KHP78" s="512"/>
      <c r="KHX78" s="512"/>
      <c r="KIF78" s="512"/>
      <c r="KIN78" s="512"/>
      <c r="KIV78" s="512"/>
      <c r="KJD78" s="512"/>
      <c r="KJL78" s="512"/>
      <c r="KJT78" s="512"/>
      <c r="KKB78" s="512"/>
      <c r="KKJ78" s="512"/>
      <c r="KKR78" s="512"/>
      <c r="KKZ78" s="512"/>
      <c r="KLH78" s="512"/>
      <c r="KLP78" s="512"/>
      <c r="KLX78" s="512"/>
      <c r="KMF78" s="512"/>
      <c r="KMN78" s="512"/>
      <c r="KMV78" s="512"/>
      <c r="KND78" s="512"/>
      <c r="KNL78" s="512"/>
      <c r="KNT78" s="512"/>
      <c r="KOB78" s="512"/>
      <c r="KOJ78" s="512"/>
      <c r="KOR78" s="512"/>
      <c r="KOZ78" s="512"/>
      <c r="KPH78" s="512"/>
      <c r="KPP78" s="512"/>
      <c r="KPX78" s="512"/>
      <c r="KQF78" s="512"/>
      <c r="KQN78" s="512"/>
      <c r="KQV78" s="512"/>
      <c r="KRD78" s="512"/>
      <c r="KRL78" s="512"/>
      <c r="KRT78" s="512"/>
      <c r="KSB78" s="512"/>
      <c r="KSJ78" s="512"/>
      <c r="KSR78" s="512"/>
      <c r="KSZ78" s="512"/>
      <c r="KTH78" s="512"/>
      <c r="KTP78" s="512"/>
      <c r="KTX78" s="512"/>
      <c r="KUF78" s="512"/>
      <c r="KUN78" s="512"/>
      <c r="KUV78" s="512"/>
      <c r="KVD78" s="512"/>
      <c r="KVL78" s="512"/>
      <c r="KVT78" s="512"/>
      <c r="KWB78" s="512"/>
      <c r="KWJ78" s="512"/>
      <c r="KWR78" s="512"/>
      <c r="KWZ78" s="512"/>
      <c r="KXH78" s="512"/>
      <c r="KXP78" s="512"/>
      <c r="KXX78" s="512"/>
      <c r="KYF78" s="512"/>
      <c r="KYN78" s="512"/>
      <c r="KYV78" s="512"/>
      <c r="KZD78" s="512"/>
      <c r="KZL78" s="512"/>
      <c r="KZT78" s="512"/>
      <c r="LAB78" s="512"/>
      <c r="LAJ78" s="512"/>
      <c r="LAR78" s="512"/>
      <c r="LAZ78" s="512"/>
      <c r="LBH78" s="512"/>
      <c r="LBP78" s="512"/>
      <c r="LBX78" s="512"/>
      <c r="LCF78" s="512"/>
      <c r="LCN78" s="512"/>
      <c r="LCV78" s="512"/>
      <c r="LDD78" s="512"/>
      <c r="LDL78" s="512"/>
      <c r="LDT78" s="512"/>
      <c r="LEB78" s="512"/>
      <c r="LEJ78" s="512"/>
      <c r="LER78" s="512"/>
      <c r="LEZ78" s="512"/>
      <c r="LFH78" s="512"/>
      <c r="LFP78" s="512"/>
      <c r="LFX78" s="512"/>
      <c r="LGF78" s="512"/>
      <c r="LGN78" s="512"/>
      <c r="LGV78" s="512"/>
      <c r="LHD78" s="512"/>
      <c r="LHL78" s="512"/>
      <c r="LHT78" s="512"/>
      <c r="LIB78" s="512"/>
      <c r="LIJ78" s="512"/>
      <c r="LIR78" s="512"/>
      <c r="LIZ78" s="512"/>
      <c r="LJH78" s="512"/>
      <c r="LJP78" s="512"/>
      <c r="LJX78" s="512"/>
      <c r="LKF78" s="512"/>
      <c r="LKN78" s="512"/>
      <c r="LKV78" s="512"/>
      <c r="LLD78" s="512"/>
      <c r="LLL78" s="512"/>
      <c r="LLT78" s="512"/>
      <c r="LMB78" s="512"/>
      <c r="LMJ78" s="512"/>
      <c r="LMR78" s="512"/>
      <c r="LMZ78" s="512"/>
      <c r="LNH78" s="512"/>
      <c r="LNP78" s="512"/>
      <c r="LNX78" s="512"/>
      <c r="LOF78" s="512"/>
      <c r="LON78" s="512"/>
      <c r="LOV78" s="512"/>
      <c r="LPD78" s="512"/>
      <c r="LPL78" s="512"/>
      <c r="LPT78" s="512"/>
      <c r="LQB78" s="512"/>
      <c r="LQJ78" s="512"/>
      <c r="LQR78" s="512"/>
      <c r="LQZ78" s="512"/>
      <c r="LRH78" s="512"/>
      <c r="LRP78" s="512"/>
      <c r="LRX78" s="512"/>
      <c r="LSF78" s="512"/>
      <c r="LSN78" s="512"/>
      <c r="LSV78" s="512"/>
      <c r="LTD78" s="512"/>
      <c r="LTL78" s="512"/>
      <c r="LTT78" s="512"/>
      <c r="LUB78" s="512"/>
      <c r="LUJ78" s="512"/>
      <c r="LUR78" s="512"/>
      <c r="LUZ78" s="512"/>
      <c r="LVH78" s="512"/>
      <c r="LVP78" s="512"/>
      <c r="LVX78" s="512"/>
      <c r="LWF78" s="512"/>
      <c r="LWN78" s="512"/>
      <c r="LWV78" s="512"/>
      <c r="LXD78" s="512"/>
      <c r="LXL78" s="512"/>
      <c r="LXT78" s="512"/>
      <c r="LYB78" s="512"/>
      <c r="LYJ78" s="512"/>
      <c r="LYR78" s="512"/>
      <c r="LYZ78" s="512"/>
      <c r="LZH78" s="512"/>
      <c r="LZP78" s="512"/>
      <c r="LZX78" s="512"/>
      <c r="MAF78" s="512"/>
      <c r="MAN78" s="512"/>
      <c r="MAV78" s="512"/>
      <c r="MBD78" s="512"/>
      <c r="MBL78" s="512"/>
      <c r="MBT78" s="512"/>
      <c r="MCB78" s="512"/>
      <c r="MCJ78" s="512"/>
      <c r="MCR78" s="512"/>
      <c r="MCZ78" s="512"/>
      <c r="MDH78" s="512"/>
      <c r="MDP78" s="512"/>
      <c r="MDX78" s="512"/>
      <c r="MEF78" s="512"/>
      <c r="MEN78" s="512"/>
      <c r="MEV78" s="512"/>
      <c r="MFD78" s="512"/>
      <c r="MFL78" s="512"/>
      <c r="MFT78" s="512"/>
      <c r="MGB78" s="512"/>
      <c r="MGJ78" s="512"/>
      <c r="MGR78" s="512"/>
      <c r="MGZ78" s="512"/>
      <c r="MHH78" s="512"/>
      <c r="MHP78" s="512"/>
      <c r="MHX78" s="512"/>
      <c r="MIF78" s="512"/>
      <c r="MIN78" s="512"/>
      <c r="MIV78" s="512"/>
      <c r="MJD78" s="512"/>
      <c r="MJL78" s="512"/>
      <c r="MJT78" s="512"/>
      <c r="MKB78" s="512"/>
      <c r="MKJ78" s="512"/>
      <c r="MKR78" s="512"/>
      <c r="MKZ78" s="512"/>
      <c r="MLH78" s="512"/>
      <c r="MLP78" s="512"/>
      <c r="MLX78" s="512"/>
      <c r="MMF78" s="512"/>
      <c r="MMN78" s="512"/>
      <c r="MMV78" s="512"/>
      <c r="MND78" s="512"/>
      <c r="MNL78" s="512"/>
      <c r="MNT78" s="512"/>
      <c r="MOB78" s="512"/>
      <c r="MOJ78" s="512"/>
      <c r="MOR78" s="512"/>
      <c r="MOZ78" s="512"/>
      <c r="MPH78" s="512"/>
      <c r="MPP78" s="512"/>
      <c r="MPX78" s="512"/>
      <c r="MQF78" s="512"/>
      <c r="MQN78" s="512"/>
      <c r="MQV78" s="512"/>
      <c r="MRD78" s="512"/>
      <c r="MRL78" s="512"/>
      <c r="MRT78" s="512"/>
      <c r="MSB78" s="512"/>
      <c r="MSJ78" s="512"/>
      <c r="MSR78" s="512"/>
      <c r="MSZ78" s="512"/>
      <c r="MTH78" s="512"/>
      <c r="MTP78" s="512"/>
      <c r="MTX78" s="512"/>
      <c r="MUF78" s="512"/>
      <c r="MUN78" s="512"/>
      <c r="MUV78" s="512"/>
      <c r="MVD78" s="512"/>
      <c r="MVL78" s="512"/>
      <c r="MVT78" s="512"/>
      <c r="MWB78" s="512"/>
      <c r="MWJ78" s="512"/>
      <c r="MWR78" s="512"/>
      <c r="MWZ78" s="512"/>
      <c r="MXH78" s="512"/>
      <c r="MXP78" s="512"/>
      <c r="MXX78" s="512"/>
      <c r="MYF78" s="512"/>
      <c r="MYN78" s="512"/>
      <c r="MYV78" s="512"/>
      <c r="MZD78" s="512"/>
      <c r="MZL78" s="512"/>
      <c r="MZT78" s="512"/>
      <c r="NAB78" s="512"/>
      <c r="NAJ78" s="512"/>
      <c r="NAR78" s="512"/>
      <c r="NAZ78" s="512"/>
      <c r="NBH78" s="512"/>
      <c r="NBP78" s="512"/>
      <c r="NBX78" s="512"/>
      <c r="NCF78" s="512"/>
      <c r="NCN78" s="512"/>
      <c r="NCV78" s="512"/>
      <c r="NDD78" s="512"/>
      <c r="NDL78" s="512"/>
      <c r="NDT78" s="512"/>
      <c r="NEB78" s="512"/>
      <c r="NEJ78" s="512"/>
      <c r="NER78" s="512"/>
      <c r="NEZ78" s="512"/>
      <c r="NFH78" s="512"/>
      <c r="NFP78" s="512"/>
      <c r="NFX78" s="512"/>
      <c r="NGF78" s="512"/>
      <c r="NGN78" s="512"/>
      <c r="NGV78" s="512"/>
      <c r="NHD78" s="512"/>
      <c r="NHL78" s="512"/>
      <c r="NHT78" s="512"/>
      <c r="NIB78" s="512"/>
      <c r="NIJ78" s="512"/>
      <c r="NIR78" s="512"/>
      <c r="NIZ78" s="512"/>
      <c r="NJH78" s="512"/>
      <c r="NJP78" s="512"/>
      <c r="NJX78" s="512"/>
      <c r="NKF78" s="512"/>
      <c r="NKN78" s="512"/>
      <c r="NKV78" s="512"/>
      <c r="NLD78" s="512"/>
      <c r="NLL78" s="512"/>
      <c r="NLT78" s="512"/>
      <c r="NMB78" s="512"/>
      <c r="NMJ78" s="512"/>
      <c r="NMR78" s="512"/>
      <c r="NMZ78" s="512"/>
      <c r="NNH78" s="512"/>
      <c r="NNP78" s="512"/>
      <c r="NNX78" s="512"/>
      <c r="NOF78" s="512"/>
      <c r="NON78" s="512"/>
      <c r="NOV78" s="512"/>
      <c r="NPD78" s="512"/>
      <c r="NPL78" s="512"/>
      <c r="NPT78" s="512"/>
      <c r="NQB78" s="512"/>
      <c r="NQJ78" s="512"/>
      <c r="NQR78" s="512"/>
      <c r="NQZ78" s="512"/>
      <c r="NRH78" s="512"/>
      <c r="NRP78" s="512"/>
      <c r="NRX78" s="512"/>
      <c r="NSF78" s="512"/>
      <c r="NSN78" s="512"/>
      <c r="NSV78" s="512"/>
      <c r="NTD78" s="512"/>
      <c r="NTL78" s="512"/>
      <c r="NTT78" s="512"/>
      <c r="NUB78" s="512"/>
      <c r="NUJ78" s="512"/>
      <c r="NUR78" s="512"/>
      <c r="NUZ78" s="512"/>
      <c r="NVH78" s="512"/>
      <c r="NVP78" s="512"/>
      <c r="NVX78" s="512"/>
      <c r="NWF78" s="512"/>
      <c r="NWN78" s="512"/>
      <c r="NWV78" s="512"/>
      <c r="NXD78" s="512"/>
      <c r="NXL78" s="512"/>
      <c r="NXT78" s="512"/>
      <c r="NYB78" s="512"/>
      <c r="NYJ78" s="512"/>
      <c r="NYR78" s="512"/>
      <c r="NYZ78" s="512"/>
      <c r="NZH78" s="512"/>
      <c r="NZP78" s="512"/>
      <c r="NZX78" s="512"/>
      <c r="OAF78" s="512"/>
      <c r="OAN78" s="512"/>
      <c r="OAV78" s="512"/>
      <c r="OBD78" s="512"/>
      <c r="OBL78" s="512"/>
      <c r="OBT78" s="512"/>
      <c r="OCB78" s="512"/>
      <c r="OCJ78" s="512"/>
      <c r="OCR78" s="512"/>
      <c r="OCZ78" s="512"/>
      <c r="ODH78" s="512"/>
      <c r="ODP78" s="512"/>
      <c r="ODX78" s="512"/>
      <c r="OEF78" s="512"/>
      <c r="OEN78" s="512"/>
      <c r="OEV78" s="512"/>
      <c r="OFD78" s="512"/>
      <c r="OFL78" s="512"/>
      <c r="OFT78" s="512"/>
      <c r="OGB78" s="512"/>
      <c r="OGJ78" s="512"/>
      <c r="OGR78" s="512"/>
      <c r="OGZ78" s="512"/>
      <c r="OHH78" s="512"/>
      <c r="OHP78" s="512"/>
      <c r="OHX78" s="512"/>
      <c r="OIF78" s="512"/>
      <c r="OIN78" s="512"/>
      <c r="OIV78" s="512"/>
      <c r="OJD78" s="512"/>
      <c r="OJL78" s="512"/>
      <c r="OJT78" s="512"/>
      <c r="OKB78" s="512"/>
      <c r="OKJ78" s="512"/>
      <c r="OKR78" s="512"/>
      <c r="OKZ78" s="512"/>
      <c r="OLH78" s="512"/>
      <c r="OLP78" s="512"/>
      <c r="OLX78" s="512"/>
      <c r="OMF78" s="512"/>
      <c r="OMN78" s="512"/>
      <c r="OMV78" s="512"/>
      <c r="OND78" s="512"/>
      <c r="ONL78" s="512"/>
      <c r="ONT78" s="512"/>
      <c r="OOB78" s="512"/>
      <c r="OOJ78" s="512"/>
      <c r="OOR78" s="512"/>
      <c r="OOZ78" s="512"/>
      <c r="OPH78" s="512"/>
      <c r="OPP78" s="512"/>
      <c r="OPX78" s="512"/>
      <c r="OQF78" s="512"/>
      <c r="OQN78" s="512"/>
      <c r="OQV78" s="512"/>
      <c r="ORD78" s="512"/>
      <c r="ORL78" s="512"/>
      <c r="ORT78" s="512"/>
      <c r="OSB78" s="512"/>
      <c r="OSJ78" s="512"/>
      <c r="OSR78" s="512"/>
      <c r="OSZ78" s="512"/>
      <c r="OTH78" s="512"/>
      <c r="OTP78" s="512"/>
      <c r="OTX78" s="512"/>
      <c r="OUF78" s="512"/>
      <c r="OUN78" s="512"/>
      <c r="OUV78" s="512"/>
      <c r="OVD78" s="512"/>
      <c r="OVL78" s="512"/>
      <c r="OVT78" s="512"/>
      <c r="OWB78" s="512"/>
      <c r="OWJ78" s="512"/>
      <c r="OWR78" s="512"/>
      <c r="OWZ78" s="512"/>
      <c r="OXH78" s="512"/>
      <c r="OXP78" s="512"/>
      <c r="OXX78" s="512"/>
      <c r="OYF78" s="512"/>
      <c r="OYN78" s="512"/>
      <c r="OYV78" s="512"/>
      <c r="OZD78" s="512"/>
      <c r="OZL78" s="512"/>
      <c r="OZT78" s="512"/>
      <c r="PAB78" s="512"/>
      <c r="PAJ78" s="512"/>
      <c r="PAR78" s="512"/>
      <c r="PAZ78" s="512"/>
      <c r="PBH78" s="512"/>
      <c r="PBP78" s="512"/>
      <c r="PBX78" s="512"/>
      <c r="PCF78" s="512"/>
      <c r="PCN78" s="512"/>
      <c r="PCV78" s="512"/>
      <c r="PDD78" s="512"/>
      <c r="PDL78" s="512"/>
      <c r="PDT78" s="512"/>
      <c r="PEB78" s="512"/>
      <c r="PEJ78" s="512"/>
      <c r="PER78" s="512"/>
      <c r="PEZ78" s="512"/>
      <c r="PFH78" s="512"/>
      <c r="PFP78" s="512"/>
      <c r="PFX78" s="512"/>
      <c r="PGF78" s="512"/>
      <c r="PGN78" s="512"/>
      <c r="PGV78" s="512"/>
      <c r="PHD78" s="512"/>
      <c r="PHL78" s="512"/>
      <c r="PHT78" s="512"/>
      <c r="PIB78" s="512"/>
      <c r="PIJ78" s="512"/>
      <c r="PIR78" s="512"/>
      <c r="PIZ78" s="512"/>
      <c r="PJH78" s="512"/>
      <c r="PJP78" s="512"/>
      <c r="PJX78" s="512"/>
      <c r="PKF78" s="512"/>
      <c r="PKN78" s="512"/>
      <c r="PKV78" s="512"/>
      <c r="PLD78" s="512"/>
      <c r="PLL78" s="512"/>
      <c r="PLT78" s="512"/>
      <c r="PMB78" s="512"/>
      <c r="PMJ78" s="512"/>
      <c r="PMR78" s="512"/>
      <c r="PMZ78" s="512"/>
      <c r="PNH78" s="512"/>
      <c r="PNP78" s="512"/>
      <c r="PNX78" s="512"/>
      <c r="POF78" s="512"/>
      <c r="PON78" s="512"/>
      <c r="POV78" s="512"/>
      <c r="PPD78" s="512"/>
      <c r="PPL78" s="512"/>
      <c r="PPT78" s="512"/>
      <c r="PQB78" s="512"/>
      <c r="PQJ78" s="512"/>
      <c r="PQR78" s="512"/>
      <c r="PQZ78" s="512"/>
      <c r="PRH78" s="512"/>
      <c r="PRP78" s="512"/>
      <c r="PRX78" s="512"/>
      <c r="PSF78" s="512"/>
      <c r="PSN78" s="512"/>
      <c r="PSV78" s="512"/>
      <c r="PTD78" s="512"/>
      <c r="PTL78" s="512"/>
      <c r="PTT78" s="512"/>
      <c r="PUB78" s="512"/>
      <c r="PUJ78" s="512"/>
      <c r="PUR78" s="512"/>
      <c r="PUZ78" s="512"/>
      <c r="PVH78" s="512"/>
      <c r="PVP78" s="512"/>
      <c r="PVX78" s="512"/>
      <c r="PWF78" s="512"/>
      <c r="PWN78" s="512"/>
      <c r="PWV78" s="512"/>
      <c r="PXD78" s="512"/>
      <c r="PXL78" s="512"/>
      <c r="PXT78" s="512"/>
      <c r="PYB78" s="512"/>
      <c r="PYJ78" s="512"/>
      <c r="PYR78" s="512"/>
      <c r="PYZ78" s="512"/>
      <c r="PZH78" s="512"/>
      <c r="PZP78" s="512"/>
      <c r="PZX78" s="512"/>
      <c r="QAF78" s="512"/>
      <c r="QAN78" s="512"/>
      <c r="QAV78" s="512"/>
      <c r="QBD78" s="512"/>
      <c r="QBL78" s="512"/>
      <c r="QBT78" s="512"/>
      <c r="QCB78" s="512"/>
      <c r="QCJ78" s="512"/>
      <c r="QCR78" s="512"/>
      <c r="QCZ78" s="512"/>
      <c r="QDH78" s="512"/>
      <c r="QDP78" s="512"/>
      <c r="QDX78" s="512"/>
      <c r="QEF78" s="512"/>
      <c r="QEN78" s="512"/>
      <c r="QEV78" s="512"/>
      <c r="QFD78" s="512"/>
      <c r="QFL78" s="512"/>
      <c r="QFT78" s="512"/>
      <c r="QGB78" s="512"/>
      <c r="QGJ78" s="512"/>
      <c r="QGR78" s="512"/>
      <c r="QGZ78" s="512"/>
      <c r="QHH78" s="512"/>
      <c r="QHP78" s="512"/>
      <c r="QHX78" s="512"/>
      <c r="QIF78" s="512"/>
      <c r="QIN78" s="512"/>
      <c r="QIV78" s="512"/>
      <c r="QJD78" s="512"/>
      <c r="QJL78" s="512"/>
      <c r="QJT78" s="512"/>
      <c r="QKB78" s="512"/>
      <c r="QKJ78" s="512"/>
      <c r="QKR78" s="512"/>
      <c r="QKZ78" s="512"/>
      <c r="QLH78" s="512"/>
      <c r="QLP78" s="512"/>
      <c r="QLX78" s="512"/>
      <c r="QMF78" s="512"/>
      <c r="QMN78" s="512"/>
      <c r="QMV78" s="512"/>
      <c r="QND78" s="512"/>
      <c r="QNL78" s="512"/>
      <c r="QNT78" s="512"/>
      <c r="QOB78" s="512"/>
      <c r="QOJ78" s="512"/>
      <c r="QOR78" s="512"/>
      <c r="QOZ78" s="512"/>
      <c r="QPH78" s="512"/>
      <c r="QPP78" s="512"/>
      <c r="QPX78" s="512"/>
      <c r="QQF78" s="512"/>
      <c r="QQN78" s="512"/>
      <c r="QQV78" s="512"/>
      <c r="QRD78" s="512"/>
      <c r="QRL78" s="512"/>
      <c r="QRT78" s="512"/>
      <c r="QSB78" s="512"/>
      <c r="QSJ78" s="512"/>
      <c r="QSR78" s="512"/>
      <c r="QSZ78" s="512"/>
      <c r="QTH78" s="512"/>
      <c r="QTP78" s="512"/>
      <c r="QTX78" s="512"/>
      <c r="QUF78" s="512"/>
      <c r="QUN78" s="512"/>
      <c r="QUV78" s="512"/>
      <c r="QVD78" s="512"/>
      <c r="QVL78" s="512"/>
      <c r="QVT78" s="512"/>
      <c r="QWB78" s="512"/>
      <c r="QWJ78" s="512"/>
      <c r="QWR78" s="512"/>
      <c r="QWZ78" s="512"/>
      <c r="QXH78" s="512"/>
      <c r="QXP78" s="512"/>
      <c r="QXX78" s="512"/>
      <c r="QYF78" s="512"/>
      <c r="QYN78" s="512"/>
      <c r="QYV78" s="512"/>
      <c r="QZD78" s="512"/>
      <c r="QZL78" s="512"/>
      <c r="QZT78" s="512"/>
      <c r="RAB78" s="512"/>
      <c r="RAJ78" s="512"/>
      <c r="RAR78" s="512"/>
      <c r="RAZ78" s="512"/>
      <c r="RBH78" s="512"/>
      <c r="RBP78" s="512"/>
      <c r="RBX78" s="512"/>
      <c r="RCF78" s="512"/>
      <c r="RCN78" s="512"/>
      <c r="RCV78" s="512"/>
      <c r="RDD78" s="512"/>
      <c r="RDL78" s="512"/>
      <c r="RDT78" s="512"/>
      <c r="REB78" s="512"/>
      <c r="REJ78" s="512"/>
      <c r="RER78" s="512"/>
      <c r="REZ78" s="512"/>
      <c r="RFH78" s="512"/>
      <c r="RFP78" s="512"/>
      <c r="RFX78" s="512"/>
      <c r="RGF78" s="512"/>
      <c r="RGN78" s="512"/>
      <c r="RGV78" s="512"/>
      <c r="RHD78" s="512"/>
      <c r="RHL78" s="512"/>
      <c r="RHT78" s="512"/>
      <c r="RIB78" s="512"/>
      <c r="RIJ78" s="512"/>
      <c r="RIR78" s="512"/>
      <c r="RIZ78" s="512"/>
      <c r="RJH78" s="512"/>
      <c r="RJP78" s="512"/>
      <c r="RJX78" s="512"/>
      <c r="RKF78" s="512"/>
      <c r="RKN78" s="512"/>
      <c r="RKV78" s="512"/>
      <c r="RLD78" s="512"/>
      <c r="RLL78" s="512"/>
      <c r="RLT78" s="512"/>
      <c r="RMB78" s="512"/>
      <c r="RMJ78" s="512"/>
      <c r="RMR78" s="512"/>
      <c r="RMZ78" s="512"/>
      <c r="RNH78" s="512"/>
      <c r="RNP78" s="512"/>
      <c r="RNX78" s="512"/>
      <c r="ROF78" s="512"/>
      <c r="RON78" s="512"/>
      <c r="ROV78" s="512"/>
      <c r="RPD78" s="512"/>
      <c r="RPL78" s="512"/>
      <c r="RPT78" s="512"/>
      <c r="RQB78" s="512"/>
      <c r="RQJ78" s="512"/>
      <c r="RQR78" s="512"/>
      <c r="RQZ78" s="512"/>
      <c r="RRH78" s="512"/>
      <c r="RRP78" s="512"/>
      <c r="RRX78" s="512"/>
      <c r="RSF78" s="512"/>
      <c r="RSN78" s="512"/>
      <c r="RSV78" s="512"/>
      <c r="RTD78" s="512"/>
      <c r="RTL78" s="512"/>
      <c r="RTT78" s="512"/>
      <c r="RUB78" s="512"/>
      <c r="RUJ78" s="512"/>
      <c r="RUR78" s="512"/>
      <c r="RUZ78" s="512"/>
      <c r="RVH78" s="512"/>
      <c r="RVP78" s="512"/>
      <c r="RVX78" s="512"/>
      <c r="RWF78" s="512"/>
      <c r="RWN78" s="512"/>
      <c r="RWV78" s="512"/>
      <c r="RXD78" s="512"/>
      <c r="RXL78" s="512"/>
      <c r="RXT78" s="512"/>
      <c r="RYB78" s="512"/>
      <c r="RYJ78" s="512"/>
      <c r="RYR78" s="512"/>
      <c r="RYZ78" s="512"/>
      <c r="RZH78" s="512"/>
      <c r="RZP78" s="512"/>
      <c r="RZX78" s="512"/>
      <c r="SAF78" s="512"/>
      <c r="SAN78" s="512"/>
      <c r="SAV78" s="512"/>
      <c r="SBD78" s="512"/>
      <c r="SBL78" s="512"/>
      <c r="SBT78" s="512"/>
      <c r="SCB78" s="512"/>
      <c r="SCJ78" s="512"/>
      <c r="SCR78" s="512"/>
      <c r="SCZ78" s="512"/>
      <c r="SDH78" s="512"/>
      <c r="SDP78" s="512"/>
      <c r="SDX78" s="512"/>
      <c r="SEF78" s="512"/>
      <c r="SEN78" s="512"/>
      <c r="SEV78" s="512"/>
      <c r="SFD78" s="512"/>
      <c r="SFL78" s="512"/>
      <c r="SFT78" s="512"/>
      <c r="SGB78" s="512"/>
      <c r="SGJ78" s="512"/>
      <c r="SGR78" s="512"/>
      <c r="SGZ78" s="512"/>
      <c r="SHH78" s="512"/>
      <c r="SHP78" s="512"/>
      <c r="SHX78" s="512"/>
      <c r="SIF78" s="512"/>
      <c r="SIN78" s="512"/>
      <c r="SIV78" s="512"/>
      <c r="SJD78" s="512"/>
      <c r="SJL78" s="512"/>
      <c r="SJT78" s="512"/>
      <c r="SKB78" s="512"/>
      <c r="SKJ78" s="512"/>
      <c r="SKR78" s="512"/>
      <c r="SKZ78" s="512"/>
      <c r="SLH78" s="512"/>
      <c r="SLP78" s="512"/>
      <c r="SLX78" s="512"/>
      <c r="SMF78" s="512"/>
      <c r="SMN78" s="512"/>
      <c r="SMV78" s="512"/>
      <c r="SND78" s="512"/>
      <c r="SNL78" s="512"/>
      <c r="SNT78" s="512"/>
      <c r="SOB78" s="512"/>
      <c r="SOJ78" s="512"/>
      <c r="SOR78" s="512"/>
      <c r="SOZ78" s="512"/>
      <c r="SPH78" s="512"/>
      <c r="SPP78" s="512"/>
      <c r="SPX78" s="512"/>
      <c r="SQF78" s="512"/>
      <c r="SQN78" s="512"/>
      <c r="SQV78" s="512"/>
      <c r="SRD78" s="512"/>
      <c r="SRL78" s="512"/>
      <c r="SRT78" s="512"/>
      <c r="SSB78" s="512"/>
      <c r="SSJ78" s="512"/>
      <c r="SSR78" s="512"/>
      <c r="SSZ78" s="512"/>
      <c r="STH78" s="512"/>
      <c r="STP78" s="512"/>
      <c r="STX78" s="512"/>
      <c r="SUF78" s="512"/>
      <c r="SUN78" s="512"/>
      <c r="SUV78" s="512"/>
      <c r="SVD78" s="512"/>
      <c r="SVL78" s="512"/>
      <c r="SVT78" s="512"/>
      <c r="SWB78" s="512"/>
      <c r="SWJ78" s="512"/>
      <c r="SWR78" s="512"/>
      <c r="SWZ78" s="512"/>
      <c r="SXH78" s="512"/>
      <c r="SXP78" s="512"/>
      <c r="SXX78" s="512"/>
      <c r="SYF78" s="512"/>
      <c r="SYN78" s="512"/>
      <c r="SYV78" s="512"/>
      <c r="SZD78" s="512"/>
      <c r="SZL78" s="512"/>
      <c r="SZT78" s="512"/>
      <c r="TAB78" s="512"/>
      <c r="TAJ78" s="512"/>
      <c r="TAR78" s="512"/>
      <c r="TAZ78" s="512"/>
      <c r="TBH78" s="512"/>
      <c r="TBP78" s="512"/>
      <c r="TBX78" s="512"/>
      <c r="TCF78" s="512"/>
      <c r="TCN78" s="512"/>
      <c r="TCV78" s="512"/>
      <c r="TDD78" s="512"/>
      <c r="TDL78" s="512"/>
      <c r="TDT78" s="512"/>
      <c r="TEB78" s="512"/>
      <c r="TEJ78" s="512"/>
      <c r="TER78" s="512"/>
      <c r="TEZ78" s="512"/>
      <c r="TFH78" s="512"/>
      <c r="TFP78" s="512"/>
      <c r="TFX78" s="512"/>
      <c r="TGF78" s="512"/>
      <c r="TGN78" s="512"/>
      <c r="TGV78" s="512"/>
      <c r="THD78" s="512"/>
      <c r="THL78" s="512"/>
      <c r="THT78" s="512"/>
      <c r="TIB78" s="512"/>
      <c r="TIJ78" s="512"/>
      <c r="TIR78" s="512"/>
      <c r="TIZ78" s="512"/>
      <c r="TJH78" s="512"/>
      <c r="TJP78" s="512"/>
      <c r="TJX78" s="512"/>
      <c r="TKF78" s="512"/>
      <c r="TKN78" s="512"/>
      <c r="TKV78" s="512"/>
      <c r="TLD78" s="512"/>
      <c r="TLL78" s="512"/>
      <c r="TLT78" s="512"/>
      <c r="TMB78" s="512"/>
      <c r="TMJ78" s="512"/>
      <c r="TMR78" s="512"/>
      <c r="TMZ78" s="512"/>
      <c r="TNH78" s="512"/>
      <c r="TNP78" s="512"/>
      <c r="TNX78" s="512"/>
      <c r="TOF78" s="512"/>
      <c r="TON78" s="512"/>
      <c r="TOV78" s="512"/>
      <c r="TPD78" s="512"/>
      <c r="TPL78" s="512"/>
      <c r="TPT78" s="512"/>
      <c r="TQB78" s="512"/>
      <c r="TQJ78" s="512"/>
      <c r="TQR78" s="512"/>
      <c r="TQZ78" s="512"/>
      <c r="TRH78" s="512"/>
      <c r="TRP78" s="512"/>
      <c r="TRX78" s="512"/>
      <c r="TSF78" s="512"/>
      <c r="TSN78" s="512"/>
      <c r="TSV78" s="512"/>
      <c r="TTD78" s="512"/>
      <c r="TTL78" s="512"/>
      <c r="TTT78" s="512"/>
      <c r="TUB78" s="512"/>
      <c r="TUJ78" s="512"/>
      <c r="TUR78" s="512"/>
      <c r="TUZ78" s="512"/>
      <c r="TVH78" s="512"/>
      <c r="TVP78" s="512"/>
      <c r="TVX78" s="512"/>
      <c r="TWF78" s="512"/>
      <c r="TWN78" s="512"/>
      <c r="TWV78" s="512"/>
      <c r="TXD78" s="512"/>
      <c r="TXL78" s="512"/>
      <c r="TXT78" s="512"/>
      <c r="TYB78" s="512"/>
      <c r="TYJ78" s="512"/>
      <c r="TYR78" s="512"/>
      <c r="TYZ78" s="512"/>
      <c r="TZH78" s="512"/>
      <c r="TZP78" s="512"/>
      <c r="TZX78" s="512"/>
      <c r="UAF78" s="512"/>
      <c r="UAN78" s="512"/>
      <c r="UAV78" s="512"/>
      <c r="UBD78" s="512"/>
      <c r="UBL78" s="512"/>
      <c r="UBT78" s="512"/>
      <c r="UCB78" s="512"/>
      <c r="UCJ78" s="512"/>
      <c r="UCR78" s="512"/>
      <c r="UCZ78" s="512"/>
      <c r="UDH78" s="512"/>
      <c r="UDP78" s="512"/>
      <c r="UDX78" s="512"/>
      <c r="UEF78" s="512"/>
      <c r="UEN78" s="512"/>
      <c r="UEV78" s="512"/>
      <c r="UFD78" s="512"/>
      <c r="UFL78" s="512"/>
      <c r="UFT78" s="512"/>
      <c r="UGB78" s="512"/>
      <c r="UGJ78" s="512"/>
      <c r="UGR78" s="512"/>
      <c r="UGZ78" s="512"/>
      <c r="UHH78" s="512"/>
      <c r="UHP78" s="512"/>
      <c r="UHX78" s="512"/>
      <c r="UIF78" s="512"/>
      <c r="UIN78" s="512"/>
      <c r="UIV78" s="512"/>
      <c r="UJD78" s="512"/>
      <c r="UJL78" s="512"/>
      <c r="UJT78" s="512"/>
      <c r="UKB78" s="512"/>
      <c r="UKJ78" s="512"/>
      <c r="UKR78" s="512"/>
      <c r="UKZ78" s="512"/>
      <c r="ULH78" s="512"/>
      <c r="ULP78" s="512"/>
      <c r="ULX78" s="512"/>
      <c r="UMF78" s="512"/>
      <c r="UMN78" s="512"/>
      <c r="UMV78" s="512"/>
      <c r="UND78" s="512"/>
      <c r="UNL78" s="512"/>
      <c r="UNT78" s="512"/>
      <c r="UOB78" s="512"/>
      <c r="UOJ78" s="512"/>
      <c r="UOR78" s="512"/>
      <c r="UOZ78" s="512"/>
      <c r="UPH78" s="512"/>
      <c r="UPP78" s="512"/>
      <c r="UPX78" s="512"/>
      <c r="UQF78" s="512"/>
      <c r="UQN78" s="512"/>
      <c r="UQV78" s="512"/>
      <c r="URD78" s="512"/>
      <c r="URL78" s="512"/>
      <c r="URT78" s="512"/>
      <c r="USB78" s="512"/>
      <c r="USJ78" s="512"/>
      <c r="USR78" s="512"/>
      <c r="USZ78" s="512"/>
      <c r="UTH78" s="512"/>
      <c r="UTP78" s="512"/>
      <c r="UTX78" s="512"/>
      <c r="UUF78" s="512"/>
      <c r="UUN78" s="512"/>
      <c r="UUV78" s="512"/>
      <c r="UVD78" s="512"/>
      <c r="UVL78" s="512"/>
      <c r="UVT78" s="512"/>
      <c r="UWB78" s="512"/>
      <c r="UWJ78" s="512"/>
      <c r="UWR78" s="512"/>
      <c r="UWZ78" s="512"/>
      <c r="UXH78" s="512"/>
      <c r="UXP78" s="512"/>
      <c r="UXX78" s="512"/>
      <c r="UYF78" s="512"/>
      <c r="UYN78" s="512"/>
      <c r="UYV78" s="512"/>
      <c r="UZD78" s="512"/>
      <c r="UZL78" s="512"/>
      <c r="UZT78" s="512"/>
      <c r="VAB78" s="512"/>
      <c r="VAJ78" s="512"/>
      <c r="VAR78" s="512"/>
      <c r="VAZ78" s="512"/>
      <c r="VBH78" s="512"/>
      <c r="VBP78" s="512"/>
      <c r="VBX78" s="512"/>
      <c r="VCF78" s="512"/>
      <c r="VCN78" s="512"/>
      <c r="VCV78" s="512"/>
      <c r="VDD78" s="512"/>
      <c r="VDL78" s="512"/>
      <c r="VDT78" s="512"/>
      <c r="VEB78" s="512"/>
      <c r="VEJ78" s="512"/>
      <c r="VER78" s="512"/>
      <c r="VEZ78" s="512"/>
      <c r="VFH78" s="512"/>
      <c r="VFP78" s="512"/>
      <c r="VFX78" s="512"/>
      <c r="VGF78" s="512"/>
      <c r="VGN78" s="512"/>
      <c r="VGV78" s="512"/>
      <c r="VHD78" s="512"/>
      <c r="VHL78" s="512"/>
      <c r="VHT78" s="512"/>
      <c r="VIB78" s="512"/>
      <c r="VIJ78" s="512"/>
      <c r="VIR78" s="512"/>
      <c r="VIZ78" s="512"/>
      <c r="VJH78" s="512"/>
      <c r="VJP78" s="512"/>
      <c r="VJX78" s="512"/>
      <c r="VKF78" s="512"/>
      <c r="VKN78" s="512"/>
      <c r="VKV78" s="512"/>
      <c r="VLD78" s="512"/>
      <c r="VLL78" s="512"/>
      <c r="VLT78" s="512"/>
      <c r="VMB78" s="512"/>
      <c r="VMJ78" s="512"/>
      <c r="VMR78" s="512"/>
      <c r="VMZ78" s="512"/>
      <c r="VNH78" s="512"/>
      <c r="VNP78" s="512"/>
      <c r="VNX78" s="512"/>
      <c r="VOF78" s="512"/>
      <c r="VON78" s="512"/>
      <c r="VOV78" s="512"/>
      <c r="VPD78" s="512"/>
      <c r="VPL78" s="512"/>
      <c r="VPT78" s="512"/>
      <c r="VQB78" s="512"/>
      <c r="VQJ78" s="512"/>
      <c r="VQR78" s="512"/>
      <c r="VQZ78" s="512"/>
      <c r="VRH78" s="512"/>
      <c r="VRP78" s="512"/>
      <c r="VRX78" s="512"/>
      <c r="VSF78" s="512"/>
      <c r="VSN78" s="512"/>
      <c r="VSV78" s="512"/>
      <c r="VTD78" s="512"/>
      <c r="VTL78" s="512"/>
      <c r="VTT78" s="512"/>
      <c r="VUB78" s="512"/>
      <c r="VUJ78" s="512"/>
      <c r="VUR78" s="512"/>
      <c r="VUZ78" s="512"/>
      <c r="VVH78" s="512"/>
      <c r="VVP78" s="512"/>
      <c r="VVX78" s="512"/>
      <c r="VWF78" s="512"/>
      <c r="VWN78" s="512"/>
      <c r="VWV78" s="512"/>
      <c r="VXD78" s="512"/>
      <c r="VXL78" s="512"/>
      <c r="VXT78" s="512"/>
      <c r="VYB78" s="512"/>
      <c r="VYJ78" s="512"/>
      <c r="VYR78" s="512"/>
      <c r="VYZ78" s="512"/>
      <c r="VZH78" s="512"/>
      <c r="VZP78" s="512"/>
      <c r="VZX78" s="512"/>
      <c r="WAF78" s="512"/>
      <c r="WAN78" s="512"/>
      <c r="WAV78" s="512"/>
      <c r="WBD78" s="512"/>
      <c r="WBL78" s="512"/>
      <c r="WBT78" s="512"/>
      <c r="WCB78" s="512"/>
      <c r="WCJ78" s="512"/>
      <c r="WCR78" s="512"/>
      <c r="WCZ78" s="512"/>
      <c r="WDH78" s="512"/>
      <c r="WDP78" s="512"/>
      <c r="WDX78" s="512"/>
      <c r="WEF78" s="512"/>
      <c r="WEN78" s="512"/>
      <c r="WEV78" s="512"/>
      <c r="WFD78" s="512"/>
      <c r="WFL78" s="512"/>
      <c r="WFT78" s="512"/>
      <c r="WGB78" s="512"/>
      <c r="WGJ78" s="512"/>
      <c r="WGR78" s="512"/>
      <c r="WGZ78" s="512"/>
      <c r="WHH78" s="512"/>
      <c r="WHP78" s="512"/>
      <c r="WHX78" s="512"/>
      <c r="WIF78" s="512"/>
      <c r="WIN78" s="512"/>
      <c r="WIV78" s="512"/>
      <c r="WJD78" s="512"/>
      <c r="WJL78" s="512"/>
      <c r="WJT78" s="512"/>
      <c r="WKB78" s="512"/>
      <c r="WKJ78" s="512"/>
      <c r="WKR78" s="512"/>
      <c r="WKZ78" s="512"/>
      <c r="WLH78" s="512"/>
      <c r="WLP78" s="512"/>
      <c r="WLX78" s="512"/>
      <c r="WMF78" s="512"/>
      <c r="WMN78" s="512"/>
      <c r="WMV78" s="512"/>
      <c r="WND78" s="512"/>
      <c r="WNL78" s="512"/>
      <c r="WNT78" s="512"/>
      <c r="WOB78" s="512"/>
      <c r="WOJ78" s="512"/>
      <c r="WOR78" s="512"/>
      <c r="WOZ78" s="512"/>
      <c r="WPH78" s="512"/>
      <c r="WPP78" s="512"/>
      <c r="WPX78" s="512"/>
      <c r="WQF78" s="512"/>
      <c r="WQN78" s="512"/>
      <c r="WQV78" s="512"/>
      <c r="WRD78" s="512"/>
      <c r="WRL78" s="512"/>
      <c r="WRT78" s="512"/>
      <c r="WSB78" s="512"/>
      <c r="WSJ78" s="512"/>
      <c r="WSR78" s="512"/>
      <c r="WSZ78" s="512"/>
      <c r="WTH78" s="512"/>
      <c r="WTP78" s="512"/>
      <c r="WTX78" s="512"/>
      <c r="WUF78" s="512"/>
      <c r="WUN78" s="512"/>
      <c r="WUV78" s="512"/>
      <c r="WVD78" s="512"/>
      <c r="WVL78" s="512"/>
      <c r="WVT78" s="512"/>
      <c r="WWB78" s="512"/>
      <c r="WWJ78" s="512"/>
      <c r="WWR78" s="512"/>
      <c r="WWZ78" s="512"/>
      <c r="WXH78" s="512"/>
      <c r="WXP78" s="512"/>
      <c r="WXX78" s="512"/>
      <c r="WYF78" s="512"/>
      <c r="WYN78" s="512"/>
      <c r="WYV78" s="512"/>
      <c r="WZD78" s="512"/>
      <c r="WZL78" s="512"/>
      <c r="WZT78" s="512"/>
      <c r="XAB78" s="512"/>
      <c r="XAJ78" s="512"/>
      <c r="XAR78" s="512"/>
      <c r="XAZ78" s="512"/>
      <c r="XBH78" s="512"/>
      <c r="XBP78" s="512"/>
      <c r="XBX78" s="512"/>
      <c r="XCF78" s="512"/>
      <c r="XCN78" s="512"/>
      <c r="XCV78" s="512"/>
      <c r="XDD78" s="512"/>
      <c r="XDL78" s="512"/>
      <c r="XDT78" s="512"/>
      <c r="XEB78" s="512"/>
      <c r="XEJ78" s="512"/>
      <c r="XER78" s="512"/>
      <c r="XEZ78" s="512"/>
    </row>
    <row r="79" spans="1:16384" s="256" customFormat="1" x14ac:dyDescent="0.15">
      <c r="C79" s="49"/>
      <c r="D79" s="542" t="s">
        <v>841</v>
      </c>
      <c r="E79" s="523"/>
      <c r="F79" s="520"/>
      <c r="G79" s="264">
        <f t="shared" si="7"/>
        <v>1.7682305443507889E-2</v>
      </c>
      <c r="H79" s="15">
        <f t="shared" si="8"/>
        <v>0</v>
      </c>
      <c r="I79" s="15">
        <f t="shared" si="9"/>
        <v>0</v>
      </c>
      <c r="J79" s="15">
        <f>H79/SUM(H76:H86)*F15</f>
        <v>0</v>
      </c>
      <c r="K79" s="15">
        <f t="shared" si="6"/>
        <v>0</v>
      </c>
      <c r="L79" s="263">
        <v>0.83</v>
      </c>
      <c r="M79" s="264">
        <f t="shared" si="10"/>
        <v>0</v>
      </c>
      <c r="N79" s="512"/>
      <c r="T79" s="512"/>
      <c r="AB79" s="512"/>
      <c r="AJ79" s="512"/>
      <c r="AR79" s="512"/>
      <c r="AZ79" s="512"/>
      <c r="BH79" s="512"/>
      <c r="BP79" s="512"/>
      <c r="BX79" s="512"/>
      <c r="CF79" s="512"/>
      <c r="CN79" s="512"/>
      <c r="CV79" s="512"/>
      <c r="DD79" s="512"/>
      <c r="DL79" s="512"/>
      <c r="DT79" s="512"/>
      <c r="EB79" s="512"/>
      <c r="EJ79" s="512"/>
      <c r="ER79" s="512"/>
      <c r="EZ79" s="512"/>
      <c r="FH79" s="512"/>
      <c r="FP79" s="512"/>
      <c r="FX79" s="512"/>
      <c r="GF79" s="512"/>
      <c r="GN79" s="512"/>
      <c r="GV79" s="512"/>
      <c r="HD79" s="512"/>
      <c r="HL79" s="512"/>
      <c r="HT79" s="512"/>
      <c r="IB79" s="512"/>
      <c r="IJ79" s="512"/>
      <c r="IR79" s="512"/>
      <c r="IZ79" s="512"/>
      <c r="JH79" s="512"/>
      <c r="JP79" s="512"/>
      <c r="JX79" s="512"/>
      <c r="KF79" s="512"/>
      <c r="KN79" s="512"/>
      <c r="KV79" s="512"/>
      <c r="LD79" s="512"/>
      <c r="LL79" s="512"/>
      <c r="LT79" s="512"/>
      <c r="MB79" s="512"/>
      <c r="MJ79" s="512"/>
      <c r="MR79" s="512"/>
      <c r="MZ79" s="512"/>
      <c r="NH79" s="512"/>
      <c r="NP79" s="512"/>
      <c r="NX79" s="512"/>
      <c r="OF79" s="512"/>
      <c r="ON79" s="512"/>
      <c r="OV79" s="512"/>
      <c r="PD79" s="512"/>
      <c r="PL79" s="512"/>
      <c r="PT79" s="512"/>
      <c r="QB79" s="512"/>
      <c r="QJ79" s="512"/>
      <c r="QR79" s="512"/>
      <c r="QZ79" s="512"/>
      <c r="RH79" s="512"/>
      <c r="RP79" s="512"/>
      <c r="RX79" s="512"/>
      <c r="SF79" s="512"/>
      <c r="SN79" s="512"/>
      <c r="SV79" s="512"/>
      <c r="TD79" s="512"/>
      <c r="TL79" s="512"/>
      <c r="TT79" s="512"/>
      <c r="UB79" s="512"/>
      <c r="UJ79" s="512"/>
      <c r="UR79" s="512"/>
      <c r="UZ79" s="512"/>
      <c r="VH79" s="512"/>
      <c r="VP79" s="512"/>
      <c r="VX79" s="512"/>
      <c r="WF79" s="512"/>
      <c r="WN79" s="512"/>
      <c r="WV79" s="512"/>
      <c r="XD79" s="512"/>
      <c r="XL79" s="512"/>
      <c r="XT79" s="512"/>
      <c r="YB79" s="512"/>
      <c r="YJ79" s="512"/>
      <c r="YR79" s="512"/>
      <c r="YZ79" s="512"/>
      <c r="ZH79" s="512"/>
      <c r="ZP79" s="512"/>
      <c r="ZX79" s="512"/>
      <c r="AAF79" s="512"/>
      <c r="AAN79" s="512"/>
      <c r="AAV79" s="512"/>
      <c r="ABD79" s="512"/>
      <c r="ABL79" s="512"/>
      <c r="ABT79" s="512"/>
      <c r="ACB79" s="512"/>
      <c r="ACJ79" s="512"/>
      <c r="ACR79" s="512"/>
      <c r="ACZ79" s="512"/>
      <c r="ADH79" s="512"/>
      <c r="ADP79" s="512"/>
      <c r="ADX79" s="512"/>
      <c r="AEF79" s="512"/>
      <c r="AEN79" s="512"/>
      <c r="AEV79" s="512"/>
      <c r="AFD79" s="512"/>
      <c r="AFL79" s="512"/>
      <c r="AFT79" s="512"/>
      <c r="AGB79" s="512"/>
      <c r="AGJ79" s="512"/>
      <c r="AGR79" s="512"/>
      <c r="AGZ79" s="512"/>
      <c r="AHH79" s="512"/>
      <c r="AHP79" s="512"/>
      <c r="AHX79" s="512"/>
      <c r="AIF79" s="512"/>
      <c r="AIN79" s="512"/>
      <c r="AIV79" s="512"/>
      <c r="AJD79" s="512"/>
      <c r="AJL79" s="512"/>
      <c r="AJT79" s="512"/>
      <c r="AKB79" s="512"/>
      <c r="AKJ79" s="512"/>
      <c r="AKR79" s="512"/>
      <c r="AKZ79" s="512"/>
      <c r="ALH79" s="512"/>
      <c r="ALP79" s="512"/>
      <c r="ALX79" s="512"/>
      <c r="AMF79" s="512"/>
      <c r="AMN79" s="512"/>
      <c r="AMV79" s="512"/>
      <c r="AND79" s="512"/>
      <c r="ANL79" s="512"/>
      <c r="ANT79" s="512"/>
      <c r="AOB79" s="512"/>
      <c r="AOJ79" s="512"/>
      <c r="AOR79" s="512"/>
      <c r="AOZ79" s="512"/>
      <c r="APH79" s="512"/>
      <c r="APP79" s="512"/>
      <c r="APX79" s="512"/>
      <c r="AQF79" s="512"/>
      <c r="AQN79" s="512"/>
      <c r="AQV79" s="512"/>
      <c r="ARD79" s="512"/>
      <c r="ARL79" s="512"/>
      <c r="ART79" s="512"/>
      <c r="ASB79" s="512"/>
      <c r="ASJ79" s="512"/>
      <c r="ASR79" s="512"/>
      <c r="ASZ79" s="512"/>
      <c r="ATH79" s="512"/>
      <c r="ATP79" s="512"/>
      <c r="ATX79" s="512"/>
      <c r="AUF79" s="512"/>
      <c r="AUN79" s="512"/>
      <c r="AUV79" s="512"/>
      <c r="AVD79" s="512"/>
      <c r="AVL79" s="512"/>
      <c r="AVT79" s="512"/>
      <c r="AWB79" s="512"/>
      <c r="AWJ79" s="512"/>
      <c r="AWR79" s="512"/>
      <c r="AWZ79" s="512"/>
      <c r="AXH79" s="512"/>
      <c r="AXP79" s="512"/>
      <c r="AXX79" s="512"/>
      <c r="AYF79" s="512"/>
      <c r="AYN79" s="512"/>
      <c r="AYV79" s="512"/>
      <c r="AZD79" s="512"/>
      <c r="AZL79" s="512"/>
      <c r="AZT79" s="512"/>
      <c r="BAB79" s="512"/>
      <c r="BAJ79" s="512"/>
      <c r="BAR79" s="512"/>
      <c r="BAZ79" s="512"/>
      <c r="BBH79" s="512"/>
      <c r="BBP79" s="512"/>
      <c r="BBX79" s="512"/>
      <c r="BCF79" s="512"/>
      <c r="BCN79" s="512"/>
      <c r="BCV79" s="512"/>
      <c r="BDD79" s="512"/>
      <c r="BDL79" s="512"/>
      <c r="BDT79" s="512"/>
      <c r="BEB79" s="512"/>
      <c r="BEJ79" s="512"/>
      <c r="BER79" s="512"/>
      <c r="BEZ79" s="512"/>
      <c r="BFH79" s="512"/>
      <c r="BFP79" s="512"/>
      <c r="BFX79" s="512"/>
      <c r="BGF79" s="512"/>
      <c r="BGN79" s="512"/>
      <c r="BGV79" s="512"/>
      <c r="BHD79" s="512"/>
      <c r="BHL79" s="512"/>
      <c r="BHT79" s="512"/>
      <c r="BIB79" s="512"/>
      <c r="BIJ79" s="512"/>
      <c r="BIR79" s="512"/>
      <c r="BIZ79" s="512"/>
      <c r="BJH79" s="512"/>
      <c r="BJP79" s="512"/>
      <c r="BJX79" s="512"/>
      <c r="BKF79" s="512"/>
      <c r="BKN79" s="512"/>
      <c r="BKV79" s="512"/>
      <c r="BLD79" s="512"/>
      <c r="BLL79" s="512"/>
      <c r="BLT79" s="512"/>
      <c r="BMB79" s="512"/>
      <c r="BMJ79" s="512"/>
      <c r="BMR79" s="512"/>
      <c r="BMZ79" s="512"/>
      <c r="BNH79" s="512"/>
      <c r="BNP79" s="512"/>
      <c r="BNX79" s="512"/>
      <c r="BOF79" s="512"/>
      <c r="BON79" s="512"/>
      <c r="BOV79" s="512"/>
      <c r="BPD79" s="512"/>
      <c r="BPL79" s="512"/>
      <c r="BPT79" s="512"/>
      <c r="BQB79" s="512"/>
      <c r="BQJ79" s="512"/>
      <c r="BQR79" s="512"/>
      <c r="BQZ79" s="512"/>
      <c r="BRH79" s="512"/>
      <c r="BRP79" s="512"/>
      <c r="BRX79" s="512"/>
      <c r="BSF79" s="512"/>
      <c r="BSN79" s="512"/>
      <c r="BSV79" s="512"/>
      <c r="BTD79" s="512"/>
      <c r="BTL79" s="512"/>
      <c r="BTT79" s="512"/>
      <c r="BUB79" s="512"/>
      <c r="BUJ79" s="512"/>
      <c r="BUR79" s="512"/>
      <c r="BUZ79" s="512"/>
      <c r="BVH79" s="512"/>
      <c r="BVP79" s="512"/>
      <c r="BVX79" s="512"/>
      <c r="BWF79" s="512"/>
      <c r="BWN79" s="512"/>
      <c r="BWV79" s="512"/>
      <c r="BXD79" s="512"/>
      <c r="BXL79" s="512"/>
      <c r="BXT79" s="512"/>
      <c r="BYB79" s="512"/>
      <c r="BYJ79" s="512"/>
      <c r="BYR79" s="512"/>
      <c r="BYZ79" s="512"/>
      <c r="BZH79" s="512"/>
      <c r="BZP79" s="512"/>
      <c r="BZX79" s="512"/>
      <c r="CAF79" s="512"/>
      <c r="CAN79" s="512"/>
      <c r="CAV79" s="512"/>
      <c r="CBD79" s="512"/>
      <c r="CBL79" s="512"/>
      <c r="CBT79" s="512"/>
      <c r="CCB79" s="512"/>
      <c r="CCJ79" s="512"/>
      <c r="CCR79" s="512"/>
      <c r="CCZ79" s="512"/>
      <c r="CDH79" s="512"/>
      <c r="CDP79" s="512"/>
      <c r="CDX79" s="512"/>
      <c r="CEF79" s="512"/>
      <c r="CEN79" s="512"/>
      <c r="CEV79" s="512"/>
      <c r="CFD79" s="512"/>
      <c r="CFL79" s="512"/>
      <c r="CFT79" s="512"/>
      <c r="CGB79" s="512"/>
      <c r="CGJ79" s="512"/>
      <c r="CGR79" s="512"/>
      <c r="CGZ79" s="512"/>
      <c r="CHH79" s="512"/>
      <c r="CHP79" s="512"/>
      <c r="CHX79" s="512"/>
      <c r="CIF79" s="512"/>
      <c r="CIN79" s="512"/>
      <c r="CIV79" s="512"/>
      <c r="CJD79" s="512"/>
      <c r="CJL79" s="512"/>
      <c r="CJT79" s="512"/>
      <c r="CKB79" s="512"/>
      <c r="CKJ79" s="512"/>
      <c r="CKR79" s="512"/>
      <c r="CKZ79" s="512"/>
      <c r="CLH79" s="512"/>
      <c r="CLP79" s="512"/>
      <c r="CLX79" s="512"/>
      <c r="CMF79" s="512"/>
      <c r="CMN79" s="512"/>
      <c r="CMV79" s="512"/>
      <c r="CND79" s="512"/>
      <c r="CNL79" s="512"/>
      <c r="CNT79" s="512"/>
      <c r="COB79" s="512"/>
      <c r="COJ79" s="512"/>
      <c r="COR79" s="512"/>
      <c r="COZ79" s="512"/>
      <c r="CPH79" s="512"/>
      <c r="CPP79" s="512"/>
      <c r="CPX79" s="512"/>
      <c r="CQF79" s="512"/>
      <c r="CQN79" s="512"/>
      <c r="CQV79" s="512"/>
      <c r="CRD79" s="512"/>
      <c r="CRL79" s="512"/>
      <c r="CRT79" s="512"/>
      <c r="CSB79" s="512"/>
      <c r="CSJ79" s="512"/>
      <c r="CSR79" s="512"/>
      <c r="CSZ79" s="512"/>
      <c r="CTH79" s="512"/>
      <c r="CTP79" s="512"/>
      <c r="CTX79" s="512"/>
      <c r="CUF79" s="512"/>
      <c r="CUN79" s="512"/>
      <c r="CUV79" s="512"/>
      <c r="CVD79" s="512"/>
      <c r="CVL79" s="512"/>
      <c r="CVT79" s="512"/>
      <c r="CWB79" s="512"/>
      <c r="CWJ79" s="512"/>
      <c r="CWR79" s="512"/>
      <c r="CWZ79" s="512"/>
      <c r="CXH79" s="512"/>
      <c r="CXP79" s="512"/>
      <c r="CXX79" s="512"/>
      <c r="CYF79" s="512"/>
      <c r="CYN79" s="512"/>
      <c r="CYV79" s="512"/>
      <c r="CZD79" s="512"/>
      <c r="CZL79" s="512"/>
      <c r="CZT79" s="512"/>
      <c r="DAB79" s="512"/>
      <c r="DAJ79" s="512"/>
      <c r="DAR79" s="512"/>
      <c r="DAZ79" s="512"/>
      <c r="DBH79" s="512"/>
      <c r="DBP79" s="512"/>
      <c r="DBX79" s="512"/>
      <c r="DCF79" s="512"/>
      <c r="DCN79" s="512"/>
      <c r="DCV79" s="512"/>
      <c r="DDD79" s="512"/>
      <c r="DDL79" s="512"/>
      <c r="DDT79" s="512"/>
      <c r="DEB79" s="512"/>
      <c r="DEJ79" s="512"/>
      <c r="DER79" s="512"/>
      <c r="DEZ79" s="512"/>
      <c r="DFH79" s="512"/>
      <c r="DFP79" s="512"/>
      <c r="DFX79" s="512"/>
      <c r="DGF79" s="512"/>
      <c r="DGN79" s="512"/>
      <c r="DGV79" s="512"/>
      <c r="DHD79" s="512"/>
      <c r="DHL79" s="512"/>
      <c r="DHT79" s="512"/>
      <c r="DIB79" s="512"/>
      <c r="DIJ79" s="512"/>
      <c r="DIR79" s="512"/>
      <c r="DIZ79" s="512"/>
      <c r="DJH79" s="512"/>
      <c r="DJP79" s="512"/>
      <c r="DJX79" s="512"/>
      <c r="DKF79" s="512"/>
      <c r="DKN79" s="512"/>
      <c r="DKV79" s="512"/>
      <c r="DLD79" s="512"/>
      <c r="DLL79" s="512"/>
      <c r="DLT79" s="512"/>
      <c r="DMB79" s="512"/>
      <c r="DMJ79" s="512"/>
      <c r="DMR79" s="512"/>
      <c r="DMZ79" s="512"/>
      <c r="DNH79" s="512"/>
      <c r="DNP79" s="512"/>
      <c r="DNX79" s="512"/>
      <c r="DOF79" s="512"/>
      <c r="DON79" s="512"/>
      <c r="DOV79" s="512"/>
      <c r="DPD79" s="512"/>
      <c r="DPL79" s="512"/>
      <c r="DPT79" s="512"/>
      <c r="DQB79" s="512"/>
      <c r="DQJ79" s="512"/>
      <c r="DQR79" s="512"/>
      <c r="DQZ79" s="512"/>
      <c r="DRH79" s="512"/>
      <c r="DRP79" s="512"/>
      <c r="DRX79" s="512"/>
      <c r="DSF79" s="512"/>
      <c r="DSN79" s="512"/>
      <c r="DSV79" s="512"/>
      <c r="DTD79" s="512"/>
      <c r="DTL79" s="512"/>
      <c r="DTT79" s="512"/>
      <c r="DUB79" s="512"/>
      <c r="DUJ79" s="512"/>
      <c r="DUR79" s="512"/>
      <c r="DUZ79" s="512"/>
      <c r="DVH79" s="512"/>
      <c r="DVP79" s="512"/>
      <c r="DVX79" s="512"/>
      <c r="DWF79" s="512"/>
      <c r="DWN79" s="512"/>
      <c r="DWV79" s="512"/>
      <c r="DXD79" s="512"/>
      <c r="DXL79" s="512"/>
      <c r="DXT79" s="512"/>
      <c r="DYB79" s="512"/>
      <c r="DYJ79" s="512"/>
      <c r="DYR79" s="512"/>
      <c r="DYZ79" s="512"/>
      <c r="DZH79" s="512"/>
      <c r="DZP79" s="512"/>
      <c r="DZX79" s="512"/>
      <c r="EAF79" s="512"/>
      <c r="EAN79" s="512"/>
      <c r="EAV79" s="512"/>
      <c r="EBD79" s="512"/>
      <c r="EBL79" s="512"/>
      <c r="EBT79" s="512"/>
      <c r="ECB79" s="512"/>
      <c r="ECJ79" s="512"/>
      <c r="ECR79" s="512"/>
      <c r="ECZ79" s="512"/>
      <c r="EDH79" s="512"/>
      <c r="EDP79" s="512"/>
      <c r="EDX79" s="512"/>
      <c r="EEF79" s="512"/>
      <c r="EEN79" s="512"/>
      <c r="EEV79" s="512"/>
      <c r="EFD79" s="512"/>
      <c r="EFL79" s="512"/>
      <c r="EFT79" s="512"/>
      <c r="EGB79" s="512"/>
      <c r="EGJ79" s="512"/>
      <c r="EGR79" s="512"/>
      <c r="EGZ79" s="512"/>
      <c r="EHH79" s="512"/>
      <c r="EHP79" s="512"/>
      <c r="EHX79" s="512"/>
      <c r="EIF79" s="512"/>
      <c r="EIN79" s="512"/>
      <c r="EIV79" s="512"/>
      <c r="EJD79" s="512"/>
      <c r="EJL79" s="512"/>
      <c r="EJT79" s="512"/>
      <c r="EKB79" s="512"/>
      <c r="EKJ79" s="512"/>
      <c r="EKR79" s="512"/>
      <c r="EKZ79" s="512"/>
      <c r="ELH79" s="512"/>
      <c r="ELP79" s="512"/>
      <c r="ELX79" s="512"/>
      <c r="EMF79" s="512"/>
      <c r="EMN79" s="512"/>
      <c r="EMV79" s="512"/>
      <c r="END79" s="512"/>
      <c r="ENL79" s="512"/>
      <c r="ENT79" s="512"/>
      <c r="EOB79" s="512"/>
      <c r="EOJ79" s="512"/>
      <c r="EOR79" s="512"/>
      <c r="EOZ79" s="512"/>
      <c r="EPH79" s="512"/>
      <c r="EPP79" s="512"/>
      <c r="EPX79" s="512"/>
      <c r="EQF79" s="512"/>
      <c r="EQN79" s="512"/>
      <c r="EQV79" s="512"/>
      <c r="ERD79" s="512"/>
      <c r="ERL79" s="512"/>
      <c r="ERT79" s="512"/>
      <c r="ESB79" s="512"/>
      <c r="ESJ79" s="512"/>
      <c r="ESR79" s="512"/>
      <c r="ESZ79" s="512"/>
      <c r="ETH79" s="512"/>
      <c r="ETP79" s="512"/>
      <c r="ETX79" s="512"/>
      <c r="EUF79" s="512"/>
      <c r="EUN79" s="512"/>
      <c r="EUV79" s="512"/>
      <c r="EVD79" s="512"/>
      <c r="EVL79" s="512"/>
      <c r="EVT79" s="512"/>
      <c r="EWB79" s="512"/>
      <c r="EWJ79" s="512"/>
      <c r="EWR79" s="512"/>
      <c r="EWZ79" s="512"/>
      <c r="EXH79" s="512"/>
      <c r="EXP79" s="512"/>
      <c r="EXX79" s="512"/>
      <c r="EYF79" s="512"/>
      <c r="EYN79" s="512"/>
      <c r="EYV79" s="512"/>
      <c r="EZD79" s="512"/>
      <c r="EZL79" s="512"/>
      <c r="EZT79" s="512"/>
      <c r="FAB79" s="512"/>
      <c r="FAJ79" s="512"/>
      <c r="FAR79" s="512"/>
      <c r="FAZ79" s="512"/>
      <c r="FBH79" s="512"/>
      <c r="FBP79" s="512"/>
      <c r="FBX79" s="512"/>
      <c r="FCF79" s="512"/>
      <c r="FCN79" s="512"/>
      <c r="FCV79" s="512"/>
      <c r="FDD79" s="512"/>
      <c r="FDL79" s="512"/>
      <c r="FDT79" s="512"/>
      <c r="FEB79" s="512"/>
      <c r="FEJ79" s="512"/>
      <c r="FER79" s="512"/>
      <c r="FEZ79" s="512"/>
      <c r="FFH79" s="512"/>
      <c r="FFP79" s="512"/>
      <c r="FFX79" s="512"/>
      <c r="FGF79" s="512"/>
      <c r="FGN79" s="512"/>
      <c r="FGV79" s="512"/>
      <c r="FHD79" s="512"/>
      <c r="FHL79" s="512"/>
      <c r="FHT79" s="512"/>
      <c r="FIB79" s="512"/>
      <c r="FIJ79" s="512"/>
      <c r="FIR79" s="512"/>
      <c r="FIZ79" s="512"/>
      <c r="FJH79" s="512"/>
      <c r="FJP79" s="512"/>
      <c r="FJX79" s="512"/>
      <c r="FKF79" s="512"/>
      <c r="FKN79" s="512"/>
      <c r="FKV79" s="512"/>
      <c r="FLD79" s="512"/>
      <c r="FLL79" s="512"/>
      <c r="FLT79" s="512"/>
      <c r="FMB79" s="512"/>
      <c r="FMJ79" s="512"/>
      <c r="FMR79" s="512"/>
      <c r="FMZ79" s="512"/>
      <c r="FNH79" s="512"/>
      <c r="FNP79" s="512"/>
      <c r="FNX79" s="512"/>
      <c r="FOF79" s="512"/>
      <c r="FON79" s="512"/>
      <c r="FOV79" s="512"/>
      <c r="FPD79" s="512"/>
      <c r="FPL79" s="512"/>
      <c r="FPT79" s="512"/>
      <c r="FQB79" s="512"/>
      <c r="FQJ79" s="512"/>
      <c r="FQR79" s="512"/>
      <c r="FQZ79" s="512"/>
      <c r="FRH79" s="512"/>
      <c r="FRP79" s="512"/>
      <c r="FRX79" s="512"/>
      <c r="FSF79" s="512"/>
      <c r="FSN79" s="512"/>
      <c r="FSV79" s="512"/>
      <c r="FTD79" s="512"/>
      <c r="FTL79" s="512"/>
      <c r="FTT79" s="512"/>
      <c r="FUB79" s="512"/>
      <c r="FUJ79" s="512"/>
      <c r="FUR79" s="512"/>
      <c r="FUZ79" s="512"/>
      <c r="FVH79" s="512"/>
      <c r="FVP79" s="512"/>
      <c r="FVX79" s="512"/>
      <c r="FWF79" s="512"/>
      <c r="FWN79" s="512"/>
      <c r="FWV79" s="512"/>
      <c r="FXD79" s="512"/>
      <c r="FXL79" s="512"/>
      <c r="FXT79" s="512"/>
      <c r="FYB79" s="512"/>
      <c r="FYJ79" s="512"/>
      <c r="FYR79" s="512"/>
      <c r="FYZ79" s="512"/>
      <c r="FZH79" s="512"/>
      <c r="FZP79" s="512"/>
      <c r="FZX79" s="512"/>
      <c r="GAF79" s="512"/>
      <c r="GAN79" s="512"/>
      <c r="GAV79" s="512"/>
      <c r="GBD79" s="512"/>
      <c r="GBL79" s="512"/>
      <c r="GBT79" s="512"/>
      <c r="GCB79" s="512"/>
      <c r="GCJ79" s="512"/>
      <c r="GCR79" s="512"/>
      <c r="GCZ79" s="512"/>
      <c r="GDH79" s="512"/>
      <c r="GDP79" s="512"/>
      <c r="GDX79" s="512"/>
      <c r="GEF79" s="512"/>
      <c r="GEN79" s="512"/>
      <c r="GEV79" s="512"/>
      <c r="GFD79" s="512"/>
      <c r="GFL79" s="512"/>
      <c r="GFT79" s="512"/>
      <c r="GGB79" s="512"/>
      <c r="GGJ79" s="512"/>
      <c r="GGR79" s="512"/>
      <c r="GGZ79" s="512"/>
      <c r="GHH79" s="512"/>
      <c r="GHP79" s="512"/>
      <c r="GHX79" s="512"/>
      <c r="GIF79" s="512"/>
      <c r="GIN79" s="512"/>
      <c r="GIV79" s="512"/>
      <c r="GJD79" s="512"/>
      <c r="GJL79" s="512"/>
      <c r="GJT79" s="512"/>
      <c r="GKB79" s="512"/>
      <c r="GKJ79" s="512"/>
      <c r="GKR79" s="512"/>
      <c r="GKZ79" s="512"/>
      <c r="GLH79" s="512"/>
      <c r="GLP79" s="512"/>
      <c r="GLX79" s="512"/>
      <c r="GMF79" s="512"/>
      <c r="GMN79" s="512"/>
      <c r="GMV79" s="512"/>
      <c r="GND79" s="512"/>
      <c r="GNL79" s="512"/>
      <c r="GNT79" s="512"/>
      <c r="GOB79" s="512"/>
      <c r="GOJ79" s="512"/>
      <c r="GOR79" s="512"/>
      <c r="GOZ79" s="512"/>
      <c r="GPH79" s="512"/>
      <c r="GPP79" s="512"/>
      <c r="GPX79" s="512"/>
      <c r="GQF79" s="512"/>
      <c r="GQN79" s="512"/>
      <c r="GQV79" s="512"/>
      <c r="GRD79" s="512"/>
      <c r="GRL79" s="512"/>
      <c r="GRT79" s="512"/>
      <c r="GSB79" s="512"/>
      <c r="GSJ79" s="512"/>
      <c r="GSR79" s="512"/>
      <c r="GSZ79" s="512"/>
      <c r="GTH79" s="512"/>
      <c r="GTP79" s="512"/>
      <c r="GTX79" s="512"/>
      <c r="GUF79" s="512"/>
      <c r="GUN79" s="512"/>
      <c r="GUV79" s="512"/>
      <c r="GVD79" s="512"/>
      <c r="GVL79" s="512"/>
      <c r="GVT79" s="512"/>
      <c r="GWB79" s="512"/>
      <c r="GWJ79" s="512"/>
      <c r="GWR79" s="512"/>
      <c r="GWZ79" s="512"/>
      <c r="GXH79" s="512"/>
      <c r="GXP79" s="512"/>
      <c r="GXX79" s="512"/>
      <c r="GYF79" s="512"/>
      <c r="GYN79" s="512"/>
      <c r="GYV79" s="512"/>
      <c r="GZD79" s="512"/>
      <c r="GZL79" s="512"/>
      <c r="GZT79" s="512"/>
      <c r="HAB79" s="512"/>
      <c r="HAJ79" s="512"/>
      <c r="HAR79" s="512"/>
      <c r="HAZ79" s="512"/>
      <c r="HBH79" s="512"/>
      <c r="HBP79" s="512"/>
      <c r="HBX79" s="512"/>
      <c r="HCF79" s="512"/>
      <c r="HCN79" s="512"/>
      <c r="HCV79" s="512"/>
      <c r="HDD79" s="512"/>
      <c r="HDL79" s="512"/>
      <c r="HDT79" s="512"/>
      <c r="HEB79" s="512"/>
      <c r="HEJ79" s="512"/>
      <c r="HER79" s="512"/>
      <c r="HEZ79" s="512"/>
      <c r="HFH79" s="512"/>
      <c r="HFP79" s="512"/>
      <c r="HFX79" s="512"/>
      <c r="HGF79" s="512"/>
      <c r="HGN79" s="512"/>
      <c r="HGV79" s="512"/>
      <c r="HHD79" s="512"/>
      <c r="HHL79" s="512"/>
      <c r="HHT79" s="512"/>
      <c r="HIB79" s="512"/>
      <c r="HIJ79" s="512"/>
      <c r="HIR79" s="512"/>
      <c r="HIZ79" s="512"/>
      <c r="HJH79" s="512"/>
      <c r="HJP79" s="512"/>
      <c r="HJX79" s="512"/>
      <c r="HKF79" s="512"/>
      <c r="HKN79" s="512"/>
      <c r="HKV79" s="512"/>
      <c r="HLD79" s="512"/>
      <c r="HLL79" s="512"/>
      <c r="HLT79" s="512"/>
      <c r="HMB79" s="512"/>
      <c r="HMJ79" s="512"/>
      <c r="HMR79" s="512"/>
      <c r="HMZ79" s="512"/>
      <c r="HNH79" s="512"/>
      <c r="HNP79" s="512"/>
      <c r="HNX79" s="512"/>
      <c r="HOF79" s="512"/>
      <c r="HON79" s="512"/>
      <c r="HOV79" s="512"/>
      <c r="HPD79" s="512"/>
      <c r="HPL79" s="512"/>
      <c r="HPT79" s="512"/>
      <c r="HQB79" s="512"/>
      <c r="HQJ79" s="512"/>
      <c r="HQR79" s="512"/>
      <c r="HQZ79" s="512"/>
      <c r="HRH79" s="512"/>
      <c r="HRP79" s="512"/>
      <c r="HRX79" s="512"/>
      <c r="HSF79" s="512"/>
      <c r="HSN79" s="512"/>
      <c r="HSV79" s="512"/>
      <c r="HTD79" s="512"/>
      <c r="HTL79" s="512"/>
      <c r="HTT79" s="512"/>
      <c r="HUB79" s="512"/>
      <c r="HUJ79" s="512"/>
      <c r="HUR79" s="512"/>
      <c r="HUZ79" s="512"/>
      <c r="HVH79" s="512"/>
      <c r="HVP79" s="512"/>
      <c r="HVX79" s="512"/>
      <c r="HWF79" s="512"/>
      <c r="HWN79" s="512"/>
      <c r="HWV79" s="512"/>
      <c r="HXD79" s="512"/>
      <c r="HXL79" s="512"/>
      <c r="HXT79" s="512"/>
      <c r="HYB79" s="512"/>
      <c r="HYJ79" s="512"/>
      <c r="HYR79" s="512"/>
      <c r="HYZ79" s="512"/>
      <c r="HZH79" s="512"/>
      <c r="HZP79" s="512"/>
      <c r="HZX79" s="512"/>
      <c r="IAF79" s="512"/>
      <c r="IAN79" s="512"/>
      <c r="IAV79" s="512"/>
      <c r="IBD79" s="512"/>
      <c r="IBL79" s="512"/>
      <c r="IBT79" s="512"/>
      <c r="ICB79" s="512"/>
      <c r="ICJ79" s="512"/>
      <c r="ICR79" s="512"/>
      <c r="ICZ79" s="512"/>
      <c r="IDH79" s="512"/>
      <c r="IDP79" s="512"/>
      <c r="IDX79" s="512"/>
      <c r="IEF79" s="512"/>
      <c r="IEN79" s="512"/>
      <c r="IEV79" s="512"/>
      <c r="IFD79" s="512"/>
      <c r="IFL79" s="512"/>
      <c r="IFT79" s="512"/>
      <c r="IGB79" s="512"/>
      <c r="IGJ79" s="512"/>
      <c r="IGR79" s="512"/>
      <c r="IGZ79" s="512"/>
      <c r="IHH79" s="512"/>
      <c r="IHP79" s="512"/>
      <c r="IHX79" s="512"/>
      <c r="IIF79" s="512"/>
      <c r="IIN79" s="512"/>
      <c r="IIV79" s="512"/>
      <c r="IJD79" s="512"/>
      <c r="IJL79" s="512"/>
      <c r="IJT79" s="512"/>
      <c r="IKB79" s="512"/>
      <c r="IKJ79" s="512"/>
      <c r="IKR79" s="512"/>
      <c r="IKZ79" s="512"/>
      <c r="ILH79" s="512"/>
      <c r="ILP79" s="512"/>
      <c r="ILX79" s="512"/>
      <c r="IMF79" s="512"/>
      <c r="IMN79" s="512"/>
      <c r="IMV79" s="512"/>
      <c r="IND79" s="512"/>
      <c r="INL79" s="512"/>
      <c r="INT79" s="512"/>
      <c r="IOB79" s="512"/>
      <c r="IOJ79" s="512"/>
      <c r="IOR79" s="512"/>
      <c r="IOZ79" s="512"/>
      <c r="IPH79" s="512"/>
      <c r="IPP79" s="512"/>
      <c r="IPX79" s="512"/>
      <c r="IQF79" s="512"/>
      <c r="IQN79" s="512"/>
      <c r="IQV79" s="512"/>
      <c r="IRD79" s="512"/>
      <c r="IRL79" s="512"/>
      <c r="IRT79" s="512"/>
      <c r="ISB79" s="512"/>
      <c r="ISJ79" s="512"/>
      <c r="ISR79" s="512"/>
      <c r="ISZ79" s="512"/>
      <c r="ITH79" s="512"/>
      <c r="ITP79" s="512"/>
      <c r="ITX79" s="512"/>
      <c r="IUF79" s="512"/>
      <c r="IUN79" s="512"/>
      <c r="IUV79" s="512"/>
      <c r="IVD79" s="512"/>
      <c r="IVL79" s="512"/>
      <c r="IVT79" s="512"/>
      <c r="IWB79" s="512"/>
      <c r="IWJ79" s="512"/>
      <c r="IWR79" s="512"/>
      <c r="IWZ79" s="512"/>
      <c r="IXH79" s="512"/>
      <c r="IXP79" s="512"/>
      <c r="IXX79" s="512"/>
      <c r="IYF79" s="512"/>
      <c r="IYN79" s="512"/>
      <c r="IYV79" s="512"/>
      <c r="IZD79" s="512"/>
      <c r="IZL79" s="512"/>
      <c r="IZT79" s="512"/>
      <c r="JAB79" s="512"/>
      <c r="JAJ79" s="512"/>
      <c r="JAR79" s="512"/>
      <c r="JAZ79" s="512"/>
      <c r="JBH79" s="512"/>
      <c r="JBP79" s="512"/>
      <c r="JBX79" s="512"/>
      <c r="JCF79" s="512"/>
      <c r="JCN79" s="512"/>
      <c r="JCV79" s="512"/>
      <c r="JDD79" s="512"/>
      <c r="JDL79" s="512"/>
      <c r="JDT79" s="512"/>
      <c r="JEB79" s="512"/>
      <c r="JEJ79" s="512"/>
      <c r="JER79" s="512"/>
      <c r="JEZ79" s="512"/>
      <c r="JFH79" s="512"/>
      <c r="JFP79" s="512"/>
      <c r="JFX79" s="512"/>
      <c r="JGF79" s="512"/>
      <c r="JGN79" s="512"/>
      <c r="JGV79" s="512"/>
      <c r="JHD79" s="512"/>
      <c r="JHL79" s="512"/>
      <c r="JHT79" s="512"/>
      <c r="JIB79" s="512"/>
      <c r="JIJ79" s="512"/>
      <c r="JIR79" s="512"/>
      <c r="JIZ79" s="512"/>
      <c r="JJH79" s="512"/>
      <c r="JJP79" s="512"/>
      <c r="JJX79" s="512"/>
      <c r="JKF79" s="512"/>
      <c r="JKN79" s="512"/>
      <c r="JKV79" s="512"/>
      <c r="JLD79" s="512"/>
      <c r="JLL79" s="512"/>
      <c r="JLT79" s="512"/>
      <c r="JMB79" s="512"/>
      <c r="JMJ79" s="512"/>
      <c r="JMR79" s="512"/>
      <c r="JMZ79" s="512"/>
      <c r="JNH79" s="512"/>
      <c r="JNP79" s="512"/>
      <c r="JNX79" s="512"/>
      <c r="JOF79" s="512"/>
      <c r="JON79" s="512"/>
      <c r="JOV79" s="512"/>
      <c r="JPD79" s="512"/>
      <c r="JPL79" s="512"/>
      <c r="JPT79" s="512"/>
      <c r="JQB79" s="512"/>
      <c r="JQJ79" s="512"/>
      <c r="JQR79" s="512"/>
      <c r="JQZ79" s="512"/>
      <c r="JRH79" s="512"/>
      <c r="JRP79" s="512"/>
      <c r="JRX79" s="512"/>
      <c r="JSF79" s="512"/>
      <c r="JSN79" s="512"/>
      <c r="JSV79" s="512"/>
      <c r="JTD79" s="512"/>
      <c r="JTL79" s="512"/>
      <c r="JTT79" s="512"/>
      <c r="JUB79" s="512"/>
      <c r="JUJ79" s="512"/>
      <c r="JUR79" s="512"/>
      <c r="JUZ79" s="512"/>
      <c r="JVH79" s="512"/>
      <c r="JVP79" s="512"/>
      <c r="JVX79" s="512"/>
      <c r="JWF79" s="512"/>
      <c r="JWN79" s="512"/>
      <c r="JWV79" s="512"/>
      <c r="JXD79" s="512"/>
      <c r="JXL79" s="512"/>
      <c r="JXT79" s="512"/>
      <c r="JYB79" s="512"/>
      <c r="JYJ79" s="512"/>
      <c r="JYR79" s="512"/>
      <c r="JYZ79" s="512"/>
      <c r="JZH79" s="512"/>
      <c r="JZP79" s="512"/>
      <c r="JZX79" s="512"/>
      <c r="KAF79" s="512"/>
      <c r="KAN79" s="512"/>
      <c r="KAV79" s="512"/>
      <c r="KBD79" s="512"/>
      <c r="KBL79" s="512"/>
      <c r="KBT79" s="512"/>
      <c r="KCB79" s="512"/>
      <c r="KCJ79" s="512"/>
      <c r="KCR79" s="512"/>
      <c r="KCZ79" s="512"/>
      <c r="KDH79" s="512"/>
      <c r="KDP79" s="512"/>
      <c r="KDX79" s="512"/>
      <c r="KEF79" s="512"/>
      <c r="KEN79" s="512"/>
      <c r="KEV79" s="512"/>
      <c r="KFD79" s="512"/>
      <c r="KFL79" s="512"/>
      <c r="KFT79" s="512"/>
      <c r="KGB79" s="512"/>
      <c r="KGJ79" s="512"/>
      <c r="KGR79" s="512"/>
      <c r="KGZ79" s="512"/>
      <c r="KHH79" s="512"/>
      <c r="KHP79" s="512"/>
      <c r="KHX79" s="512"/>
      <c r="KIF79" s="512"/>
      <c r="KIN79" s="512"/>
      <c r="KIV79" s="512"/>
      <c r="KJD79" s="512"/>
      <c r="KJL79" s="512"/>
      <c r="KJT79" s="512"/>
      <c r="KKB79" s="512"/>
      <c r="KKJ79" s="512"/>
      <c r="KKR79" s="512"/>
      <c r="KKZ79" s="512"/>
      <c r="KLH79" s="512"/>
      <c r="KLP79" s="512"/>
      <c r="KLX79" s="512"/>
      <c r="KMF79" s="512"/>
      <c r="KMN79" s="512"/>
      <c r="KMV79" s="512"/>
      <c r="KND79" s="512"/>
      <c r="KNL79" s="512"/>
      <c r="KNT79" s="512"/>
      <c r="KOB79" s="512"/>
      <c r="KOJ79" s="512"/>
      <c r="KOR79" s="512"/>
      <c r="KOZ79" s="512"/>
      <c r="KPH79" s="512"/>
      <c r="KPP79" s="512"/>
      <c r="KPX79" s="512"/>
      <c r="KQF79" s="512"/>
      <c r="KQN79" s="512"/>
      <c r="KQV79" s="512"/>
      <c r="KRD79" s="512"/>
      <c r="KRL79" s="512"/>
      <c r="KRT79" s="512"/>
      <c r="KSB79" s="512"/>
      <c r="KSJ79" s="512"/>
      <c r="KSR79" s="512"/>
      <c r="KSZ79" s="512"/>
      <c r="KTH79" s="512"/>
      <c r="KTP79" s="512"/>
      <c r="KTX79" s="512"/>
      <c r="KUF79" s="512"/>
      <c r="KUN79" s="512"/>
      <c r="KUV79" s="512"/>
      <c r="KVD79" s="512"/>
      <c r="KVL79" s="512"/>
      <c r="KVT79" s="512"/>
      <c r="KWB79" s="512"/>
      <c r="KWJ79" s="512"/>
      <c r="KWR79" s="512"/>
      <c r="KWZ79" s="512"/>
      <c r="KXH79" s="512"/>
      <c r="KXP79" s="512"/>
      <c r="KXX79" s="512"/>
      <c r="KYF79" s="512"/>
      <c r="KYN79" s="512"/>
      <c r="KYV79" s="512"/>
      <c r="KZD79" s="512"/>
      <c r="KZL79" s="512"/>
      <c r="KZT79" s="512"/>
      <c r="LAB79" s="512"/>
      <c r="LAJ79" s="512"/>
      <c r="LAR79" s="512"/>
      <c r="LAZ79" s="512"/>
      <c r="LBH79" s="512"/>
      <c r="LBP79" s="512"/>
      <c r="LBX79" s="512"/>
      <c r="LCF79" s="512"/>
      <c r="LCN79" s="512"/>
      <c r="LCV79" s="512"/>
      <c r="LDD79" s="512"/>
      <c r="LDL79" s="512"/>
      <c r="LDT79" s="512"/>
      <c r="LEB79" s="512"/>
      <c r="LEJ79" s="512"/>
      <c r="LER79" s="512"/>
      <c r="LEZ79" s="512"/>
      <c r="LFH79" s="512"/>
      <c r="LFP79" s="512"/>
      <c r="LFX79" s="512"/>
      <c r="LGF79" s="512"/>
      <c r="LGN79" s="512"/>
      <c r="LGV79" s="512"/>
      <c r="LHD79" s="512"/>
      <c r="LHL79" s="512"/>
      <c r="LHT79" s="512"/>
      <c r="LIB79" s="512"/>
      <c r="LIJ79" s="512"/>
      <c r="LIR79" s="512"/>
      <c r="LIZ79" s="512"/>
      <c r="LJH79" s="512"/>
      <c r="LJP79" s="512"/>
      <c r="LJX79" s="512"/>
      <c r="LKF79" s="512"/>
      <c r="LKN79" s="512"/>
      <c r="LKV79" s="512"/>
      <c r="LLD79" s="512"/>
      <c r="LLL79" s="512"/>
      <c r="LLT79" s="512"/>
      <c r="LMB79" s="512"/>
      <c r="LMJ79" s="512"/>
      <c r="LMR79" s="512"/>
      <c r="LMZ79" s="512"/>
      <c r="LNH79" s="512"/>
      <c r="LNP79" s="512"/>
      <c r="LNX79" s="512"/>
      <c r="LOF79" s="512"/>
      <c r="LON79" s="512"/>
      <c r="LOV79" s="512"/>
      <c r="LPD79" s="512"/>
      <c r="LPL79" s="512"/>
      <c r="LPT79" s="512"/>
      <c r="LQB79" s="512"/>
      <c r="LQJ79" s="512"/>
      <c r="LQR79" s="512"/>
      <c r="LQZ79" s="512"/>
      <c r="LRH79" s="512"/>
      <c r="LRP79" s="512"/>
      <c r="LRX79" s="512"/>
      <c r="LSF79" s="512"/>
      <c r="LSN79" s="512"/>
      <c r="LSV79" s="512"/>
      <c r="LTD79" s="512"/>
      <c r="LTL79" s="512"/>
      <c r="LTT79" s="512"/>
      <c r="LUB79" s="512"/>
      <c r="LUJ79" s="512"/>
      <c r="LUR79" s="512"/>
      <c r="LUZ79" s="512"/>
      <c r="LVH79" s="512"/>
      <c r="LVP79" s="512"/>
      <c r="LVX79" s="512"/>
      <c r="LWF79" s="512"/>
      <c r="LWN79" s="512"/>
      <c r="LWV79" s="512"/>
      <c r="LXD79" s="512"/>
      <c r="LXL79" s="512"/>
      <c r="LXT79" s="512"/>
      <c r="LYB79" s="512"/>
      <c r="LYJ79" s="512"/>
      <c r="LYR79" s="512"/>
      <c r="LYZ79" s="512"/>
      <c r="LZH79" s="512"/>
      <c r="LZP79" s="512"/>
      <c r="LZX79" s="512"/>
      <c r="MAF79" s="512"/>
      <c r="MAN79" s="512"/>
      <c r="MAV79" s="512"/>
      <c r="MBD79" s="512"/>
      <c r="MBL79" s="512"/>
      <c r="MBT79" s="512"/>
      <c r="MCB79" s="512"/>
      <c r="MCJ79" s="512"/>
      <c r="MCR79" s="512"/>
      <c r="MCZ79" s="512"/>
      <c r="MDH79" s="512"/>
      <c r="MDP79" s="512"/>
      <c r="MDX79" s="512"/>
      <c r="MEF79" s="512"/>
      <c r="MEN79" s="512"/>
      <c r="MEV79" s="512"/>
      <c r="MFD79" s="512"/>
      <c r="MFL79" s="512"/>
      <c r="MFT79" s="512"/>
      <c r="MGB79" s="512"/>
      <c r="MGJ79" s="512"/>
      <c r="MGR79" s="512"/>
      <c r="MGZ79" s="512"/>
      <c r="MHH79" s="512"/>
      <c r="MHP79" s="512"/>
      <c r="MHX79" s="512"/>
      <c r="MIF79" s="512"/>
      <c r="MIN79" s="512"/>
      <c r="MIV79" s="512"/>
      <c r="MJD79" s="512"/>
      <c r="MJL79" s="512"/>
      <c r="MJT79" s="512"/>
      <c r="MKB79" s="512"/>
      <c r="MKJ79" s="512"/>
      <c r="MKR79" s="512"/>
      <c r="MKZ79" s="512"/>
      <c r="MLH79" s="512"/>
      <c r="MLP79" s="512"/>
      <c r="MLX79" s="512"/>
      <c r="MMF79" s="512"/>
      <c r="MMN79" s="512"/>
      <c r="MMV79" s="512"/>
      <c r="MND79" s="512"/>
      <c r="MNL79" s="512"/>
      <c r="MNT79" s="512"/>
      <c r="MOB79" s="512"/>
      <c r="MOJ79" s="512"/>
      <c r="MOR79" s="512"/>
      <c r="MOZ79" s="512"/>
      <c r="MPH79" s="512"/>
      <c r="MPP79" s="512"/>
      <c r="MPX79" s="512"/>
      <c r="MQF79" s="512"/>
      <c r="MQN79" s="512"/>
      <c r="MQV79" s="512"/>
      <c r="MRD79" s="512"/>
      <c r="MRL79" s="512"/>
      <c r="MRT79" s="512"/>
      <c r="MSB79" s="512"/>
      <c r="MSJ79" s="512"/>
      <c r="MSR79" s="512"/>
      <c r="MSZ79" s="512"/>
      <c r="MTH79" s="512"/>
      <c r="MTP79" s="512"/>
      <c r="MTX79" s="512"/>
      <c r="MUF79" s="512"/>
      <c r="MUN79" s="512"/>
      <c r="MUV79" s="512"/>
      <c r="MVD79" s="512"/>
      <c r="MVL79" s="512"/>
      <c r="MVT79" s="512"/>
      <c r="MWB79" s="512"/>
      <c r="MWJ79" s="512"/>
      <c r="MWR79" s="512"/>
      <c r="MWZ79" s="512"/>
      <c r="MXH79" s="512"/>
      <c r="MXP79" s="512"/>
      <c r="MXX79" s="512"/>
      <c r="MYF79" s="512"/>
      <c r="MYN79" s="512"/>
      <c r="MYV79" s="512"/>
      <c r="MZD79" s="512"/>
      <c r="MZL79" s="512"/>
      <c r="MZT79" s="512"/>
      <c r="NAB79" s="512"/>
      <c r="NAJ79" s="512"/>
      <c r="NAR79" s="512"/>
      <c r="NAZ79" s="512"/>
      <c r="NBH79" s="512"/>
      <c r="NBP79" s="512"/>
      <c r="NBX79" s="512"/>
      <c r="NCF79" s="512"/>
      <c r="NCN79" s="512"/>
      <c r="NCV79" s="512"/>
      <c r="NDD79" s="512"/>
      <c r="NDL79" s="512"/>
      <c r="NDT79" s="512"/>
      <c r="NEB79" s="512"/>
      <c r="NEJ79" s="512"/>
      <c r="NER79" s="512"/>
      <c r="NEZ79" s="512"/>
      <c r="NFH79" s="512"/>
      <c r="NFP79" s="512"/>
      <c r="NFX79" s="512"/>
      <c r="NGF79" s="512"/>
      <c r="NGN79" s="512"/>
      <c r="NGV79" s="512"/>
      <c r="NHD79" s="512"/>
      <c r="NHL79" s="512"/>
      <c r="NHT79" s="512"/>
      <c r="NIB79" s="512"/>
      <c r="NIJ79" s="512"/>
      <c r="NIR79" s="512"/>
      <c r="NIZ79" s="512"/>
      <c r="NJH79" s="512"/>
      <c r="NJP79" s="512"/>
      <c r="NJX79" s="512"/>
      <c r="NKF79" s="512"/>
      <c r="NKN79" s="512"/>
      <c r="NKV79" s="512"/>
      <c r="NLD79" s="512"/>
      <c r="NLL79" s="512"/>
      <c r="NLT79" s="512"/>
      <c r="NMB79" s="512"/>
      <c r="NMJ79" s="512"/>
      <c r="NMR79" s="512"/>
      <c r="NMZ79" s="512"/>
      <c r="NNH79" s="512"/>
      <c r="NNP79" s="512"/>
      <c r="NNX79" s="512"/>
      <c r="NOF79" s="512"/>
      <c r="NON79" s="512"/>
      <c r="NOV79" s="512"/>
      <c r="NPD79" s="512"/>
      <c r="NPL79" s="512"/>
      <c r="NPT79" s="512"/>
      <c r="NQB79" s="512"/>
      <c r="NQJ79" s="512"/>
      <c r="NQR79" s="512"/>
      <c r="NQZ79" s="512"/>
      <c r="NRH79" s="512"/>
      <c r="NRP79" s="512"/>
      <c r="NRX79" s="512"/>
      <c r="NSF79" s="512"/>
      <c r="NSN79" s="512"/>
      <c r="NSV79" s="512"/>
      <c r="NTD79" s="512"/>
      <c r="NTL79" s="512"/>
      <c r="NTT79" s="512"/>
      <c r="NUB79" s="512"/>
      <c r="NUJ79" s="512"/>
      <c r="NUR79" s="512"/>
      <c r="NUZ79" s="512"/>
      <c r="NVH79" s="512"/>
      <c r="NVP79" s="512"/>
      <c r="NVX79" s="512"/>
      <c r="NWF79" s="512"/>
      <c r="NWN79" s="512"/>
      <c r="NWV79" s="512"/>
      <c r="NXD79" s="512"/>
      <c r="NXL79" s="512"/>
      <c r="NXT79" s="512"/>
      <c r="NYB79" s="512"/>
      <c r="NYJ79" s="512"/>
      <c r="NYR79" s="512"/>
      <c r="NYZ79" s="512"/>
      <c r="NZH79" s="512"/>
      <c r="NZP79" s="512"/>
      <c r="NZX79" s="512"/>
      <c r="OAF79" s="512"/>
      <c r="OAN79" s="512"/>
      <c r="OAV79" s="512"/>
      <c r="OBD79" s="512"/>
      <c r="OBL79" s="512"/>
      <c r="OBT79" s="512"/>
      <c r="OCB79" s="512"/>
      <c r="OCJ79" s="512"/>
      <c r="OCR79" s="512"/>
      <c r="OCZ79" s="512"/>
      <c r="ODH79" s="512"/>
      <c r="ODP79" s="512"/>
      <c r="ODX79" s="512"/>
      <c r="OEF79" s="512"/>
      <c r="OEN79" s="512"/>
      <c r="OEV79" s="512"/>
      <c r="OFD79" s="512"/>
      <c r="OFL79" s="512"/>
      <c r="OFT79" s="512"/>
      <c r="OGB79" s="512"/>
      <c r="OGJ79" s="512"/>
      <c r="OGR79" s="512"/>
      <c r="OGZ79" s="512"/>
      <c r="OHH79" s="512"/>
      <c r="OHP79" s="512"/>
      <c r="OHX79" s="512"/>
      <c r="OIF79" s="512"/>
      <c r="OIN79" s="512"/>
      <c r="OIV79" s="512"/>
      <c r="OJD79" s="512"/>
      <c r="OJL79" s="512"/>
      <c r="OJT79" s="512"/>
      <c r="OKB79" s="512"/>
      <c r="OKJ79" s="512"/>
      <c r="OKR79" s="512"/>
      <c r="OKZ79" s="512"/>
      <c r="OLH79" s="512"/>
      <c r="OLP79" s="512"/>
      <c r="OLX79" s="512"/>
      <c r="OMF79" s="512"/>
      <c r="OMN79" s="512"/>
      <c r="OMV79" s="512"/>
      <c r="OND79" s="512"/>
      <c r="ONL79" s="512"/>
      <c r="ONT79" s="512"/>
      <c r="OOB79" s="512"/>
      <c r="OOJ79" s="512"/>
      <c r="OOR79" s="512"/>
      <c r="OOZ79" s="512"/>
      <c r="OPH79" s="512"/>
      <c r="OPP79" s="512"/>
      <c r="OPX79" s="512"/>
      <c r="OQF79" s="512"/>
      <c r="OQN79" s="512"/>
      <c r="OQV79" s="512"/>
      <c r="ORD79" s="512"/>
      <c r="ORL79" s="512"/>
      <c r="ORT79" s="512"/>
      <c r="OSB79" s="512"/>
      <c r="OSJ79" s="512"/>
      <c r="OSR79" s="512"/>
      <c r="OSZ79" s="512"/>
      <c r="OTH79" s="512"/>
      <c r="OTP79" s="512"/>
      <c r="OTX79" s="512"/>
      <c r="OUF79" s="512"/>
      <c r="OUN79" s="512"/>
      <c r="OUV79" s="512"/>
      <c r="OVD79" s="512"/>
      <c r="OVL79" s="512"/>
      <c r="OVT79" s="512"/>
      <c r="OWB79" s="512"/>
      <c r="OWJ79" s="512"/>
      <c r="OWR79" s="512"/>
      <c r="OWZ79" s="512"/>
      <c r="OXH79" s="512"/>
      <c r="OXP79" s="512"/>
      <c r="OXX79" s="512"/>
      <c r="OYF79" s="512"/>
      <c r="OYN79" s="512"/>
      <c r="OYV79" s="512"/>
      <c r="OZD79" s="512"/>
      <c r="OZL79" s="512"/>
      <c r="OZT79" s="512"/>
      <c r="PAB79" s="512"/>
      <c r="PAJ79" s="512"/>
      <c r="PAR79" s="512"/>
      <c r="PAZ79" s="512"/>
      <c r="PBH79" s="512"/>
      <c r="PBP79" s="512"/>
      <c r="PBX79" s="512"/>
      <c r="PCF79" s="512"/>
      <c r="PCN79" s="512"/>
      <c r="PCV79" s="512"/>
      <c r="PDD79" s="512"/>
      <c r="PDL79" s="512"/>
      <c r="PDT79" s="512"/>
      <c r="PEB79" s="512"/>
      <c r="PEJ79" s="512"/>
      <c r="PER79" s="512"/>
      <c r="PEZ79" s="512"/>
      <c r="PFH79" s="512"/>
      <c r="PFP79" s="512"/>
      <c r="PFX79" s="512"/>
      <c r="PGF79" s="512"/>
      <c r="PGN79" s="512"/>
      <c r="PGV79" s="512"/>
      <c r="PHD79" s="512"/>
      <c r="PHL79" s="512"/>
      <c r="PHT79" s="512"/>
      <c r="PIB79" s="512"/>
      <c r="PIJ79" s="512"/>
      <c r="PIR79" s="512"/>
      <c r="PIZ79" s="512"/>
      <c r="PJH79" s="512"/>
      <c r="PJP79" s="512"/>
      <c r="PJX79" s="512"/>
      <c r="PKF79" s="512"/>
      <c r="PKN79" s="512"/>
      <c r="PKV79" s="512"/>
      <c r="PLD79" s="512"/>
      <c r="PLL79" s="512"/>
      <c r="PLT79" s="512"/>
      <c r="PMB79" s="512"/>
      <c r="PMJ79" s="512"/>
      <c r="PMR79" s="512"/>
      <c r="PMZ79" s="512"/>
      <c r="PNH79" s="512"/>
      <c r="PNP79" s="512"/>
      <c r="PNX79" s="512"/>
      <c r="POF79" s="512"/>
      <c r="PON79" s="512"/>
      <c r="POV79" s="512"/>
      <c r="PPD79" s="512"/>
      <c r="PPL79" s="512"/>
      <c r="PPT79" s="512"/>
      <c r="PQB79" s="512"/>
      <c r="PQJ79" s="512"/>
      <c r="PQR79" s="512"/>
      <c r="PQZ79" s="512"/>
      <c r="PRH79" s="512"/>
      <c r="PRP79" s="512"/>
      <c r="PRX79" s="512"/>
      <c r="PSF79" s="512"/>
      <c r="PSN79" s="512"/>
      <c r="PSV79" s="512"/>
      <c r="PTD79" s="512"/>
      <c r="PTL79" s="512"/>
      <c r="PTT79" s="512"/>
      <c r="PUB79" s="512"/>
      <c r="PUJ79" s="512"/>
      <c r="PUR79" s="512"/>
      <c r="PUZ79" s="512"/>
      <c r="PVH79" s="512"/>
      <c r="PVP79" s="512"/>
      <c r="PVX79" s="512"/>
      <c r="PWF79" s="512"/>
      <c r="PWN79" s="512"/>
      <c r="PWV79" s="512"/>
      <c r="PXD79" s="512"/>
      <c r="PXL79" s="512"/>
      <c r="PXT79" s="512"/>
      <c r="PYB79" s="512"/>
      <c r="PYJ79" s="512"/>
      <c r="PYR79" s="512"/>
      <c r="PYZ79" s="512"/>
      <c r="PZH79" s="512"/>
      <c r="PZP79" s="512"/>
      <c r="PZX79" s="512"/>
      <c r="QAF79" s="512"/>
      <c r="QAN79" s="512"/>
      <c r="QAV79" s="512"/>
      <c r="QBD79" s="512"/>
      <c r="QBL79" s="512"/>
      <c r="QBT79" s="512"/>
      <c r="QCB79" s="512"/>
      <c r="QCJ79" s="512"/>
      <c r="QCR79" s="512"/>
      <c r="QCZ79" s="512"/>
      <c r="QDH79" s="512"/>
      <c r="QDP79" s="512"/>
      <c r="QDX79" s="512"/>
      <c r="QEF79" s="512"/>
      <c r="QEN79" s="512"/>
      <c r="QEV79" s="512"/>
      <c r="QFD79" s="512"/>
      <c r="QFL79" s="512"/>
      <c r="QFT79" s="512"/>
      <c r="QGB79" s="512"/>
      <c r="QGJ79" s="512"/>
      <c r="QGR79" s="512"/>
      <c r="QGZ79" s="512"/>
      <c r="QHH79" s="512"/>
      <c r="QHP79" s="512"/>
      <c r="QHX79" s="512"/>
      <c r="QIF79" s="512"/>
      <c r="QIN79" s="512"/>
      <c r="QIV79" s="512"/>
      <c r="QJD79" s="512"/>
      <c r="QJL79" s="512"/>
      <c r="QJT79" s="512"/>
      <c r="QKB79" s="512"/>
      <c r="QKJ79" s="512"/>
      <c r="QKR79" s="512"/>
      <c r="QKZ79" s="512"/>
      <c r="QLH79" s="512"/>
      <c r="QLP79" s="512"/>
      <c r="QLX79" s="512"/>
      <c r="QMF79" s="512"/>
      <c r="QMN79" s="512"/>
      <c r="QMV79" s="512"/>
      <c r="QND79" s="512"/>
      <c r="QNL79" s="512"/>
      <c r="QNT79" s="512"/>
      <c r="QOB79" s="512"/>
      <c r="QOJ79" s="512"/>
      <c r="QOR79" s="512"/>
      <c r="QOZ79" s="512"/>
      <c r="QPH79" s="512"/>
      <c r="QPP79" s="512"/>
      <c r="QPX79" s="512"/>
      <c r="QQF79" s="512"/>
      <c r="QQN79" s="512"/>
      <c r="QQV79" s="512"/>
      <c r="QRD79" s="512"/>
      <c r="QRL79" s="512"/>
      <c r="QRT79" s="512"/>
      <c r="QSB79" s="512"/>
      <c r="QSJ79" s="512"/>
      <c r="QSR79" s="512"/>
      <c r="QSZ79" s="512"/>
      <c r="QTH79" s="512"/>
      <c r="QTP79" s="512"/>
      <c r="QTX79" s="512"/>
      <c r="QUF79" s="512"/>
      <c r="QUN79" s="512"/>
      <c r="QUV79" s="512"/>
      <c r="QVD79" s="512"/>
      <c r="QVL79" s="512"/>
      <c r="QVT79" s="512"/>
      <c r="QWB79" s="512"/>
      <c r="QWJ79" s="512"/>
      <c r="QWR79" s="512"/>
      <c r="QWZ79" s="512"/>
      <c r="QXH79" s="512"/>
      <c r="QXP79" s="512"/>
      <c r="QXX79" s="512"/>
      <c r="QYF79" s="512"/>
      <c r="QYN79" s="512"/>
      <c r="QYV79" s="512"/>
      <c r="QZD79" s="512"/>
      <c r="QZL79" s="512"/>
      <c r="QZT79" s="512"/>
      <c r="RAB79" s="512"/>
      <c r="RAJ79" s="512"/>
      <c r="RAR79" s="512"/>
      <c r="RAZ79" s="512"/>
      <c r="RBH79" s="512"/>
      <c r="RBP79" s="512"/>
      <c r="RBX79" s="512"/>
      <c r="RCF79" s="512"/>
      <c r="RCN79" s="512"/>
      <c r="RCV79" s="512"/>
      <c r="RDD79" s="512"/>
      <c r="RDL79" s="512"/>
      <c r="RDT79" s="512"/>
      <c r="REB79" s="512"/>
      <c r="REJ79" s="512"/>
      <c r="RER79" s="512"/>
      <c r="REZ79" s="512"/>
      <c r="RFH79" s="512"/>
      <c r="RFP79" s="512"/>
      <c r="RFX79" s="512"/>
      <c r="RGF79" s="512"/>
      <c r="RGN79" s="512"/>
      <c r="RGV79" s="512"/>
      <c r="RHD79" s="512"/>
      <c r="RHL79" s="512"/>
      <c r="RHT79" s="512"/>
      <c r="RIB79" s="512"/>
      <c r="RIJ79" s="512"/>
      <c r="RIR79" s="512"/>
      <c r="RIZ79" s="512"/>
      <c r="RJH79" s="512"/>
      <c r="RJP79" s="512"/>
      <c r="RJX79" s="512"/>
      <c r="RKF79" s="512"/>
      <c r="RKN79" s="512"/>
      <c r="RKV79" s="512"/>
      <c r="RLD79" s="512"/>
      <c r="RLL79" s="512"/>
      <c r="RLT79" s="512"/>
      <c r="RMB79" s="512"/>
      <c r="RMJ79" s="512"/>
      <c r="RMR79" s="512"/>
      <c r="RMZ79" s="512"/>
      <c r="RNH79" s="512"/>
      <c r="RNP79" s="512"/>
      <c r="RNX79" s="512"/>
      <c r="ROF79" s="512"/>
      <c r="RON79" s="512"/>
      <c r="ROV79" s="512"/>
      <c r="RPD79" s="512"/>
      <c r="RPL79" s="512"/>
      <c r="RPT79" s="512"/>
      <c r="RQB79" s="512"/>
      <c r="RQJ79" s="512"/>
      <c r="RQR79" s="512"/>
      <c r="RQZ79" s="512"/>
      <c r="RRH79" s="512"/>
      <c r="RRP79" s="512"/>
      <c r="RRX79" s="512"/>
      <c r="RSF79" s="512"/>
      <c r="RSN79" s="512"/>
      <c r="RSV79" s="512"/>
      <c r="RTD79" s="512"/>
      <c r="RTL79" s="512"/>
      <c r="RTT79" s="512"/>
      <c r="RUB79" s="512"/>
      <c r="RUJ79" s="512"/>
      <c r="RUR79" s="512"/>
      <c r="RUZ79" s="512"/>
      <c r="RVH79" s="512"/>
      <c r="RVP79" s="512"/>
      <c r="RVX79" s="512"/>
      <c r="RWF79" s="512"/>
      <c r="RWN79" s="512"/>
      <c r="RWV79" s="512"/>
      <c r="RXD79" s="512"/>
      <c r="RXL79" s="512"/>
      <c r="RXT79" s="512"/>
      <c r="RYB79" s="512"/>
      <c r="RYJ79" s="512"/>
      <c r="RYR79" s="512"/>
      <c r="RYZ79" s="512"/>
      <c r="RZH79" s="512"/>
      <c r="RZP79" s="512"/>
      <c r="RZX79" s="512"/>
      <c r="SAF79" s="512"/>
      <c r="SAN79" s="512"/>
      <c r="SAV79" s="512"/>
      <c r="SBD79" s="512"/>
      <c r="SBL79" s="512"/>
      <c r="SBT79" s="512"/>
      <c r="SCB79" s="512"/>
      <c r="SCJ79" s="512"/>
      <c r="SCR79" s="512"/>
      <c r="SCZ79" s="512"/>
      <c r="SDH79" s="512"/>
      <c r="SDP79" s="512"/>
      <c r="SDX79" s="512"/>
      <c r="SEF79" s="512"/>
      <c r="SEN79" s="512"/>
      <c r="SEV79" s="512"/>
      <c r="SFD79" s="512"/>
      <c r="SFL79" s="512"/>
      <c r="SFT79" s="512"/>
      <c r="SGB79" s="512"/>
      <c r="SGJ79" s="512"/>
      <c r="SGR79" s="512"/>
      <c r="SGZ79" s="512"/>
      <c r="SHH79" s="512"/>
      <c r="SHP79" s="512"/>
      <c r="SHX79" s="512"/>
      <c r="SIF79" s="512"/>
      <c r="SIN79" s="512"/>
      <c r="SIV79" s="512"/>
      <c r="SJD79" s="512"/>
      <c r="SJL79" s="512"/>
      <c r="SJT79" s="512"/>
      <c r="SKB79" s="512"/>
      <c r="SKJ79" s="512"/>
      <c r="SKR79" s="512"/>
      <c r="SKZ79" s="512"/>
      <c r="SLH79" s="512"/>
      <c r="SLP79" s="512"/>
      <c r="SLX79" s="512"/>
      <c r="SMF79" s="512"/>
      <c r="SMN79" s="512"/>
      <c r="SMV79" s="512"/>
      <c r="SND79" s="512"/>
      <c r="SNL79" s="512"/>
      <c r="SNT79" s="512"/>
      <c r="SOB79" s="512"/>
      <c r="SOJ79" s="512"/>
      <c r="SOR79" s="512"/>
      <c r="SOZ79" s="512"/>
      <c r="SPH79" s="512"/>
      <c r="SPP79" s="512"/>
      <c r="SPX79" s="512"/>
      <c r="SQF79" s="512"/>
      <c r="SQN79" s="512"/>
      <c r="SQV79" s="512"/>
      <c r="SRD79" s="512"/>
      <c r="SRL79" s="512"/>
      <c r="SRT79" s="512"/>
      <c r="SSB79" s="512"/>
      <c r="SSJ79" s="512"/>
      <c r="SSR79" s="512"/>
      <c r="SSZ79" s="512"/>
      <c r="STH79" s="512"/>
      <c r="STP79" s="512"/>
      <c r="STX79" s="512"/>
      <c r="SUF79" s="512"/>
      <c r="SUN79" s="512"/>
      <c r="SUV79" s="512"/>
      <c r="SVD79" s="512"/>
      <c r="SVL79" s="512"/>
      <c r="SVT79" s="512"/>
      <c r="SWB79" s="512"/>
      <c r="SWJ79" s="512"/>
      <c r="SWR79" s="512"/>
      <c r="SWZ79" s="512"/>
      <c r="SXH79" s="512"/>
      <c r="SXP79" s="512"/>
      <c r="SXX79" s="512"/>
      <c r="SYF79" s="512"/>
      <c r="SYN79" s="512"/>
      <c r="SYV79" s="512"/>
      <c r="SZD79" s="512"/>
      <c r="SZL79" s="512"/>
      <c r="SZT79" s="512"/>
      <c r="TAB79" s="512"/>
      <c r="TAJ79" s="512"/>
      <c r="TAR79" s="512"/>
      <c r="TAZ79" s="512"/>
      <c r="TBH79" s="512"/>
      <c r="TBP79" s="512"/>
      <c r="TBX79" s="512"/>
      <c r="TCF79" s="512"/>
      <c r="TCN79" s="512"/>
      <c r="TCV79" s="512"/>
      <c r="TDD79" s="512"/>
      <c r="TDL79" s="512"/>
      <c r="TDT79" s="512"/>
      <c r="TEB79" s="512"/>
      <c r="TEJ79" s="512"/>
      <c r="TER79" s="512"/>
      <c r="TEZ79" s="512"/>
      <c r="TFH79" s="512"/>
      <c r="TFP79" s="512"/>
      <c r="TFX79" s="512"/>
      <c r="TGF79" s="512"/>
      <c r="TGN79" s="512"/>
      <c r="TGV79" s="512"/>
      <c r="THD79" s="512"/>
      <c r="THL79" s="512"/>
      <c r="THT79" s="512"/>
      <c r="TIB79" s="512"/>
      <c r="TIJ79" s="512"/>
      <c r="TIR79" s="512"/>
      <c r="TIZ79" s="512"/>
      <c r="TJH79" s="512"/>
      <c r="TJP79" s="512"/>
      <c r="TJX79" s="512"/>
      <c r="TKF79" s="512"/>
      <c r="TKN79" s="512"/>
      <c r="TKV79" s="512"/>
      <c r="TLD79" s="512"/>
      <c r="TLL79" s="512"/>
      <c r="TLT79" s="512"/>
      <c r="TMB79" s="512"/>
      <c r="TMJ79" s="512"/>
      <c r="TMR79" s="512"/>
      <c r="TMZ79" s="512"/>
      <c r="TNH79" s="512"/>
      <c r="TNP79" s="512"/>
      <c r="TNX79" s="512"/>
      <c r="TOF79" s="512"/>
      <c r="TON79" s="512"/>
      <c r="TOV79" s="512"/>
      <c r="TPD79" s="512"/>
      <c r="TPL79" s="512"/>
      <c r="TPT79" s="512"/>
      <c r="TQB79" s="512"/>
      <c r="TQJ79" s="512"/>
      <c r="TQR79" s="512"/>
      <c r="TQZ79" s="512"/>
      <c r="TRH79" s="512"/>
      <c r="TRP79" s="512"/>
      <c r="TRX79" s="512"/>
      <c r="TSF79" s="512"/>
      <c r="TSN79" s="512"/>
      <c r="TSV79" s="512"/>
      <c r="TTD79" s="512"/>
      <c r="TTL79" s="512"/>
      <c r="TTT79" s="512"/>
      <c r="TUB79" s="512"/>
      <c r="TUJ79" s="512"/>
      <c r="TUR79" s="512"/>
      <c r="TUZ79" s="512"/>
      <c r="TVH79" s="512"/>
      <c r="TVP79" s="512"/>
      <c r="TVX79" s="512"/>
      <c r="TWF79" s="512"/>
      <c r="TWN79" s="512"/>
      <c r="TWV79" s="512"/>
      <c r="TXD79" s="512"/>
      <c r="TXL79" s="512"/>
      <c r="TXT79" s="512"/>
      <c r="TYB79" s="512"/>
      <c r="TYJ79" s="512"/>
      <c r="TYR79" s="512"/>
      <c r="TYZ79" s="512"/>
      <c r="TZH79" s="512"/>
      <c r="TZP79" s="512"/>
      <c r="TZX79" s="512"/>
      <c r="UAF79" s="512"/>
      <c r="UAN79" s="512"/>
      <c r="UAV79" s="512"/>
      <c r="UBD79" s="512"/>
      <c r="UBL79" s="512"/>
      <c r="UBT79" s="512"/>
      <c r="UCB79" s="512"/>
      <c r="UCJ79" s="512"/>
      <c r="UCR79" s="512"/>
      <c r="UCZ79" s="512"/>
      <c r="UDH79" s="512"/>
      <c r="UDP79" s="512"/>
      <c r="UDX79" s="512"/>
      <c r="UEF79" s="512"/>
      <c r="UEN79" s="512"/>
      <c r="UEV79" s="512"/>
      <c r="UFD79" s="512"/>
      <c r="UFL79" s="512"/>
      <c r="UFT79" s="512"/>
      <c r="UGB79" s="512"/>
      <c r="UGJ79" s="512"/>
      <c r="UGR79" s="512"/>
      <c r="UGZ79" s="512"/>
      <c r="UHH79" s="512"/>
      <c r="UHP79" s="512"/>
      <c r="UHX79" s="512"/>
      <c r="UIF79" s="512"/>
      <c r="UIN79" s="512"/>
      <c r="UIV79" s="512"/>
      <c r="UJD79" s="512"/>
      <c r="UJL79" s="512"/>
      <c r="UJT79" s="512"/>
      <c r="UKB79" s="512"/>
      <c r="UKJ79" s="512"/>
      <c r="UKR79" s="512"/>
      <c r="UKZ79" s="512"/>
      <c r="ULH79" s="512"/>
      <c r="ULP79" s="512"/>
      <c r="ULX79" s="512"/>
      <c r="UMF79" s="512"/>
      <c r="UMN79" s="512"/>
      <c r="UMV79" s="512"/>
      <c r="UND79" s="512"/>
      <c r="UNL79" s="512"/>
      <c r="UNT79" s="512"/>
      <c r="UOB79" s="512"/>
      <c r="UOJ79" s="512"/>
      <c r="UOR79" s="512"/>
      <c r="UOZ79" s="512"/>
      <c r="UPH79" s="512"/>
      <c r="UPP79" s="512"/>
      <c r="UPX79" s="512"/>
      <c r="UQF79" s="512"/>
      <c r="UQN79" s="512"/>
      <c r="UQV79" s="512"/>
      <c r="URD79" s="512"/>
      <c r="URL79" s="512"/>
      <c r="URT79" s="512"/>
      <c r="USB79" s="512"/>
      <c r="USJ79" s="512"/>
      <c r="USR79" s="512"/>
      <c r="USZ79" s="512"/>
      <c r="UTH79" s="512"/>
      <c r="UTP79" s="512"/>
      <c r="UTX79" s="512"/>
      <c r="UUF79" s="512"/>
      <c r="UUN79" s="512"/>
      <c r="UUV79" s="512"/>
      <c r="UVD79" s="512"/>
      <c r="UVL79" s="512"/>
      <c r="UVT79" s="512"/>
      <c r="UWB79" s="512"/>
      <c r="UWJ79" s="512"/>
      <c r="UWR79" s="512"/>
      <c r="UWZ79" s="512"/>
      <c r="UXH79" s="512"/>
      <c r="UXP79" s="512"/>
      <c r="UXX79" s="512"/>
      <c r="UYF79" s="512"/>
      <c r="UYN79" s="512"/>
      <c r="UYV79" s="512"/>
      <c r="UZD79" s="512"/>
      <c r="UZL79" s="512"/>
      <c r="UZT79" s="512"/>
      <c r="VAB79" s="512"/>
      <c r="VAJ79" s="512"/>
      <c r="VAR79" s="512"/>
      <c r="VAZ79" s="512"/>
      <c r="VBH79" s="512"/>
      <c r="VBP79" s="512"/>
      <c r="VBX79" s="512"/>
      <c r="VCF79" s="512"/>
      <c r="VCN79" s="512"/>
      <c r="VCV79" s="512"/>
      <c r="VDD79" s="512"/>
      <c r="VDL79" s="512"/>
      <c r="VDT79" s="512"/>
      <c r="VEB79" s="512"/>
      <c r="VEJ79" s="512"/>
      <c r="VER79" s="512"/>
      <c r="VEZ79" s="512"/>
      <c r="VFH79" s="512"/>
      <c r="VFP79" s="512"/>
      <c r="VFX79" s="512"/>
      <c r="VGF79" s="512"/>
      <c r="VGN79" s="512"/>
      <c r="VGV79" s="512"/>
      <c r="VHD79" s="512"/>
      <c r="VHL79" s="512"/>
      <c r="VHT79" s="512"/>
      <c r="VIB79" s="512"/>
      <c r="VIJ79" s="512"/>
      <c r="VIR79" s="512"/>
      <c r="VIZ79" s="512"/>
      <c r="VJH79" s="512"/>
      <c r="VJP79" s="512"/>
      <c r="VJX79" s="512"/>
      <c r="VKF79" s="512"/>
      <c r="VKN79" s="512"/>
      <c r="VKV79" s="512"/>
      <c r="VLD79" s="512"/>
      <c r="VLL79" s="512"/>
      <c r="VLT79" s="512"/>
      <c r="VMB79" s="512"/>
      <c r="VMJ79" s="512"/>
      <c r="VMR79" s="512"/>
      <c r="VMZ79" s="512"/>
      <c r="VNH79" s="512"/>
      <c r="VNP79" s="512"/>
      <c r="VNX79" s="512"/>
      <c r="VOF79" s="512"/>
      <c r="VON79" s="512"/>
      <c r="VOV79" s="512"/>
      <c r="VPD79" s="512"/>
      <c r="VPL79" s="512"/>
      <c r="VPT79" s="512"/>
      <c r="VQB79" s="512"/>
      <c r="VQJ79" s="512"/>
      <c r="VQR79" s="512"/>
      <c r="VQZ79" s="512"/>
      <c r="VRH79" s="512"/>
      <c r="VRP79" s="512"/>
      <c r="VRX79" s="512"/>
      <c r="VSF79" s="512"/>
      <c r="VSN79" s="512"/>
      <c r="VSV79" s="512"/>
      <c r="VTD79" s="512"/>
      <c r="VTL79" s="512"/>
      <c r="VTT79" s="512"/>
      <c r="VUB79" s="512"/>
      <c r="VUJ79" s="512"/>
      <c r="VUR79" s="512"/>
      <c r="VUZ79" s="512"/>
      <c r="VVH79" s="512"/>
      <c r="VVP79" s="512"/>
      <c r="VVX79" s="512"/>
      <c r="VWF79" s="512"/>
      <c r="VWN79" s="512"/>
      <c r="VWV79" s="512"/>
      <c r="VXD79" s="512"/>
      <c r="VXL79" s="512"/>
      <c r="VXT79" s="512"/>
      <c r="VYB79" s="512"/>
      <c r="VYJ79" s="512"/>
      <c r="VYR79" s="512"/>
      <c r="VYZ79" s="512"/>
      <c r="VZH79" s="512"/>
      <c r="VZP79" s="512"/>
      <c r="VZX79" s="512"/>
      <c r="WAF79" s="512"/>
      <c r="WAN79" s="512"/>
      <c r="WAV79" s="512"/>
      <c r="WBD79" s="512"/>
      <c r="WBL79" s="512"/>
      <c r="WBT79" s="512"/>
      <c r="WCB79" s="512"/>
      <c r="WCJ79" s="512"/>
      <c r="WCR79" s="512"/>
      <c r="WCZ79" s="512"/>
      <c r="WDH79" s="512"/>
      <c r="WDP79" s="512"/>
      <c r="WDX79" s="512"/>
      <c r="WEF79" s="512"/>
      <c r="WEN79" s="512"/>
      <c r="WEV79" s="512"/>
      <c r="WFD79" s="512"/>
      <c r="WFL79" s="512"/>
      <c r="WFT79" s="512"/>
      <c r="WGB79" s="512"/>
      <c r="WGJ79" s="512"/>
      <c r="WGR79" s="512"/>
      <c r="WGZ79" s="512"/>
      <c r="WHH79" s="512"/>
      <c r="WHP79" s="512"/>
      <c r="WHX79" s="512"/>
      <c r="WIF79" s="512"/>
      <c r="WIN79" s="512"/>
      <c r="WIV79" s="512"/>
      <c r="WJD79" s="512"/>
      <c r="WJL79" s="512"/>
      <c r="WJT79" s="512"/>
      <c r="WKB79" s="512"/>
      <c r="WKJ79" s="512"/>
      <c r="WKR79" s="512"/>
      <c r="WKZ79" s="512"/>
      <c r="WLH79" s="512"/>
      <c r="WLP79" s="512"/>
      <c r="WLX79" s="512"/>
      <c r="WMF79" s="512"/>
      <c r="WMN79" s="512"/>
      <c r="WMV79" s="512"/>
      <c r="WND79" s="512"/>
      <c r="WNL79" s="512"/>
      <c r="WNT79" s="512"/>
      <c r="WOB79" s="512"/>
      <c r="WOJ79" s="512"/>
      <c r="WOR79" s="512"/>
      <c r="WOZ79" s="512"/>
      <c r="WPH79" s="512"/>
      <c r="WPP79" s="512"/>
      <c r="WPX79" s="512"/>
      <c r="WQF79" s="512"/>
      <c r="WQN79" s="512"/>
      <c r="WQV79" s="512"/>
      <c r="WRD79" s="512"/>
      <c r="WRL79" s="512"/>
      <c r="WRT79" s="512"/>
      <c r="WSB79" s="512"/>
      <c r="WSJ79" s="512"/>
      <c r="WSR79" s="512"/>
      <c r="WSZ79" s="512"/>
      <c r="WTH79" s="512"/>
      <c r="WTP79" s="512"/>
      <c r="WTX79" s="512"/>
      <c r="WUF79" s="512"/>
      <c r="WUN79" s="512"/>
      <c r="WUV79" s="512"/>
      <c r="WVD79" s="512"/>
      <c r="WVL79" s="512"/>
      <c r="WVT79" s="512"/>
      <c r="WWB79" s="512"/>
      <c r="WWJ79" s="512"/>
      <c r="WWR79" s="512"/>
      <c r="WWZ79" s="512"/>
      <c r="WXH79" s="512"/>
      <c r="WXP79" s="512"/>
      <c r="WXX79" s="512"/>
      <c r="WYF79" s="512"/>
      <c r="WYN79" s="512"/>
      <c r="WYV79" s="512"/>
      <c r="WZD79" s="512"/>
      <c r="WZL79" s="512"/>
      <c r="WZT79" s="512"/>
      <c r="XAB79" s="512"/>
      <c r="XAJ79" s="512"/>
      <c r="XAR79" s="512"/>
      <c r="XAZ79" s="512"/>
      <c r="XBH79" s="512"/>
      <c r="XBP79" s="512"/>
      <c r="XBX79" s="512"/>
      <c r="XCF79" s="512"/>
      <c r="XCN79" s="512"/>
      <c r="XCV79" s="512"/>
      <c r="XDD79" s="512"/>
      <c r="XDL79" s="512"/>
      <c r="XDT79" s="512"/>
      <c r="XEB79" s="512"/>
      <c r="XEJ79" s="512"/>
      <c r="XER79" s="512"/>
      <c r="XEZ79" s="512"/>
    </row>
    <row r="80" spans="1:16384" s="256" customFormat="1" x14ac:dyDescent="0.15">
      <c r="C80" s="49"/>
      <c r="D80" s="542" t="s">
        <v>842</v>
      </c>
      <c r="E80" s="520"/>
      <c r="F80" s="520"/>
      <c r="G80" s="264">
        <f t="shared" si="7"/>
        <v>1.7851250621355088E-2</v>
      </c>
      <c r="H80" s="15">
        <f t="shared" si="8"/>
        <v>0</v>
      </c>
      <c r="I80" s="15">
        <f t="shared" si="9"/>
        <v>0</v>
      </c>
      <c r="J80" s="15">
        <f>H80/SUM(H76:H86)*F15</f>
        <v>0</v>
      </c>
      <c r="K80" s="15">
        <f t="shared" si="6"/>
        <v>0</v>
      </c>
      <c r="L80" s="263">
        <v>0.83</v>
      </c>
      <c r="M80" s="264">
        <f t="shared" si="10"/>
        <v>0</v>
      </c>
      <c r="O80" s="512"/>
      <c r="W80" s="512"/>
      <c r="AE80" s="512"/>
      <c r="AM80" s="512"/>
      <c r="AU80" s="512"/>
      <c r="BC80" s="512"/>
      <c r="BK80" s="512"/>
      <c r="BS80" s="512"/>
      <c r="CA80" s="512"/>
      <c r="CI80" s="512"/>
      <c r="CQ80" s="512"/>
      <c r="CY80" s="512"/>
      <c r="DG80" s="512"/>
      <c r="DO80" s="512"/>
      <c r="DW80" s="512"/>
      <c r="EE80" s="512"/>
      <c r="EM80" s="512"/>
      <c r="EU80" s="512"/>
      <c r="FC80" s="512"/>
      <c r="FK80" s="512"/>
      <c r="FS80" s="512"/>
      <c r="GA80" s="512"/>
      <c r="GI80" s="512"/>
      <c r="GQ80" s="512"/>
      <c r="GY80" s="512"/>
      <c r="HG80" s="512"/>
      <c r="HO80" s="512"/>
      <c r="HW80" s="512"/>
      <c r="IE80" s="512"/>
      <c r="IM80" s="512"/>
      <c r="IU80" s="512"/>
      <c r="JC80" s="512"/>
      <c r="JK80" s="512"/>
      <c r="JS80" s="512"/>
      <c r="KA80" s="512"/>
      <c r="KI80" s="512"/>
      <c r="KQ80" s="512"/>
      <c r="KY80" s="512"/>
      <c r="LG80" s="512"/>
      <c r="LO80" s="512"/>
      <c r="LW80" s="512"/>
      <c r="ME80" s="512"/>
      <c r="MM80" s="512"/>
      <c r="MU80" s="512"/>
      <c r="NC80" s="512"/>
      <c r="NK80" s="512"/>
      <c r="NS80" s="512"/>
      <c r="OA80" s="512"/>
      <c r="OI80" s="512"/>
      <c r="OQ80" s="512"/>
      <c r="OY80" s="512"/>
      <c r="PG80" s="512"/>
      <c r="PO80" s="512"/>
      <c r="PW80" s="512"/>
      <c r="QE80" s="512"/>
      <c r="QM80" s="512"/>
      <c r="QU80" s="512"/>
      <c r="RC80" s="512"/>
      <c r="RK80" s="512"/>
      <c r="RS80" s="512"/>
      <c r="SA80" s="512"/>
      <c r="SI80" s="512"/>
      <c r="SQ80" s="512"/>
      <c r="SY80" s="512"/>
      <c r="TG80" s="512"/>
      <c r="TO80" s="512"/>
      <c r="TW80" s="512"/>
      <c r="UE80" s="512"/>
      <c r="UM80" s="512"/>
      <c r="UU80" s="512"/>
      <c r="VC80" s="512"/>
      <c r="VK80" s="512"/>
      <c r="VS80" s="512"/>
      <c r="WA80" s="512"/>
      <c r="WI80" s="512"/>
      <c r="WQ80" s="512"/>
      <c r="WY80" s="512"/>
      <c r="XG80" s="512"/>
      <c r="XO80" s="512"/>
      <c r="XW80" s="512"/>
      <c r="YE80" s="512"/>
      <c r="YM80" s="512"/>
      <c r="YU80" s="512"/>
      <c r="ZC80" s="512"/>
      <c r="ZK80" s="512"/>
      <c r="ZS80" s="512"/>
      <c r="AAA80" s="512"/>
      <c r="AAI80" s="512"/>
      <c r="AAQ80" s="512"/>
      <c r="AAY80" s="512"/>
      <c r="ABG80" s="512"/>
      <c r="ABO80" s="512"/>
      <c r="ABW80" s="512"/>
      <c r="ACE80" s="512"/>
      <c r="ACM80" s="512"/>
      <c r="ACU80" s="512"/>
      <c r="ADC80" s="512"/>
      <c r="ADK80" s="512"/>
      <c r="ADS80" s="512"/>
      <c r="AEA80" s="512"/>
      <c r="AEI80" s="512"/>
      <c r="AEQ80" s="512"/>
      <c r="AEY80" s="512"/>
      <c r="AFG80" s="512"/>
      <c r="AFO80" s="512"/>
      <c r="AFW80" s="512"/>
      <c r="AGE80" s="512"/>
      <c r="AGM80" s="512"/>
      <c r="AGU80" s="512"/>
      <c r="AHC80" s="512"/>
      <c r="AHK80" s="512"/>
      <c r="AHS80" s="512"/>
      <c r="AIA80" s="512"/>
      <c r="AII80" s="512"/>
      <c r="AIQ80" s="512"/>
      <c r="AIY80" s="512"/>
      <c r="AJG80" s="512"/>
      <c r="AJO80" s="512"/>
      <c r="AJW80" s="512"/>
      <c r="AKE80" s="512"/>
      <c r="AKM80" s="512"/>
      <c r="AKU80" s="512"/>
      <c r="ALC80" s="512"/>
      <c r="ALK80" s="512"/>
      <c r="ALS80" s="512"/>
      <c r="AMA80" s="512"/>
      <c r="AMI80" s="512"/>
      <c r="AMQ80" s="512"/>
      <c r="AMY80" s="512"/>
      <c r="ANG80" s="512"/>
      <c r="ANO80" s="512"/>
      <c r="ANW80" s="512"/>
      <c r="AOE80" s="512"/>
      <c r="AOM80" s="512"/>
      <c r="AOU80" s="512"/>
      <c r="APC80" s="512"/>
      <c r="APK80" s="512"/>
      <c r="APS80" s="512"/>
      <c r="AQA80" s="512"/>
      <c r="AQI80" s="512"/>
      <c r="AQQ80" s="512"/>
      <c r="AQY80" s="512"/>
      <c r="ARG80" s="512"/>
      <c r="ARO80" s="512"/>
      <c r="ARW80" s="512"/>
      <c r="ASE80" s="512"/>
      <c r="ASM80" s="512"/>
      <c r="ASU80" s="512"/>
      <c r="ATC80" s="512"/>
      <c r="ATK80" s="512"/>
      <c r="ATS80" s="512"/>
      <c r="AUA80" s="512"/>
      <c r="AUI80" s="512"/>
      <c r="AUQ80" s="512"/>
      <c r="AUY80" s="512"/>
      <c r="AVG80" s="512"/>
      <c r="AVO80" s="512"/>
      <c r="AVW80" s="512"/>
      <c r="AWE80" s="512"/>
      <c r="AWM80" s="512"/>
      <c r="AWU80" s="512"/>
      <c r="AXC80" s="512"/>
      <c r="AXK80" s="512"/>
      <c r="AXS80" s="512"/>
      <c r="AYA80" s="512"/>
      <c r="AYI80" s="512"/>
      <c r="AYQ80" s="512"/>
      <c r="AYY80" s="512"/>
      <c r="AZG80" s="512"/>
      <c r="AZO80" s="512"/>
      <c r="AZW80" s="512"/>
      <c r="BAE80" s="512"/>
      <c r="BAM80" s="512"/>
      <c r="BAU80" s="512"/>
      <c r="BBC80" s="512"/>
      <c r="BBK80" s="512"/>
      <c r="BBS80" s="512"/>
      <c r="BCA80" s="512"/>
      <c r="BCI80" s="512"/>
      <c r="BCQ80" s="512"/>
      <c r="BCY80" s="512"/>
      <c r="BDG80" s="512"/>
      <c r="BDO80" s="512"/>
      <c r="BDW80" s="512"/>
      <c r="BEE80" s="512"/>
      <c r="BEM80" s="512"/>
      <c r="BEU80" s="512"/>
      <c r="BFC80" s="512"/>
      <c r="BFK80" s="512"/>
      <c r="BFS80" s="512"/>
      <c r="BGA80" s="512"/>
      <c r="BGI80" s="512"/>
      <c r="BGQ80" s="512"/>
      <c r="BGY80" s="512"/>
      <c r="BHG80" s="512"/>
      <c r="BHO80" s="512"/>
      <c r="BHW80" s="512"/>
      <c r="BIE80" s="512"/>
      <c r="BIM80" s="512"/>
      <c r="BIU80" s="512"/>
      <c r="BJC80" s="512"/>
      <c r="BJK80" s="512"/>
      <c r="BJS80" s="512"/>
      <c r="BKA80" s="512"/>
      <c r="BKI80" s="512"/>
      <c r="BKQ80" s="512"/>
      <c r="BKY80" s="512"/>
      <c r="BLG80" s="512"/>
      <c r="BLO80" s="512"/>
      <c r="BLW80" s="512"/>
      <c r="BME80" s="512"/>
      <c r="BMM80" s="512"/>
      <c r="BMU80" s="512"/>
      <c r="BNC80" s="512"/>
      <c r="BNK80" s="512"/>
      <c r="BNS80" s="512"/>
      <c r="BOA80" s="512"/>
      <c r="BOI80" s="512"/>
      <c r="BOQ80" s="512"/>
      <c r="BOY80" s="512"/>
      <c r="BPG80" s="512"/>
      <c r="BPO80" s="512"/>
      <c r="BPW80" s="512"/>
      <c r="BQE80" s="512"/>
      <c r="BQM80" s="512"/>
      <c r="BQU80" s="512"/>
      <c r="BRC80" s="512"/>
      <c r="BRK80" s="512"/>
      <c r="BRS80" s="512"/>
      <c r="BSA80" s="512"/>
      <c r="BSI80" s="512"/>
      <c r="BSQ80" s="512"/>
      <c r="BSY80" s="512"/>
      <c r="BTG80" s="512"/>
      <c r="BTO80" s="512"/>
      <c r="BTW80" s="512"/>
      <c r="BUE80" s="512"/>
      <c r="BUM80" s="512"/>
      <c r="BUU80" s="512"/>
      <c r="BVC80" s="512"/>
      <c r="BVK80" s="512"/>
      <c r="BVS80" s="512"/>
      <c r="BWA80" s="512"/>
      <c r="BWI80" s="512"/>
      <c r="BWQ80" s="512"/>
      <c r="BWY80" s="512"/>
      <c r="BXG80" s="512"/>
      <c r="BXO80" s="512"/>
      <c r="BXW80" s="512"/>
      <c r="BYE80" s="512"/>
      <c r="BYM80" s="512"/>
      <c r="BYU80" s="512"/>
      <c r="BZC80" s="512"/>
      <c r="BZK80" s="512"/>
      <c r="BZS80" s="512"/>
      <c r="CAA80" s="512"/>
      <c r="CAI80" s="512"/>
      <c r="CAQ80" s="512"/>
      <c r="CAY80" s="512"/>
      <c r="CBG80" s="512"/>
      <c r="CBO80" s="512"/>
      <c r="CBW80" s="512"/>
      <c r="CCE80" s="512"/>
      <c r="CCM80" s="512"/>
      <c r="CCU80" s="512"/>
      <c r="CDC80" s="512"/>
      <c r="CDK80" s="512"/>
      <c r="CDS80" s="512"/>
      <c r="CEA80" s="512"/>
      <c r="CEI80" s="512"/>
      <c r="CEQ80" s="512"/>
      <c r="CEY80" s="512"/>
      <c r="CFG80" s="512"/>
      <c r="CFO80" s="512"/>
      <c r="CFW80" s="512"/>
      <c r="CGE80" s="512"/>
      <c r="CGM80" s="512"/>
      <c r="CGU80" s="512"/>
      <c r="CHC80" s="512"/>
      <c r="CHK80" s="512"/>
      <c r="CHS80" s="512"/>
      <c r="CIA80" s="512"/>
      <c r="CII80" s="512"/>
      <c r="CIQ80" s="512"/>
      <c r="CIY80" s="512"/>
      <c r="CJG80" s="512"/>
      <c r="CJO80" s="512"/>
      <c r="CJW80" s="512"/>
      <c r="CKE80" s="512"/>
      <c r="CKM80" s="512"/>
      <c r="CKU80" s="512"/>
      <c r="CLC80" s="512"/>
      <c r="CLK80" s="512"/>
      <c r="CLS80" s="512"/>
      <c r="CMA80" s="512"/>
      <c r="CMI80" s="512"/>
      <c r="CMQ80" s="512"/>
      <c r="CMY80" s="512"/>
      <c r="CNG80" s="512"/>
      <c r="CNO80" s="512"/>
      <c r="CNW80" s="512"/>
      <c r="COE80" s="512"/>
      <c r="COM80" s="512"/>
      <c r="COU80" s="512"/>
      <c r="CPC80" s="512"/>
      <c r="CPK80" s="512"/>
      <c r="CPS80" s="512"/>
      <c r="CQA80" s="512"/>
      <c r="CQI80" s="512"/>
      <c r="CQQ80" s="512"/>
      <c r="CQY80" s="512"/>
      <c r="CRG80" s="512"/>
      <c r="CRO80" s="512"/>
      <c r="CRW80" s="512"/>
      <c r="CSE80" s="512"/>
      <c r="CSM80" s="512"/>
      <c r="CSU80" s="512"/>
      <c r="CTC80" s="512"/>
      <c r="CTK80" s="512"/>
      <c r="CTS80" s="512"/>
      <c r="CUA80" s="512"/>
      <c r="CUI80" s="512"/>
      <c r="CUQ80" s="512"/>
      <c r="CUY80" s="512"/>
      <c r="CVG80" s="512"/>
      <c r="CVO80" s="512"/>
      <c r="CVW80" s="512"/>
      <c r="CWE80" s="512"/>
      <c r="CWM80" s="512"/>
      <c r="CWU80" s="512"/>
      <c r="CXC80" s="512"/>
      <c r="CXK80" s="512"/>
      <c r="CXS80" s="512"/>
      <c r="CYA80" s="512"/>
      <c r="CYI80" s="512"/>
      <c r="CYQ80" s="512"/>
      <c r="CYY80" s="512"/>
      <c r="CZG80" s="512"/>
      <c r="CZO80" s="512"/>
      <c r="CZW80" s="512"/>
      <c r="DAE80" s="512"/>
      <c r="DAM80" s="512"/>
      <c r="DAU80" s="512"/>
      <c r="DBC80" s="512"/>
      <c r="DBK80" s="512"/>
      <c r="DBS80" s="512"/>
      <c r="DCA80" s="512"/>
      <c r="DCI80" s="512"/>
      <c r="DCQ80" s="512"/>
      <c r="DCY80" s="512"/>
      <c r="DDG80" s="512"/>
      <c r="DDO80" s="512"/>
      <c r="DDW80" s="512"/>
      <c r="DEE80" s="512"/>
      <c r="DEM80" s="512"/>
      <c r="DEU80" s="512"/>
      <c r="DFC80" s="512"/>
      <c r="DFK80" s="512"/>
      <c r="DFS80" s="512"/>
      <c r="DGA80" s="512"/>
      <c r="DGI80" s="512"/>
      <c r="DGQ80" s="512"/>
      <c r="DGY80" s="512"/>
      <c r="DHG80" s="512"/>
      <c r="DHO80" s="512"/>
      <c r="DHW80" s="512"/>
      <c r="DIE80" s="512"/>
      <c r="DIM80" s="512"/>
      <c r="DIU80" s="512"/>
      <c r="DJC80" s="512"/>
      <c r="DJK80" s="512"/>
      <c r="DJS80" s="512"/>
      <c r="DKA80" s="512"/>
      <c r="DKI80" s="512"/>
      <c r="DKQ80" s="512"/>
      <c r="DKY80" s="512"/>
      <c r="DLG80" s="512"/>
      <c r="DLO80" s="512"/>
      <c r="DLW80" s="512"/>
      <c r="DME80" s="512"/>
      <c r="DMM80" s="512"/>
      <c r="DMU80" s="512"/>
      <c r="DNC80" s="512"/>
      <c r="DNK80" s="512"/>
      <c r="DNS80" s="512"/>
      <c r="DOA80" s="512"/>
      <c r="DOI80" s="512"/>
      <c r="DOQ80" s="512"/>
      <c r="DOY80" s="512"/>
      <c r="DPG80" s="512"/>
      <c r="DPO80" s="512"/>
      <c r="DPW80" s="512"/>
      <c r="DQE80" s="512"/>
      <c r="DQM80" s="512"/>
      <c r="DQU80" s="512"/>
      <c r="DRC80" s="512"/>
      <c r="DRK80" s="512"/>
      <c r="DRS80" s="512"/>
      <c r="DSA80" s="512"/>
      <c r="DSI80" s="512"/>
      <c r="DSQ80" s="512"/>
      <c r="DSY80" s="512"/>
      <c r="DTG80" s="512"/>
      <c r="DTO80" s="512"/>
      <c r="DTW80" s="512"/>
      <c r="DUE80" s="512"/>
      <c r="DUM80" s="512"/>
      <c r="DUU80" s="512"/>
      <c r="DVC80" s="512"/>
      <c r="DVK80" s="512"/>
      <c r="DVS80" s="512"/>
      <c r="DWA80" s="512"/>
      <c r="DWI80" s="512"/>
      <c r="DWQ80" s="512"/>
      <c r="DWY80" s="512"/>
      <c r="DXG80" s="512"/>
      <c r="DXO80" s="512"/>
      <c r="DXW80" s="512"/>
      <c r="DYE80" s="512"/>
      <c r="DYM80" s="512"/>
      <c r="DYU80" s="512"/>
      <c r="DZC80" s="512"/>
      <c r="DZK80" s="512"/>
      <c r="DZS80" s="512"/>
      <c r="EAA80" s="512"/>
      <c r="EAI80" s="512"/>
      <c r="EAQ80" s="512"/>
      <c r="EAY80" s="512"/>
      <c r="EBG80" s="512"/>
      <c r="EBO80" s="512"/>
      <c r="EBW80" s="512"/>
      <c r="ECE80" s="512"/>
      <c r="ECM80" s="512"/>
      <c r="ECU80" s="512"/>
      <c r="EDC80" s="512"/>
      <c r="EDK80" s="512"/>
      <c r="EDS80" s="512"/>
      <c r="EEA80" s="512"/>
      <c r="EEI80" s="512"/>
      <c r="EEQ80" s="512"/>
      <c r="EEY80" s="512"/>
      <c r="EFG80" s="512"/>
      <c r="EFO80" s="512"/>
      <c r="EFW80" s="512"/>
      <c r="EGE80" s="512"/>
      <c r="EGM80" s="512"/>
      <c r="EGU80" s="512"/>
      <c r="EHC80" s="512"/>
      <c r="EHK80" s="512"/>
      <c r="EHS80" s="512"/>
      <c r="EIA80" s="512"/>
      <c r="EII80" s="512"/>
      <c r="EIQ80" s="512"/>
      <c r="EIY80" s="512"/>
      <c r="EJG80" s="512"/>
      <c r="EJO80" s="512"/>
      <c r="EJW80" s="512"/>
      <c r="EKE80" s="512"/>
      <c r="EKM80" s="512"/>
      <c r="EKU80" s="512"/>
      <c r="ELC80" s="512"/>
      <c r="ELK80" s="512"/>
      <c r="ELS80" s="512"/>
      <c r="EMA80" s="512"/>
      <c r="EMI80" s="512"/>
      <c r="EMQ80" s="512"/>
      <c r="EMY80" s="512"/>
      <c r="ENG80" s="512"/>
      <c r="ENO80" s="512"/>
      <c r="ENW80" s="512"/>
      <c r="EOE80" s="512"/>
      <c r="EOM80" s="512"/>
      <c r="EOU80" s="512"/>
      <c r="EPC80" s="512"/>
      <c r="EPK80" s="512"/>
      <c r="EPS80" s="512"/>
      <c r="EQA80" s="512"/>
      <c r="EQI80" s="512"/>
      <c r="EQQ80" s="512"/>
      <c r="EQY80" s="512"/>
      <c r="ERG80" s="512"/>
      <c r="ERO80" s="512"/>
      <c r="ERW80" s="512"/>
      <c r="ESE80" s="512"/>
      <c r="ESM80" s="512"/>
      <c r="ESU80" s="512"/>
      <c r="ETC80" s="512"/>
      <c r="ETK80" s="512"/>
      <c r="ETS80" s="512"/>
      <c r="EUA80" s="512"/>
      <c r="EUI80" s="512"/>
      <c r="EUQ80" s="512"/>
      <c r="EUY80" s="512"/>
      <c r="EVG80" s="512"/>
      <c r="EVO80" s="512"/>
      <c r="EVW80" s="512"/>
      <c r="EWE80" s="512"/>
      <c r="EWM80" s="512"/>
      <c r="EWU80" s="512"/>
      <c r="EXC80" s="512"/>
      <c r="EXK80" s="512"/>
      <c r="EXS80" s="512"/>
      <c r="EYA80" s="512"/>
      <c r="EYI80" s="512"/>
      <c r="EYQ80" s="512"/>
      <c r="EYY80" s="512"/>
      <c r="EZG80" s="512"/>
      <c r="EZO80" s="512"/>
      <c r="EZW80" s="512"/>
      <c r="FAE80" s="512"/>
      <c r="FAM80" s="512"/>
      <c r="FAU80" s="512"/>
      <c r="FBC80" s="512"/>
      <c r="FBK80" s="512"/>
      <c r="FBS80" s="512"/>
      <c r="FCA80" s="512"/>
      <c r="FCI80" s="512"/>
      <c r="FCQ80" s="512"/>
      <c r="FCY80" s="512"/>
      <c r="FDG80" s="512"/>
      <c r="FDO80" s="512"/>
      <c r="FDW80" s="512"/>
      <c r="FEE80" s="512"/>
      <c r="FEM80" s="512"/>
      <c r="FEU80" s="512"/>
      <c r="FFC80" s="512"/>
      <c r="FFK80" s="512"/>
      <c r="FFS80" s="512"/>
      <c r="FGA80" s="512"/>
      <c r="FGI80" s="512"/>
      <c r="FGQ80" s="512"/>
      <c r="FGY80" s="512"/>
      <c r="FHG80" s="512"/>
      <c r="FHO80" s="512"/>
      <c r="FHW80" s="512"/>
      <c r="FIE80" s="512"/>
      <c r="FIM80" s="512"/>
      <c r="FIU80" s="512"/>
      <c r="FJC80" s="512"/>
      <c r="FJK80" s="512"/>
      <c r="FJS80" s="512"/>
      <c r="FKA80" s="512"/>
      <c r="FKI80" s="512"/>
      <c r="FKQ80" s="512"/>
      <c r="FKY80" s="512"/>
      <c r="FLG80" s="512"/>
      <c r="FLO80" s="512"/>
      <c r="FLW80" s="512"/>
      <c r="FME80" s="512"/>
      <c r="FMM80" s="512"/>
      <c r="FMU80" s="512"/>
      <c r="FNC80" s="512"/>
      <c r="FNK80" s="512"/>
      <c r="FNS80" s="512"/>
      <c r="FOA80" s="512"/>
      <c r="FOI80" s="512"/>
      <c r="FOQ80" s="512"/>
      <c r="FOY80" s="512"/>
      <c r="FPG80" s="512"/>
      <c r="FPO80" s="512"/>
      <c r="FPW80" s="512"/>
      <c r="FQE80" s="512"/>
      <c r="FQM80" s="512"/>
      <c r="FQU80" s="512"/>
      <c r="FRC80" s="512"/>
      <c r="FRK80" s="512"/>
      <c r="FRS80" s="512"/>
      <c r="FSA80" s="512"/>
      <c r="FSI80" s="512"/>
      <c r="FSQ80" s="512"/>
      <c r="FSY80" s="512"/>
      <c r="FTG80" s="512"/>
      <c r="FTO80" s="512"/>
      <c r="FTW80" s="512"/>
      <c r="FUE80" s="512"/>
      <c r="FUM80" s="512"/>
      <c r="FUU80" s="512"/>
      <c r="FVC80" s="512"/>
      <c r="FVK80" s="512"/>
      <c r="FVS80" s="512"/>
      <c r="FWA80" s="512"/>
      <c r="FWI80" s="512"/>
      <c r="FWQ80" s="512"/>
      <c r="FWY80" s="512"/>
      <c r="FXG80" s="512"/>
      <c r="FXO80" s="512"/>
      <c r="FXW80" s="512"/>
      <c r="FYE80" s="512"/>
      <c r="FYM80" s="512"/>
      <c r="FYU80" s="512"/>
      <c r="FZC80" s="512"/>
      <c r="FZK80" s="512"/>
      <c r="FZS80" s="512"/>
      <c r="GAA80" s="512"/>
      <c r="GAI80" s="512"/>
      <c r="GAQ80" s="512"/>
      <c r="GAY80" s="512"/>
      <c r="GBG80" s="512"/>
      <c r="GBO80" s="512"/>
      <c r="GBW80" s="512"/>
      <c r="GCE80" s="512"/>
      <c r="GCM80" s="512"/>
      <c r="GCU80" s="512"/>
      <c r="GDC80" s="512"/>
      <c r="GDK80" s="512"/>
      <c r="GDS80" s="512"/>
      <c r="GEA80" s="512"/>
      <c r="GEI80" s="512"/>
      <c r="GEQ80" s="512"/>
      <c r="GEY80" s="512"/>
      <c r="GFG80" s="512"/>
      <c r="GFO80" s="512"/>
      <c r="GFW80" s="512"/>
      <c r="GGE80" s="512"/>
      <c r="GGM80" s="512"/>
      <c r="GGU80" s="512"/>
      <c r="GHC80" s="512"/>
      <c r="GHK80" s="512"/>
      <c r="GHS80" s="512"/>
      <c r="GIA80" s="512"/>
      <c r="GII80" s="512"/>
      <c r="GIQ80" s="512"/>
      <c r="GIY80" s="512"/>
      <c r="GJG80" s="512"/>
      <c r="GJO80" s="512"/>
      <c r="GJW80" s="512"/>
      <c r="GKE80" s="512"/>
      <c r="GKM80" s="512"/>
      <c r="GKU80" s="512"/>
      <c r="GLC80" s="512"/>
      <c r="GLK80" s="512"/>
      <c r="GLS80" s="512"/>
      <c r="GMA80" s="512"/>
      <c r="GMI80" s="512"/>
      <c r="GMQ80" s="512"/>
      <c r="GMY80" s="512"/>
      <c r="GNG80" s="512"/>
      <c r="GNO80" s="512"/>
      <c r="GNW80" s="512"/>
      <c r="GOE80" s="512"/>
      <c r="GOM80" s="512"/>
      <c r="GOU80" s="512"/>
      <c r="GPC80" s="512"/>
      <c r="GPK80" s="512"/>
      <c r="GPS80" s="512"/>
      <c r="GQA80" s="512"/>
      <c r="GQI80" s="512"/>
      <c r="GQQ80" s="512"/>
      <c r="GQY80" s="512"/>
      <c r="GRG80" s="512"/>
      <c r="GRO80" s="512"/>
      <c r="GRW80" s="512"/>
      <c r="GSE80" s="512"/>
      <c r="GSM80" s="512"/>
      <c r="GSU80" s="512"/>
      <c r="GTC80" s="512"/>
      <c r="GTK80" s="512"/>
      <c r="GTS80" s="512"/>
      <c r="GUA80" s="512"/>
      <c r="GUI80" s="512"/>
      <c r="GUQ80" s="512"/>
      <c r="GUY80" s="512"/>
      <c r="GVG80" s="512"/>
      <c r="GVO80" s="512"/>
      <c r="GVW80" s="512"/>
      <c r="GWE80" s="512"/>
      <c r="GWM80" s="512"/>
      <c r="GWU80" s="512"/>
      <c r="GXC80" s="512"/>
      <c r="GXK80" s="512"/>
      <c r="GXS80" s="512"/>
      <c r="GYA80" s="512"/>
      <c r="GYI80" s="512"/>
      <c r="GYQ80" s="512"/>
      <c r="GYY80" s="512"/>
      <c r="GZG80" s="512"/>
      <c r="GZO80" s="512"/>
      <c r="GZW80" s="512"/>
      <c r="HAE80" s="512"/>
      <c r="HAM80" s="512"/>
      <c r="HAU80" s="512"/>
      <c r="HBC80" s="512"/>
      <c r="HBK80" s="512"/>
      <c r="HBS80" s="512"/>
      <c r="HCA80" s="512"/>
      <c r="HCI80" s="512"/>
      <c r="HCQ80" s="512"/>
      <c r="HCY80" s="512"/>
      <c r="HDG80" s="512"/>
      <c r="HDO80" s="512"/>
      <c r="HDW80" s="512"/>
      <c r="HEE80" s="512"/>
      <c r="HEM80" s="512"/>
      <c r="HEU80" s="512"/>
      <c r="HFC80" s="512"/>
      <c r="HFK80" s="512"/>
      <c r="HFS80" s="512"/>
      <c r="HGA80" s="512"/>
      <c r="HGI80" s="512"/>
      <c r="HGQ80" s="512"/>
      <c r="HGY80" s="512"/>
      <c r="HHG80" s="512"/>
      <c r="HHO80" s="512"/>
      <c r="HHW80" s="512"/>
      <c r="HIE80" s="512"/>
      <c r="HIM80" s="512"/>
      <c r="HIU80" s="512"/>
      <c r="HJC80" s="512"/>
      <c r="HJK80" s="512"/>
      <c r="HJS80" s="512"/>
      <c r="HKA80" s="512"/>
      <c r="HKI80" s="512"/>
      <c r="HKQ80" s="512"/>
      <c r="HKY80" s="512"/>
      <c r="HLG80" s="512"/>
      <c r="HLO80" s="512"/>
      <c r="HLW80" s="512"/>
      <c r="HME80" s="512"/>
      <c r="HMM80" s="512"/>
      <c r="HMU80" s="512"/>
      <c r="HNC80" s="512"/>
      <c r="HNK80" s="512"/>
      <c r="HNS80" s="512"/>
      <c r="HOA80" s="512"/>
      <c r="HOI80" s="512"/>
      <c r="HOQ80" s="512"/>
      <c r="HOY80" s="512"/>
      <c r="HPG80" s="512"/>
      <c r="HPO80" s="512"/>
      <c r="HPW80" s="512"/>
      <c r="HQE80" s="512"/>
      <c r="HQM80" s="512"/>
      <c r="HQU80" s="512"/>
      <c r="HRC80" s="512"/>
      <c r="HRK80" s="512"/>
      <c r="HRS80" s="512"/>
      <c r="HSA80" s="512"/>
      <c r="HSI80" s="512"/>
      <c r="HSQ80" s="512"/>
      <c r="HSY80" s="512"/>
      <c r="HTG80" s="512"/>
      <c r="HTO80" s="512"/>
      <c r="HTW80" s="512"/>
      <c r="HUE80" s="512"/>
      <c r="HUM80" s="512"/>
      <c r="HUU80" s="512"/>
      <c r="HVC80" s="512"/>
      <c r="HVK80" s="512"/>
      <c r="HVS80" s="512"/>
      <c r="HWA80" s="512"/>
      <c r="HWI80" s="512"/>
      <c r="HWQ80" s="512"/>
      <c r="HWY80" s="512"/>
      <c r="HXG80" s="512"/>
      <c r="HXO80" s="512"/>
      <c r="HXW80" s="512"/>
      <c r="HYE80" s="512"/>
      <c r="HYM80" s="512"/>
      <c r="HYU80" s="512"/>
      <c r="HZC80" s="512"/>
      <c r="HZK80" s="512"/>
      <c r="HZS80" s="512"/>
      <c r="IAA80" s="512"/>
      <c r="IAI80" s="512"/>
      <c r="IAQ80" s="512"/>
      <c r="IAY80" s="512"/>
      <c r="IBG80" s="512"/>
      <c r="IBO80" s="512"/>
      <c r="IBW80" s="512"/>
      <c r="ICE80" s="512"/>
      <c r="ICM80" s="512"/>
      <c r="ICU80" s="512"/>
      <c r="IDC80" s="512"/>
      <c r="IDK80" s="512"/>
      <c r="IDS80" s="512"/>
      <c r="IEA80" s="512"/>
      <c r="IEI80" s="512"/>
      <c r="IEQ80" s="512"/>
      <c r="IEY80" s="512"/>
      <c r="IFG80" s="512"/>
      <c r="IFO80" s="512"/>
      <c r="IFW80" s="512"/>
      <c r="IGE80" s="512"/>
      <c r="IGM80" s="512"/>
      <c r="IGU80" s="512"/>
      <c r="IHC80" s="512"/>
      <c r="IHK80" s="512"/>
      <c r="IHS80" s="512"/>
      <c r="IIA80" s="512"/>
      <c r="III80" s="512"/>
      <c r="IIQ80" s="512"/>
      <c r="IIY80" s="512"/>
      <c r="IJG80" s="512"/>
      <c r="IJO80" s="512"/>
      <c r="IJW80" s="512"/>
      <c r="IKE80" s="512"/>
      <c r="IKM80" s="512"/>
      <c r="IKU80" s="512"/>
      <c r="ILC80" s="512"/>
      <c r="ILK80" s="512"/>
      <c r="ILS80" s="512"/>
      <c r="IMA80" s="512"/>
      <c r="IMI80" s="512"/>
      <c r="IMQ80" s="512"/>
      <c r="IMY80" s="512"/>
      <c r="ING80" s="512"/>
      <c r="INO80" s="512"/>
      <c r="INW80" s="512"/>
      <c r="IOE80" s="512"/>
      <c r="IOM80" s="512"/>
      <c r="IOU80" s="512"/>
      <c r="IPC80" s="512"/>
      <c r="IPK80" s="512"/>
      <c r="IPS80" s="512"/>
      <c r="IQA80" s="512"/>
      <c r="IQI80" s="512"/>
      <c r="IQQ80" s="512"/>
      <c r="IQY80" s="512"/>
      <c r="IRG80" s="512"/>
      <c r="IRO80" s="512"/>
      <c r="IRW80" s="512"/>
      <c r="ISE80" s="512"/>
      <c r="ISM80" s="512"/>
      <c r="ISU80" s="512"/>
      <c r="ITC80" s="512"/>
      <c r="ITK80" s="512"/>
      <c r="ITS80" s="512"/>
      <c r="IUA80" s="512"/>
      <c r="IUI80" s="512"/>
      <c r="IUQ80" s="512"/>
      <c r="IUY80" s="512"/>
      <c r="IVG80" s="512"/>
      <c r="IVO80" s="512"/>
      <c r="IVW80" s="512"/>
      <c r="IWE80" s="512"/>
      <c r="IWM80" s="512"/>
      <c r="IWU80" s="512"/>
      <c r="IXC80" s="512"/>
      <c r="IXK80" s="512"/>
      <c r="IXS80" s="512"/>
      <c r="IYA80" s="512"/>
      <c r="IYI80" s="512"/>
      <c r="IYQ80" s="512"/>
      <c r="IYY80" s="512"/>
      <c r="IZG80" s="512"/>
      <c r="IZO80" s="512"/>
      <c r="IZW80" s="512"/>
      <c r="JAE80" s="512"/>
      <c r="JAM80" s="512"/>
      <c r="JAU80" s="512"/>
      <c r="JBC80" s="512"/>
      <c r="JBK80" s="512"/>
      <c r="JBS80" s="512"/>
      <c r="JCA80" s="512"/>
      <c r="JCI80" s="512"/>
      <c r="JCQ80" s="512"/>
      <c r="JCY80" s="512"/>
      <c r="JDG80" s="512"/>
      <c r="JDO80" s="512"/>
      <c r="JDW80" s="512"/>
      <c r="JEE80" s="512"/>
      <c r="JEM80" s="512"/>
      <c r="JEU80" s="512"/>
      <c r="JFC80" s="512"/>
      <c r="JFK80" s="512"/>
      <c r="JFS80" s="512"/>
      <c r="JGA80" s="512"/>
      <c r="JGI80" s="512"/>
      <c r="JGQ80" s="512"/>
      <c r="JGY80" s="512"/>
      <c r="JHG80" s="512"/>
      <c r="JHO80" s="512"/>
      <c r="JHW80" s="512"/>
      <c r="JIE80" s="512"/>
      <c r="JIM80" s="512"/>
      <c r="JIU80" s="512"/>
      <c r="JJC80" s="512"/>
      <c r="JJK80" s="512"/>
      <c r="JJS80" s="512"/>
      <c r="JKA80" s="512"/>
      <c r="JKI80" s="512"/>
      <c r="JKQ80" s="512"/>
      <c r="JKY80" s="512"/>
      <c r="JLG80" s="512"/>
      <c r="JLO80" s="512"/>
      <c r="JLW80" s="512"/>
      <c r="JME80" s="512"/>
      <c r="JMM80" s="512"/>
      <c r="JMU80" s="512"/>
      <c r="JNC80" s="512"/>
      <c r="JNK80" s="512"/>
      <c r="JNS80" s="512"/>
      <c r="JOA80" s="512"/>
      <c r="JOI80" s="512"/>
      <c r="JOQ80" s="512"/>
      <c r="JOY80" s="512"/>
      <c r="JPG80" s="512"/>
      <c r="JPO80" s="512"/>
      <c r="JPW80" s="512"/>
      <c r="JQE80" s="512"/>
      <c r="JQM80" s="512"/>
      <c r="JQU80" s="512"/>
      <c r="JRC80" s="512"/>
      <c r="JRK80" s="512"/>
      <c r="JRS80" s="512"/>
      <c r="JSA80" s="512"/>
      <c r="JSI80" s="512"/>
      <c r="JSQ80" s="512"/>
      <c r="JSY80" s="512"/>
      <c r="JTG80" s="512"/>
      <c r="JTO80" s="512"/>
      <c r="JTW80" s="512"/>
      <c r="JUE80" s="512"/>
      <c r="JUM80" s="512"/>
      <c r="JUU80" s="512"/>
      <c r="JVC80" s="512"/>
      <c r="JVK80" s="512"/>
      <c r="JVS80" s="512"/>
      <c r="JWA80" s="512"/>
      <c r="JWI80" s="512"/>
      <c r="JWQ80" s="512"/>
      <c r="JWY80" s="512"/>
      <c r="JXG80" s="512"/>
      <c r="JXO80" s="512"/>
      <c r="JXW80" s="512"/>
      <c r="JYE80" s="512"/>
      <c r="JYM80" s="512"/>
      <c r="JYU80" s="512"/>
      <c r="JZC80" s="512"/>
      <c r="JZK80" s="512"/>
      <c r="JZS80" s="512"/>
      <c r="KAA80" s="512"/>
      <c r="KAI80" s="512"/>
      <c r="KAQ80" s="512"/>
      <c r="KAY80" s="512"/>
      <c r="KBG80" s="512"/>
      <c r="KBO80" s="512"/>
      <c r="KBW80" s="512"/>
      <c r="KCE80" s="512"/>
      <c r="KCM80" s="512"/>
      <c r="KCU80" s="512"/>
      <c r="KDC80" s="512"/>
      <c r="KDK80" s="512"/>
      <c r="KDS80" s="512"/>
      <c r="KEA80" s="512"/>
      <c r="KEI80" s="512"/>
      <c r="KEQ80" s="512"/>
      <c r="KEY80" s="512"/>
      <c r="KFG80" s="512"/>
      <c r="KFO80" s="512"/>
      <c r="KFW80" s="512"/>
      <c r="KGE80" s="512"/>
      <c r="KGM80" s="512"/>
      <c r="KGU80" s="512"/>
      <c r="KHC80" s="512"/>
      <c r="KHK80" s="512"/>
      <c r="KHS80" s="512"/>
      <c r="KIA80" s="512"/>
      <c r="KII80" s="512"/>
      <c r="KIQ80" s="512"/>
      <c r="KIY80" s="512"/>
      <c r="KJG80" s="512"/>
      <c r="KJO80" s="512"/>
      <c r="KJW80" s="512"/>
      <c r="KKE80" s="512"/>
      <c r="KKM80" s="512"/>
      <c r="KKU80" s="512"/>
      <c r="KLC80" s="512"/>
      <c r="KLK80" s="512"/>
      <c r="KLS80" s="512"/>
      <c r="KMA80" s="512"/>
      <c r="KMI80" s="512"/>
      <c r="KMQ80" s="512"/>
      <c r="KMY80" s="512"/>
      <c r="KNG80" s="512"/>
      <c r="KNO80" s="512"/>
      <c r="KNW80" s="512"/>
      <c r="KOE80" s="512"/>
      <c r="KOM80" s="512"/>
      <c r="KOU80" s="512"/>
      <c r="KPC80" s="512"/>
      <c r="KPK80" s="512"/>
      <c r="KPS80" s="512"/>
      <c r="KQA80" s="512"/>
      <c r="KQI80" s="512"/>
      <c r="KQQ80" s="512"/>
      <c r="KQY80" s="512"/>
      <c r="KRG80" s="512"/>
      <c r="KRO80" s="512"/>
      <c r="KRW80" s="512"/>
      <c r="KSE80" s="512"/>
      <c r="KSM80" s="512"/>
      <c r="KSU80" s="512"/>
      <c r="KTC80" s="512"/>
      <c r="KTK80" s="512"/>
      <c r="KTS80" s="512"/>
      <c r="KUA80" s="512"/>
      <c r="KUI80" s="512"/>
      <c r="KUQ80" s="512"/>
      <c r="KUY80" s="512"/>
      <c r="KVG80" s="512"/>
      <c r="KVO80" s="512"/>
      <c r="KVW80" s="512"/>
      <c r="KWE80" s="512"/>
      <c r="KWM80" s="512"/>
      <c r="KWU80" s="512"/>
      <c r="KXC80" s="512"/>
      <c r="KXK80" s="512"/>
      <c r="KXS80" s="512"/>
      <c r="KYA80" s="512"/>
      <c r="KYI80" s="512"/>
      <c r="KYQ80" s="512"/>
      <c r="KYY80" s="512"/>
      <c r="KZG80" s="512"/>
      <c r="KZO80" s="512"/>
      <c r="KZW80" s="512"/>
      <c r="LAE80" s="512"/>
      <c r="LAM80" s="512"/>
      <c r="LAU80" s="512"/>
      <c r="LBC80" s="512"/>
      <c r="LBK80" s="512"/>
      <c r="LBS80" s="512"/>
      <c r="LCA80" s="512"/>
      <c r="LCI80" s="512"/>
      <c r="LCQ80" s="512"/>
      <c r="LCY80" s="512"/>
      <c r="LDG80" s="512"/>
      <c r="LDO80" s="512"/>
      <c r="LDW80" s="512"/>
      <c r="LEE80" s="512"/>
      <c r="LEM80" s="512"/>
      <c r="LEU80" s="512"/>
      <c r="LFC80" s="512"/>
      <c r="LFK80" s="512"/>
      <c r="LFS80" s="512"/>
      <c r="LGA80" s="512"/>
      <c r="LGI80" s="512"/>
      <c r="LGQ80" s="512"/>
      <c r="LGY80" s="512"/>
      <c r="LHG80" s="512"/>
      <c r="LHO80" s="512"/>
      <c r="LHW80" s="512"/>
      <c r="LIE80" s="512"/>
      <c r="LIM80" s="512"/>
      <c r="LIU80" s="512"/>
      <c r="LJC80" s="512"/>
      <c r="LJK80" s="512"/>
      <c r="LJS80" s="512"/>
      <c r="LKA80" s="512"/>
      <c r="LKI80" s="512"/>
      <c r="LKQ80" s="512"/>
      <c r="LKY80" s="512"/>
      <c r="LLG80" s="512"/>
      <c r="LLO80" s="512"/>
      <c r="LLW80" s="512"/>
      <c r="LME80" s="512"/>
      <c r="LMM80" s="512"/>
      <c r="LMU80" s="512"/>
      <c r="LNC80" s="512"/>
      <c r="LNK80" s="512"/>
      <c r="LNS80" s="512"/>
      <c r="LOA80" s="512"/>
      <c r="LOI80" s="512"/>
      <c r="LOQ80" s="512"/>
      <c r="LOY80" s="512"/>
      <c r="LPG80" s="512"/>
      <c r="LPO80" s="512"/>
      <c r="LPW80" s="512"/>
      <c r="LQE80" s="512"/>
      <c r="LQM80" s="512"/>
      <c r="LQU80" s="512"/>
      <c r="LRC80" s="512"/>
      <c r="LRK80" s="512"/>
      <c r="LRS80" s="512"/>
      <c r="LSA80" s="512"/>
      <c r="LSI80" s="512"/>
      <c r="LSQ80" s="512"/>
      <c r="LSY80" s="512"/>
      <c r="LTG80" s="512"/>
      <c r="LTO80" s="512"/>
      <c r="LTW80" s="512"/>
      <c r="LUE80" s="512"/>
      <c r="LUM80" s="512"/>
      <c r="LUU80" s="512"/>
      <c r="LVC80" s="512"/>
      <c r="LVK80" s="512"/>
      <c r="LVS80" s="512"/>
      <c r="LWA80" s="512"/>
      <c r="LWI80" s="512"/>
      <c r="LWQ80" s="512"/>
      <c r="LWY80" s="512"/>
      <c r="LXG80" s="512"/>
      <c r="LXO80" s="512"/>
      <c r="LXW80" s="512"/>
      <c r="LYE80" s="512"/>
      <c r="LYM80" s="512"/>
      <c r="LYU80" s="512"/>
      <c r="LZC80" s="512"/>
      <c r="LZK80" s="512"/>
      <c r="LZS80" s="512"/>
      <c r="MAA80" s="512"/>
      <c r="MAI80" s="512"/>
      <c r="MAQ80" s="512"/>
      <c r="MAY80" s="512"/>
      <c r="MBG80" s="512"/>
      <c r="MBO80" s="512"/>
      <c r="MBW80" s="512"/>
      <c r="MCE80" s="512"/>
      <c r="MCM80" s="512"/>
      <c r="MCU80" s="512"/>
      <c r="MDC80" s="512"/>
      <c r="MDK80" s="512"/>
      <c r="MDS80" s="512"/>
      <c r="MEA80" s="512"/>
      <c r="MEI80" s="512"/>
      <c r="MEQ80" s="512"/>
      <c r="MEY80" s="512"/>
      <c r="MFG80" s="512"/>
      <c r="MFO80" s="512"/>
      <c r="MFW80" s="512"/>
      <c r="MGE80" s="512"/>
      <c r="MGM80" s="512"/>
      <c r="MGU80" s="512"/>
      <c r="MHC80" s="512"/>
      <c r="MHK80" s="512"/>
      <c r="MHS80" s="512"/>
      <c r="MIA80" s="512"/>
      <c r="MII80" s="512"/>
      <c r="MIQ80" s="512"/>
      <c r="MIY80" s="512"/>
      <c r="MJG80" s="512"/>
      <c r="MJO80" s="512"/>
      <c r="MJW80" s="512"/>
      <c r="MKE80" s="512"/>
      <c r="MKM80" s="512"/>
      <c r="MKU80" s="512"/>
      <c r="MLC80" s="512"/>
      <c r="MLK80" s="512"/>
      <c r="MLS80" s="512"/>
      <c r="MMA80" s="512"/>
      <c r="MMI80" s="512"/>
      <c r="MMQ80" s="512"/>
      <c r="MMY80" s="512"/>
      <c r="MNG80" s="512"/>
      <c r="MNO80" s="512"/>
      <c r="MNW80" s="512"/>
      <c r="MOE80" s="512"/>
      <c r="MOM80" s="512"/>
      <c r="MOU80" s="512"/>
      <c r="MPC80" s="512"/>
      <c r="MPK80" s="512"/>
      <c r="MPS80" s="512"/>
      <c r="MQA80" s="512"/>
      <c r="MQI80" s="512"/>
      <c r="MQQ80" s="512"/>
      <c r="MQY80" s="512"/>
      <c r="MRG80" s="512"/>
      <c r="MRO80" s="512"/>
      <c r="MRW80" s="512"/>
      <c r="MSE80" s="512"/>
      <c r="MSM80" s="512"/>
      <c r="MSU80" s="512"/>
      <c r="MTC80" s="512"/>
      <c r="MTK80" s="512"/>
      <c r="MTS80" s="512"/>
      <c r="MUA80" s="512"/>
      <c r="MUI80" s="512"/>
      <c r="MUQ80" s="512"/>
      <c r="MUY80" s="512"/>
      <c r="MVG80" s="512"/>
      <c r="MVO80" s="512"/>
      <c r="MVW80" s="512"/>
      <c r="MWE80" s="512"/>
      <c r="MWM80" s="512"/>
      <c r="MWU80" s="512"/>
      <c r="MXC80" s="512"/>
      <c r="MXK80" s="512"/>
      <c r="MXS80" s="512"/>
      <c r="MYA80" s="512"/>
      <c r="MYI80" s="512"/>
      <c r="MYQ80" s="512"/>
      <c r="MYY80" s="512"/>
      <c r="MZG80" s="512"/>
      <c r="MZO80" s="512"/>
      <c r="MZW80" s="512"/>
      <c r="NAE80" s="512"/>
      <c r="NAM80" s="512"/>
      <c r="NAU80" s="512"/>
      <c r="NBC80" s="512"/>
      <c r="NBK80" s="512"/>
      <c r="NBS80" s="512"/>
      <c r="NCA80" s="512"/>
      <c r="NCI80" s="512"/>
      <c r="NCQ80" s="512"/>
      <c r="NCY80" s="512"/>
      <c r="NDG80" s="512"/>
      <c r="NDO80" s="512"/>
      <c r="NDW80" s="512"/>
      <c r="NEE80" s="512"/>
      <c r="NEM80" s="512"/>
      <c r="NEU80" s="512"/>
      <c r="NFC80" s="512"/>
      <c r="NFK80" s="512"/>
      <c r="NFS80" s="512"/>
      <c r="NGA80" s="512"/>
      <c r="NGI80" s="512"/>
      <c r="NGQ80" s="512"/>
      <c r="NGY80" s="512"/>
      <c r="NHG80" s="512"/>
      <c r="NHO80" s="512"/>
      <c r="NHW80" s="512"/>
      <c r="NIE80" s="512"/>
      <c r="NIM80" s="512"/>
      <c r="NIU80" s="512"/>
      <c r="NJC80" s="512"/>
      <c r="NJK80" s="512"/>
      <c r="NJS80" s="512"/>
      <c r="NKA80" s="512"/>
      <c r="NKI80" s="512"/>
      <c r="NKQ80" s="512"/>
      <c r="NKY80" s="512"/>
      <c r="NLG80" s="512"/>
      <c r="NLO80" s="512"/>
      <c r="NLW80" s="512"/>
      <c r="NME80" s="512"/>
      <c r="NMM80" s="512"/>
      <c r="NMU80" s="512"/>
      <c r="NNC80" s="512"/>
      <c r="NNK80" s="512"/>
      <c r="NNS80" s="512"/>
      <c r="NOA80" s="512"/>
      <c r="NOI80" s="512"/>
      <c r="NOQ80" s="512"/>
      <c r="NOY80" s="512"/>
      <c r="NPG80" s="512"/>
      <c r="NPO80" s="512"/>
      <c r="NPW80" s="512"/>
      <c r="NQE80" s="512"/>
      <c r="NQM80" s="512"/>
      <c r="NQU80" s="512"/>
      <c r="NRC80" s="512"/>
      <c r="NRK80" s="512"/>
      <c r="NRS80" s="512"/>
      <c r="NSA80" s="512"/>
      <c r="NSI80" s="512"/>
      <c r="NSQ80" s="512"/>
      <c r="NSY80" s="512"/>
      <c r="NTG80" s="512"/>
      <c r="NTO80" s="512"/>
      <c r="NTW80" s="512"/>
      <c r="NUE80" s="512"/>
      <c r="NUM80" s="512"/>
      <c r="NUU80" s="512"/>
      <c r="NVC80" s="512"/>
      <c r="NVK80" s="512"/>
      <c r="NVS80" s="512"/>
      <c r="NWA80" s="512"/>
      <c r="NWI80" s="512"/>
      <c r="NWQ80" s="512"/>
      <c r="NWY80" s="512"/>
      <c r="NXG80" s="512"/>
      <c r="NXO80" s="512"/>
      <c r="NXW80" s="512"/>
      <c r="NYE80" s="512"/>
      <c r="NYM80" s="512"/>
      <c r="NYU80" s="512"/>
      <c r="NZC80" s="512"/>
      <c r="NZK80" s="512"/>
      <c r="NZS80" s="512"/>
      <c r="OAA80" s="512"/>
      <c r="OAI80" s="512"/>
      <c r="OAQ80" s="512"/>
      <c r="OAY80" s="512"/>
      <c r="OBG80" s="512"/>
      <c r="OBO80" s="512"/>
      <c r="OBW80" s="512"/>
      <c r="OCE80" s="512"/>
      <c r="OCM80" s="512"/>
      <c r="OCU80" s="512"/>
      <c r="ODC80" s="512"/>
      <c r="ODK80" s="512"/>
      <c r="ODS80" s="512"/>
      <c r="OEA80" s="512"/>
      <c r="OEI80" s="512"/>
      <c r="OEQ80" s="512"/>
      <c r="OEY80" s="512"/>
      <c r="OFG80" s="512"/>
      <c r="OFO80" s="512"/>
      <c r="OFW80" s="512"/>
      <c r="OGE80" s="512"/>
      <c r="OGM80" s="512"/>
      <c r="OGU80" s="512"/>
      <c r="OHC80" s="512"/>
      <c r="OHK80" s="512"/>
      <c r="OHS80" s="512"/>
      <c r="OIA80" s="512"/>
      <c r="OII80" s="512"/>
      <c r="OIQ80" s="512"/>
      <c r="OIY80" s="512"/>
      <c r="OJG80" s="512"/>
      <c r="OJO80" s="512"/>
      <c r="OJW80" s="512"/>
      <c r="OKE80" s="512"/>
      <c r="OKM80" s="512"/>
      <c r="OKU80" s="512"/>
      <c r="OLC80" s="512"/>
      <c r="OLK80" s="512"/>
      <c r="OLS80" s="512"/>
      <c r="OMA80" s="512"/>
      <c r="OMI80" s="512"/>
      <c r="OMQ80" s="512"/>
      <c r="OMY80" s="512"/>
      <c r="ONG80" s="512"/>
      <c r="ONO80" s="512"/>
      <c r="ONW80" s="512"/>
      <c r="OOE80" s="512"/>
      <c r="OOM80" s="512"/>
      <c r="OOU80" s="512"/>
      <c r="OPC80" s="512"/>
      <c r="OPK80" s="512"/>
      <c r="OPS80" s="512"/>
      <c r="OQA80" s="512"/>
      <c r="OQI80" s="512"/>
      <c r="OQQ80" s="512"/>
      <c r="OQY80" s="512"/>
      <c r="ORG80" s="512"/>
      <c r="ORO80" s="512"/>
      <c r="ORW80" s="512"/>
      <c r="OSE80" s="512"/>
      <c r="OSM80" s="512"/>
      <c r="OSU80" s="512"/>
      <c r="OTC80" s="512"/>
      <c r="OTK80" s="512"/>
      <c r="OTS80" s="512"/>
      <c r="OUA80" s="512"/>
      <c r="OUI80" s="512"/>
      <c r="OUQ80" s="512"/>
      <c r="OUY80" s="512"/>
      <c r="OVG80" s="512"/>
      <c r="OVO80" s="512"/>
      <c r="OVW80" s="512"/>
      <c r="OWE80" s="512"/>
      <c r="OWM80" s="512"/>
      <c r="OWU80" s="512"/>
      <c r="OXC80" s="512"/>
      <c r="OXK80" s="512"/>
      <c r="OXS80" s="512"/>
      <c r="OYA80" s="512"/>
      <c r="OYI80" s="512"/>
      <c r="OYQ80" s="512"/>
      <c r="OYY80" s="512"/>
      <c r="OZG80" s="512"/>
      <c r="OZO80" s="512"/>
      <c r="OZW80" s="512"/>
      <c r="PAE80" s="512"/>
      <c r="PAM80" s="512"/>
      <c r="PAU80" s="512"/>
      <c r="PBC80" s="512"/>
      <c r="PBK80" s="512"/>
      <c r="PBS80" s="512"/>
      <c r="PCA80" s="512"/>
      <c r="PCI80" s="512"/>
      <c r="PCQ80" s="512"/>
      <c r="PCY80" s="512"/>
      <c r="PDG80" s="512"/>
      <c r="PDO80" s="512"/>
      <c r="PDW80" s="512"/>
      <c r="PEE80" s="512"/>
      <c r="PEM80" s="512"/>
      <c r="PEU80" s="512"/>
      <c r="PFC80" s="512"/>
      <c r="PFK80" s="512"/>
      <c r="PFS80" s="512"/>
      <c r="PGA80" s="512"/>
      <c r="PGI80" s="512"/>
      <c r="PGQ80" s="512"/>
      <c r="PGY80" s="512"/>
      <c r="PHG80" s="512"/>
      <c r="PHO80" s="512"/>
      <c r="PHW80" s="512"/>
      <c r="PIE80" s="512"/>
      <c r="PIM80" s="512"/>
      <c r="PIU80" s="512"/>
      <c r="PJC80" s="512"/>
      <c r="PJK80" s="512"/>
      <c r="PJS80" s="512"/>
      <c r="PKA80" s="512"/>
      <c r="PKI80" s="512"/>
      <c r="PKQ80" s="512"/>
      <c r="PKY80" s="512"/>
      <c r="PLG80" s="512"/>
      <c r="PLO80" s="512"/>
      <c r="PLW80" s="512"/>
      <c r="PME80" s="512"/>
      <c r="PMM80" s="512"/>
      <c r="PMU80" s="512"/>
      <c r="PNC80" s="512"/>
      <c r="PNK80" s="512"/>
      <c r="PNS80" s="512"/>
      <c r="POA80" s="512"/>
      <c r="POI80" s="512"/>
      <c r="POQ80" s="512"/>
      <c r="POY80" s="512"/>
      <c r="PPG80" s="512"/>
      <c r="PPO80" s="512"/>
      <c r="PPW80" s="512"/>
      <c r="PQE80" s="512"/>
      <c r="PQM80" s="512"/>
      <c r="PQU80" s="512"/>
      <c r="PRC80" s="512"/>
      <c r="PRK80" s="512"/>
      <c r="PRS80" s="512"/>
      <c r="PSA80" s="512"/>
      <c r="PSI80" s="512"/>
      <c r="PSQ80" s="512"/>
      <c r="PSY80" s="512"/>
      <c r="PTG80" s="512"/>
      <c r="PTO80" s="512"/>
      <c r="PTW80" s="512"/>
      <c r="PUE80" s="512"/>
      <c r="PUM80" s="512"/>
      <c r="PUU80" s="512"/>
      <c r="PVC80" s="512"/>
      <c r="PVK80" s="512"/>
      <c r="PVS80" s="512"/>
      <c r="PWA80" s="512"/>
      <c r="PWI80" s="512"/>
      <c r="PWQ80" s="512"/>
      <c r="PWY80" s="512"/>
      <c r="PXG80" s="512"/>
      <c r="PXO80" s="512"/>
      <c r="PXW80" s="512"/>
      <c r="PYE80" s="512"/>
      <c r="PYM80" s="512"/>
      <c r="PYU80" s="512"/>
      <c r="PZC80" s="512"/>
      <c r="PZK80" s="512"/>
      <c r="PZS80" s="512"/>
      <c r="QAA80" s="512"/>
      <c r="QAI80" s="512"/>
      <c r="QAQ80" s="512"/>
      <c r="QAY80" s="512"/>
      <c r="QBG80" s="512"/>
      <c r="QBO80" s="512"/>
      <c r="QBW80" s="512"/>
      <c r="QCE80" s="512"/>
      <c r="QCM80" s="512"/>
      <c r="QCU80" s="512"/>
      <c r="QDC80" s="512"/>
      <c r="QDK80" s="512"/>
      <c r="QDS80" s="512"/>
      <c r="QEA80" s="512"/>
      <c r="QEI80" s="512"/>
      <c r="QEQ80" s="512"/>
      <c r="QEY80" s="512"/>
      <c r="QFG80" s="512"/>
      <c r="QFO80" s="512"/>
      <c r="QFW80" s="512"/>
      <c r="QGE80" s="512"/>
      <c r="QGM80" s="512"/>
      <c r="QGU80" s="512"/>
      <c r="QHC80" s="512"/>
      <c r="QHK80" s="512"/>
      <c r="QHS80" s="512"/>
      <c r="QIA80" s="512"/>
      <c r="QII80" s="512"/>
      <c r="QIQ80" s="512"/>
      <c r="QIY80" s="512"/>
      <c r="QJG80" s="512"/>
      <c r="QJO80" s="512"/>
      <c r="QJW80" s="512"/>
      <c r="QKE80" s="512"/>
      <c r="QKM80" s="512"/>
      <c r="QKU80" s="512"/>
      <c r="QLC80" s="512"/>
      <c r="QLK80" s="512"/>
      <c r="QLS80" s="512"/>
      <c r="QMA80" s="512"/>
      <c r="QMI80" s="512"/>
      <c r="QMQ80" s="512"/>
      <c r="QMY80" s="512"/>
      <c r="QNG80" s="512"/>
      <c r="QNO80" s="512"/>
      <c r="QNW80" s="512"/>
      <c r="QOE80" s="512"/>
      <c r="QOM80" s="512"/>
      <c r="QOU80" s="512"/>
      <c r="QPC80" s="512"/>
      <c r="QPK80" s="512"/>
      <c r="QPS80" s="512"/>
      <c r="QQA80" s="512"/>
      <c r="QQI80" s="512"/>
      <c r="QQQ80" s="512"/>
      <c r="QQY80" s="512"/>
      <c r="QRG80" s="512"/>
      <c r="QRO80" s="512"/>
      <c r="QRW80" s="512"/>
      <c r="QSE80" s="512"/>
      <c r="QSM80" s="512"/>
      <c r="QSU80" s="512"/>
      <c r="QTC80" s="512"/>
      <c r="QTK80" s="512"/>
      <c r="QTS80" s="512"/>
      <c r="QUA80" s="512"/>
      <c r="QUI80" s="512"/>
      <c r="QUQ80" s="512"/>
      <c r="QUY80" s="512"/>
      <c r="QVG80" s="512"/>
      <c r="QVO80" s="512"/>
      <c r="QVW80" s="512"/>
      <c r="QWE80" s="512"/>
      <c r="QWM80" s="512"/>
      <c r="QWU80" s="512"/>
      <c r="QXC80" s="512"/>
      <c r="QXK80" s="512"/>
      <c r="QXS80" s="512"/>
      <c r="QYA80" s="512"/>
      <c r="QYI80" s="512"/>
      <c r="QYQ80" s="512"/>
      <c r="QYY80" s="512"/>
      <c r="QZG80" s="512"/>
      <c r="QZO80" s="512"/>
      <c r="QZW80" s="512"/>
      <c r="RAE80" s="512"/>
      <c r="RAM80" s="512"/>
      <c r="RAU80" s="512"/>
      <c r="RBC80" s="512"/>
      <c r="RBK80" s="512"/>
      <c r="RBS80" s="512"/>
      <c r="RCA80" s="512"/>
      <c r="RCI80" s="512"/>
      <c r="RCQ80" s="512"/>
      <c r="RCY80" s="512"/>
      <c r="RDG80" s="512"/>
      <c r="RDO80" s="512"/>
      <c r="RDW80" s="512"/>
      <c r="REE80" s="512"/>
      <c r="REM80" s="512"/>
      <c r="REU80" s="512"/>
      <c r="RFC80" s="512"/>
      <c r="RFK80" s="512"/>
      <c r="RFS80" s="512"/>
      <c r="RGA80" s="512"/>
      <c r="RGI80" s="512"/>
      <c r="RGQ80" s="512"/>
      <c r="RGY80" s="512"/>
      <c r="RHG80" s="512"/>
      <c r="RHO80" s="512"/>
      <c r="RHW80" s="512"/>
      <c r="RIE80" s="512"/>
      <c r="RIM80" s="512"/>
      <c r="RIU80" s="512"/>
      <c r="RJC80" s="512"/>
      <c r="RJK80" s="512"/>
      <c r="RJS80" s="512"/>
      <c r="RKA80" s="512"/>
      <c r="RKI80" s="512"/>
      <c r="RKQ80" s="512"/>
      <c r="RKY80" s="512"/>
      <c r="RLG80" s="512"/>
      <c r="RLO80" s="512"/>
      <c r="RLW80" s="512"/>
      <c r="RME80" s="512"/>
      <c r="RMM80" s="512"/>
      <c r="RMU80" s="512"/>
      <c r="RNC80" s="512"/>
      <c r="RNK80" s="512"/>
      <c r="RNS80" s="512"/>
      <c r="ROA80" s="512"/>
      <c r="ROI80" s="512"/>
      <c r="ROQ80" s="512"/>
      <c r="ROY80" s="512"/>
      <c r="RPG80" s="512"/>
      <c r="RPO80" s="512"/>
      <c r="RPW80" s="512"/>
      <c r="RQE80" s="512"/>
      <c r="RQM80" s="512"/>
      <c r="RQU80" s="512"/>
      <c r="RRC80" s="512"/>
      <c r="RRK80" s="512"/>
      <c r="RRS80" s="512"/>
      <c r="RSA80" s="512"/>
      <c r="RSI80" s="512"/>
      <c r="RSQ80" s="512"/>
      <c r="RSY80" s="512"/>
      <c r="RTG80" s="512"/>
      <c r="RTO80" s="512"/>
      <c r="RTW80" s="512"/>
      <c r="RUE80" s="512"/>
      <c r="RUM80" s="512"/>
      <c r="RUU80" s="512"/>
      <c r="RVC80" s="512"/>
      <c r="RVK80" s="512"/>
      <c r="RVS80" s="512"/>
      <c r="RWA80" s="512"/>
      <c r="RWI80" s="512"/>
      <c r="RWQ80" s="512"/>
      <c r="RWY80" s="512"/>
      <c r="RXG80" s="512"/>
      <c r="RXO80" s="512"/>
      <c r="RXW80" s="512"/>
      <c r="RYE80" s="512"/>
      <c r="RYM80" s="512"/>
      <c r="RYU80" s="512"/>
      <c r="RZC80" s="512"/>
      <c r="RZK80" s="512"/>
      <c r="RZS80" s="512"/>
      <c r="SAA80" s="512"/>
      <c r="SAI80" s="512"/>
      <c r="SAQ80" s="512"/>
      <c r="SAY80" s="512"/>
      <c r="SBG80" s="512"/>
      <c r="SBO80" s="512"/>
      <c r="SBW80" s="512"/>
      <c r="SCE80" s="512"/>
      <c r="SCM80" s="512"/>
      <c r="SCU80" s="512"/>
      <c r="SDC80" s="512"/>
      <c r="SDK80" s="512"/>
      <c r="SDS80" s="512"/>
      <c r="SEA80" s="512"/>
      <c r="SEI80" s="512"/>
      <c r="SEQ80" s="512"/>
      <c r="SEY80" s="512"/>
      <c r="SFG80" s="512"/>
      <c r="SFO80" s="512"/>
      <c r="SFW80" s="512"/>
      <c r="SGE80" s="512"/>
      <c r="SGM80" s="512"/>
      <c r="SGU80" s="512"/>
      <c r="SHC80" s="512"/>
      <c r="SHK80" s="512"/>
      <c r="SHS80" s="512"/>
      <c r="SIA80" s="512"/>
      <c r="SII80" s="512"/>
      <c r="SIQ80" s="512"/>
      <c r="SIY80" s="512"/>
      <c r="SJG80" s="512"/>
      <c r="SJO80" s="512"/>
      <c r="SJW80" s="512"/>
      <c r="SKE80" s="512"/>
      <c r="SKM80" s="512"/>
      <c r="SKU80" s="512"/>
      <c r="SLC80" s="512"/>
      <c r="SLK80" s="512"/>
      <c r="SLS80" s="512"/>
      <c r="SMA80" s="512"/>
      <c r="SMI80" s="512"/>
      <c r="SMQ80" s="512"/>
      <c r="SMY80" s="512"/>
      <c r="SNG80" s="512"/>
      <c r="SNO80" s="512"/>
      <c r="SNW80" s="512"/>
      <c r="SOE80" s="512"/>
      <c r="SOM80" s="512"/>
      <c r="SOU80" s="512"/>
      <c r="SPC80" s="512"/>
      <c r="SPK80" s="512"/>
      <c r="SPS80" s="512"/>
      <c r="SQA80" s="512"/>
      <c r="SQI80" s="512"/>
      <c r="SQQ80" s="512"/>
      <c r="SQY80" s="512"/>
      <c r="SRG80" s="512"/>
      <c r="SRO80" s="512"/>
      <c r="SRW80" s="512"/>
      <c r="SSE80" s="512"/>
      <c r="SSM80" s="512"/>
      <c r="SSU80" s="512"/>
      <c r="STC80" s="512"/>
      <c r="STK80" s="512"/>
      <c r="STS80" s="512"/>
      <c r="SUA80" s="512"/>
      <c r="SUI80" s="512"/>
      <c r="SUQ80" s="512"/>
      <c r="SUY80" s="512"/>
      <c r="SVG80" s="512"/>
      <c r="SVO80" s="512"/>
      <c r="SVW80" s="512"/>
      <c r="SWE80" s="512"/>
      <c r="SWM80" s="512"/>
      <c r="SWU80" s="512"/>
      <c r="SXC80" s="512"/>
      <c r="SXK80" s="512"/>
      <c r="SXS80" s="512"/>
      <c r="SYA80" s="512"/>
      <c r="SYI80" s="512"/>
      <c r="SYQ80" s="512"/>
      <c r="SYY80" s="512"/>
      <c r="SZG80" s="512"/>
      <c r="SZO80" s="512"/>
      <c r="SZW80" s="512"/>
      <c r="TAE80" s="512"/>
      <c r="TAM80" s="512"/>
      <c r="TAU80" s="512"/>
      <c r="TBC80" s="512"/>
      <c r="TBK80" s="512"/>
      <c r="TBS80" s="512"/>
      <c r="TCA80" s="512"/>
      <c r="TCI80" s="512"/>
      <c r="TCQ80" s="512"/>
      <c r="TCY80" s="512"/>
      <c r="TDG80" s="512"/>
      <c r="TDO80" s="512"/>
      <c r="TDW80" s="512"/>
      <c r="TEE80" s="512"/>
      <c r="TEM80" s="512"/>
      <c r="TEU80" s="512"/>
      <c r="TFC80" s="512"/>
      <c r="TFK80" s="512"/>
      <c r="TFS80" s="512"/>
      <c r="TGA80" s="512"/>
      <c r="TGI80" s="512"/>
      <c r="TGQ80" s="512"/>
      <c r="TGY80" s="512"/>
      <c r="THG80" s="512"/>
      <c r="THO80" s="512"/>
      <c r="THW80" s="512"/>
      <c r="TIE80" s="512"/>
      <c r="TIM80" s="512"/>
      <c r="TIU80" s="512"/>
      <c r="TJC80" s="512"/>
      <c r="TJK80" s="512"/>
      <c r="TJS80" s="512"/>
      <c r="TKA80" s="512"/>
      <c r="TKI80" s="512"/>
      <c r="TKQ80" s="512"/>
      <c r="TKY80" s="512"/>
      <c r="TLG80" s="512"/>
      <c r="TLO80" s="512"/>
      <c r="TLW80" s="512"/>
      <c r="TME80" s="512"/>
      <c r="TMM80" s="512"/>
      <c r="TMU80" s="512"/>
      <c r="TNC80" s="512"/>
      <c r="TNK80" s="512"/>
      <c r="TNS80" s="512"/>
      <c r="TOA80" s="512"/>
      <c r="TOI80" s="512"/>
      <c r="TOQ80" s="512"/>
      <c r="TOY80" s="512"/>
      <c r="TPG80" s="512"/>
      <c r="TPO80" s="512"/>
      <c r="TPW80" s="512"/>
      <c r="TQE80" s="512"/>
      <c r="TQM80" s="512"/>
      <c r="TQU80" s="512"/>
      <c r="TRC80" s="512"/>
      <c r="TRK80" s="512"/>
      <c r="TRS80" s="512"/>
      <c r="TSA80" s="512"/>
      <c r="TSI80" s="512"/>
      <c r="TSQ80" s="512"/>
      <c r="TSY80" s="512"/>
      <c r="TTG80" s="512"/>
      <c r="TTO80" s="512"/>
      <c r="TTW80" s="512"/>
      <c r="TUE80" s="512"/>
      <c r="TUM80" s="512"/>
      <c r="TUU80" s="512"/>
      <c r="TVC80" s="512"/>
      <c r="TVK80" s="512"/>
      <c r="TVS80" s="512"/>
      <c r="TWA80" s="512"/>
      <c r="TWI80" s="512"/>
      <c r="TWQ80" s="512"/>
      <c r="TWY80" s="512"/>
      <c r="TXG80" s="512"/>
      <c r="TXO80" s="512"/>
      <c r="TXW80" s="512"/>
      <c r="TYE80" s="512"/>
      <c r="TYM80" s="512"/>
      <c r="TYU80" s="512"/>
      <c r="TZC80" s="512"/>
      <c r="TZK80" s="512"/>
      <c r="TZS80" s="512"/>
      <c r="UAA80" s="512"/>
      <c r="UAI80" s="512"/>
      <c r="UAQ80" s="512"/>
      <c r="UAY80" s="512"/>
      <c r="UBG80" s="512"/>
      <c r="UBO80" s="512"/>
      <c r="UBW80" s="512"/>
      <c r="UCE80" s="512"/>
      <c r="UCM80" s="512"/>
      <c r="UCU80" s="512"/>
      <c r="UDC80" s="512"/>
      <c r="UDK80" s="512"/>
      <c r="UDS80" s="512"/>
      <c r="UEA80" s="512"/>
      <c r="UEI80" s="512"/>
      <c r="UEQ80" s="512"/>
      <c r="UEY80" s="512"/>
      <c r="UFG80" s="512"/>
      <c r="UFO80" s="512"/>
      <c r="UFW80" s="512"/>
      <c r="UGE80" s="512"/>
      <c r="UGM80" s="512"/>
      <c r="UGU80" s="512"/>
      <c r="UHC80" s="512"/>
      <c r="UHK80" s="512"/>
      <c r="UHS80" s="512"/>
      <c r="UIA80" s="512"/>
      <c r="UII80" s="512"/>
      <c r="UIQ80" s="512"/>
      <c r="UIY80" s="512"/>
      <c r="UJG80" s="512"/>
      <c r="UJO80" s="512"/>
      <c r="UJW80" s="512"/>
      <c r="UKE80" s="512"/>
      <c r="UKM80" s="512"/>
      <c r="UKU80" s="512"/>
      <c r="ULC80" s="512"/>
      <c r="ULK80" s="512"/>
      <c r="ULS80" s="512"/>
      <c r="UMA80" s="512"/>
      <c r="UMI80" s="512"/>
      <c r="UMQ80" s="512"/>
      <c r="UMY80" s="512"/>
      <c r="UNG80" s="512"/>
      <c r="UNO80" s="512"/>
      <c r="UNW80" s="512"/>
      <c r="UOE80" s="512"/>
      <c r="UOM80" s="512"/>
      <c r="UOU80" s="512"/>
      <c r="UPC80" s="512"/>
      <c r="UPK80" s="512"/>
      <c r="UPS80" s="512"/>
      <c r="UQA80" s="512"/>
      <c r="UQI80" s="512"/>
      <c r="UQQ80" s="512"/>
      <c r="UQY80" s="512"/>
      <c r="URG80" s="512"/>
      <c r="URO80" s="512"/>
      <c r="URW80" s="512"/>
      <c r="USE80" s="512"/>
      <c r="USM80" s="512"/>
      <c r="USU80" s="512"/>
      <c r="UTC80" s="512"/>
      <c r="UTK80" s="512"/>
      <c r="UTS80" s="512"/>
      <c r="UUA80" s="512"/>
      <c r="UUI80" s="512"/>
      <c r="UUQ80" s="512"/>
      <c r="UUY80" s="512"/>
      <c r="UVG80" s="512"/>
      <c r="UVO80" s="512"/>
      <c r="UVW80" s="512"/>
      <c r="UWE80" s="512"/>
      <c r="UWM80" s="512"/>
      <c r="UWU80" s="512"/>
      <c r="UXC80" s="512"/>
      <c r="UXK80" s="512"/>
      <c r="UXS80" s="512"/>
      <c r="UYA80" s="512"/>
      <c r="UYI80" s="512"/>
      <c r="UYQ80" s="512"/>
      <c r="UYY80" s="512"/>
      <c r="UZG80" s="512"/>
      <c r="UZO80" s="512"/>
      <c r="UZW80" s="512"/>
      <c r="VAE80" s="512"/>
      <c r="VAM80" s="512"/>
      <c r="VAU80" s="512"/>
      <c r="VBC80" s="512"/>
      <c r="VBK80" s="512"/>
      <c r="VBS80" s="512"/>
      <c r="VCA80" s="512"/>
      <c r="VCI80" s="512"/>
      <c r="VCQ80" s="512"/>
      <c r="VCY80" s="512"/>
      <c r="VDG80" s="512"/>
      <c r="VDO80" s="512"/>
      <c r="VDW80" s="512"/>
      <c r="VEE80" s="512"/>
      <c r="VEM80" s="512"/>
      <c r="VEU80" s="512"/>
      <c r="VFC80" s="512"/>
      <c r="VFK80" s="512"/>
      <c r="VFS80" s="512"/>
      <c r="VGA80" s="512"/>
      <c r="VGI80" s="512"/>
      <c r="VGQ80" s="512"/>
      <c r="VGY80" s="512"/>
      <c r="VHG80" s="512"/>
      <c r="VHO80" s="512"/>
      <c r="VHW80" s="512"/>
      <c r="VIE80" s="512"/>
      <c r="VIM80" s="512"/>
      <c r="VIU80" s="512"/>
      <c r="VJC80" s="512"/>
      <c r="VJK80" s="512"/>
      <c r="VJS80" s="512"/>
      <c r="VKA80" s="512"/>
      <c r="VKI80" s="512"/>
      <c r="VKQ80" s="512"/>
      <c r="VKY80" s="512"/>
      <c r="VLG80" s="512"/>
      <c r="VLO80" s="512"/>
      <c r="VLW80" s="512"/>
      <c r="VME80" s="512"/>
      <c r="VMM80" s="512"/>
      <c r="VMU80" s="512"/>
      <c r="VNC80" s="512"/>
      <c r="VNK80" s="512"/>
      <c r="VNS80" s="512"/>
      <c r="VOA80" s="512"/>
      <c r="VOI80" s="512"/>
      <c r="VOQ80" s="512"/>
      <c r="VOY80" s="512"/>
      <c r="VPG80" s="512"/>
      <c r="VPO80" s="512"/>
      <c r="VPW80" s="512"/>
      <c r="VQE80" s="512"/>
      <c r="VQM80" s="512"/>
      <c r="VQU80" s="512"/>
      <c r="VRC80" s="512"/>
      <c r="VRK80" s="512"/>
      <c r="VRS80" s="512"/>
      <c r="VSA80" s="512"/>
      <c r="VSI80" s="512"/>
      <c r="VSQ80" s="512"/>
      <c r="VSY80" s="512"/>
      <c r="VTG80" s="512"/>
      <c r="VTO80" s="512"/>
      <c r="VTW80" s="512"/>
      <c r="VUE80" s="512"/>
      <c r="VUM80" s="512"/>
      <c r="VUU80" s="512"/>
      <c r="VVC80" s="512"/>
      <c r="VVK80" s="512"/>
      <c r="VVS80" s="512"/>
      <c r="VWA80" s="512"/>
      <c r="VWI80" s="512"/>
      <c r="VWQ80" s="512"/>
      <c r="VWY80" s="512"/>
      <c r="VXG80" s="512"/>
      <c r="VXO80" s="512"/>
      <c r="VXW80" s="512"/>
      <c r="VYE80" s="512"/>
      <c r="VYM80" s="512"/>
      <c r="VYU80" s="512"/>
      <c r="VZC80" s="512"/>
      <c r="VZK80" s="512"/>
      <c r="VZS80" s="512"/>
      <c r="WAA80" s="512"/>
      <c r="WAI80" s="512"/>
      <c r="WAQ80" s="512"/>
      <c r="WAY80" s="512"/>
      <c r="WBG80" s="512"/>
      <c r="WBO80" s="512"/>
      <c r="WBW80" s="512"/>
      <c r="WCE80" s="512"/>
      <c r="WCM80" s="512"/>
      <c r="WCU80" s="512"/>
      <c r="WDC80" s="512"/>
      <c r="WDK80" s="512"/>
      <c r="WDS80" s="512"/>
      <c r="WEA80" s="512"/>
      <c r="WEI80" s="512"/>
      <c r="WEQ80" s="512"/>
      <c r="WEY80" s="512"/>
      <c r="WFG80" s="512"/>
      <c r="WFO80" s="512"/>
      <c r="WFW80" s="512"/>
      <c r="WGE80" s="512"/>
      <c r="WGM80" s="512"/>
      <c r="WGU80" s="512"/>
      <c r="WHC80" s="512"/>
      <c r="WHK80" s="512"/>
      <c r="WHS80" s="512"/>
      <c r="WIA80" s="512"/>
      <c r="WII80" s="512"/>
      <c r="WIQ80" s="512"/>
      <c r="WIY80" s="512"/>
      <c r="WJG80" s="512"/>
      <c r="WJO80" s="512"/>
      <c r="WJW80" s="512"/>
      <c r="WKE80" s="512"/>
      <c r="WKM80" s="512"/>
      <c r="WKU80" s="512"/>
      <c r="WLC80" s="512"/>
      <c r="WLK80" s="512"/>
      <c r="WLS80" s="512"/>
      <c r="WMA80" s="512"/>
      <c r="WMI80" s="512"/>
      <c r="WMQ80" s="512"/>
      <c r="WMY80" s="512"/>
      <c r="WNG80" s="512"/>
      <c r="WNO80" s="512"/>
      <c r="WNW80" s="512"/>
      <c r="WOE80" s="512"/>
      <c r="WOM80" s="512"/>
      <c r="WOU80" s="512"/>
      <c r="WPC80" s="512"/>
      <c r="WPK80" s="512"/>
      <c r="WPS80" s="512"/>
      <c r="WQA80" s="512"/>
      <c r="WQI80" s="512"/>
      <c r="WQQ80" s="512"/>
      <c r="WQY80" s="512"/>
      <c r="WRG80" s="512"/>
      <c r="WRO80" s="512"/>
      <c r="WRW80" s="512"/>
      <c r="WSE80" s="512"/>
      <c r="WSM80" s="512"/>
      <c r="WSU80" s="512"/>
      <c r="WTC80" s="512"/>
      <c r="WTK80" s="512"/>
      <c r="WTS80" s="512"/>
      <c r="WUA80" s="512"/>
      <c r="WUI80" s="512"/>
      <c r="WUQ80" s="512"/>
      <c r="WUY80" s="512"/>
      <c r="WVG80" s="512"/>
      <c r="WVO80" s="512"/>
      <c r="WVW80" s="512"/>
      <c r="WWE80" s="512"/>
      <c r="WWM80" s="512"/>
      <c r="WWU80" s="512"/>
      <c r="WXC80" s="512"/>
      <c r="WXK80" s="512"/>
      <c r="WXS80" s="512"/>
      <c r="WYA80" s="512"/>
      <c r="WYI80" s="512"/>
      <c r="WYQ80" s="512"/>
      <c r="WYY80" s="512"/>
      <c r="WZG80" s="512"/>
      <c r="WZO80" s="512"/>
      <c r="WZW80" s="512"/>
      <c r="XAE80" s="512"/>
      <c r="XAM80" s="512"/>
      <c r="XAU80" s="512"/>
      <c r="XBC80" s="512"/>
      <c r="XBK80" s="512"/>
      <c r="XBS80" s="512"/>
      <c r="XCA80" s="512"/>
      <c r="XCI80" s="512"/>
      <c r="XCQ80" s="512"/>
      <c r="XCY80" s="512"/>
      <c r="XDG80" s="512"/>
      <c r="XDO80" s="512"/>
      <c r="XDW80" s="512"/>
      <c r="XEE80" s="512"/>
      <c r="XEM80" s="512"/>
      <c r="XEU80" s="512"/>
      <c r="XFC80" s="512"/>
    </row>
    <row r="81" spans="3:1024 1026:2048 2050:3072 3074:4096 4098:5120 5122:6144 6146:7168 7170:8192 8194:9216 9218:10240 10242:11264 11266:12288 12290:13312 13314:14336 14338:15360 15362:16384" s="256" customFormat="1" x14ac:dyDescent="0.15">
      <c r="C81" s="49"/>
      <c r="D81" s="542" t="s">
        <v>843</v>
      </c>
      <c r="E81" s="523"/>
      <c r="F81" s="520"/>
      <c r="G81" s="264">
        <f t="shared" si="7"/>
        <v>7.2402316500615529E-2</v>
      </c>
      <c r="H81" s="15">
        <f t="shared" si="8"/>
        <v>0</v>
      </c>
      <c r="I81" s="15">
        <f t="shared" si="9"/>
        <v>0</v>
      </c>
      <c r="J81" s="15">
        <f>H81/SUM(H76:H86)*F15</f>
        <v>0</v>
      </c>
      <c r="K81" s="15">
        <f t="shared" si="6"/>
        <v>0</v>
      </c>
      <c r="L81" s="263">
        <v>0.83</v>
      </c>
      <c r="M81" s="264">
        <f t="shared" si="10"/>
        <v>0</v>
      </c>
      <c r="N81" s="512"/>
      <c r="O81" s="512"/>
      <c r="P81" s="512"/>
      <c r="T81" s="512"/>
      <c r="V81" s="512"/>
      <c r="W81" s="512"/>
      <c r="X81" s="512"/>
      <c r="AB81" s="512"/>
      <c r="AD81" s="512"/>
      <c r="AE81" s="512"/>
      <c r="AF81" s="512"/>
      <c r="AJ81" s="512"/>
      <c r="AL81" s="512"/>
      <c r="AM81" s="512"/>
      <c r="AN81" s="512"/>
      <c r="AR81" s="512"/>
      <c r="AT81" s="512"/>
      <c r="AU81" s="512"/>
      <c r="AV81" s="512"/>
      <c r="AZ81" s="512"/>
      <c r="BB81" s="512"/>
      <c r="BC81" s="512"/>
      <c r="BD81" s="512"/>
      <c r="BH81" s="512"/>
      <c r="BJ81" s="512"/>
      <c r="BK81" s="512"/>
      <c r="BL81" s="512"/>
      <c r="BP81" s="512"/>
      <c r="BR81" s="512"/>
      <c r="BS81" s="512"/>
      <c r="BT81" s="512"/>
      <c r="BX81" s="512"/>
      <c r="BZ81" s="512"/>
      <c r="CA81" s="512"/>
      <c r="CB81" s="512"/>
      <c r="CF81" s="512"/>
      <c r="CH81" s="512"/>
      <c r="CI81" s="512"/>
      <c r="CJ81" s="512"/>
      <c r="CN81" s="512"/>
      <c r="CP81" s="512"/>
      <c r="CQ81" s="512"/>
      <c r="CR81" s="512"/>
      <c r="CV81" s="512"/>
      <c r="CX81" s="512"/>
      <c r="CY81" s="512"/>
      <c r="CZ81" s="512"/>
      <c r="DD81" s="512"/>
      <c r="DF81" s="512"/>
      <c r="DG81" s="512"/>
      <c r="DH81" s="512"/>
      <c r="DL81" s="512"/>
      <c r="DN81" s="512"/>
      <c r="DO81" s="512"/>
      <c r="DP81" s="512"/>
      <c r="DT81" s="512"/>
      <c r="DV81" s="512"/>
      <c r="DW81" s="512"/>
      <c r="DX81" s="512"/>
      <c r="EB81" s="512"/>
      <c r="ED81" s="512"/>
      <c r="EE81" s="512"/>
      <c r="EF81" s="512"/>
      <c r="EJ81" s="512"/>
      <c r="EL81" s="512"/>
      <c r="EM81" s="512"/>
      <c r="EN81" s="512"/>
      <c r="ER81" s="512"/>
      <c r="ET81" s="512"/>
      <c r="EU81" s="512"/>
      <c r="EV81" s="512"/>
      <c r="EZ81" s="512"/>
      <c r="FB81" s="512"/>
      <c r="FC81" s="512"/>
      <c r="FD81" s="512"/>
      <c r="FH81" s="512"/>
      <c r="FJ81" s="512"/>
      <c r="FK81" s="512"/>
      <c r="FL81" s="512"/>
      <c r="FP81" s="512"/>
      <c r="FR81" s="512"/>
      <c r="FS81" s="512"/>
      <c r="FT81" s="512"/>
      <c r="FX81" s="512"/>
      <c r="FZ81" s="512"/>
      <c r="GA81" s="512"/>
      <c r="GB81" s="512"/>
      <c r="GF81" s="512"/>
      <c r="GH81" s="512"/>
      <c r="GI81" s="512"/>
      <c r="GJ81" s="512"/>
      <c r="GN81" s="512"/>
      <c r="GP81" s="512"/>
      <c r="GQ81" s="512"/>
      <c r="GR81" s="512"/>
      <c r="GV81" s="512"/>
      <c r="GX81" s="512"/>
      <c r="GY81" s="512"/>
      <c r="GZ81" s="512"/>
      <c r="HD81" s="512"/>
      <c r="HF81" s="512"/>
      <c r="HG81" s="512"/>
      <c r="HH81" s="512"/>
      <c r="HL81" s="512"/>
      <c r="HN81" s="512"/>
      <c r="HO81" s="512"/>
      <c r="HP81" s="512"/>
      <c r="HT81" s="512"/>
      <c r="HV81" s="512"/>
      <c r="HW81" s="512"/>
      <c r="HX81" s="512"/>
      <c r="IB81" s="512"/>
      <c r="ID81" s="512"/>
      <c r="IE81" s="512"/>
      <c r="IF81" s="512"/>
      <c r="IJ81" s="512"/>
      <c r="IL81" s="512"/>
      <c r="IM81" s="512"/>
      <c r="IN81" s="512"/>
      <c r="IR81" s="512"/>
      <c r="IT81" s="512"/>
      <c r="IU81" s="512"/>
      <c r="IV81" s="512"/>
      <c r="IZ81" s="512"/>
      <c r="JB81" s="512"/>
      <c r="JC81" s="512"/>
      <c r="JD81" s="512"/>
      <c r="JH81" s="512"/>
      <c r="JJ81" s="512"/>
      <c r="JK81" s="512"/>
      <c r="JL81" s="512"/>
      <c r="JP81" s="512"/>
      <c r="JR81" s="512"/>
      <c r="JS81" s="512"/>
      <c r="JT81" s="512"/>
      <c r="JX81" s="512"/>
      <c r="JZ81" s="512"/>
      <c r="KA81" s="512"/>
      <c r="KB81" s="512"/>
      <c r="KF81" s="512"/>
      <c r="KH81" s="512"/>
      <c r="KI81" s="512"/>
      <c r="KJ81" s="512"/>
      <c r="KN81" s="512"/>
      <c r="KP81" s="512"/>
      <c r="KQ81" s="512"/>
      <c r="KR81" s="512"/>
      <c r="KV81" s="512"/>
      <c r="KX81" s="512"/>
      <c r="KY81" s="512"/>
      <c r="KZ81" s="512"/>
      <c r="LD81" s="512"/>
      <c r="LF81" s="512"/>
      <c r="LG81" s="512"/>
      <c r="LH81" s="512"/>
      <c r="LL81" s="512"/>
      <c r="LN81" s="512"/>
      <c r="LO81" s="512"/>
      <c r="LP81" s="512"/>
      <c r="LT81" s="512"/>
      <c r="LV81" s="512"/>
      <c r="LW81" s="512"/>
      <c r="LX81" s="512"/>
      <c r="MB81" s="512"/>
      <c r="MD81" s="512"/>
      <c r="ME81" s="512"/>
      <c r="MF81" s="512"/>
      <c r="MJ81" s="512"/>
      <c r="ML81" s="512"/>
      <c r="MM81" s="512"/>
      <c r="MN81" s="512"/>
      <c r="MR81" s="512"/>
      <c r="MT81" s="512"/>
      <c r="MU81" s="512"/>
      <c r="MV81" s="512"/>
      <c r="MZ81" s="512"/>
      <c r="NB81" s="512"/>
      <c r="NC81" s="512"/>
      <c r="ND81" s="512"/>
      <c r="NH81" s="512"/>
      <c r="NJ81" s="512"/>
      <c r="NK81" s="512"/>
      <c r="NL81" s="512"/>
      <c r="NP81" s="512"/>
      <c r="NR81" s="512"/>
      <c r="NS81" s="512"/>
      <c r="NT81" s="512"/>
      <c r="NX81" s="512"/>
      <c r="NZ81" s="512"/>
      <c r="OA81" s="512"/>
      <c r="OB81" s="512"/>
      <c r="OF81" s="512"/>
      <c r="OH81" s="512"/>
      <c r="OI81" s="512"/>
      <c r="OJ81" s="512"/>
      <c r="ON81" s="512"/>
      <c r="OP81" s="512"/>
      <c r="OQ81" s="512"/>
      <c r="OR81" s="512"/>
      <c r="OV81" s="512"/>
      <c r="OX81" s="512"/>
      <c r="OY81" s="512"/>
      <c r="OZ81" s="512"/>
      <c r="PD81" s="512"/>
      <c r="PF81" s="512"/>
      <c r="PG81" s="512"/>
      <c r="PH81" s="512"/>
      <c r="PL81" s="512"/>
      <c r="PN81" s="512"/>
      <c r="PO81" s="512"/>
      <c r="PP81" s="512"/>
      <c r="PT81" s="512"/>
      <c r="PV81" s="512"/>
      <c r="PW81" s="512"/>
      <c r="PX81" s="512"/>
      <c r="QB81" s="512"/>
      <c r="QD81" s="512"/>
      <c r="QE81" s="512"/>
      <c r="QF81" s="512"/>
      <c r="QJ81" s="512"/>
      <c r="QL81" s="512"/>
      <c r="QM81" s="512"/>
      <c r="QN81" s="512"/>
      <c r="QR81" s="512"/>
      <c r="QT81" s="512"/>
      <c r="QU81" s="512"/>
      <c r="QV81" s="512"/>
      <c r="QZ81" s="512"/>
      <c r="RB81" s="512"/>
      <c r="RC81" s="512"/>
      <c r="RD81" s="512"/>
      <c r="RH81" s="512"/>
      <c r="RJ81" s="512"/>
      <c r="RK81" s="512"/>
      <c r="RL81" s="512"/>
      <c r="RP81" s="512"/>
      <c r="RR81" s="512"/>
      <c r="RS81" s="512"/>
      <c r="RT81" s="512"/>
      <c r="RX81" s="512"/>
      <c r="RZ81" s="512"/>
      <c r="SA81" s="512"/>
      <c r="SB81" s="512"/>
      <c r="SF81" s="512"/>
      <c r="SH81" s="512"/>
      <c r="SI81" s="512"/>
      <c r="SJ81" s="512"/>
      <c r="SN81" s="512"/>
      <c r="SP81" s="512"/>
      <c r="SQ81" s="512"/>
      <c r="SR81" s="512"/>
      <c r="SV81" s="512"/>
      <c r="SX81" s="512"/>
      <c r="SY81" s="512"/>
      <c r="SZ81" s="512"/>
      <c r="TD81" s="512"/>
      <c r="TF81" s="512"/>
      <c r="TG81" s="512"/>
      <c r="TH81" s="512"/>
      <c r="TL81" s="512"/>
      <c r="TN81" s="512"/>
      <c r="TO81" s="512"/>
      <c r="TP81" s="512"/>
      <c r="TT81" s="512"/>
      <c r="TV81" s="512"/>
      <c r="TW81" s="512"/>
      <c r="TX81" s="512"/>
      <c r="UB81" s="512"/>
      <c r="UD81" s="512"/>
      <c r="UE81" s="512"/>
      <c r="UF81" s="512"/>
      <c r="UJ81" s="512"/>
      <c r="UL81" s="512"/>
      <c r="UM81" s="512"/>
      <c r="UN81" s="512"/>
      <c r="UR81" s="512"/>
      <c r="UT81" s="512"/>
      <c r="UU81" s="512"/>
      <c r="UV81" s="512"/>
      <c r="UZ81" s="512"/>
      <c r="VB81" s="512"/>
      <c r="VC81" s="512"/>
      <c r="VD81" s="512"/>
      <c r="VH81" s="512"/>
      <c r="VJ81" s="512"/>
      <c r="VK81" s="512"/>
      <c r="VL81" s="512"/>
      <c r="VP81" s="512"/>
      <c r="VR81" s="512"/>
      <c r="VS81" s="512"/>
      <c r="VT81" s="512"/>
      <c r="VX81" s="512"/>
      <c r="VZ81" s="512"/>
      <c r="WA81" s="512"/>
      <c r="WB81" s="512"/>
      <c r="WF81" s="512"/>
      <c r="WH81" s="512"/>
      <c r="WI81" s="512"/>
      <c r="WJ81" s="512"/>
      <c r="WN81" s="512"/>
      <c r="WP81" s="512"/>
      <c r="WQ81" s="512"/>
      <c r="WR81" s="512"/>
      <c r="WV81" s="512"/>
      <c r="WX81" s="512"/>
      <c r="WY81" s="512"/>
      <c r="WZ81" s="512"/>
      <c r="XD81" s="512"/>
      <c r="XF81" s="512"/>
      <c r="XG81" s="512"/>
      <c r="XH81" s="512"/>
      <c r="XL81" s="512"/>
      <c r="XN81" s="512"/>
      <c r="XO81" s="512"/>
      <c r="XP81" s="512"/>
      <c r="XT81" s="512"/>
      <c r="XV81" s="512"/>
      <c r="XW81" s="512"/>
      <c r="XX81" s="512"/>
      <c r="YB81" s="512"/>
      <c r="YD81" s="512"/>
      <c r="YE81" s="512"/>
      <c r="YF81" s="512"/>
      <c r="YJ81" s="512"/>
      <c r="YL81" s="512"/>
      <c r="YM81" s="512"/>
      <c r="YN81" s="512"/>
      <c r="YR81" s="512"/>
      <c r="YT81" s="512"/>
      <c r="YU81" s="512"/>
      <c r="YV81" s="512"/>
      <c r="YZ81" s="512"/>
      <c r="ZB81" s="512"/>
      <c r="ZC81" s="512"/>
      <c r="ZD81" s="512"/>
      <c r="ZH81" s="512"/>
      <c r="ZJ81" s="512"/>
      <c r="ZK81" s="512"/>
      <c r="ZL81" s="512"/>
      <c r="ZP81" s="512"/>
      <c r="ZR81" s="512"/>
      <c r="ZS81" s="512"/>
      <c r="ZT81" s="512"/>
      <c r="ZX81" s="512"/>
      <c r="ZZ81" s="512"/>
      <c r="AAA81" s="512"/>
      <c r="AAB81" s="512"/>
      <c r="AAF81" s="512"/>
      <c r="AAH81" s="512"/>
      <c r="AAI81" s="512"/>
      <c r="AAJ81" s="512"/>
      <c r="AAN81" s="512"/>
      <c r="AAP81" s="512"/>
      <c r="AAQ81" s="512"/>
      <c r="AAR81" s="512"/>
      <c r="AAV81" s="512"/>
      <c r="AAX81" s="512"/>
      <c r="AAY81" s="512"/>
      <c r="AAZ81" s="512"/>
      <c r="ABD81" s="512"/>
      <c r="ABF81" s="512"/>
      <c r="ABG81" s="512"/>
      <c r="ABH81" s="512"/>
      <c r="ABL81" s="512"/>
      <c r="ABN81" s="512"/>
      <c r="ABO81" s="512"/>
      <c r="ABP81" s="512"/>
      <c r="ABT81" s="512"/>
      <c r="ABV81" s="512"/>
      <c r="ABW81" s="512"/>
      <c r="ABX81" s="512"/>
      <c r="ACB81" s="512"/>
      <c r="ACD81" s="512"/>
      <c r="ACE81" s="512"/>
      <c r="ACF81" s="512"/>
      <c r="ACJ81" s="512"/>
      <c r="ACL81" s="512"/>
      <c r="ACM81" s="512"/>
      <c r="ACN81" s="512"/>
      <c r="ACR81" s="512"/>
      <c r="ACT81" s="512"/>
      <c r="ACU81" s="512"/>
      <c r="ACV81" s="512"/>
      <c r="ACZ81" s="512"/>
      <c r="ADB81" s="512"/>
      <c r="ADC81" s="512"/>
      <c r="ADD81" s="512"/>
      <c r="ADH81" s="512"/>
      <c r="ADJ81" s="512"/>
      <c r="ADK81" s="512"/>
      <c r="ADL81" s="512"/>
      <c r="ADP81" s="512"/>
      <c r="ADR81" s="512"/>
      <c r="ADS81" s="512"/>
      <c r="ADT81" s="512"/>
      <c r="ADX81" s="512"/>
      <c r="ADZ81" s="512"/>
      <c r="AEA81" s="512"/>
      <c r="AEB81" s="512"/>
      <c r="AEF81" s="512"/>
      <c r="AEH81" s="512"/>
      <c r="AEI81" s="512"/>
      <c r="AEJ81" s="512"/>
      <c r="AEN81" s="512"/>
      <c r="AEP81" s="512"/>
      <c r="AEQ81" s="512"/>
      <c r="AER81" s="512"/>
      <c r="AEV81" s="512"/>
      <c r="AEX81" s="512"/>
      <c r="AEY81" s="512"/>
      <c r="AEZ81" s="512"/>
      <c r="AFD81" s="512"/>
      <c r="AFF81" s="512"/>
      <c r="AFG81" s="512"/>
      <c r="AFH81" s="512"/>
      <c r="AFL81" s="512"/>
      <c r="AFN81" s="512"/>
      <c r="AFO81" s="512"/>
      <c r="AFP81" s="512"/>
      <c r="AFT81" s="512"/>
      <c r="AFV81" s="512"/>
      <c r="AFW81" s="512"/>
      <c r="AFX81" s="512"/>
      <c r="AGB81" s="512"/>
      <c r="AGD81" s="512"/>
      <c r="AGE81" s="512"/>
      <c r="AGF81" s="512"/>
      <c r="AGJ81" s="512"/>
      <c r="AGL81" s="512"/>
      <c r="AGM81" s="512"/>
      <c r="AGN81" s="512"/>
      <c r="AGR81" s="512"/>
      <c r="AGT81" s="512"/>
      <c r="AGU81" s="512"/>
      <c r="AGV81" s="512"/>
      <c r="AGZ81" s="512"/>
      <c r="AHB81" s="512"/>
      <c r="AHC81" s="512"/>
      <c r="AHD81" s="512"/>
      <c r="AHH81" s="512"/>
      <c r="AHJ81" s="512"/>
      <c r="AHK81" s="512"/>
      <c r="AHL81" s="512"/>
      <c r="AHP81" s="512"/>
      <c r="AHR81" s="512"/>
      <c r="AHS81" s="512"/>
      <c r="AHT81" s="512"/>
      <c r="AHX81" s="512"/>
      <c r="AHZ81" s="512"/>
      <c r="AIA81" s="512"/>
      <c r="AIB81" s="512"/>
      <c r="AIF81" s="512"/>
      <c r="AIH81" s="512"/>
      <c r="AII81" s="512"/>
      <c r="AIJ81" s="512"/>
      <c r="AIN81" s="512"/>
      <c r="AIP81" s="512"/>
      <c r="AIQ81" s="512"/>
      <c r="AIR81" s="512"/>
      <c r="AIV81" s="512"/>
      <c r="AIX81" s="512"/>
      <c r="AIY81" s="512"/>
      <c r="AIZ81" s="512"/>
      <c r="AJD81" s="512"/>
      <c r="AJF81" s="512"/>
      <c r="AJG81" s="512"/>
      <c r="AJH81" s="512"/>
      <c r="AJL81" s="512"/>
      <c r="AJN81" s="512"/>
      <c r="AJO81" s="512"/>
      <c r="AJP81" s="512"/>
      <c r="AJT81" s="512"/>
      <c r="AJV81" s="512"/>
      <c r="AJW81" s="512"/>
      <c r="AJX81" s="512"/>
      <c r="AKB81" s="512"/>
      <c r="AKD81" s="512"/>
      <c r="AKE81" s="512"/>
      <c r="AKF81" s="512"/>
      <c r="AKJ81" s="512"/>
      <c r="AKL81" s="512"/>
      <c r="AKM81" s="512"/>
      <c r="AKN81" s="512"/>
      <c r="AKR81" s="512"/>
      <c r="AKT81" s="512"/>
      <c r="AKU81" s="512"/>
      <c r="AKV81" s="512"/>
      <c r="AKZ81" s="512"/>
      <c r="ALB81" s="512"/>
      <c r="ALC81" s="512"/>
      <c r="ALD81" s="512"/>
      <c r="ALH81" s="512"/>
      <c r="ALJ81" s="512"/>
      <c r="ALK81" s="512"/>
      <c r="ALL81" s="512"/>
      <c r="ALP81" s="512"/>
      <c r="ALR81" s="512"/>
      <c r="ALS81" s="512"/>
      <c r="ALT81" s="512"/>
      <c r="ALX81" s="512"/>
      <c r="ALZ81" s="512"/>
      <c r="AMA81" s="512"/>
      <c r="AMB81" s="512"/>
      <c r="AMF81" s="512"/>
      <c r="AMH81" s="512"/>
      <c r="AMI81" s="512"/>
      <c r="AMJ81" s="512"/>
      <c r="AMN81" s="512"/>
      <c r="AMP81" s="512"/>
      <c r="AMQ81" s="512"/>
      <c r="AMR81" s="512"/>
      <c r="AMV81" s="512"/>
      <c r="AMX81" s="512"/>
      <c r="AMY81" s="512"/>
      <c r="AMZ81" s="512"/>
      <c r="AND81" s="512"/>
      <c r="ANF81" s="512"/>
      <c r="ANG81" s="512"/>
      <c r="ANH81" s="512"/>
      <c r="ANL81" s="512"/>
      <c r="ANN81" s="512"/>
      <c r="ANO81" s="512"/>
      <c r="ANP81" s="512"/>
      <c r="ANT81" s="512"/>
      <c r="ANV81" s="512"/>
      <c r="ANW81" s="512"/>
      <c r="ANX81" s="512"/>
      <c r="AOB81" s="512"/>
      <c r="AOD81" s="512"/>
      <c r="AOE81" s="512"/>
      <c r="AOF81" s="512"/>
      <c r="AOJ81" s="512"/>
      <c r="AOL81" s="512"/>
      <c r="AOM81" s="512"/>
      <c r="AON81" s="512"/>
      <c r="AOR81" s="512"/>
      <c r="AOT81" s="512"/>
      <c r="AOU81" s="512"/>
      <c r="AOV81" s="512"/>
      <c r="AOZ81" s="512"/>
      <c r="APB81" s="512"/>
      <c r="APC81" s="512"/>
      <c r="APD81" s="512"/>
      <c r="APH81" s="512"/>
      <c r="APJ81" s="512"/>
      <c r="APK81" s="512"/>
      <c r="APL81" s="512"/>
      <c r="APP81" s="512"/>
      <c r="APR81" s="512"/>
      <c r="APS81" s="512"/>
      <c r="APT81" s="512"/>
      <c r="APX81" s="512"/>
      <c r="APZ81" s="512"/>
      <c r="AQA81" s="512"/>
      <c r="AQB81" s="512"/>
      <c r="AQF81" s="512"/>
      <c r="AQH81" s="512"/>
      <c r="AQI81" s="512"/>
      <c r="AQJ81" s="512"/>
      <c r="AQN81" s="512"/>
      <c r="AQP81" s="512"/>
      <c r="AQQ81" s="512"/>
      <c r="AQR81" s="512"/>
      <c r="AQV81" s="512"/>
      <c r="AQX81" s="512"/>
      <c r="AQY81" s="512"/>
      <c r="AQZ81" s="512"/>
      <c r="ARD81" s="512"/>
      <c r="ARF81" s="512"/>
      <c r="ARG81" s="512"/>
      <c r="ARH81" s="512"/>
      <c r="ARL81" s="512"/>
      <c r="ARN81" s="512"/>
      <c r="ARO81" s="512"/>
      <c r="ARP81" s="512"/>
      <c r="ART81" s="512"/>
      <c r="ARV81" s="512"/>
      <c r="ARW81" s="512"/>
      <c r="ARX81" s="512"/>
      <c r="ASB81" s="512"/>
      <c r="ASD81" s="512"/>
      <c r="ASE81" s="512"/>
      <c r="ASF81" s="512"/>
      <c r="ASJ81" s="512"/>
      <c r="ASL81" s="512"/>
      <c r="ASM81" s="512"/>
      <c r="ASN81" s="512"/>
      <c r="ASR81" s="512"/>
      <c r="AST81" s="512"/>
      <c r="ASU81" s="512"/>
      <c r="ASV81" s="512"/>
      <c r="ASZ81" s="512"/>
      <c r="ATB81" s="512"/>
      <c r="ATC81" s="512"/>
      <c r="ATD81" s="512"/>
      <c r="ATH81" s="512"/>
      <c r="ATJ81" s="512"/>
      <c r="ATK81" s="512"/>
      <c r="ATL81" s="512"/>
      <c r="ATP81" s="512"/>
      <c r="ATR81" s="512"/>
      <c r="ATS81" s="512"/>
      <c r="ATT81" s="512"/>
      <c r="ATX81" s="512"/>
      <c r="ATZ81" s="512"/>
      <c r="AUA81" s="512"/>
      <c r="AUB81" s="512"/>
      <c r="AUF81" s="512"/>
      <c r="AUH81" s="512"/>
      <c r="AUI81" s="512"/>
      <c r="AUJ81" s="512"/>
      <c r="AUN81" s="512"/>
      <c r="AUP81" s="512"/>
      <c r="AUQ81" s="512"/>
      <c r="AUR81" s="512"/>
      <c r="AUV81" s="512"/>
      <c r="AUX81" s="512"/>
      <c r="AUY81" s="512"/>
      <c r="AUZ81" s="512"/>
      <c r="AVD81" s="512"/>
      <c r="AVF81" s="512"/>
      <c r="AVG81" s="512"/>
      <c r="AVH81" s="512"/>
      <c r="AVL81" s="512"/>
      <c r="AVN81" s="512"/>
      <c r="AVO81" s="512"/>
      <c r="AVP81" s="512"/>
      <c r="AVT81" s="512"/>
      <c r="AVV81" s="512"/>
      <c r="AVW81" s="512"/>
      <c r="AVX81" s="512"/>
      <c r="AWB81" s="512"/>
      <c r="AWD81" s="512"/>
      <c r="AWE81" s="512"/>
      <c r="AWF81" s="512"/>
      <c r="AWJ81" s="512"/>
      <c r="AWL81" s="512"/>
      <c r="AWM81" s="512"/>
      <c r="AWN81" s="512"/>
      <c r="AWR81" s="512"/>
      <c r="AWT81" s="512"/>
      <c r="AWU81" s="512"/>
      <c r="AWV81" s="512"/>
      <c r="AWZ81" s="512"/>
      <c r="AXB81" s="512"/>
      <c r="AXC81" s="512"/>
      <c r="AXD81" s="512"/>
      <c r="AXH81" s="512"/>
      <c r="AXJ81" s="512"/>
      <c r="AXK81" s="512"/>
      <c r="AXL81" s="512"/>
      <c r="AXP81" s="512"/>
      <c r="AXR81" s="512"/>
      <c r="AXS81" s="512"/>
      <c r="AXT81" s="512"/>
      <c r="AXX81" s="512"/>
      <c r="AXZ81" s="512"/>
      <c r="AYA81" s="512"/>
      <c r="AYB81" s="512"/>
      <c r="AYF81" s="512"/>
      <c r="AYH81" s="512"/>
      <c r="AYI81" s="512"/>
      <c r="AYJ81" s="512"/>
      <c r="AYN81" s="512"/>
      <c r="AYP81" s="512"/>
      <c r="AYQ81" s="512"/>
      <c r="AYR81" s="512"/>
      <c r="AYV81" s="512"/>
      <c r="AYX81" s="512"/>
      <c r="AYY81" s="512"/>
      <c r="AYZ81" s="512"/>
      <c r="AZD81" s="512"/>
      <c r="AZF81" s="512"/>
      <c r="AZG81" s="512"/>
      <c r="AZH81" s="512"/>
      <c r="AZL81" s="512"/>
      <c r="AZN81" s="512"/>
      <c r="AZO81" s="512"/>
      <c r="AZP81" s="512"/>
      <c r="AZT81" s="512"/>
      <c r="AZV81" s="512"/>
      <c r="AZW81" s="512"/>
      <c r="AZX81" s="512"/>
      <c r="BAB81" s="512"/>
      <c r="BAD81" s="512"/>
      <c r="BAE81" s="512"/>
      <c r="BAF81" s="512"/>
      <c r="BAJ81" s="512"/>
      <c r="BAL81" s="512"/>
      <c r="BAM81" s="512"/>
      <c r="BAN81" s="512"/>
      <c r="BAR81" s="512"/>
      <c r="BAT81" s="512"/>
      <c r="BAU81" s="512"/>
      <c r="BAV81" s="512"/>
      <c r="BAZ81" s="512"/>
      <c r="BBB81" s="512"/>
      <c r="BBC81" s="512"/>
      <c r="BBD81" s="512"/>
      <c r="BBH81" s="512"/>
      <c r="BBJ81" s="512"/>
      <c r="BBK81" s="512"/>
      <c r="BBL81" s="512"/>
      <c r="BBP81" s="512"/>
      <c r="BBR81" s="512"/>
      <c r="BBS81" s="512"/>
      <c r="BBT81" s="512"/>
      <c r="BBX81" s="512"/>
      <c r="BBZ81" s="512"/>
      <c r="BCA81" s="512"/>
      <c r="BCB81" s="512"/>
      <c r="BCF81" s="512"/>
      <c r="BCH81" s="512"/>
      <c r="BCI81" s="512"/>
      <c r="BCJ81" s="512"/>
      <c r="BCN81" s="512"/>
      <c r="BCP81" s="512"/>
      <c r="BCQ81" s="512"/>
      <c r="BCR81" s="512"/>
      <c r="BCV81" s="512"/>
      <c r="BCX81" s="512"/>
      <c r="BCY81" s="512"/>
      <c r="BCZ81" s="512"/>
      <c r="BDD81" s="512"/>
      <c r="BDF81" s="512"/>
      <c r="BDG81" s="512"/>
      <c r="BDH81" s="512"/>
      <c r="BDL81" s="512"/>
      <c r="BDN81" s="512"/>
      <c r="BDO81" s="512"/>
      <c r="BDP81" s="512"/>
      <c r="BDT81" s="512"/>
      <c r="BDV81" s="512"/>
      <c r="BDW81" s="512"/>
      <c r="BDX81" s="512"/>
      <c r="BEB81" s="512"/>
      <c r="BED81" s="512"/>
      <c r="BEE81" s="512"/>
      <c r="BEF81" s="512"/>
      <c r="BEJ81" s="512"/>
      <c r="BEL81" s="512"/>
      <c r="BEM81" s="512"/>
      <c r="BEN81" s="512"/>
      <c r="BER81" s="512"/>
      <c r="BET81" s="512"/>
      <c r="BEU81" s="512"/>
      <c r="BEV81" s="512"/>
      <c r="BEZ81" s="512"/>
      <c r="BFB81" s="512"/>
      <c r="BFC81" s="512"/>
      <c r="BFD81" s="512"/>
      <c r="BFH81" s="512"/>
      <c r="BFJ81" s="512"/>
      <c r="BFK81" s="512"/>
      <c r="BFL81" s="512"/>
      <c r="BFP81" s="512"/>
      <c r="BFR81" s="512"/>
      <c r="BFS81" s="512"/>
      <c r="BFT81" s="512"/>
      <c r="BFX81" s="512"/>
      <c r="BFZ81" s="512"/>
      <c r="BGA81" s="512"/>
      <c r="BGB81" s="512"/>
      <c r="BGF81" s="512"/>
      <c r="BGH81" s="512"/>
      <c r="BGI81" s="512"/>
      <c r="BGJ81" s="512"/>
      <c r="BGN81" s="512"/>
      <c r="BGP81" s="512"/>
      <c r="BGQ81" s="512"/>
      <c r="BGR81" s="512"/>
      <c r="BGV81" s="512"/>
      <c r="BGX81" s="512"/>
      <c r="BGY81" s="512"/>
      <c r="BGZ81" s="512"/>
      <c r="BHD81" s="512"/>
      <c r="BHF81" s="512"/>
      <c r="BHG81" s="512"/>
      <c r="BHH81" s="512"/>
      <c r="BHL81" s="512"/>
      <c r="BHN81" s="512"/>
      <c r="BHO81" s="512"/>
      <c r="BHP81" s="512"/>
      <c r="BHT81" s="512"/>
      <c r="BHV81" s="512"/>
      <c r="BHW81" s="512"/>
      <c r="BHX81" s="512"/>
      <c r="BIB81" s="512"/>
      <c r="BID81" s="512"/>
      <c r="BIE81" s="512"/>
      <c r="BIF81" s="512"/>
      <c r="BIJ81" s="512"/>
      <c r="BIL81" s="512"/>
      <c r="BIM81" s="512"/>
      <c r="BIN81" s="512"/>
      <c r="BIR81" s="512"/>
      <c r="BIT81" s="512"/>
      <c r="BIU81" s="512"/>
      <c r="BIV81" s="512"/>
      <c r="BIZ81" s="512"/>
      <c r="BJB81" s="512"/>
      <c r="BJC81" s="512"/>
      <c r="BJD81" s="512"/>
      <c r="BJH81" s="512"/>
      <c r="BJJ81" s="512"/>
      <c r="BJK81" s="512"/>
      <c r="BJL81" s="512"/>
      <c r="BJP81" s="512"/>
      <c r="BJR81" s="512"/>
      <c r="BJS81" s="512"/>
      <c r="BJT81" s="512"/>
      <c r="BJX81" s="512"/>
      <c r="BJZ81" s="512"/>
      <c r="BKA81" s="512"/>
      <c r="BKB81" s="512"/>
      <c r="BKF81" s="512"/>
      <c r="BKH81" s="512"/>
      <c r="BKI81" s="512"/>
      <c r="BKJ81" s="512"/>
      <c r="BKN81" s="512"/>
      <c r="BKP81" s="512"/>
      <c r="BKQ81" s="512"/>
      <c r="BKR81" s="512"/>
      <c r="BKV81" s="512"/>
      <c r="BKX81" s="512"/>
      <c r="BKY81" s="512"/>
      <c r="BKZ81" s="512"/>
      <c r="BLD81" s="512"/>
      <c r="BLF81" s="512"/>
      <c r="BLG81" s="512"/>
      <c r="BLH81" s="512"/>
      <c r="BLL81" s="512"/>
      <c r="BLN81" s="512"/>
      <c r="BLO81" s="512"/>
      <c r="BLP81" s="512"/>
      <c r="BLT81" s="512"/>
      <c r="BLV81" s="512"/>
      <c r="BLW81" s="512"/>
      <c r="BLX81" s="512"/>
      <c r="BMB81" s="512"/>
      <c r="BMD81" s="512"/>
      <c r="BME81" s="512"/>
      <c r="BMF81" s="512"/>
      <c r="BMJ81" s="512"/>
      <c r="BML81" s="512"/>
      <c r="BMM81" s="512"/>
      <c r="BMN81" s="512"/>
      <c r="BMR81" s="512"/>
      <c r="BMT81" s="512"/>
      <c r="BMU81" s="512"/>
      <c r="BMV81" s="512"/>
      <c r="BMZ81" s="512"/>
      <c r="BNB81" s="512"/>
      <c r="BNC81" s="512"/>
      <c r="BND81" s="512"/>
      <c r="BNH81" s="512"/>
      <c r="BNJ81" s="512"/>
      <c r="BNK81" s="512"/>
      <c r="BNL81" s="512"/>
      <c r="BNP81" s="512"/>
      <c r="BNR81" s="512"/>
      <c r="BNS81" s="512"/>
      <c r="BNT81" s="512"/>
      <c r="BNX81" s="512"/>
      <c r="BNZ81" s="512"/>
      <c r="BOA81" s="512"/>
      <c r="BOB81" s="512"/>
      <c r="BOF81" s="512"/>
      <c r="BOH81" s="512"/>
      <c r="BOI81" s="512"/>
      <c r="BOJ81" s="512"/>
      <c r="BON81" s="512"/>
      <c r="BOP81" s="512"/>
      <c r="BOQ81" s="512"/>
      <c r="BOR81" s="512"/>
      <c r="BOV81" s="512"/>
      <c r="BOX81" s="512"/>
      <c r="BOY81" s="512"/>
      <c r="BOZ81" s="512"/>
      <c r="BPD81" s="512"/>
      <c r="BPF81" s="512"/>
      <c r="BPG81" s="512"/>
      <c r="BPH81" s="512"/>
      <c r="BPL81" s="512"/>
      <c r="BPN81" s="512"/>
      <c r="BPO81" s="512"/>
      <c r="BPP81" s="512"/>
      <c r="BPT81" s="512"/>
      <c r="BPV81" s="512"/>
      <c r="BPW81" s="512"/>
      <c r="BPX81" s="512"/>
      <c r="BQB81" s="512"/>
      <c r="BQD81" s="512"/>
      <c r="BQE81" s="512"/>
      <c r="BQF81" s="512"/>
      <c r="BQJ81" s="512"/>
      <c r="BQL81" s="512"/>
      <c r="BQM81" s="512"/>
      <c r="BQN81" s="512"/>
      <c r="BQR81" s="512"/>
      <c r="BQT81" s="512"/>
      <c r="BQU81" s="512"/>
      <c r="BQV81" s="512"/>
      <c r="BQZ81" s="512"/>
      <c r="BRB81" s="512"/>
      <c r="BRC81" s="512"/>
      <c r="BRD81" s="512"/>
      <c r="BRH81" s="512"/>
      <c r="BRJ81" s="512"/>
      <c r="BRK81" s="512"/>
      <c r="BRL81" s="512"/>
      <c r="BRP81" s="512"/>
      <c r="BRR81" s="512"/>
      <c r="BRS81" s="512"/>
      <c r="BRT81" s="512"/>
      <c r="BRX81" s="512"/>
      <c r="BRZ81" s="512"/>
      <c r="BSA81" s="512"/>
      <c r="BSB81" s="512"/>
      <c r="BSF81" s="512"/>
      <c r="BSH81" s="512"/>
      <c r="BSI81" s="512"/>
      <c r="BSJ81" s="512"/>
      <c r="BSN81" s="512"/>
      <c r="BSP81" s="512"/>
      <c r="BSQ81" s="512"/>
      <c r="BSR81" s="512"/>
      <c r="BSV81" s="512"/>
      <c r="BSX81" s="512"/>
      <c r="BSY81" s="512"/>
      <c r="BSZ81" s="512"/>
      <c r="BTD81" s="512"/>
      <c r="BTF81" s="512"/>
      <c r="BTG81" s="512"/>
      <c r="BTH81" s="512"/>
      <c r="BTL81" s="512"/>
      <c r="BTN81" s="512"/>
      <c r="BTO81" s="512"/>
      <c r="BTP81" s="512"/>
      <c r="BTT81" s="512"/>
      <c r="BTV81" s="512"/>
      <c r="BTW81" s="512"/>
      <c r="BTX81" s="512"/>
      <c r="BUB81" s="512"/>
      <c r="BUD81" s="512"/>
      <c r="BUE81" s="512"/>
      <c r="BUF81" s="512"/>
      <c r="BUJ81" s="512"/>
      <c r="BUL81" s="512"/>
      <c r="BUM81" s="512"/>
      <c r="BUN81" s="512"/>
      <c r="BUR81" s="512"/>
      <c r="BUT81" s="512"/>
      <c r="BUU81" s="512"/>
      <c r="BUV81" s="512"/>
      <c r="BUZ81" s="512"/>
      <c r="BVB81" s="512"/>
      <c r="BVC81" s="512"/>
      <c r="BVD81" s="512"/>
      <c r="BVH81" s="512"/>
      <c r="BVJ81" s="512"/>
      <c r="BVK81" s="512"/>
      <c r="BVL81" s="512"/>
      <c r="BVP81" s="512"/>
      <c r="BVR81" s="512"/>
      <c r="BVS81" s="512"/>
      <c r="BVT81" s="512"/>
      <c r="BVX81" s="512"/>
      <c r="BVZ81" s="512"/>
      <c r="BWA81" s="512"/>
      <c r="BWB81" s="512"/>
      <c r="BWF81" s="512"/>
      <c r="BWH81" s="512"/>
      <c r="BWI81" s="512"/>
      <c r="BWJ81" s="512"/>
      <c r="BWN81" s="512"/>
      <c r="BWP81" s="512"/>
      <c r="BWQ81" s="512"/>
      <c r="BWR81" s="512"/>
      <c r="BWV81" s="512"/>
      <c r="BWX81" s="512"/>
      <c r="BWY81" s="512"/>
      <c r="BWZ81" s="512"/>
      <c r="BXD81" s="512"/>
      <c r="BXF81" s="512"/>
      <c r="BXG81" s="512"/>
      <c r="BXH81" s="512"/>
      <c r="BXL81" s="512"/>
      <c r="BXN81" s="512"/>
      <c r="BXO81" s="512"/>
      <c r="BXP81" s="512"/>
      <c r="BXT81" s="512"/>
      <c r="BXV81" s="512"/>
      <c r="BXW81" s="512"/>
      <c r="BXX81" s="512"/>
      <c r="BYB81" s="512"/>
      <c r="BYD81" s="512"/>
      <c r="BYE81" s="512"/>
      <c r="BYF81" s="512"/>
      <c r="BYJ81" s="512"/>
      <c r="BYL81" s="512"/>
      <c r="BYM81" s="512"/>
      <c r="BYN81" s="512"/>
      <c r="BYR81" s="512"/>
      <c r="BYT81" s="512"/>
      <c r="BYU81" s="512"/>
      <c r="BYV81" s="512"/>
      <c r="BYZ81" s="512"/>
      <c r="BZB81" s="512"/>
      <c r="BZC81" s="512"/>
      <c r="BZD81" s="512"/>
      <c r="BZH81" s="512"/>
      <c r="BZJ81" s="512"/>
      <c r="BZK81" s="512"/>
      <c r="BZL81" s="512"/>
      <c r="BZP81" s="512"/>
      <c r="BZR81" s="512"/>
      <c r="BZS81" s="512"/>
      <c r="BZT81" s="512"/>
      <c r="BZX81" s="512"/>
      <c r="BZZ81" s="512"/>
      <c r="CAA81" s="512"/>
      <c r="CAB81" s="512"/>
      <c r="CAF81" s="512"/>
      <c r="CAH81" s="512"/>
      <c r="CAI81" s="512"/>
      <c r="CAJ81" s="512"/>
      <c r="CAN81" s="512"/>
      <c r="CAP81" s="512"/>
      <c r="CAQ81" s="512"/>
      <c r="CAR81" s="512"/>
      <c r="CAV81" s="512"/>
      <c r="CAX81" s="512"/>
      <c r="CAY81" s="512"/>
      <c r="CAZ81" s="512"/>
      <c r="CBD81" s="512"/>
      <c r="CBF81" s="512"/>
      <c r="CBG81" s="512"/>
      <c r="CBH81" s="512"/>
      <c r="CBL81" s="512"/>
      <c r="CBN81" s="512"/>
      <c r="CBO81" s="512"/>
      <c r="CBP81" s="512"/>
      <c r="CBT81" s="512"/>
      <c r="CBV81" s="512"/>
      <c r="CBW81" s="512"/>
      <c r="CBX81" s="512"/>
      <c r="CCB81" s="512"/>
      <c r="CCD81" s="512"/>
      <c r="CCE81" s="512"/>
      <c r="CCF81" s="512"/>
      <c r="CCJ81" s="512"/>
      <c r="CCL81" s="512"/>
      <c r="CCM81" s="512"/>
      <c r="CCN81" s="512"/>
      <c r="CCR81" s="512"/>
      <c r="CCT81" s="512"/>
      <c r="CCU81" s="512"/>
      <c r="CCV81" s="512"/>
      <c r="CCZ81" s="512"/>
      <c r="CDB81" s="512"/>
      <c r="CDC81" s="512"/>
      <c r="CDD81" s="512"/>
      <c r="CDH81" s="512"/>
      <c r="CDJ81" s="512"/>
      <c r="CDK81" s="512"/>
      <c r="CDL81" s="512"/>
      <c r="CDP81" s="512"/>
      <c r="CDR81" s="512"/>
      <c r="CDS81" s="512"/>
      <c r="CDT81" s="512"/>
      <c r="CDX81" s="512"/>
      <c r="CDZ81" s="512"/>
      <c r="CEA81" s="512"/>
      <c r="CEB81" s="512"/>
      <c r="CEF81" s="512"/>
      <c r="CEH81" s="512"/>
      <c r="CEI81" s="512"/>
      <c r="CEJ81" s="512"/>
      <c r="CEN81" s="512"/>
      <c r="CEP81" s="512"/>
      <c r="CEQ81" s="512"/>
      <c r="CER81" s="512"/>
      <c r="CEV81" s="512"/>
      <c r="CEX81" s="512"/>
      <c r="CEY81" s="512"/>
      <c r="CEZ81" s="512"/>
      <c r="CFD81" s="512"/>
      <c r="CFF81" s="512"/>
      <c r="CFG81" s="512"/>
      <c r="CFH81" s="512"/>
      <c r="CFL81" s="512"/>
      <c r="CFN81" s="512"/>
      <c r="CFO81" s="512"/>
      <c r="CFP81" s="512"/>
      <c r="CFT81" s="512"/>
      <c r="CFV81" s="512"/>
      <c r="CFW81" s="512"/>
      <c r="CFX81" s="512"/>
      <c r="CGB81" s="512"/>
      <c r="CGD81" s="512"/>
      <c r="CGE81" s="512"/>
      <c r="CGF81" s="512"/>
      <c r="CGJ81" s="512"/>
      <c r="CGL81" s="512"/>
      <c r="CGM81" s="512"/>
      <c r="CGN81" s="512"/>
      <c r="CGR81" s="512"/>
      <c r="CGT81" s="512"/>
      <c r="CGU81" s="512"/>
      <c r="CGV81" s="512"/>
      <c r="CGZ81" s="512"/>
      <c r="CHB81" s="512"/>
      <c r="CHC81" s="512"/>
      <c r="CHD81" s="512"/>
      <c r="CHH81" s="512"/>
      <c r="CHJ81" s="512"/>
      <c r="CHK81" s="512"/>
      <c r="CHL81" s="512"/>
      <c r="CHP81" s="512"/>
      <c r="CHR81" s="512"/>
      <c r="CHS81" s="512"/>
      <c r="CHT81" s="512"/>
      <c r="CHX81" s="512"/>
      <c r="CHZ81" s="512"/>
      <c r="CIA81" s="512"/>
      <c r="CIB81" s="512"/>
      <c r="CIF81" s="512"/>
      <c r="CIH81" s="512"/>
      <c r="CII81" s="512"/>
      <c r="CIJ81" s="512"/>
      <c r="CIN81" s="512"/>
      <c r="CIP81" s="512"/>
      <c r="CIQ81" s="512"/>
      <c r="CIR81" s="512"/>
      <c r="CIV81" s="512"/>
      <c r="CIX81" s="512"/>
      <c r="CIY81" s="512"/>
      <c r="CIZ81" s="512"/>
      <c r="CJD81" s="512"/>
      <c r="CJF81" s="512"/>
      <c r="CJG81" s="512"/>
      <c r="CJH81" s="512"/>
      <c r="CJL81" s="512"/>
      <c r="CJN81" s="512"/>
      <c r="CJO81" s="512"/>
      <c r="CJP81" s="512"/>
      <c r="CJT81" s="512"/>
      <c r="CJV81" s="512"/>
      <c r="CJW81" s="512"/>
      <c r="CJX81" s="512"/>
      <c r="CKB81" s="512"/>
      <c r="CKD81" s="512"/>
      <c r="CKE81" s="512"/>
      <c r="CKF81" s="512"/>
      <c r="CKJ81" s="512"/>
      <c r="CKL81" s="512"/>
      <c r="CKM81" s="512"/>
      <c r="CKN81" s="512"/>
      <c r="CKR81" s="512"/>
      <c r="CKT81" s="512"/>
      <c r="CKU81" s="512"/>
      <c r="CKV81" s="512"/>
      <c r="CKZ81" s="512"/>
      <c r="CLB81" s="512"/>
      <c r="CLC81" s="512"/>
      <c r="CLD81" s="512"/>
      <c r="CLH81" s="512"/>
      <c r="CLJ81" s="512"/>
      <c r="CLK81" s="512"/>
      <c r="CLL81" s="512"/>
      <c r="CLP81" s="512"/>
      <c r="CLR81" s="512"/>
      <c r="CLS81" s="512"/>
      <c r="CLT81" s="512"/>
      <c r="CLX81" s="512"/>
      <c r="CLZ81" s="512"/>
      <c r="CMA81" s="512"/>
      <c r="CMB81" s="512"/>
      <c r="CMF81" s="512"/>
      <c r="CMH81" s="512"/>
      <c r="CMI81" s="512"/>
      <c r="CMJ81" s="512"/>
      <c r="CMN81" s="512"/>
      <c r="CMP81" s="512"/>
      <c r="CMQ81" s="512"/>
      <c r="CMR81" s="512"/>
      <c r="CMV81" s="512"/>
      <c r="CMX81" s="512"/>
      <c r="CMY81" s="512"/>
      <c r="CMZ81" s="512"/>
      <c r="CND81" s="512"/>
      <c r="CNF81" s="512"/>
      <c r="CNG81" s="512"/>
      <c r="CNH81" s="512"/>
      <c r="CNL81" s="512"/>
      <c r="CNN81" s="512"/>
      <c r="CNO81" s="512"/>
      <c r="CNP81" s="512"/>
      <c r="CNT81" s="512"/>
      <c r="CNV81" s="512"/>
      <c r="CNW81" s="512"/>
      <c r="CNX81" s="512"/>
      <c r="COB81" s="512"/>
      <c r="COD81" s="512"/>
      <c r="COE81" s="512"/>
      <c r="COF81" s="512"/>
      <c r="COJ81" s="512"/>
      <c r="COL81" s="512"/>
      <c r="COM81" s="512"/>
      <c r="CON81" s="512"/>
      <c r="COR81" s="512"/>
      <c r="COT81" s="512"/>
      <c r="COU81" s="512"/>
      <c r="COV81" s="512"/>
      <c r="COZ81" s="512"/>
      <c r="CPB81" s="512"/>
      <c r="CPC81" s="512"/>
      <c r="CPD81" s="512"/>
      <c r="CPH81" s="512"/>
      <c r="CPJ81" s="512"/>
      <c r="CPK81" s="512"/>
      <c r="CPL81" s="512"/>
      <c r="CPP81" s="512"/>
      <c r="CPR81" s="512"/>
      <c r="CPS81" s="512"/>
      <c r="CPT81" s="512"/>
      <c r="CPX81" s="512"/>
      <c r="CPZ81" s="512"/>
      <c r="CQA81" s="512"/>
      <c r="CQB81" s="512"/>
      <c r="CQF81" s="512"/>
      <c r="CQH81" s="512"/>
      <c r="CQI81" s="512"/>
      <c r="CQJ81" s="512"/>
      <c r="CQN81" s="512"/>
      <c r="CQP81" s="512"/>
      <c r="CQQ81" s="512"/>
      <c r="CQR81" s="512"/>
      <c r="CQV81" s="512"/>
      <c r="CQX81" s="512"/>
      <c r="CQY81" s="512"/>
      <c r="CQZ81" s="512"/>
      <c r="CRD81" s="512"/>
      <c r="CRF81" s="512"/>
      <c r="CRG81" s="512"/>
      <c r="CRH81" s="512"/>
      <c r="CRL81" s="512"/>
      <c r="CRN81" s="512"/>
      <c r="CRO81" s="512"/>
      <c r="CRP81" s="512"/>
      <c r="CRT81" s="512"/>
      <c r="CRV81" s="512"/>
      <c r="CRW81" s="512"/>
      <c r="CRX81" s="512"/>
      <c r="CSB81" s="512"/>
      <c r="CSD81" s="512"/>
      <c r="CSE81" s="512"/>
      <c r="CSF81" s="512"/>
      <c r="CSJ81" s="512"/>
      <c r="CSL81" s="512"/>
      <c r="CSM81" s="512"/>
      <c r="CSN81" s="512"/>
      <c r="CSR81" s="512"/>
      <c r="CST81" s="512"/>
      <c r="CSU81" s="512"/>
      <c r="CSV81" s="512"/>
      <c r="CSZ81" s="512"/>
      <c r="CTB81" s="512"/>
      <c r="CTC81" s="512"/>
      <c r="CTD81" s="512"/>
      <c r="CTH81" s="512"/>
      <c r="CTJ81" s="512"/>
      <c r="CTK81" s="512"/>
      <c r="CTL81" s="512"/>
      <c r="CTP81" s="512"/>
      <c r="CTR81" s="512"/>
      <c r="CTS81" s="512"/>
      <c r="CTT81" s="512"/>
      <c r="CTX81" s="512"/>
      <c r="CTZ81" s="512"/>
      <c r="CUA81" s="512"/>
      <c r="CUB81" s="512"/>
      <c r="CUF81" s="512"/>
      <c r="CUH81" s="512"/>
      <c r="CUI81" s="512"/>
      <c r="CUJ81" s="512"/>
      <c r="CUN81" s="512"/>
      <c r="CUP81" s="512"/>
      <c r="CUQ81" s="512"/>
      <c r="CUR81" s="512"/>
      <c r="CUV81" s="512"/>
      <c r="CUX81" s="512"/>
      <c r="CUY81" s="512"/>
      <c r="CUZ81" s="512"/>
      <c r="CVD81" s="512"/>
      <c r="CVF81" s="512"/>
      <c r="CVG81" s="512"/>
      <c r="CVH81" s="512"/>
      <c r="CVL81" s="512"/>
      <c r="CVN81" s="512"/>
      <c r="CVO81" s="512"/>
      <c r="CVP81" s="512"/>
      <c r="CVT81" s="512"/>
      <c r="CVV81" s="512"/>
      <c r="CVW81" s="512"/>
      <c r="CVX81" s="512"/>
      <c r="CWB81" s="512"/>
      <c r="CWD81" s="512"/>
      <c r="CWE81" s="512"/>
      <c r="CWF81" s="512"/>
      <c r="CWJ81" s="512"/>
      <c r="CWL81" s="512"/>
      <c r="CWM81" s="512"/>
      <c r="CWN81" s="512"/>
      <c r="CWR81" s="512"/>
      <c r="CWT81" s="512"/>
      <c r="CWU81" s="512"/>
      <c r="CWV81" s="512"/>
      <c r="CWZ81" s="512"/>
      <c r="CXB81" s="512"/>
      <c r="CXC81" s="512"/>
      <c r="CXD81" s="512"/>
      <c r="CXH81" s="512"/>
      <c r="CXJ81" s="512"/>
      <c r="CXK81" s="512"/>
      <c r="CXL81" s="512"/>
      <c r="CXP81" s="512"/>
      <c r="CXR81" s="512"/>
      <c r="CXS81" s="512"/>
      <c r="CXT81" s="512"/>
      <c r="CXX81" s="512"/>
      <c r="CXZ81" s="512"/>
      <c r="CYA81" s="512"/>
      <c r="CYB81" s="512"/>
      <c r="CYF81" s="512"/>
      <c r="CYH81" s="512"/>
      <c r="CYI81" s="512"/>
      <c r="CYJ81" s="512"/>
      <c r="CYN81" s="512"/>
      <c r="CYP81" s="512"/>
      <c r="CYQ81" s="512"/>
      <c r="CYR81" s="512"/>
      <c r="CYV81" s="512"/>
      <c r="CYX81" s="512"/>
      <c r="CYY81" s="512"/>
      <c r="CYZ81" s="512"/>
      <c r="CZD81" s="512"/>
      <c r="CZF81" s="512"/>
      <c r="CZG81" s="512"/>
      <c r="CZH81" s="512"/>
      <c r="CZL81" s="512"/>
      <c r="CZN81" s="512"/>
      <c r="CZO81" s="512"/>
      <c r="CZP81" s="512"/>
      <c r="CZT81" s="512"/>
      <c r="CZV81" s="512"/>
      <c r="CZW81" s="512"/>
      <c r="CZX81" s="512"/>
      <c r="DAB81" s="512"/>
      <c r="DAD81" s="512"/>
      <c r="DAE81" s="512"/>
      <c r="DAF81" s="512"/>
      <c r="DAJ81" s="512"/>
      <c r="DAL81" s="512"/>
      <c r="DAM81" s="512"/>
      <c r="DAN81" s="512"/>
      <c r="DAR81" s="512"/>
      <c r="DAT81" s="512"/>
      <c r="DAU81" s="512"/>
      <c r="DAV81" s="512"/>
      <c r="DAZ81" s="512"/>
      <c r="DBB81" s="512"/>
      <c r="DBC81" s="512"/>
      <c r="DBD81" s="512"/>
      <c r="DBH81" s="512"/>
      <c r="DBJ81" s="512"/>
      <c r="DBK81" s="512"/>
      <c r="DBL81" s="512"/>
      <c r="DBP81" s="512"/>
      <c r="DBR81" s="512"/>
      <c r="DBS81" s="512"/>
      <c r="DBT81" s="512"/>
      <c r="DBX81" s="512"/>
      <c r="DBZ81" s="512"/>
      <c r="DCA81" s="512"/>
      <c r="DCB81" s="512"/>
      <c r="DCF81" s="512"/>
      <c r="DCH81" s="512"/>
      <c r="DCI81" s="512"/>
      <c r="DCJ81" s="512"/>
      <c r="DCN81" s="512"/>
      <c r="DCP81" s="512"/>
      <c r="DCQ81" s="512"/>
      <c r="DCR81" s="512"/>
      <c r="DCV81" s="512"/>
      <c r="DCX81" s="512"/>
      <c r="DCY81" s="512"/>
      <c r="DCZ81" s="512"/>
      <c r="DDD81" s="512"/>
      <c r="DDF81" s="512"/>
      <c r="DDG81" s="512"/>
      <c r="DDH81" s="512"/>
      <c r="DDL81" s="512"/>
      <c r="DDN81" s="512"/>
      <c r="DDO81" s="512"/>
      <c r="DDP81" s="512"/>
      <c r="DDT81" s="512"/>
      <c r="DDV81" s="512"/>
      <c r="DDW81" s="512"/>
      <c r="DDX81" s="512"/>
      <c r="DEB81" s="512"/>
      <c r="DED81" s="512"/>
      <c r="DEE81" s="512"/>
      <c r="DEF81" s="512"/>
      <c r="DEJ81" s="512"/>
      <c r="DEL81" s="512"/>
      <c r="DEM81" s="512"/>
      <c r="DEN81" s="512"/>
      <c r="DER81" s="512"/>
      <c r="DET81" s="512"/>
      <c r="DEU81" s="512"/>
      <c r="DEV81" s="512"/>
      <c r="DEZ81" s="512"/>
      <c r="DFB81" s="512"/>
      <c r="DFC81" s="512"/>
      <c r="DFD81" s="512"/>
      <c r="DFH81" s="512"/>
      <c r="DFJ81" s="512"/>
      <c r="DFK81" s="512"/>
      <c r="DFL81" s="512"/>
      <c r="DFP81" s="512"/>
      <c r="DFR81" s="512"/>
      <c r="DFS81" s="512"/>
      <c r="DFT81" s="512"/>
      <c r="DFX81" s="512"/>
      <c r="DFZ81" s="512"/>
      <c r="DGA81" s="512"/>
      <c r="DGB81" s="512"/>
      <c r="DGF81" s="512"/>
      <c r="DGH81" s="512"/>
      <c r="DGI81" s="512"/>
      <c r="DGJ81" s="512"/>
      <c r="DGN81" s="512"/>
      <c r="DGP81" s="512"/>
      <c r="DGQ81" s="512"/>
      <c r="DGR81" s="512"/>
      <c r="DGV81" s="512"/>
      <c r="DGX81" s="512"/>
      <c r="DGY81" s="512"/>
      <c r="DGZ81" s="512"/>
      <c r="DHD81" s="512"/>
      <c r="DHF81" s="512"/>
      <c r="DHG81" s="512"/>
      <c r="DHH81" s="512"/>
      <c r="DHL81" s="512"/>
      <c r="DHN81" s="512"/>
      <c r="DHO81" s="512"/>
      <c r="DHP81" s="512"/>
      <c r="DHT81" s="512"/>
      <c r="DHV81" s="512"/>
      <c r="DHW81" s="512"/>
      <c r="DHX81" s="512"/>
      <c r="DIB81" s="512"/>
      <c r="DID81" s="512"/>
      <c r="DIE81" s="512"/>
      <c r="DIF81" s="512"/>
      <c r="DIJ81" s="512"/>
      <c r="DIL81" s="512"/>
      <c r="DIM81" s="512"/>
      <c r="DIN81" s="512"/>
      <c r="DIR81" s="512"/>
      <c r="DIT81" s="512"/>
      <c r="DIU81" s="512"/>
      <c r="DIV81" s="512"/>
      <c r="DIZ81" s="512"/>
      <c r="DJB81" s="512"/>
      <c r="DJC81" s="512"/>
      <c r="DJD81" s="512"/>
      <c r="DJH81" s="512"/>
      <c r="DJJ81" s="512"/>
      <c r="DJK81" s="512"/>
      <c r="DJL81" s="512"/>
      <c r="DJP81" s="512"/>
      <c r="DJR81" s="512"/>
      <c r="DJS81" s="512"/>
      <c r="DJT81" s="512"/>
      <c r="DJX81" s="512"/>
      <c r="DJZ81" s="512"/>
      <c r="DKA81" s="512"/>
      <c r="DKB81" s="512"/>
      <c r="DKF81" s="512"/>
      <c r="DKH81" s="512"/>
      <c r="DKI81" s="512"/>
      <c r="DKJ81" s="512"/>
      <c r="DKN81" s="512"/>
      <c r="DKP81" s="512"/>
      <c r="DKQ81" s="512"/>
      <c r="DKR81" s="512"/>
      <c r="DKV81" s="512"/>
      <c r="DKX81" s="512"/>
      <c r="DKY81" s="512"/>
      <c r="DKZ81" s="512"/>
      <c r="DLD81" s="512"/>
      <c r="DLF81" s="512"/>
      <c r="DLG81" s="512"/>
      <c r="DLH81" s="512"/>
      <c r="DLL81" s="512"/>
      <c r="DLN81" s="512"/>
      <c r="DLO81" s="512"/>
      <c r="DLP81" s="512"/>
      <c r="DLT81" s="512"/>
      <c r="DLV81" s="512"/>
      <c r="DLW81" s="512"/>
      <c r="DLX81" s="512"/>
      <c r="DMB81" s="512"/>
      <c r="DMD81" s="512"/>
      <c r="DME81" s="512"/>
      <c r="DMF81" s="512"/>
      <c r="DMJ81" s="512"/>
      <c r="DML81" s="512"/>
      <c r="DMM81" s="512"/>
      <c r="DMN81" s="512"/>
      <c r="DMR81" s="512"/>
      <c r="DMT81" s="512"/>
      <c r="DMU81" s="512"/>
      <c r="DMV81" s="512"/>
      <c r="DMZ81" s="512"/>
      <c r="DNB81" s="512"/>
      <c r="DNC81" s="512"/>
      <c r="DND81" s="512"/>
      <c r="DNH81" s="512"/>
      <c r="DNJ81" s="512"/>
      <c r="DNK81" s="512"/>
      <c r="DNL81" s="512"/>
      <c r="DNP81" s="512"/>
      <c r="DNR81" s="512"/>
      <c r="DNS81" s="512"/>
      <c r="DNT81" s="512"/>
      <c r="DNX81" s="512"/>
      <c r="DNZ81" s="512"/>
      <c r="DOA81" s="512"/>
      <c r="DOB81" s="512"/>
      <c r="DOF81" s="512"/>
      <c r="DOH81" s="512"/>
      <c r="DOI81" s="512"/>
      <c r="DOJ81" s="512"/>
      <c r="DON81" s="512"/>
      <c r="DOP81" s="512"/>
      <c r="DOQ81" s="512"/>
      <c r="DOR81" s="512"/>
      <c r="DOV81" s="512"/>
      <c r="DOX81" s="512"/>
      <c r="DOY81" s="512"/>
      <c r="DOZ81" s="512"/>
      <c r="DPD81" s="512"/>
      <c r="DPF81" s="512"/>
      <c r="DPG81" s="512"/>
      <c r="DPH81" s="512"/>
      <c r="DPL81" s="512"/>
      <c r="DPN81" s="512"/>
      <c r="DPO81" s="512"/>
      <c r="DPP81" s="512"/>
      <c r="DPT81" s="512"/>
      <c r="DPV81" s="512"/>
      <c r="DPW81" s="512"/>
      <c r="DPX81" s="512"/>
      <c r="DQB81" s="512"/>
      <c r="DQD81" s="512"/>
      <c r="DQE81" s="512"/>
      <c r="DQF81" s="512"/>
      <c r="DQJ81" s="512"/>
      <c r="DQL81" s="512"/>
      <c r="DQM81" s="512"/>
      <c r="DQN81" s="512"/>
      <c r="DQR81" s="512"/>
      <c r="DQT81" s="512"/>
      <c r="DQU81" s="512"/>
      <c r="DQV81" s="512"/>
      <c r="DQZ81" s="512"/>
      <c r="DRB81" s="512"/>
      <c r="DRC81" s="512"/>
      <c r="DRD81" s="512"/>
      <c r="DRH81" s="512"/>
      <c r="DRJ81" s="512"/>
      <c r="DRK81" s="512"/>
      <c r="DRL81" s="512"/>
      <c r="DRP81" s="512"/>
      <c r="DRR81" s="512"/>
      <c r="DRS81" s="512"/>
      <c r="DRT81" s="512"/>
      <c r="DRX81" s="512"/>
      <c r="DRZ81" s="512"/>
      <c r="DSA81" s="512"/>
      <c r="DSB81" s="512"/>
      <c r="DSF81" s="512"/>
      <c r="DSH81" s="512"/>
      <c r="DSI81" s="512"/>
      <c r="DSJ81" s="512"/>
      <c r="DSN81" s="512"/>
      <c r="DSP81" s="512"/>
      <c r="DSQ81" s="512"/>
      <c r="DSR81" s="512"/>
      <c r="DSV81" s="512"/>
      <c r="DSX81" s="512"/>
      <c r="DSY81" s="512"/>
      <c r="DSZ81" s="512"/>
      <c r="DTD81" s="512"/>
      <c r="DTF81" s="512"/>
      <c r="DTG81" s="512"/>
      <c r="DTH81" s="512"/>
      <c r="DTL81" s="512"/>
      <c r="DTN81" s="512"/>
      <c r="DTO81" s="512"/>
      <c r="DTP81" s="512"/>
      <c r="DTT81" s="512"/>
      <c r="DTV81" s="512"/>
      <c r="DTW81" s="512"/>
      <c r="DTX81" s="512"/>
      <c r="DUB81" s="512"/>
      <c r="DUD81" s="512"/>
      <c r="DUE81" s="512"/>
      <c r="DUF81" s="512"/>
      <c r="DUJ81" s="512"/>
      <c r="DUL81" s="512"/>
      <c r="DUM81" s="512"/>
      <c r="DUN81" s="512"/>
      <c r="DUR81" s="512"/>
      <c r="DUT81" s="512"/>
      <c r="DUU81" s="512"/>
      <c r="DUV81" s="512"/>
      <c r="DUZ81" s="512"/>
      <c r="DVB81" s="512"/>
      <c r="DVC81" s="512"/>
      <c r="DVD81" s="512"/>
      <c r="DVH81" s="512"/>
      <c r="DVJ81" s="512"/>
      <c r="DVK81" s="512"/>
      <c r="DVL81" s="512"/>
      <c r="DVP81" s="512"/>
      <c r="DVR81" s="512"/>
      <c r="DVS81" s="512"/>
      <c r="DVT81" s="512"/>
      <c r="DVX81" s="512"/>
      <c r="DVZ81" s="512"/>
      <c r="DWA81" s="512"/>
      <c r="DWB81" s="512"/>
      <c r="DWF81" s="512"/>
      <c r="DWH81" s="512"/>
      <c r="DWI81" s="512"/>
      <c r="DWJ81" s="512"/>
      <c r="DWN81" s="512"/>
      <c r="DWP81" s="512"/>
      <c r="DWQ81" s="512"/>
      <c r="DWR81" s="512"/>
      <c r="DWV81" s="512"/>
      <c r="DWX81" s="512"/>
      <c r="DWY81" s="512"/>
      <c r="DWZ81" s="512"/>
      <c r="DXD81" s="512"/>
      <c r="DXF81" s="512"/>
      <c r="DXG81" s="512"/>
      <c r="DXH81" s="512"/>
      <c r="DXL81" s="512"/>
      <c r="DXN81" s="512"/>
      <c r="DXO81" s="512"/>
      <c r="DXP81" s="512"/>
      <c r="DXT81" s="512"/>
      <c r="DXV81" s="512"/>
      <c r="DXW81" s="512"/>
      <c r="DXX81" s="512"/>
      <c r="DYB81" s="512"/>
      <c r="DYD81" s="512"/>
      <c r="DYE81" s="512"/>
      <c r="DYF81" s="512"/>
      <c r="DYJ81" s="512"/>
      <c r="DYL81" s="512"/>
      <c r="DYM81" s="512"/>
      <c r="DYN81" s="512"/>
      <c r="DYR81" s="512"/>
      <c r="DYT81" s="512"/>
      <c r="DYU81" s="512"/>
      <c r="DYV81" s="512"/>
      <c r="DYZ81" s="512"/>
      <c r="DZB81" s="512"/>
      <c r="DZC81" s="512"/>
      <c r="DZD81" s="512"/>
      <c r="DZH81" s="512"/>
      <c r="DZJ81" s="512"/>
      <c r="DZK81" s="512"/>
      <c r="DZL81" s="512"/>
      <c r="DZP81" s="512"/>
      <c r="DZR81" s="512"/>
      <c r="DZS81" s="512"/>
      <c r="DZT81" s="512"/>
      <c r="DZX81" s="512"/>
      <c r="DZZ81" s="512"/>
      <c r="EAA81" s="512"/>
      <c r="EAB81" s="512"/>
      <c r="EAF81" s="512"/>
      <c r="EAH81" s="512"/>
      <c r="EAI81" s="512"/>
      <c r="EAJ81" s="512"/>
      <c r="EAN81" s="512"/>
      <c r="EAP81" s="512"/>
      <c r="EAQ81" s="512"/>
      <c r="EAR81" s="512"/>
      <c r="EAV81" s="512"/>
      <c r="EAX81" s="512"/>
      <c r="EAY81" s="512"/>
      <c r="EAZ81" s="512"/>
      <c r="EBD81" s="512"/>
      <c r="EBF81" s="512"/>
      <c r="EBG81" s="512"/>
      <c r="EBH81" s="512"/>
      <c r="EBL81" s="512"/>
      <c r="EBN81" s="512"/>
      <c r="EBO81" s="512"/>
      <c r="EBP81" s="512"/>
      <c r="EBT81" s="512"/>
      <c r="EBV81" s="512"/>
      <c r="EBW81" s="512"/>
      <c r="EBX81" s="512"/>
      <c r="ECB81" s="512"/>
      <c r="ECD81" s="512"/>
      <c r="ECE81" s="512"/>
      <c r="ECF81" s="512"/>
      <c r="ECJ81" s="512"/>
      <c r="ECL81" s="512"/>
      <c r="ECM81" s="512"/>
      <c r="ECN81" s="512"/>
      <c r="ECR81" s="512"/>
      <c r="ECT81" s="512"/>
      <c r="ECU81" s="512"/>
      <c r="ECV81" s="512"/>
      <c r="ECZ81" s="512"/>
      <c r="EDB81" s="512"/>
      <c r="EDC81" s="512"/>
      <c r="EDD81" s="512"/>
      <c r="EDH81" s="512"/>
      <c r="EDJ81" s="512"/>
      <c r="EDK81" s="512"/>
      <c r="EDL81" s="512"/>
      <c r="EDP81" s="512"/>
      <c r="EDR81" s="512"/>
      <c r="EDS81" s="512"/>
      <c r="EDT81" s="512"/>
      <c r="EDX81" s="512"/>
      <c r="EDZ81" s="512"/>
      <c r="EEA81" s="512"/>
      <c r="EEB81" s="512"/>
      <c r="EEF81" s="512"/>
      <c r="EEH81" s="512"/>
      <c r="EEI81" s="512"/>
      <c r="EEJ81" s="512"/>
      <c r="EEN81" s="512"/>
      <c r="EEP81" s="512"/>
      <c r="EEQ81" s="512"/>
      <c r="EER81" s="512"/>
      <c r="EEV81" s="512"/>
      <c r="EEX81" s="512"/>
      <c r="EEY81" s="512"/>
      <c r="EEZ81" s="512"/>
      <c r="EFD81" s="512"/>
      <c r="EFF81" s="512"/>
      <c r="EFG81" s="512"/>
      <c r="EFH81" s="512"/>
      <c r="EFL81" s="512"/>
      <c r="EFN81" s="512"/>
      <c r="EFO81" s="512"/>
      <c r="EFP81" s="512"/>
      <c r="EFT81" s="512"/>
      <c r="EFV81" s="512"/>
      <c r="EFW81" s="512"/>
      <c r="EFX81" s="512"/>
      <c r="EGB81" s="512"/>
      <c r="EGD81" s="512"/>
      <c r="EGE81" s="512"/>
      <c r="EGF81" s="512"/>
      <c r="EGJ81" s="512"/>
      <c r="EGL81" s="512"/>
      <c r="EGM81" s="512"/>
      <c r="EGN81" s="512"/>
      <c r="EGR81" s="512"/>
      <c r="EGT81" s="512"/>
      <c r="EGU81" s="512"/>
      <c r="EGV81" s="512"/>
      <c r="EGZ81" s="512"/>
      <c r="EHB81" s="512"/>
      <c r="EHC81" s="512"/>
      <c r="EHD81" s="512"/>
      <c r="EHH81" s="512"/>
      <c r="EHJ81" s="512"/>
      <c r="EHK81" s="512"/>
      <c r="EHL81" s="512"/>
      <c r="EHP81" s="512"/>
      <c r="EHR81" s="512"/>
      <c r="EHS81" s="512"/>
      <c r="EHT81" s="512"/>
      <c r="EHX81" s="512"/>
      <c r="EHZ81" s="512"/>
      <c r="EIA81" s="512"/>
      <c r="EIB81" s="512"/>
      <c r="EIF81" s="512"/>
      <c r="EIH81" s="512"/>
      <c r="EII81" s="512"/>
      <c r="EIJ81" s="512"/>
      <c r="EIN81" s="512"/>
      <c r="EIP81" s="512"/>
      <c r="EIQ81" s="512"/>
      <c r="EIR81" s="512"/>
      <c r="EIV81" s="512"/>
      <c r="EIX81" s="512"/>
      <c r="EIY81" s="512"/>
      <c r="EIZ81" s="512"/>
      <c r="EJD81" s="512"/>
      <c r="EJF81" s="512"/>
      <c r="EJG81" s="512"/>
      <c r="EJH81" s="512"/>
      <c r="EJL81" s="512"/>
      <c r="EJN81" s="512"/>
      <c r="EJO81" s="512"/>
      <c r="EJP81" s="512"/>
      <c r="EJT81" s="512"/>
      <c r="EJV81" s="512"/>
      <c r="EJW81" s="512"/>
      <c r="EJX81" s="512"/>
      <c r="EKB81" s="512"/>
      <c r="EKD81" s="512"/>
      <c r="EKE81" s="512"/>
      <c r="EKF81" s="512"/>
      <c r="EKJ81" s="512"/>
      <c r="EKL81" s="512"/>
      <c r="EKM81" s="512"/>
      <c r="EKN81" s="512"/>
      <c r="EKR81" s="512"/>
      <c r="EKT81" s="512"/>
      <c r="EKU81" s="512"/>
      <c r="EKV81" s="512"/>
      <c r="EKZ81" s="512"/>
      <c r="ELB81" s="512"/>
      <c r="ELC81" s="512"/>
      <c r="ELD81" s="512"/>
      <c r="ELH81" s="512"/>
      <c r="ELJ81" s="512"/>
      <c r="ELK81" s="512"/>
      <c r="ELL81" s="512"/>
      <c r="ELP81" s="512"/>
      <c r="ELR81" s="512"/>
      <c r="ELS81" s="512"/>
      <c r="ELT81" s="512"/>
      <c r="ELX81" s="512"/>
      <c r="ELZ81" s="512"/>
      <c r="EMA81" s="512"/>
      <c r="EMB81" s="512"/>
      <c r="EMF81" s="512"/>
      <c r="EMH81" s="512"/>
      <c r="EMI81" s="512"/>
      <c r="EMJ81" s="512"/>
      <c r="EMN81" s="512"/>
      <c r="EMP81" s="512"/>
      <c r="EMQ81" s="512"/>
      <c r="EMR81" s="512"/>
      <c r="EMV81" s="512"/>
      <c r="EMX81" s="512"/>
      <c r="EMY81" s="512"/>
      <c r="EMZ81" s="512"/>
      <c r="END81" s="512"/>
      <c r="ENF81" s="512"/>
      <c r="ENG81" s="512"/>
      <c r="ENH81" s="512"/>
      <c r="ENL81" s="512"/>
      <c r="ENN81" s="512"/>
      <c r="ENO81" s="512"/>
      <c r="ENP81" s="512"/>
      <c r="ENT81" s="512"/>
      <c r="ENV81" s="512"/>
      <c r="ENW81" s="512"/>
      <c r="ENX81" s="512"/>
      <c r="EOB81" s="512"/>
      <c r="EOD81" s="512"/>
      <c r="EOE81" s="512"/>
      <c r="EOF81" s="512"/>
      <c r="EOJ81" s="512"/>
      <c r="EOL81" s="512"/>
      <c r="EOM81" s="512"/>
      <c r="EON81" s="512"/>
      <c r="EOR81" s="512"/>
      <c r="EOT81" s="512"/>
      <c r="EOU81" s="512"/>
      <c r="EOV81" s="512"/>
      <c r="EOZ81" s="512"/>
      <c r="EPB81" s="512"/>
      <c r="EPC81" s="512"/>
      <c r="EPD81" s="512"/>
      <c r="EPH81" s="512"/>
      <c r="EPJ81" s="512"/>
      <c r="EPK81" s="512"/>
      <c r="EPL81" s="512"/>
      <c r="EPP81" s="512"/>
      <c r="EPR81" s="512"/>
      <c r="EPS81" s="512"/>
      <c r="EPT81" s="512"/>
      <c r="EPX81" s="512"/>
      <c r="EPZ81" s="512"/>
      <c r="EQA81" s="512"/>
      <c r="EQB81" s="512"/>
      <c r="EQF81" s="512"/>
      <c r="EQH81" s="512"/>
      <c r="EQI81" s="512"/>
      <c r="EQJ81" s="512"/>
      <c r="EQN81" s="512"/>
      <c r="EQP81" s="512"/>
      <c r="EQQ81" s="512"/>
      <c r="EQR81" s="512"/>
      <c r="EQV81" s="512"/>
      <c r="EQX81" s="512"/>
      <c r="EQY81" s="512"/>
      <c r="EQZ81" s="512"/>
      <c r="ERD81" s="512"/>
      <c r="ERF81" s="512"/>
      <c r="ERG81" s="512"/>
      <c r="ERH81" s="512"/>
      <c r="ERL81" s="512"/>
      <c r="ERN81" s="512"/>
      <c r="ERO81" s="512"/>
      <c r="ERP81" s="512"/>
      <c r="ERT81" s="512"/>
      <c r="ERV81" s="512"/>
      <c r="ERW81" s="512"/>
      <c r="ERX81" s="512"/>
      <c r="ESB81" s="512"/>
      <c r="ESD81" s="512"/>
      <c r="ESE81" s="512"/>
      <c r="ESF81" s="512"/>
      <c r="ESJ81" s="512"/>
      <c r="ESL81" s="512"/>
      <c r="ESM81" s="512"/>
      <c r="ESN81" s="512"/>
      <c r="ESR81" s="512"/>
      <c r="EST81" s="512"/>
      <c r="ESU81" s="512"/>
      <c r="ESV81" s="512"/>
      <c r="ESZ81" s="512"/>
      <c r="ETB81" s="512"/>
      <c r="ETC81" s="512"/>
      <c r="ETD81" s="512"/>
      <c r="ETH81" s="512"/>
      <c r="ETJ81" s="512"/>
      <c r="ETK81" s="512"/>
      <c r="ETL81" s="512"/>
      <c r="ETP81" s="512"/>
      <c r="ETR81" s="512"/>
      <c r="ETS81" s="512"/>
      <c r="ETT81" s="512"/>
      <c r="ETX81" s="512"/>
      <c r="ETZ81" s="512"/>
      <c r="EUA81" s="512"/>
      <c r="EUB81" s="512"/>
      <c r="EUF81" s="512"/>
      <c r="EUH81" s="512"/>
      <c r="EUI81" s="512"/>
      <c r="EUJ81" s="512"/>
      <c r="EUN81" s="512"/>
      <c r="EUP81" s="512"/>
      <c r="EUQ81" s="512"/>
      <c r="EUR81" s="512"/>
      <c r="EUV81" s="512"/>
      <c r="EUX81" s="512"/>
      <c r="EUY81" s="512"/>
      <c r="EUZ81" s="512"/>
      <c r="EVD81" s="512"/>
      <c r="EVF81" s="512"/>
      <c r="EVG81" s="512"/>
      <c r="EVH81" s="512"/>
      <c r="EVL81" s="512"/>
      <c r="EVN81" s="512"/>
      <c r="EVO81" s="512"/>
      <c r="EVP81" s="512"/>
      <c r="EVT81" s="512"/>
      <c r="EVV81" s="512"/>
      <c r="EVW81" s="512"/>
      <c r="EVX81" s="512"/>
      <c r="EWB81" s="512"/>
      <c r="EWD81" s="512"/>
      <c r="EWE81" s="512"/>
      <c r="EWF81" s="512"/>
      <c r="EWJ81" s="512"/>
      <c r="EWL81" s="512"/>
      <c r="EWM81" s="512"/>
      <c r="EWN81" s="512"/>
      <c r="EWR81" s="512"/>
      <c r="EWT81" s="512"/>
      <c r="EWU81" s="512"/>
      <c r="EWV81" s="512"/>
      <c r="EWZ81" s="512"/>
      <c r="EXB81" s="512"/>
      <c r="EXC81" s="512"/>
      <c r="EXD81" s="512"/>
      <c r="EXH81" s="512"/>
      <c r="EXJ81" s="512"/>
      <c r="EXK81" s="512"/>
      <c r="EXL81" s="512"/>
      <c r="EXP81" s="512"/>
      <c r="EXR81" s="512"/>
      <c r="EXS81" s="512"/>
      <c r="EXT81" s="512"/>
      <c r="EXX81" s="512"/>
      <c r="EXZ81" s="512"/>
      <c r="EYA81" s="512"/>
      <c r="EYB81" s="512"/>
      <c r="EYF81" s="512"/>
      <c r="EYH81" s="512"/>
      <c r="EYI81" s="512"/>
      <c r="EYJ81" s="512"/>
      <c r="EYN81" s="512"/>
      <c r="EYP81" s="512"/>
      <c r="EYQ81" s="512"/>
      <c r="EYR81" s="512"/>
      <c r="EYV81" s="512"/>
      <c r="EYX81" s="512"/>
      <c r="EYY81" s="512"/>
      <c r="EYZ81" s="512"/>
      <c r="EZD81" s="512"/>
      <c r="EZF81" s="512"/>
      <c r="EZG81" s="512"/>
      <c r="EZH81" s="512"/>
      <c r="EZL81" s="512"/>
      <c r="EZN81" s="512"/>
      <c r="EZO81" s="512"/>
      <c r="EZP81" s="512"/>
      <c r="EZT81" s="512"/>
      <c r="EZV81" s="512"/>
      <c r="EZW81" s="512"/>
      <c r="EZX81" s="512"/>
      <c r="FAB81" s="512"/>
      <c r="FAD81" s="512"/>
      <c r="FAE81" s="512"/>
      <c r="FAF81" s="512"/>
      <c r="FAJ81" s="512"/>
      <c r="FAL81" s="512"/>
      <c r="FAM81" s="512"/>
      <c r="FAN81" s="512"/>
      <c r="FAR81" s="512"/>
      <c r="FAT81" s="512"/>
      <c r="FAU81" s="512"/>
      <c r="FAV81" s="512"/>
      <c r="FAZ81" s="512"/>
      <c r="FBB81" s="512"/>
      <c r="FBC81" s="512"/>
      <c r="FBD81" s="512"/>
      <c r="FBH81" s="512"/>
      <c r="FBJ81" s="512"/>
      <c r="FBK81" s="512"/>
      <c r="FBL81" s="512"/>
      <c r="FBP81" s="512"/>
      <c r="FBR81" s="512"/>
      <c r="FBS81" s="512"/>
      <c r="FBT81" s="512"/>
      <c r="FBX81" s="512"/>
      <c r="FBZ81" s="512"/>
      <c r="FCA81" s="512"/>
      <c r="FCB81" s="512"/>
      <c r="FCF81" s="512"/>
      <c r="FCH81" s="512"/>
      <c r="FCI81" s="512"/>
      <c r="FCJ81" s="512"/>
      <c r="FCN81" s="512"/>
      <c r="FCP81" s="512"/>
      <c r="FCQ81" s="512"/>
      <c r="FCR81" s="512"/>
      <c r="FCV81" s="512"/>
      <c r="FCX81" s="512"/>
      <c r="FCY81" s="512"/>
      <c r="FCZ81" s="512"/>
      <c r="FDD81" s="512"/>
      <c r="FDF81" s="512"/>
      <c r="FDG81" s="512"/>
      <c r="FDH81" s="512"/>
      <c r="FDL81" s="512"/>
      <c r="FDN81" s="512"/>
      <c r="FDO81" s="512"/>
      <c r="FDP81" s="512"/>
      <c r="FDT81" s="512"/>
      <c r="FDV81" s="512"/>
      <c r="FDW81" s="512"/>
      <c r="FDX81" s="512"/>
      <c r="FEB81" s="512"/>
      <c r="FED81" s="512"/>
      <c r="FEE81" s="512"/>
      <c r="FEF81" s="512"/>
      <c r="FEJ81" s="512"/>
      <c r="FEL81" s="512"/>
      <c r="FEM81" s="512"/>
      <c r="FEN81" s="512"/>
      <c r="FER81" s="512"/>
      <c r="FET81" s="512"/>
      <c r="FEU81" s="512"/>
      <c r="FEV81" s="512"/>
      <c r="FEZ81" s="512"/>
      <c r="FFB81" s="512"/>
      <c r="FFC81" s="512"/>
      <c r="FFD81" s="512"/>
      <c r="FFH81" s="512"/>
      <c r="FFJ81" s="512"/>
      <c r="FFK81" s="512"/>
      <c r="FFL81" s="512"/>
      <c r="FFP81" s="512"/>
      <c r="FFR81" s="512"/>
      <c r="FFS81" s="512"/>
      <c r="FFT81" s="512"/>
      <c r="FFX81" s="512"/>
      <c r="FFZ81" s="512"/>
      <c r="FGA81" s="512"/>
      <c r="FGB81" s="512"/>
      <c r="FGF81" s="512"/>
      <c r="FGH81" s="512"/>
      <c r="FGI81" s="512"/>
      <c r="FGJ81" s="512"/>
      <c r="FGN81" s="512"/>
      <c r="FGP81" s="512"/>
      <c r="FGQ81" s="512"/>
      <c r="FGR81" s="512"/>
      <c r="FGV81" s="512"/>
      <c r="FGX81" s="512"/>
      <c r="FGY81" s="512"/>
      <c r="FGZ81" s="512"/>
      <c r="FHD81" s="512"/>
      <c r="FHF81" s="512"/>
      <c r="FHG81" s="512"/>
      <c r="FHH81" s="512"/>
      <c r="FHL81" s="512"/>
      <c r="FHN81" s="512"/>
      <c r="FHO81" s="512"/>
      <c r="FHP81" s="512"/>
      <c r="FHT81" s="512"/>
      <c r="FHV81" s="512"/>
      <c r="FHW81" s="512"/>
      <c r="FHX81" s="512"/>
      <c r="FIB81" s="512"/>
      <c r="FID81" s="512"/>
      <c r="FIE81" s="512"/>
      <c r="FIF81" s="512"/>
      <c r="FIJ81" s="512"/>
      <c r="FIL81" s="512"/>
      <c r="FIM81" s="512"/>
      <c r="FIN81" s="512"/>
      <c r="FIR81" s="512"/>
      <c r="FIT81" s="512"/>
      <c r="FIU81" s="512"/>
      <c r="FIV81" s="512"/>
      <c r="FIZ81" s="512"/>
      <c r="FJB81" s="512"/>
      <c r="FJC81" s="512"/>
      <c r="FJD81" s="512"/>
      <c r="FJH81" s="512"/>
      <c r="FJJ81" s="512"/>
      <c r="FJK81" s="512"/>
      <c r="FJL81" s="512"/>
      <c r="FJP81" s="512"/>
      <c r="FJR81" s="512"/>
      <c r="FJS81" s="512"/>
      <c r="FJT81" s="512"/>
      <c r="FJX81" s="512"/>
      <c r="FJZ81" s="512"/>
      <c r="FKA81" s="512"/>
      <c r="FKB81" s="512"/>
      <c r="FKF81" s="512"/>
      <c r="FKH81" s="512"/>
      <c r="FKI81" s="512"/>
      <c r="FKJ81" s="512"/>
      <c r="FKN81" s="512"/>
      <c r="FKP81" s="512"/>
      <c r="FKQ81" s="512"/>
      <c r="FKR81" s="512"/>
      <c r="FKV81" s="512"/>
      <c r="FKX81" s="512"/>
      <c r="FKY81" s="512"/>
      <c r="FKZ81" s="512"/>
      <c r="FLD81" s="512"/>
      <c r="FLF81" s="512"/>
      <c r="FLG81" s="512"/>
      <c r="FLH81" s="512"/>
      <c r="FLL81" s="512"/>
      <c r="FLN81" s="512"/>
      <c r="FLO81" s="512"/>
      <c r="FLP81" s="512"/>
      <c r="FLT81" s="512"/>
      <c r="FLV81" s="512"/>
      <c r="FLW81" s="512"/>
      <c r="FLX81" s="512"/>
      <c r="FMB81" s="512"/>
      <c r="FMD81" s="512"/>
      <c r="FME81" s="512"/>
      <c r="FMF81" s="512"/>
      <c r="FMJ81" s="512"/>
      <c r="FML81" s="512"/>
      <c r="FMM81" s="512"/>
      <c r="FMN81" s="512"/>
      <c r="FMR81" s="512"/>
      <c r="FMT81" s="512"/>
      <c r="FMU81" s="512"/>
      <c r="FMV81" s="512"/>
      <c r="FMZ81" s="512"/>
      <c r="FNB81" s="512"/>
      <c r="FNC81" s="512"/>
      <c r="FND81" s="512"/>
      <c r="FNH81" s="512"/>
      <c r="FNJ81" s="512"/>
      <c r="FNK81" s="512"/>
      <c r="FNL81" s="512"/>
      <c r="FNP81" s="512"/>
      <c r="FNR81" s="512"/>
      <c r="FNS81" s="512"/>
      <c r="FNT81" s="512"/>
      <c r="FNX81" s="512"/>
      <c r="FNZ81" s="512"/>
      <c r="FOA81" s="512"/>
      <c r="FOB81" s="512"/>
      <c r="FOF81" s="512"/>
      <c r="FOH81" s="512"/>
      <c r="FOI81" s="512"/>
      <c r="FOJ81" s="512"/>
      <c r="FON81" s="512"/>
      <c r="FOP81" s="512"/>
      <c r="FOQ81" s="512"/>
      <c r="FOR81" s="512"/>
      <c r="FOV81" s="512"/>
      <c r="FOX81" s="512"/>
      <c r="FOY81" s="512"/>
      <c r="FOZ81" s="512"/>
      <c r="FPD81" s="512"/>
      <c r="FPF81" s="512"/>
      <c r="FPG81" s="512"/>
      <c r="FPH81" s="512"/>
      <c r="FPL81" s="512"/>
      <c r="FPN81" s="512"/>
      <c r="FPO81" s="512"/>
      <c r="FPP81" s="512"/>
      <c r="FPT81" s="512"/>
      <c r="FPV81" s="512"/>
      <c r="FPW81" s="512"/>
      <c r="FPX81" s="512"/>
      <c r="FQB81" s="512"/>
      <c r="FQD81" s="512"/>
      <c r="FQE81" s="512"/>
      <c r="FQF81" s="512"/>
      <c r="FQJ81" s="512"/>
      <c r="FQL81" s="512"/>
      <c r="FQM81" s="512"/>
      <c r="FQN81" s="512"/>
      <c r="FQR81" s="512"/>
      <c r="FQT81" s="512"/>
      <c r="FQU81" s="512"/>
      <c r="FQV81" s="512"/>
      <c r="FQZ81" s="512"/>
      <c r="FRB81" s="512"/>
      <c r="FRC81" s="512"/>
      <c r="FRD81" s="512"/>
      <c r="FRH81" s="512"/>
      <c r="FRJ81" s="512"/>
      <c r="FRK81" s="512"/>
      <c r="FRL81" s="512"/>
      <c r="FRP81" s="512"/>
      <c r="FRR81" s="512"/>
      <c r="FRS81" s="512"/>
      <c r="FRT81" s="512"/>
      <c r="FRX81" s="512"/>
      <c r="FRZ81" s="512"/>
      <c r="FSA81" s="512"/>
      <c r="FSB81" s="512"/>
      <c r="FSF81" s="512"/>
      <c r="FSH81" s="512"/>
      <c r="FSI81" s="512"/>
      <c r="FSJ81" s="512"/>
      <c r="FSN81" s="512"/>
      <c r="FSP81" s="512"/>
      <c r="FSQ81" s="512"/>
      <c r="FSR81" s="512"/>
      <c r="FSV81" s="512"/>
      <c r="FSX81" s="512"/>
      <c r="FSY81" s="512"/>
      <c r="FSZ81" s="512"/>
      <c r="FTD81" s="512"/>
      <c r="FTF81" s="512"/>
      <c r="FTG81" s="512"/>
      <c r="FTH81" s="512"/>
      <c r="FTL81" s="512"/>
      <c r="FTN81" s="512"/>
      <c r="FTO81" s="512"/>
      <c r="FTP81" s="512"/>
      <c r="FTT81" s="512"/>
      <c r="FTV81" s="512"/>
      <c r="FTW81" s="512"/>
      <c r="FTX81" s="512"/>
      <c r="FUB81" s="512"/>
      <c r="FUD81" s="512"/>
      <c r="FUE81" s="512"/>
      <c r="FUF81" s="512"/>
      <c r="FUJ81" s="512"/>
      <c r="FUL81" s="512"/>
      <c r="FUM81" s="512"/>
      <c r="FUN81" s="512"/>
      <c r="FUR81" s="512"/>
      <c r="FUT81" s="512"/>
      <c r="FUU81" s="512"/>
      <c r="FUV81" s="512"/>
      <c r="FUZ81" s="512"/>
      <c r="FVB81" s="512"/>
      <c r="FVC81" s="512"/>
      <c r="FVD81" s="512"/>
      <c r="FVH81" s="512"/>
      <c r="FVJ81" s="512"/>
      <c r="FVK81" s="512"/>
      <c r="FVL81" s="512"/>
      <c r="FVP81" s="512"/>
      <c r="FVR81" s="512"/>
      <c r="FVS81" s="512"/>
      <c r="FVT81" s="512"/>
      <c r="FVX81" s="512"/>
      <c r="FVZ81" s="512"/>
      <c r="FWA81" s="512"/>
      <c r="FWB81" s="512"/>
      <c r="FWF81" s="512"/>
      <c r="FWH81" s="512"/>
      <c r="FWI81" s="512"/>
      <c r="FWJ81" s="512"/>
      <c r="FWN81" s="512"/>
      <c r="FWP81" s="512"/>
      <c r="FWQ81" s="512"/>
      <c r="FWR81" s="512"/>
      <c r="FWV81" s="512"/>
      <c r="FWX81" s="512"/>
      <c r="FWY81" s="512"/>
      <c r="FWZ81" s="512"/>
      <c r="FXD81" s="512"/>
      <c r="FXF81" s="512"/>
      <c r="FXG81" s="512"/>
      <c r="FXH81" s="512"/>
      <c r="FXL81" s="512"/>
      <c r="FXN81" s="512"/>
      <c r="FXO81" s="512"/>
      <c r="FXP81" s="512"/>
      <c r="FXT81" s="512"/>
      <c r="FXV81" s="512"/>
      <c r="FXW81" s="512"/>
      <c r="FXX81" s="512"/>
      <c r="FYB81" s="512"/>
      <c r="FYD81" s="512"/>
      <c r="FYE81" s="512"/>
      <c r="FYF81" s="512"/>
      <c r="FYJ81" s="512"/>
      <c r="FYL81" s="512"/>
      <c r="FYM81" s="512"/>
      <c r="FYN81" s="512"/>
      <c r="FYR81" s="512"/>
      <c r="FYT81" s="512"/>
      <c r="FYU81" s="512"/>
      <c r="FYV81" s="512"/>
      <c r="FYZ81" s="512"/>
      <c r="FZB81" s="512"/>
      <c r="FZC81" s="512"/>
      <c r="FZD81" s="512"/>
      <c r="FZH81" s="512"/>
      <c r="FZJ81" s="512"/>
      <c r="FZK81" s="512"/>
      <c r="FZL81" s="512"/>
      <c r="FZP81" s="512"/>
      <c r="FZR81" s="512"/>
      <c r="FZS81" s="512"/>
      <c r="FZT81" s="512"/>
      <c r="FZX81" s="512"/>
      <c r="FZZ81" s="512"/>
      <c r="GAA81" s="512"/>
      <c r="GAB81" s="512"/>
      <c r="GAF81" s="512"/>
      <c r="GAH81" s="512"/>
      <c r="GAI81" s="512"/>
      <c r="GAJ81" s="512"/>
      <c r="GAN81" s="512"/>
      <c r="GAP81" s="512"/>
      <c r="GAQ81" s="512"/>
      <c r="GAR81" s="512"/>
      <c r="GAV81" s="512"/>
      <c r="GAX81" s="512"/>
      <c r="GAY81" s="512"/>
      <c r="GAZ81" s="512"/>
      <c r="GBD81" s="512"/>
      <c r="GBF81" s="512"/>
      <c r="GBG81" s="512"/>
      <c r="GBH81" s="512"/>
      <c r="GBL81" s="512"/>
      <c r="GBN81" s="512"/>
      <c r="GBO81" s="512"/>
      <c r="GBP81" s="512"/>
      <c r="GBT81" s="512"/>
      <c r="GBV81" s="512"/>
      <c r="GBW81" s="512"/>
      <c r="GBX81" s="512"/>
      <c r="GCB81" s="512"/>
      <c r="GCD81" s="512"/>
      <c r="GCE81" s="512"/>
      <c r="GCF81" s="512"/>
      <c r="GCJ81" s="512"/>
      <c r="GCL81" s="512"/>
      <c r="GCM81" s="512"/>
      <c r="GCN81" s="512"/>
      <c r="GCR81" s="512"/>
      <c r="GCT81" s="512"/>
      <c r="GCU81" s="512"/>
      <c r="GCV81" s="512"/>
      <c r="GCZ81" s="512"/>
      <c r="GDB81" s="512"/>
      <c r="GDC81" s="512"/>
      <c r="GDD81" s="512"/>
      <c r="GDH81" s="512"/>
      <c r="GDJ81" s="512"/>
      <c r="GDK81" s="512"/>
      <c r="GDL81" s="512"/>
      <c r="GDP81" s="512"/>
      <c r="GDR81" s="512"/>
      <c r="GDS81" s="512"/>
      <c r="GDT81" s="512"/>
      <c r="GDX81" s="512"/>
      <c r="GDZ81" s="512"/>
      <c r="GEA81" s="512"/>
      <c r="GEB81" s="512"/>
      <c r="GEF81" s="512"/>
      <c r="GEH81" s="512"/>
      <c r="GEI81" s="512"/>
      <c r="GEJ81" s="512"/>
      <c r="GEN81" s="512"/>
      <c r="GEP81" s="512"/>
      <c r="GEQ81" s="512"/>
      <c r="GER81" s="512"/>
      <c r="GEV81" s="512"/>
      <c r="GEX81" s="512"/>
      <c r="GEY81" s="512"/>
      <c r="GEZ81" s="512"/>
      <c r="GFD81" s="512"/>
      <c r="GFF81" s="512"/>
      <c r="GFG81" s="512"/>
      <c r="GFH81" s="512"/>
      <c r="GFL81" s="512"/>
      <c r="GFN81" s="512"/>
      <c r="GFO81" s="512"/>
      <c r="GFP81" s="512"/>
      <c r="GFT81" s="512"/>
      <c r="GFV81" s="512"/>
      <c r="GFW81" s="512"/>
      <c r="GFX81" s="512"/>
      <c r="GGB81" s="512"/>
      <c r="GGD81" s="512"/>
      <c r="GGE81" s="512"/>
      <c r="GGF81" s="512"/>
      <c r="GGJ81" s="512"/>
      <c r="GGL81" s="512"/>
      <c r="GGM81" s="512"/>
      <c r="GGN81" s="512"/>
      <c r="GGR81" s="512"/>
      <c r="GGT81" s="512"/>
      <c r="GGU81" s="512"/>
      <c r="GGV81" s="512"/>
      <c r="GGZ81" s="512"/>
      <c r="GHB81" s="512"/>
      <c r="GHC81" s="512"/>
      <c r="GHD81" s="512"/>
      <c r="GHH81" s="512"/>
      <c r="GHJ81" s="512"/>
      <c r="GHK81" s="512"/>
      <c r="GHL81" s="512"/>
      <c r="GHP81" s="512"/>
      <c r="GHR81" s="512"/>
      <c r="GHS81" s="512"/>
      <c r="GHT81" s="512"/>
      <c r="GHX81" s="512"/>
      <c r="GHZ81" s="512"/>
      <c r="GIA81" s="512"/>
      <c r="GIB81" s="512"/>
      <c r="GIF81" s="512"/>
      <c r="GIH81" s="512"/>
      <c r="GII81" s="512"/>
      <c r="GIJ81" s="512"/>
      <c r="GIN81" s="512"/>
      <c r="GIP81" s="512"/>
      <c r="GIQ81" s="512"/>
      <c r="GIR81" s="512"/>
      <c r="GIV81" s="512"/>
      <c r="GIX81" s="512"/>
      <c r="GIY81" s="512"/>
      <c r="GIZ81" s="512"/>
      <c r="GJD81" s="512"/>
      <c r="GJF81" s="512"/>
      <c r="GJG81" s="512"/>
      <c r="GJH81" s="512"/>
      <c r="GJL81" s="512"/>
      <c r="GJN81" s="512"/>
      <c r="GJO81" s="512"/>
      <c r="GJP81" s="512"/>
      <c r="GJT81" s="512"/>
      <c r="GJV81" s="512"/>
      <c r="GJW81" s="512"/>
      <c r="GJX81" s="512"/>
      <c r="GKB81" s="512"/>
      <c r="GKD81" s="512"/>
      <c r="GKE81" s="512"/>
      <c r="GKF81" s="512"/>
      <c r="GKJ81" s="512"/>
      <c r="GKL81" s="512"/>
      <c r="GKM81" s="512"/>
      <c r="GKN81" s="512"/>
      <c r="GKR81" s="512"/>
      <c r="GKT81" s="512"/>
      <c r="GKU81" s="512"/>
      <c r="GKV81" s="512"/>
      <c r="GKZ81" s="512"/>
      <c r="GLB81" s="512"/>
      <c r="GLC81" s="512"/>
      <c r="GLD81" s="512"/>
      <c r="GLH81" s="512"/>
      <c r="GLJ81" s="512"/>
      <c r="GLK81" s="512"/>
      <c r="GLL81" s="512"/>
      <c r="GLP81" s="512"/>
      <c r="GLR81" s="512"/>
      <c r="GLS81" s="512"/>
      <c r="GLT81" s="512"/>
      <c r="GLX81" s="512"/>
      <c r="GLZ81" s="512"/>
      <c r="GMA81" s="512"/>
      <c r="GMB81" s="512"/>
      <c r="GMF81" s="512"/>
      <c r="GMH81" s="512"/>
      <c r="GMI81" s="512"/>
      <c r="GMJ81" s="512"/>
      <c r="GMN81" s="512"/>
      <c r="GMP81" s="512"/>
      <c r="GMQ81" s="512"/>
      <c r="GMR81" s="512"/>
      <c r="GMV81" s="512"/>
      <c r="GMX81" s="512"/>
      <c r="GMY81" s="512"/>
      <c r="GMZ81" s="512"/>
      <c r="GND81" s="512"/>
      <c r="GNF81" s="512"/>
      <c r="GNG81" s="512"/>
      <c r="GNH81" s="512"/>
      <c r="GNL81" s="512"/>
      <c r="GNN81" s="512"/>
      <c r="GNO81" s="512"/>
      <c r="GNP81" s="512"/>
      <c r="GNT81" s="512"/>
      <c r="GNV81" s="512"/>
      <c r="GNW81" s="512"/>
      <c r="GNX81" s="512"/>
      <c r="GOB81" s="512"/>
      <c r="GOD81" s="512"/>
      <c r="GOE81" s="512"/>
      <c r="GOF81" s="512"/>
      <c r="GOJ81" s="512"/>
      <c r="GOL81" s="512"/>
      <c r="GOM81" s="512"/>
      <c r="GON81" s="512"/>
      <c r="GOR81" s="512"/>
      <c r="GOT81" s="512"/>
      <c r="GOU81" s="512"/>
      <c r="GOV81" s="512"/>
      <c r="GOZ81" s="512"/>
      <c r="GPB81" s="512"/>
      <c r="GPC81" s="512"/>
      <c r="GPD81" s="512"/>
      <c r="GPH81" s="512"/>
      <c r="GPJ81" s="512"/>
      <c r="GPK81" s="512"/>
      <c r="GPL81" s="512"/>
      <c r="GPP81" s="512"/>
      <c r="GPR81" s="512"/>
      <c r="GPS81" s="512"/>
      <c r="GPT81" s="512"/>
      <c r="GPX81" s="512"/>
      <c r="GPZ81" s="512"/>
      <c r="GQA81" s="512"/>
      <c r="GQB81" s="512"/>
      <c r="GQF81" s="512"/>
      <c r="GQH81" s="512"/>
      <c r="GQI81" s="512"/>
      <c r="GQJ81" s="512"/>
      <c r="GQN81" s="512"/>
      <c r="GQP81" s="512"/>
      <c r="GQQ81" s="512"/>
      <c r="GQR81" s="512"/>
      <c r="GQV81" s="512"/>
      <c r="GQX81" s="512"/>
      <c r="GQY81" s="512"/>
      <c r="GQZ81" s="512"/>
      <c r="GRD81" s="512"/>
      <c r="GRF81" s="512"/>
      <c r="GRG81" s="512"/>
      <c r="GRH81" s="512"/>
      <c r="GRL81" s="512"/>
      <c r="GRN81" s="512"/>
      <c r="GRO81" s="512"/>
      <c r="GRP81" s="512"/>
      <c r="GRT81" s="512"/>
      <c r="GRV81" s="512"/>
      <c r="GRW81" s="512"/>
      <c r="GRX81" s="512"/>
      <c r="GSB81" s="512"/>
      <c r="GSD81" s="512"/>
      <c r="GSE81" s="512"/>
      <c r="GSF81" s="512"/>
      <c r="GSJ81" s="512"/>
      <c r="GSL81" s="512"/>
      <c r="GSM81" s="512"/>
      <c r="GSN81" s="512"/>
      <c r="GSR81" s="512"/>
      <c r="GST81" s="512"/>
      <c r="GSU81" s="512"/>
      <c r="GSV81" s="512"/>
      <c r="GSZ81" s="512"/>
      <c r="GTB81" s="512"/>
      <c r="GTC81" s="512"/>
      <c r="GTD81" s="512"/>
      <c r="GTH81" s="512"/>
      <c r="GTJ81" s="512"/>
      <c r="GTK81" s="512"/>
      <c r="GTL81" s="512"/>
      <c r="GTP81" s="512"/>
      <c r="GTR81" s="512"/>
      <c r="GTS81" s="512"/>
      <c r="GTT81" s="512"/>
      <c r="GTX81" s="512"/>
      <c r="GTZ81" s="512"/>
      <c r="GUA81" s="512"/>
      <c r="GUB81" s="512"/>
      <c r="GUF81" s="512"/>
      <c r="GUH81" s="512"/>
      <c r="GUI81" s="512"/>
      <c r="GUJ81" s="512"/>
      <c r="GUN81" s="512"/>
      <c r="GUP81" s="512"/>
      <c r="GUQ81" s="512"/>
      <c r="GUR81" s="512"/>
      <c r="GUV81" s="512"/>
      <c r="GUX81" s="512"/>
      <c r="GUY81" s="512"/>
      <c r="GUZ81" s="512"/>
      <c r="GVD81" s="512"/>
      <c r="GVF81" s="512"/>
      <c r="GVG81" s="512"/>
      <c r="GVH81" s="512"/>
      <c r="GVL81" s="512"/>
      <c r="GVN81" s="512"/>
      <c r="GVO81" s="512"/>
      <c r="GVP81" s="512"/>
      <c r="GVT81" s="512"/>
      <c r="GVV81" s="512"/>
      <c r="GVW81" s="512"/>
      <c r="GVX81" s="512"/>
      <c r="GWB81" s="512"/>
      <c r="GWD81" s="512"/>
      <c r="GWE81" s="512"/>
      <c r="GWF81" s="512"/>
      <c r="GWJ81" s="512"/>
      <c r="GWL81" s="512"/>
      <c r="GWM81" s="512"/>
      <c r="GWN81" s="512"/>
      <c r="GWR81" s="512"/>
      <c r="GWT81" s="512"/>
      <c r="GWU81" s="512"/>
      <c r="GWV81" s="512"/>
      <c r="GWZ81" s="512"/>
      <c r="GXB81" s="512"/>
      <c r="GXC81" s="512"/>
      <c r="GXD81" s="512"/>
      <c r="GXH81" s="512"/>
      <c r="GXJ81" s="512"/>
      <c r="GXK81" s="512"/>
      <c r="GXL81" s="512"/>
      <c r="GXP81" s="512"/>
      <c r="GXR81" s="512"/>
      <c r="GXS81" s="512"/>
      <c r="GXT81" s="512"/>
      <c r="GXX81" s="512"/>
      <c r="GXZ81" s="512"/>
      <c r="GYA81" s="512"/>
      <c r="GYB81" s="512"/>
      <c r="GYF81" s="512"/>
      <c r="GYH81" s="512"/>
      <c r="GYI81" s="512"/>
      <c r="GYJ81" s="512"/>
      <c r="GYN81" s="512"/>
      <c r="GYP81" s="512"/>
      <c r="GYQ81" s="512"/>
      <c r="GYR81" s="512"/>
      <c r="GYV81" s="512"/>
      <c r="GYX81" s="512"/>
      <c r="GYY81" s="512"/>
      <c r="GYZ81" s="512"/>
      <c r="GZD81" s="512"/>
      <c r="GZF81" s="512"/>
      <c r="GZG81" s="512"/>
      <c r="GZH81" s="512"/>
      <c r="GZL81" s="512"/>
      <c r="GZN81" s="512"/>
      <c r="GZO81" s="512"/>
      <c r="GZP81" s="512"/>
      <c r="GZT81" s="512"/>
      <c r="GZV81" s="512"/>
      <c r="GZW81" s="512"/>
      <c r="GZX81" s="512"/>
      <c r="HAB81" s="512"/>
      <c r="HAD81" s="512"/>
      <c r="HAE81" s="512"/>
      <c r="HAF81" s="512"/>
      <c r="HAJ81" s="512"/>
      <c r="HAL81" s="512"/>
      <c r="HAM81" s="512"/>
      <c r="HAN81" s="512"/>
      <c r="HAR81" s="512"/>
      <c r="HAT81" s="512"/>
      <c r="HAU81" s="512"/>
      <c r="HAV81" s="512"/>
      <c r="HAZ81" s="512"/>
      <c r="HBB81" s="512"/>
      <c r="HBC81" s="512"/>
      <c r="HBD81" s="512"/>
      <c r="HBH81" s="512"/>
      <c r="HBJ81" s="512"/>
      <c r="HBK81" s="512"/>
      <c r="HBL81" s="512"/>
      <c r="HBP81" s="512"/>
      <c r="HBR81" s="512"/>
      <c r="HBS81" s="512"/>
      <c r="HBT81" s="512"/>
      <c r="HBX81" s="512"/>
      <c r="HBZ81" s="512"/>
      <c r="HCA81" s="512"/>
      <c r="HCB81" s="512"/>
      <c r="HCF81" s="512"/>
      <c r="HCH81" s="512"/>
      <c r="HCI81" s="512"/>
      <c r="HCJ81" s="512"/>
      <c r="HCN81" s="512"/>
      <c r="HCP81" s="512"/>
      <c r="HCQ81" s="512"/>
      <c r="HCR81" s="512"/>
      <c r="HCV81" s="512"/>
      <c r="HCX81" s="512"/>
      <c r="HCY81" s="512"/>
      <c r="HCZ81" s="512"/>
      <c r="HDD81" s="512"/>
      <c r="HDF81" s="512"/>
      <c r="HDG81" s="512"/>
      <c r="HDH81" s="512"/>
      <c r="HDL81" s="512"/>
      <c r="HDN81" s="512"/>
      <c r="HDO81" s="512"/>
      <c r="HDP81" s="512"/>
      <c r="HDT81" s="512"/>
      <c r="HDV81" s="512"/>
      <c r="HDW81" s="512"/>
      <c r="HDX81" s="512"/>
      <c r="HEB81" s="512"/>
      <c r="HED81" s="512"/>
      <c r="HEE81" s="512"/>
      <c r="HEF81" s="512"/>
      <c r="HEJ81" s="512"/>
      <c r="HEL81" s="512"/>
      <c r="HEM81" s="512"/>
      <c r="HEN81" s="512"/>
      <c r="HER81" s="512"/>
      <c r="HET81" s="512"/>
      <c r="HEU81" s="512"/>
      <c r="HEV81" s="512"/>
      <c r="HEZ81" s="512"/>
      <c r="HFB81" s="512"/>
      <c r="HFC81" s="512"/>
      <c r="HFD81" s="512"/>
      <c r="HFH81" s="512"/>
      <c r="HFJ81" s="512"/>
      <c r="HFK81" s="512"/>
      <c r="HFL81" s="512"/>
      <c r="HFP81" s="512"/>
      <c r="HFR81" s="512"/>
      <c r="HFS81" s="512"/>
      <c r="HFT81" s="512"/>
      <c r="HFX81" s="512"/>
      <c r="HFZ81" s="512"/>
      <c r="HGA81" s="512"/>
      <c r="HGB81" s="512"/>
      <c r="HGF81" s="512"/>
      <c r="HGH81" s="512"/>
      <c r="HGI81" s="512"/>
      <c r="HGJ81" s="512"/>
      <c r="HGN81" s="512"/>
      <c r="HGP81" s="512"/>
      <c r="HGQ81" s="512"/>
      <c r="HGR81" s="512"/>
      <c r="HGV81" s="512"/>
      <c r="HGX81" s="512"/>
      <c r="HGY81" s="512"/>
      <c r="HGZ81" s="512"/>
      <c r="HHD81" s="512"/>
      <c r="HHF81" s="512"/>
      <c r="HHG81" s="512"/>
      <c r="HHH81" s="512"/>
      <c r="HHL81" s="512"/>
      <c r="HHN81" s="512"/>
      <c r="HHO81" s="512"/>
      <c r="HHP81" s="512"/>
      <c r="HHT81" s="512"/>
      <c r="HHV81" s="512"/>
      <c r="HHW81" s="512"/>
      <c r="HHX81" s="512"/>
      <c r="HIB81" s="512"/>
      <c r="HID81" s="512"/>
      <c r="HIE81" s="512"/>
      <c r="HIF81" s="512"/>
      <c r="HIJ81" s="512"/>
      <c r="HIL81" s="512"/>
      <c r="HIM81" s="512"/>
      <c r="HIN81" s="512"/>
      <c r="HIR81" s="512"/>
      <c r="HIT81" s="512"/>
      <c r="HIU81" s="512"/>
      <c r="HIV81" s="512"/>
      <c r="HIZ81" s="512"/>
      <c r="HJB81" s="512"/>
      <c r="HJC81" s="512"/>
      <c r="HJD81" s="512"/>
      <c r="HJH81" s="512"/>
      <c r="HJJ81" s="512"/>
      <c r="HJK81" s="512"/>
      <c r="HJL81" s="512"/>
      <c r="HJP81" s="512"/>
      <c r="HJR81" s="512"/>
      <c r="HJS81" s="512"/>
      <c r="HJT81" s="512"/>
      <c r="HJX81" s="512"/>
      <c r="HJZ81" s="512"/>
      <c r="HKA81" s="512"/>
      <c r="HKB81" s="512"/>
      <c r="HKF81" s="512"/>
      <c r="HKH81" s="512"/>
      <c r="HKI81" s="512"/>
      <c r="HKJ81" s="512"/>
      <c r="HKN81" s="512"/>
      <c r="HKP81" s="512"/>
      <c r="HKQ81" s="512"/>
      <c r="HKR81" s="512"/>
      <c r="HKV81" s="512"/>
      <c r="HKX81" s="512"/>
      <c r="HKY81" s="512"/>
      <c r="HKZ81" s="512"/>
      <c r="HLD81" s="512"/>
      <c r="HLF81" s="512"/>
      <c r="HLG81" s="512"/>
      <c r="HLH81" s="512"/>
      <c r="HLL81" s="512"/>
      <c r="HLN81" s="512"/>
      <c r="HLO81" s="512"/>
      <c r="HLP81" s="512"/>
      <c r="HLT81" s="512"/>
      <c r="HLV81" s="512"/>
      <c r="HLW81" s="512"/>
      <c r="HLX81" s="512"/>
      <c r="HMB81" s="512"/>
      <c r="HMD81" s="512"/>
      <c r="HME81" s="512"/>
      <c r="HMF81" s="512"/>
      <c r="HMJ81" s="512"/>
      <c r="HML81" s="512"/>
      <c r="HMM81" s="512"/>
      <c r="HMN81" s="512"/>
      <c r="HMR81" s="512"/>
      <c r="HMT81" s="512"/>
      <c r="HMU81" s="512"/>
      <c r="HMV81" s="512"/>
      <c r="HMZ81" s="512"/>
      <c r="HNB81" s="512"/>
      <c r="HNC81" s="512"/>
      <c r="HND81" s="512"/>
      <c r="HNH81" s="512"/>
      <c r="HNJ81" s="512"/>
      <c r="HNK81" s="512"/>
      <c r="HNL81" s="512"/>
      <c r="HNP81" s="512"/>
      <c r="HNR81" s="512"/>
      <c r="HNS81" s="512"/>
      <c r="HNT81" s="512"/>
      <c r="HNX81" s="512"/>
      <c r="HNZ81" s="512"/>
      <c r="HOA81" s="512"/>
      <c r="HOB81" s="512"/>
      <c r="HOF81" s="512"/>
      <c r="HOH81" s="512"/>
      <c r="HOI81" s="512"/>
      <c r="HOJ81" s="512"/>
      <c r="HON81" s="512"/>
      <c r="HOP81" s="512"/>
      <c r="HOQ81" s="512"/>
      <c r="HOR81" s="512"/>
      <c r="HOV81" s="512"/>
      <c r="HOX81" s="512"/>
      <c r="HOY81" s="512"/>
      <c r="HOZ81" s="512"/>
      <c r="HPD81" s="512"/>
      <c r="HPF81" s="512"/>
      <c r="HPG81" s="512"/>
      <c r="HPH81" s="512"/>
      <c r="HPL81" s="512"/>
      <c r="HPN81" s="512"/>
      <c r="HPO81" s="512"/>
      <c r="HPP81" s="512"/>
      <c r="HPT81" s="512"/>
      <c r="HPV81" s="512"/>
      <c r="HPW81" s="512"/>
      <c r="HPX81" s="512"/>
      <c r="HQB81" s="512"/>
      <c r="HQD81" s="512"/>
      <c r="HQE81" s="512"/>
      <c r="HQF81" s="512"/>
      <c r="HQJ81" s="512"/>
      <c r="HQL81" s="512"/>
      <c r="HQM81" s="512"/>
      <c r="HQN81" s="512"/>
      <c r="HQR81" s="512"/>
      <c r="HQT81" s="512"/>
      <c r="HQU81" s="512"/>
      <c r="HQV81" s="512"/>
      <c r="HQZ81" s="512"/>
      <c r="HRB81" s="512"/>
      <c r="HRC81" s="512"/>
      <c r="HRD81" s="512"/>
      <c r="HRH81" s="512"/>
      <c r="HRJ81" s="512"/>
      <c r="HRK81" s="512"/>
      <c r="HRL81" s="512"/>
      <c r="HRP81" s="512"/>
      <c r="HRR81" s="512"/>
      <c r="HRS81" s="512"/>
      <c r="HRT81" s="512"/>
      <c r="HRX81" s="512"/>
      <c r="HRZ81" s="512"/>
      <c r="HSA81" s="512"/>
      <c r="HSB81" s="512"/>
      <c r="HSF81" s="512"/>
      <c r="HSH81" s="512"/>
      <c r="HSI81" s="512"/>
      <c r="HSJ81" s="512"/>
      <c r="HSN81" s="512"/>
      <c r="HSP81" s="512"/>
      <c r="HSQ81" s="512"/>
      <c r="HSR81" s="512"/>
      <c r="HSV81" s="512"/>
      <c r="HSX81" s="512"/>
      <c r="HSY81" s="512"/>
      <c r="HSZ81" s="512"/>
      <c r="HTD81" s="512"/>
      <c r="HTF81" s="512"/>
      <c r="HTG81" s="512"/>
      <c r="HTH81" s="512"/>
      <c r="HTL81" s="512"/>
      <c r="HTN81" s="512"/>
      <c r="HTO81" s="512"/>
      <c r="HTP81" s="512"/>
      <c r="HTT81" s="512"/>
      <c r="HTV81" s="512"/>
      <c r="HTW81" s="512"/>
      <c r="HTX81" s="512"/>
      <c r="HUB81" s="512"/>
      <c r="HUD81" s="512"/>
      <c r="HUE81" s="512"/>
      <c r="HUF81" s="512"/>
      <c r="HUJ81" s="512"/>
      <c r="HUL81" s="512"/>
      <c r="HUM81" s="512"/>
      <c r="HUN81" s="512"/>
      <c r="HUR81" s="512"/>
      <c r="HUT81" s="512"/>
      <c r="HUU81" s="512"/>
      <c r="HUV81" s="512"/>
      <c r="HUZ81" s="512"/>
      <c r="HVB81" s="512"/>
      <c r="HVC81" s="512"/>
      <c r="HVD81" s="512"/>
      <c r="HVH81" s="512"/>
      <c r="HVJ81" s="512"/>
      <c r="HVK81" s="512"/>
      <c r="HVL81" s="512"/>
      <c r="HVP81" s="512"/>
      <c r="HVR81" s="512"/>
      <c r="HVS81" s="512"/>
      <c r="HVT81" s="512"/>
      <c r="HVX81" s="512"/>
      <c r="HVZ81" s="512"/>
      <c r="HWA81" s="512"/>
      <c r="HWB81" s="512"/>
      <c r="HWF81" s="512"/>
      <c r="HWH81" s="512"/>
      <c r="HWI81" s="512"/>
      <c r="HWJ81" s="512"/>
      <c r="HWN81" s="512"/>
      <c r="HWP81" s="512"/>
      <c r="HWQ81" s="512"/>
      <c r="HWR81" s="512"/>
      <c r="HWV81" s="512"/>
      <c r="HWX81" s="512"/>
      <c r="HWY81" s="512"/>
      <c r="HWZ81" s="512"/>
      <c r="HXD81" s="512"/>
      <c r="HXF81" s="512"/>
      <c r="HXG81" s="512"/>
      <c r="HXH81" s="512"/>
      <c r="HXL81" s="512"/>
      <c r="HXN81" s="512"/>
      <c r="HXO81" s="512"/>
      <c r="HXP81" s="512"/>
      <c r="HXT81" s="512"/>
      <c r="HXV81" s="512"/>
      <c r="HXW81" s="512"/>
      <c r="HXX81" s="512"/>
      <c r="HYB81" s="512"/>
      <c r="HYD81" s="512"/>
      <c r="HYE81" s="512"/>
      <c r="HYF81" s="512"/>
      <c r="HYJ81" s="512"/>
      <c r="HYL81" s="512"/>
      <c r="HYM81" s="512"/>
      <c r="HYN81" s="512"/>
      <c r="HYR81" s="512"/>
      <c r="HYT81" s="512"/>
      <c r="HYU81" s="512"/>
      <c r="HYV81" s="512"/>
      <c r="HYZ81" s="512"/>
      <c r="HZB81" s="512"/>
      <c r="HZC81" s="512"/>
      <c r="HZD81" s="512"/>
      <c r="HZH81" s="512"/>
      <c r="HZJ81" s="512"/>
      <c r="HZK81" s="512"/>
      <c r="HZL81" s="512"/>
      <c r="HZP81" s="512"/>
      <c r="HZR81" s="512"/>
      <c r="HZS81" s="512"/>
      <c r="HZT81" s="512"/>
      <c r="HZX81" s="512"/>
      <c r="HZZ81" s="512"/>
      <c r="IAA81" s="512"/>
      <c r="IAB81" s="512"/>
      <c r="IAF81" s="512"/>
      <c r="IAH81" s="512"/>
      <c r="IAI81" s="512"/>
      <c r="IAJ81" s="512"/>
      <c r="IAN81" s="512"/>
      <c r="IAP81" s="512"/>
      <c r="IAQ81" s="512"/>
      <c r="IAR81" s="512"/>
      <c r="IAV81" s="512"/>
      <c r="IAX81" s="512"/>
      <c r="IAY81" s="512"/>
      <c r="IAZ81" s="512"/>
      <c r="IBD81" s="512"/>
      <c r="IBF81" s="512"/>
      <c r="IBG81" s="512"/>
      <c r="IBH81" s="512"/>
      <c r="IBL81" s="512"/>
      <c r="IBN81" s="512"/>
      <c r="IBO81" s="512"/>
      <c r="IBP81" s="512"/>
      <c r="IBT81" s="512"/>
      <c r="IBV81" s="512"/>
      <c r="IBW81" s="512"/>
      <c r="IBX81" s="512"/>
      <c r="ICB81" s="512"/>
      <c r="ICD81" s="512"/>
      <c r="ICE81" s="512"/>
      <c r="ICF81" s="512"/>
      <c r="ICJ81" s="512"/>
      <c r="ICL81" s="512"/>
      <c r="ICM81" s="512"/>
      <c r="ICN81" s="512"/>
      <c r="ICR81" s="512"/>
      <c r="ICT81" s="512"/>
      <c r="ICU81" s="512"/>
      <c r="ICV81" s="512"/>
      <c r="ICZ81" s="512"/>
      <c r="IDB81" s="512"/>
      <c r="IDC81" s="512"/>
      <c r="IDD81" s="512"/>
      <c r="IDH81" s="512"/>
      <c r="IDJ81" s="512"/>
      <c r="IDK81" s="512"/>
      <c r="IDL81" s="512"/>
      <c r="IDP81" s="512"/>
      <c r="IDR81" s="512"/>
      <c r="IDS81" s="512"/>
      <c r="IDT81" s="512"/>
      <c r="IDX81" s="512"/>
      <c r="IDZ81" s="512"/>
      <c r="IEA81" s="512"/>
      <c r="IEB81" s="512"/>
      <c r="IEF81" s="512"/>
      <c r="IEH81" s="512"/>
      <c r="IEI81" s="512"/>
      <c r="IEJ81" s="512"/>
      <c r="IEN81" s="512"/>
      <c r="IEP81" s="512"/>
      <c r="IEQ81" s="512"/>
      <c r="IER81" s="512"/>
      <c r="IEV81" s="512"/>
      <c r="IEX81" s="512"/>
      <c r="IEY81" s="512"/>
      <c r="IEZ81" s="512"/>
      <c r="IFD81" s="512"/>
      <c r="IFF81" s="512"/>
      <c r="IFG81" s="512"/>
      <c r="IFH81" s="512"/>
      <c r="IFL81" s="512"/>
      <c r="IFN81" s="512"/>
      <c r="IFO81" s="512"/>
      <c r="IFP81" s="512"/>
      <c r="IFT81" s="512"/>
      <c r="IFV81" s="512"/>
      <c r="IFW81" s="512"/>
      <c r="IFX81" s="512"/>
      <c r="IGB81" s="512"/>
      <c r="IGD81" s="512"/>
      <c r="IGE81" s="512"/>
      <c r="IGF81" s="512"/>
      <c r="IGJ81" s="512"/>
      <c r="IGL81" s="512"/>
      <c r="IGM81" s="512"/>
      <c r="IGN81" s="512"/>
      <c r="IGR81" s="512"/>
      <c r="IGT81" s="512"/>
      <c r="IGU81" s="512"/>
      <c r="IGV81" s="512"/>
      <c r="IGZ81" s="512"/>
      <c r="IHB81" s="512"/>
      <c r="IHC81" s="512"/>
      <c r="IHD81" s="512"/>
      <c r="IHH81" s="512"/>
      <c r="IHJ81" s="512"/>
      <c r="IHK81" s="512"/>
      <c r="IHL81" s="512"/>
      <c r="IHP81" s="512"/>
      <c r="IHR81" s="512"/>
      <c r="IHS81" s="512"/>
      <c r="IHT81" s="512"/>
      <c r="IHX81" s="512"/>
      <c r="IHZ81" s="512"/>
      <c r="IIA81" s="512"/>
      <c r="IIB81" s="512"/>
      <c r="IIF81" s="512"/>
      <c r="IIH81" s="512"/>
      <c r="III81" s="512"/>
      <c r="IIJ81" s="512"/>
      <c r="IIN81" s="512"/>
      <c r="IIP81" s="512"/>
      <c r="IIQ81" s="512"/>
      <c r="IIR81" s="512"/>
      <c r="IIV81" s="512"/>
      <c r="IIX81" s="512"/>
      <c r="IIY81" s="512"/>
      <c r="IIZ81" s="512"/>
      <c r="IJD81" s="512"/>
      <c r="IJF81" s="512"/>
      <c r="IJG81" s="512"/>
      <c r="IJH81" s="512"/>
      <c r="IJL81" s="512"/>
      <c r="IJN81" s="512"/>
      <c r="IJO81" s="512"/>
      <c r="IJP81" s="512"/>
      <c r="IJT81" s="512"/>
      <c r="IJV81" s="512"/>
      <c r="IJW81" s="512"/>
      <c r="IJX81" s="512"/>
      <c r="IKB81" s="512"/>
      <c r="IKD81" s="512"/>
      <c r="IKE81" s="512"/>
      <c r="IKF81" s="512"/>
      <c r="IKJ81" s="512"/>
      <c r="IKL81" s="512"/>
      <c r="IKM81" s="512"/>
      <c r="IKN81" s="512"/>
      <c r="IKR81" s="512"/>
      <c r="IKT81" s="512"/>
      <c r="IKU81" s="512"/>
      <c r="IKV81" s="512"/>
      <c r="IKZ81" s="512"/>
      <c r="ILB81" s="512"/>
      <c r="ILC81" s="512"/>
      <c r="ILD81" s="512"/>
      <c r="ILH81" s="512"/>
      <c r="ILJ81" s="512"/>
      <c r="ILK81" s="512"/>
      <c r="ILL81" s="512"/>
      <c r="ILP81" s="512"/>
      <c r="ILR81" s="512"/>
      <c r="ILS81" s="512"/>
      <c r="ILT81" s="512"/>
      <c r="ILX81" s="512"/>
      <c r="ILZ81" s="512"/>
      <c r="IMA81" s="512"/>
      <c r="IMB81" s="512"/>
      <c r="IMF81" s="512"/>
      <c r="IMH81" s="512"/>
      <c r="IMI81" s="512"/>
      <c r="IMJ81" s="512"/>
      <c r="IMN81" s="512"/>
      <c r="IMP81" s="512"/>
      <c r="IMQ81" s="512"/>
      <c r="IMR81" s="512"/>
      <c r="IMV81" s="512"/>
      <c r="IMX81" s="512"/>
      <c r="IMY81" s="512"/>
      <c r="IMZ81" s="512"/>
      <c r="IND81" s="512"/>
      <c r="INF81" s="512"/>
      <c r="ING81" s="512"/>
      <c r="INH81" s="512"/>
      <c r="INL81" s="512"/>
      <c r="INN81" s="512"/>
      <c r="INO81" s="512"/>
      <c r="INP81" s="512"/>
      <c r="INT81" s="512"/>
      <c r="INV81" s="512"/>
      <c r="INW81" s="512"/>
      <c r="INX81" s="512"/>
      <c r="IOB81" s="512"/>
      <c r="IOD81" s="512"/>
      <c r="IOE81" s="512"/>
      <c r="IOF81" s="512"/>
      <c r="IOJ81" s="512"/>
      <c r="IOL81" s="512"/>
      <c r="IOM81" s="512"/>
      <c r="ION81" s="512"/>
      <c r="IOR81" s="512"/>
      <c r="IOT81" s="512"/>
      <c r="IOU81" s="512"/>
      <c r="IOV81" s="512"/>
      <c r="IOZ81" s="512"/>
      <c r="IPB81" s="512"/>
      <c r="IPC81" s="512"/>
      <c r="IPD81" s="512"/>
      <c r="IPH81" s="512"/>
      <c r="IPJ81" s="512"/>
      <c r="IPK81" s="512"/>
      <c r="IPL81" s="512"/>
      <c r="IPP81" s="512"/>
      <c r="IPR81" s="512"/>
      <c r="IPS81" s="512"/>
      <c r="IPT81" s="512"/>
      <c r="IPX81" s="512"/>
      <c r="IPZ81" s="512"/>
      <c r="IQA81" s="512"/>
      <c r="IQB81" s="512"/>
      <c r="IQF81" s="512"/>
      <c r="IQH81" s="512"/>
      <c r="IQI81" s="512"/>
      <c r="IQJ81" s="512"/>
      <c r="IQN81" s="512"/>
      <c r="IQP81" s="512"/>
      <c r="IQQ81" s="512"/>
      <c r="IQR81" s="512"/>
      <c r="IQV81" s="512"/>
      <c r="IQX81" s="512"/>
      <c r="IQY81" s="512"/>
      <c r="IQZ81" s="512"/>
      <c r="IRD81" s="512"/>
      <c r="IRF81" s="512"/>
      <c r="IRG81" s="512"/>
      <c r="IRH81" s="512"/>
      <c r="IRL81" s="512"/>
      <c r="IRN81" s="512"/>
      <c r="IRO81" s="512"/>
      <c r="IRP81" s="512"/>
      <c r="IRT81" s="512"/>
      <c r="IRV81" s="512"/>
      <c r="IRW81" s="512"/>
      <c r="IRX81" s="512"/>
      <c r="ISB81" s="512"/>
      <c r="ISD81" s="512"/>
      <c r="ISE81" s="512"/>
      <c r="ISF81" s="512"/>
      <c r="ISJ81" s="512"/>
      <c r="ISL81" s="512"/>
      <c r="ISM81" s="512"/>
      <c r="ISN81" s="512"/>
      <c r="ISR81" s="512"/>
      <c r="IST81" s="512"/>
      <c r="ISU81" s="512"/>
      <c r="ISV81" s="512"/>
      <c r="ISZ81" s="512"/>
      <c r="ITB81" s="512"/>
      <c r="ITC81" s="512"/>
      <c r="ITD81" s="512"/>
      <c r="ITH81" s="512"/>
      <c r="ITJ81" s="512"/>
      <c r="ITK81" s="512"/>
      <c r="ITL81" s="512"/>
      <c r="ITP81" s="512"/>
      <c r="ITR81" s="512"/>
      <c r="ITS81" s="512"/>
      <c r="ITT81" s="512"/>
      <c r="ITX81" s="512"/>
      <c r="ITZ81" s="512"/>
      <c r="IUA81" s="512"/>
      <c r="IUB81" s="512"/>
      <c r="IUF81" s="512"/>
      <c r="IUH81" s="512"/>
      <c r="IUI81" s="512"/>
      <c r="IUJ81" s="512"/>
      <c r="IUN81" s="512"/>
      <c r="IUP81" s="512"/>
      <c r="IUQ81" s="512"/>
      <c r="IUR81" s="512"/>
      <c r="IUV81" s="512"/>
      <c r="IUX81" s="512"/>
      <c r="IUY81" s="512"/>
      <c r="IUZ81" s="512"/>
      <c r="IVD81" s="512"/>
      <c r="IVF81" s="512"/>
      <c r="IVG81" s="512"/>
      <c r="IVH81" s="512"/>
      <c r="IVL81" s="512"/>
      <c r="IVN81" s="512"/>
      <c r="IVO81" s="512"/>
      <c r="IVP81" s="512"/>
      <c r="IVT81" s="512"/>
      <c r="IVV81" s="512"/>
      <c r="IVW81" s="512"/>
      <c r="IVX81" s="512"/>
      <c r="IWB81" s="512"/>
      <c r="IWD81" s="512"/>
      <c r="IWE81" s="512"/>
      <c r="IWF81" s="512"/>
      <c r="IWJ81" s="512"/>
      <c r="IWL81" s="512"/>
      <c r="IWM81" s="512"/>
      <c r="IWN81" s="512"/>
      <c r="IWR81" s="512"/>
      <c r="IWT81" s="512"/>
      <c r="IWU81" s="512"/>
      <c r="IWV81" s="512"/>
      <c r="IWZ81" s="512"/>
      <c r="IXB81" s="512"/>
      <c r="IXC81" s="512"/>
      <c r="IXD81" s="512"/>
      <c r="IXH81" s="512"/>
      <c r="IXJ81" s="512"/>
      <c r="IXK81" s="512"/>
      <c r="IXL81" s="512"/>
      <c r="IXP81" s="512"/>
      <c r="IXR81" s="512"/>
      <c r="IXS81" s="512"/>
      <c r="IXT81" s="512"/>
      <c r="IXX81" s="512"/>
      <c r="IXZ81" s="512"/>
      <c r="IYA81" s="512"/>
      <c r="IYB81" s="512"/>
      <c r="IYF81" s="512"/>
      <c r="IYH81" s="512"/>
      <c r="IYI81" s="512"/>
      <c r="IYJ81" s="512"/>
      <c r="IYN81" s="512"/>
      <c r="IYP81" s="512"/>
      <c r="IYQ81" s="512"/>
      <c r="IYR81" s="512"/>
      <c r="IYV81" s="512"/>
      <c r="IYX81" s="512"/>
      <c r="IYY81" s="512"/>
      <c r="IYZ81" s="512"/>
      <c r="IZD81" s="512"/>
      <c r="IZF81" s="512"/>
      <c r="IZG81" s="512"/>
      <c r="IZH81" s="512"/>
      <c r="IZL81" s="512"/>
      <c r="IZN81" s="512"/>
      <c r="IZO81" s="512"/>
      <c r="IZP81" s="512"/>
      <c r="IZT81" s="512"/>
      <c r="IZV81" s="512"/>
      <c r="IZW81" s="512"/>
      <c r="IZX81" s="512"/>
      <c r="JAB81" s="512"/>
      <c r="JAD81" s="512"/>
      <c r="JAE81" s="512"/>
      <c r="JAF81" s="512"/>
      <c r="JAJ81" s="512"/>
      <c r="JAL81" s="512"/>
      <c r="JAM81" s="512"/>
      <c r="JAN81" s="512"/>
      <c r="JAR81" s="512"/>
      <c r="JAT81" s="512"/>
      <c r="JAU81" s="512"/>
      <c r="JAV81" s="512"/>
      <c r="JAZ81" s="512"/>
      <c r="JBB81" s="512"/>
      <c r="JBC81" s="512"/>
      <c r="JBD81" s="512"/>
      <c r="JBH81" s="512"/>
      <c r="JBJ81" s="512"/>
      <c r="JBK81" s="512"/>
      <c r="JBL81" s="512"/>
      <c r="JBP81" s="512"/>
      <c r="JBR81" s="512"/>
      <c r="JBS81" s="512"/>
      <c r="JBT81" s="512"/>
      <c r="JBX81" s="512"/>
      <c r="JBZ81" s="512"/>
      <c r="JCA81" s="512"/>
      <c r="JCB81" s="512"/>
      <c r="JCF81" s="512"/>
      <c r="JCH81" s="512"/>
      <c r="JCI81" s="512"/>
      <c r="JCJ81" s="512"/>
      <c r="JCN81" s="512"/>
      <c r="JCP81" s="512"/>
      <c r="JCQ81" s="512"/>
      <c r="JCR81" s="512"/>
      <c r="JCV81" s="512"/>
      <c r="JCX81" s="512"/>
      <c r="JCY81" s="512"/>
      <c r="JCZ81" s="512"/>
      <c r="JDD81" s="512"/>
      <c r="JDF81" s="512"/>
      <c r="JDG81" s="512"/>
      <c r="JDH81" s="512"/>
      <c r="JDL81" s="512"/>
      <c r="JDN81" s="512"/>
      <c r="JDO81" s="512"/>
      <c r="JDP81" s="512"/>
      <c r="JDT81" s="512"/>
      <c r="JDV81" s="512"/>
      <c r="JDW81" s="512"/>
      <c r="JDX81" s="512"/>
      <c r="JEB81" s="512"/>
      <c r="JED81" s="512"/>
      <c r="JEE81" s="512"/>
      <c r="JEF81" s="512"/>
      <c r="JEJ81" s="512"/>
      <c r="JEL81" s="512"/>
      <c r="JEM81" s="512"/>
      <c r="JEN81" s="512"/>
      <c r="JER81" s="512"/>
      <c r="JET81" s="512"/>
      <c r="JEU81" s="512"/>
      <c r="JEV81" s="512"/>
      <c r="JEZ81" s="512"/>
      <c r="JFB81" s="512"/>
      <c r="JFC81" s="512"/>
      <c r="JFD81" s="512"/>
      <c r="JFH81" s="512"/>
      <c r="JFJ81" s="512"/>
      <c r="JFK81" s="512"/>
      <c r="JFL81" s="512"/>
      <c r="JFP81" s="512"/>
      <c r="JFR81" s="512"/>
      <c r="JFS81" s="512"/>
      <c r="JFT81" s="512"/>
      <c r="JFX81" s="512"/>
      <c r="JFZ81" s="512"/>
      <c r="JGA81" s="512"/>
      <c r="JGB81" s="512"/>
      <c r="JGF81" s="512"/>
      <c r="JGH81" s="512"/>
      <c r="JGI81" s="512"/>
      <c r="JGJ81" s="512"/>
      <c r="JGN81" s="512"/>
      <c r="JGP81" s="512"/>
      <c r="JGQ81" s="512"/>
      <c r="JGR81" s="512"/>
      <c r="JGV81" s="512"/>
      <c r="JGX81" s="512"/>
      <c r="JGY81" s="512"/>
      <c r="JGZ81" s="512"/>
      <c r="JHD81" s="512"/>
      <c r="JHF81" s="512"/>
      <c r="JHG81" s="512"/>
      <c r="JHH81" s="512"/>
      <c r="JHL81" s="512"/>
      <c r="JHN81" s="512"/>
      <c r="JHO81" s="512"/>
      <c r="JHP81" s="512"/>
      <c r="JHT81" s="512"/>
      <c r="JHV81" s="512"/>
      <c r="JHW81" s="512"/>
      <c r="JHX81" s="512"/>
      <c r="JIB81" s="512"/>
      <c r="JID81" s="512"/>
      <c r="JIE81" s="512"/>
      <c r="JIF81" s="512"/>
      <c r="JIJ81" s="512"/>
      <c r="JIL81" s="512"/>
      <c r="JIM81" s="512"/>
      <c r="JIN81" s="512"/>
      <c r="JIR81" s="512"/>
      <c r="JIT81" s="512"/>
      <c r="JIU81" s="512"/>
      <c r="JIV81" s="512"/>
      <c r="JIZ81" s="512"/>
      <c r="JJB81" s="512"/>
      <c r="JJC81" s="512"/>
      <c r="JJD81" s="512"/>
      <c r="JJH81" s="512"/>
      <c r="JJJ81" s="512"/>
      <c r="JJK81" s="512"/>
      <c r="JJL81" s="512"/>
      <c r="JJP81" s="512"/>
      <c r="JJR81" s="512"/>
      <c r="JJS81" s="512"/>
      <c r="JJT81" s="512"/>
      <c r="JJX81" s="512"/>
      <c r="JJZ81" s="512"/>
      <c r="JKA81" s="512"/>
      <c r="JKB81" s="512"/>
      <c r="JKF81" s="512"/>
      <c r="JKH81" s="512"/>
      <c r="JKI81" s="512"/>
      <c r="JKJ81" s="512"/>
      <c r="JKN81" s="512"/>
      <c r="JKP81" s="512"/>
      <c r="JKQ81" s="512"/>
      <c r="JKR81" s="512"/>
      <c r="JKV81" s="512"/>
      <c r="JKX81" s="512"/>
      <c r="JKY81" s="512"/>
      <c r="JKZ81" s="512"/>
      <c r="JLD81" s="512"/>
      <c r="JLF81" s="512"/>
      <c r="JLG81" s="512"/>
      <c r="JLH81" s="512"/>
      <c r="JLL81" s="512"/>
      <c r="JLN81" s="512"/>
      <c r="JLO81" s="512"/>
      <c r="JLP81" s="512"/>
      <c r="JLT81" s="512"/>
      <c r="JLV81" s="512"/>
      <c r="JLW81" s="512"/>
      <c r="JLX81" s="512"/>
      <c r="JMB81" s="512"/>
      <c r="JMD81" s="512"/>
      <c r="JME81" s="512"/>
      <c r="JMF81" s="512"/>
      <c r="JMJ81" s="512"/>
      <c r="JML81" s="512"/>
      <c r="JMM81" s="512"/>
      <c r="JMN81" s="512"/>
      <c r="JMR81" s="512"/>
      <c r="JMT81" s="512"/>
      <c r="JMU81" s="512"/>
      <c r="JMV81" s="512"/>
      <c r="JMZ81" s="512"/>
      <c r="JNB81" s="512"/>
      <c r="JNC81" s="512"/>
      <c r="JND81" s="512"/>
      <c r="JNH81" s="512"/>
      <c r="JNJ81" s="512"/>
      <c r="JNK81" s="512"/>
      <c r="JNL81" s="512"/>
      <c r="JNP81" s="512"/>
      <c r="JNR81" s="512"/>
      <c r="JNS81" s="512"/>
      <c r="JNT81" s="512"/>
      <c r="JNX81" s="512"/>
      <c r="JNZ81" s="512"/>
      <c r="JOA81" s="512"/>
      <c r="JOB81" s="512"/>
      <c r="JOF81" s="512"/>
      <c r="JOH81" s="512"/>
      <c r="JOI81" s="512"/>
      <c r="JOJ81" s="512"/>
      <c r="JON81" s="512"/>
      <c r="JOP81" s="512"/>
      <c r="JOQ81" s="512"/>
      <c r="JOR81" s="512"/>
      <c r="JOV81" s="512"/>
      <c r="JOX81" s="512"/>
      <c r="JOY81" s="512"/>
      <c r="JOZ81" s="512"/>
      <c r="JPD81" s="512"/>
      <c r="JPF81" s="512"/>
      <c r="JPG81" s="512"/>
      <c r="JPH81" s="512"/>
      <c r="JPL81" s="512"/>
      <c r="JPN81" s="512"/>
      <c r="JPO81" s="512"/>
      <c r="JPP81" s="512"/>
      <c r="JPT81" s="512"/>
      <c r="JPV81" s="512"/>
      <c r="JPW81" s="512"/>
      <c r="JPX81" s="512"/>
      <c r="JQB81" s="512"/>
      <c r="JQD81" s="512"/>
      <c r="JQE81" s="512"/>
      <c r="JQF81" s="512"/>
      <c r="JQJ81" s="512"/>
      <c r="JQL81" s="512"/>
      <c r="JQM81" s="512"/>
      <c r="JQN81" s="512"/>
      <c r="JQR81" s="512"/>
      <c r="JQT81" s="512"/>
      <c r="JQU81" s="512"/>
      <c r="JQV81" s="512"/>
      <c r="JQZ81" s="512"/>
      <c r="JRB81" s="512"/>
      <c r="JRC81" s="512"/>
      <c r="JRD81" s="512"/>
      <c r="JRH81" s="512"/>
      <c r="JRJ81" s="512"/>
      <c r="JRK81" s="512"/>
      <c r="JRL81" s="512"/>
      <c r="JRP81" s="512"/>
      <c r="JRR81" s="512"/>
      <c r="JRS81" s="512"/>
      <c r="JRT81" s="512"/>
      <c r="JRX81" s="512"/>
      <c r="JRZ81" s="512"/>
      <c r="JSA81" s="512"/>
      <c r="JSB81" s="512"/>
      <c r="JSF81" s="512"/>
      <c r="JSH81" s="512"/>
      <c r="JSI81" s="512"/>
      <c r="JSJ81" s="512"/>
      <c r="JSN81" s="512"/>
      <c r="JSP81" s="512"/>
      <c r="JSQ81" s="512"/>
      <c r="JSR81" s="512"/>
      <c r="JSV81" s="512"/>
      <c r="JSX81" s="512"/>
      <c r="JSY81" s="512"/>
      <c r="JSZ81" s="512"/>
      <c r="JTD81" s="512"/>
      <c r="JTF81" s="512"/>
      <c r="JTG81" s="512"/>
      <c r="JTH81" s="512"/>
      <c r="JTL81" s="512"/>
      <c r="JTN81" s="512"/>
      <c r="JTO81" s="512"/>
      <c r="JTP81" s="512"/>
      <c r="JTT81" s="512"/>
      <c r="JTV81" s="512"/>
      <c r="JTW81" s="512"/>
      <c r="JTX81" s="512"/>
      <c r="JUB81" s="512"/>
      <c r="JUD81" s="512"/>
      <c r="JUE81" s="512"/>
      <c r="JUF81" s="512"/>
      <c r="JUJ81" s="512"/>
      <c r="JUL81" s="512"/>
      <c r="JUM81" s="512"/>
      <c r="JUN81" s="512"/>
      <c r="JUR81" s="512"/>
      <c r="JUT81" s="512"/>
      <c r="JUU81" s="512"/>
      <c r="JUV81" s="512"/>
      <c r="JUZ81" s="512"/>
      <c r="JVB81" s="512"/>
      <c r="JVC81" s="512"/>
      <c r="JVD81" s="512"/>
      <c r="JVH81" s="512"/>
      <c r="JVJ81" s="512"/>
      <c r="JVK81" s="512"/>
      <c r="JVL81" s="512"/>
      <c r="JVP81" s="512"/>
      <c r="JVR81" s="512"/>
      <c r="JVS81" s="512"/>
      <c r="JVT81" s="512"/>
      <c r="JVX81" s="512"/>
      <c r="JVZ81" s="512"/>
      <c r="JWA81" s="512"/>
      <c r="JWB81" s="512"/>
      <c r="JWF81" s="512"/>
      <c r="JWH81" s="512"/>
      <c r="JWI81" s="512"/>
      <c r="JWJ81" s="512"/>
      <c r="JWN81" s="512"/>
      <c r="JWP81" s="512"/>
      <c r="JWQ81" s="512"/>
      <c r="JWR81" s="512"/>
      <c r="JWV81" s="512"/>
      <c r="JWX81" s="512"/>
      <c r="JWY81" s="512"/>
      <c r="JWZ81" s="512"/>
      <c r="JXD81" s="512"/>
      <c r="JXF81" s="512"/>
      <c r="JXG81" s="512"/>
      <c r="JXH81" s="512"/>
      <c r="JXL81" s="512"/>
      <c r="JXN81" s="512"/>
      <c r="JXO81" s="512"/>
      <c r="JXP81" s="512"/>
      <c r="JXT81" s="512"/>
      <c r="JXV81" s="512"/>
      <c r="JXW81" s="512"/>
      <c r="JXX81" s="512"/>
      <c r="JYB81" s="512"/>
      <c r="JYD81" s="512"/>
      <c r="JYE81" s="512"/>
      <c r="JYF81" s="512"/>
      <c r="JYJ81" s="512"/>
      <c r="JYL81" s="512"/>
      <c r="JYM81" s="512"/>
      <c r="JYN81" s="512"/>
      <c r="JYR81" s="512"/>
      <c r="JYT81" s="512"/>
      <c r="JYU81" s="512"/>
      <c r="JYV81" s="512"/>
      <c r="JYZ81" s="512"/>
      <c r="JZB81" s="512"/>
      <c r="JZC81" s="512"/>
      <c r="JZD81" s="512"/>
      <c r="JZH81" s="512"/>
      <c r="JZJ81" s="512"/>
      <c r="JZK81" s="512"/>
      <c r="JZL81" s="512"/>
      <c r="JZP81" s="512"/>
      <c r="JZR81" s="512"/>
      <c r="JZS81" s="512"/>
      <c r="JZT81" s="512"/>
      <c r="JZX81" s="512"/>
      <c r="JZZ81" s="512"/>
      <c r="KAA81" s="512"/>
      <c r="KAB81" s="512"/>
      <c r="KAF81" s="512"/>
      <c r="KAH81" s="512"/>
      <c r="KAI81" s="512"/>
      <c r="KAJ81" s="512"/>
      <c r="KAN81" s="512"/>
      <c r="KAP81" s="512"/>
      <c r="KAQ81" s="512"/>
      <c r="KAR81" s="512"/>
      <c r="KAV81" s="512"/>
      <c r="KAX81" s="512"/>
      <c r="KAY81" s="512"/>
      <c r="KAZ81" s="512"/>
      <c r="KBD81" s="512"/>
      <c r="KBF81" s="512"/>
      <c r="KBG81" s="512"/>
      <c r="KBH81" s="512"/>
      <c r="KBL81" s="512"/>
      <c r="KBN81" s="512"/>
      <c r="KBO81" s="512"/>
      <c r="KBP81" s="512"/>
      <c r="KBT81" s="512"/>
      <c r="KBV81" s="512"/>
      <c r="KBW81" s="512"/>
      <c r="KBX81" s="512"/>
      <c r="KCB81" s="512"/>
      <c r="KCD81" s="512"/>
      <c r="KCE81" s="512"/>
      <c r="KCF81" s="512"/>
      <c r="KCJ81" s="512"/>
      <c r="KCL81" s="512"/>
      <c r="KCM81" s="512"/>
      <c r="KCN81" s="512"/>
      <c r="KCR81" s="512"/>
      <c r="KCT81" s="512"/>
      <c r="KCU81" s="512"/>
      <c r="KCV81" s="512"/>
      <c r="KCZ81" s="512"/>
      <c r="KDB81" s="512"/>
      <c r="KDC81" s="512"/>
      <c r="KDD81" s="512"/>
      <c r="KDH81" s="512"/>
      <c r="KDJ81" s="512"/>
      <c r="KDK81" s="512"/>
      <c r="KDL81" s="512"/>
      <c r="KDP81" s="512"/>
      <c r="KDR81" s="512"/>
      <c r="KDS81" s="512"/>
      <c r="KDT81" s="512"/>
      <c r="KDX81" s="512"/>
      <c r="KDZ81" s="512"/>
      <c r="KEA81" s="512"/>
      <c r="KEB81" s="512"/>
      <c r="KEF81" s="512"/>
      <c r="KEH81" s="512"/>
      <c r="KEI81" s="512"/>
      <c r="KEJ81" s="512"/>
      <c r="KEN81" s="512"/>
      <c r="KEP81" s="512"/>
      <c r="KEQ81" s="512"/>
      <c r="KER81" s="512"/>
      <c r="KEV81" s="512"/>
      <c r="KEX81" s="512"/>
      <c r="KEY81" s="512"/>
      <c r="KEZ81" s="512"/>
      <c r="KFD81" s="512"/>
      <c r="KFF81" s="512"/>
      <c r="KFG81" s="512"/>
      <c r="KFH81" s="512"/>
      <c r="KFL81" s="512"/>
      <c r="KFN81" s="512"/>
      <c r="KFO81" s="512"/>
      <c r="KFP81" s="512"/>
      <c r="KFT81" s="512"/>
      <c r="KFV81" s="512"/>
      <c r="KFW81" s="512"/>
      <c r="KFX81" s="512"/>
      <c r="KGB81" s="512"/>
      <c r="KGD81" s="512"/>
      <c r="KGE81" s="512"/>
      <c r="KGF81" s="512"/>
      <c r="KGJ81" s="512"/>
      <c r="KGL81" s="512"/>
      <c r="KGM81" s="512"/>
      <c r="KGN81" s="512"/>
      <c r="KGR81" s="512"/>
      <c r="KGT81" s="512"/>
      <c r="KGU81" s="512"/>
      <c r="KGV81" s="512"/>
      <c r="KGZ81" s="512"/>
      <c r="KHB81" s="512"/>
      <c r="KHC81" s="512"/>
      <c r="KHD81" s="512"/>
      <c r="KHH81" s="512"/>
      <c r="KHJ81" s="512"/>
      <c r="KHK81" s="512"/>
      <c r="KHL81" s="512"/>
      <c r="KHP81" s="512"/>
      <c r="KHR81" s="512"/>
      <c r="KHS81" s="512"/>
      <c r="KHT81" s="512"/>
      <c r="KHX81" s="512"/>
      <c r="KHZ81" s="512"/>
      <c r="KIA81" s="512"/>
      <c r="KIB81" s="512"/>
      <c r="KIF81" s="512"/>
      <c r="KIH81" s="512"/>
      <c r="KII81" s="512"/>
      <c r="KIJ81" s="512"/>
      <c r="KIN81" s="512"/>
      <c r="KIP81" s="512"/>
      <c r="KIQ81" s="512"/>
      <c r="KIR81" s="512"/>
      <c r="KIV81" s="512"/>
      <c r="KIX81" s="512"/>
      <c r="KIY81" s="512"/>
      <c r="KIZ81" s="512"/>
      <c r="KJD81" s="512"/>
      <c r="KJF81" s="512"/>
      <c r="KJG81" s="512"/>
      <c r="KJH81" s="512"/>
      <c r="KJL81" s="512"/>
      <c r="KJN81" s="512"/>
      <c r="KJO81" s="512"/>
      <c r="KJP81" s="512"/>
      <c r="KJT81" s="512"/>
      <c r="KJV81" s="512"/>
      <c r="KJW81" s="512"/>
      <c r="KJX81" s="512"/>
      <c r="KKB81" s="512"/>
      <c r="KKD81" s="512"/>
      <c r="KKE81" s="512"/>
      <c r="KKF81" s="512"/>
      <c r="KKJ81" s="512"/>
      <c r="KKL81" s="512"/>
      <c r="KKM81" s="512"/>
      <c r="KKN81" s="512"/>
      <c r="KKR81" s="512"/>
      <c r="KKT81" s="512"/>
      <c r="KKU81" s="512"/>
      <c r="KKV81" s="512"/>
      <c r="KKZ81" s="512"/>
      <c r="KLB81" s="512"/>
      <c r="KLC81" s="512"/>
      <c r="KLD81" s="512"/>
      <c r="KLH81" s="512"/>
      <c r="KLJ81" s="512"/>
      <c r="KLK81" s="512"/>
      <c r="KLL81" s="512"/>
      <c r="KLP81" s="512"/>
      <c r="KLR81" s="512"/>
      <c r="KLS81" s="512"/>
      <c r="KLT81" s="512"/>
      <c r="KLX81" s="512"/>
      <c r="KLZ81" s="512"/>
      <c r="KMA81" s="512"/>
      <c r="KMB81" s="512"/>
      <c r="KMF81" s="512"/>
      <c r="KMH81" s="512"/>
      <c r="KMI81" s="512"/>
      <c r="KMJ81" s="512"/>
      <c r="KMN81" s="512"/>
      <c r="KMP81" s="512"/>
      <c r="KMQ81" s="512"/>
      <c r="KMR81" s="512"/>
      <c r="KMV81" s="512"/>
      <c r="KMX81" s="512"/>
      <c r="KMY81" s="512"/>
      <c r="KMZ81" s="512"/>
      <c r="KND81" s="512"/>
      <c r="KNF81" s="512"/>
      <c r="KNG81" s="512"/>
      <c r="KNH81" s="512"/>
      <c r="KNL81" s="512"/>
      <c r="KNN81" s="512"/>
      <c r="KNO81" s="512"/>
      <c r="KNP81" s="512"/>
      <c r="KNT81" s="512"/>
      <c r="KNV81" s="512"/>
      <c r="KNW81" s="512"/>
      <c r="KNX81" s="512"/>
      <c r="KOB81" s="512"/>
      <c r="KOD81" s="512"/>
      <c r="KOE81" s="512"/>
      <c r="KOF81" s="512"/>
      <c r="KOJ81" s="512"/>
      <c r="KOL81" s="512"/>
      <c r="KOM81" s="512"/>
      <c r="KON81" s="512"/>
      <c r="KOR81" s="512"/>
      <c r="KOT81" s="512"/>
      <c r="KOU81" s="512"/>
      <c r="KOV81" s="512"/>
      <c r="KOZ81" s="512"/>
      <c r="KPB81" s="512"/>
      <c r="KPC81" s="512"/>
      <c r="KPD81" s="512"/>
      <c r="KPH81" s="512"/>
      <c r="KPJ81" s="512"/>
      <c r="KPK81" s="512"/>
      <c r="KPL81" s="512"/>
      <c r="KPP81" s="512"/>
      <c r="KPR81" s="512"/>
      <c r="KPS81" s="512"/>
      <c r="KPT81" s="512"/>
      <c r="KPX81" s="512"/>
      <c r="KPZ81" s="512"/>
      <c r="KQA81" s="512"/>
      <c r="KQB81" s="512"/>
      <c r="KQF81" s="512"/>
      <c r="KQH81" s="512"/>
      <c r="KQI81" s="512"/>
      <c r="KQJ81" s="512"/>
      <c r="KQN81" s="512"/>
      <c r="KQP81" s="512"/>
      <c r="KQQ81" s="512"/>
      <c r="KQR81" s="512"/>
      <c r="KQV81" s="512"/>
      <c r="KQX81" s="512"/>
      <c r="KQY81" s="512"/>
      <c r="KQZ81" s="512"/>
      <c r="KRD81" s="512"/>
      <c r="KRF81" s="512"/>
      <c r="KRG81" s="512"/>
      <c r="KRH81" s="512"/>
      <c r="KRL81" s="512"/>
      <c r="KRN81" s="512"/>
      <c r="KRO81" s="512"/>
      <c r="KRP81" s="512"/>
      <c r="KRT81" s="512"/>
      <c r="KRV81" s="512"/>
      <c r="KRW81" s="512"/>
      <c r="KRX81" s="512"/>
      <c r="KSB81" s="512"/>
      <c r="KSD81" s="512"/>
      <c r="KSE81" s="512"/>
      <c r="KSF81" s="512"/>
      <c r="KSJ81" s="512"/>
      <c r="KSL81" s="512"/>
      <c r="KSM81" s="512"/>
      <c r="KSN81" s="512"/>
      <c r="KSR81" s="512"/>
      <c r="KST81" s="512"/>
      <c r="KSU81" s="512"/>
      <c r="KSV81" s="512"/>
      <c r="KSZ81" s="512"/>
      <c r="KTB81" s="512"/>
      <c r="KTC81" s="512"/>
      <c r="KTD81" s="512"/>
      <c r="KTH81" s="512"/>
      <c r="KTJ81" s="512"/>
      <c r="KTK81" s="512"/>
      <c r="KTL81" s="512"/>
      <c r="KTP81" s="512"/>
      <c r="KTR81" s="512"/>
      <c r="KTS81" s="512"/>
      <c r="KTT81" s="512"/>
      <c r="KTX81" s="512"/>
      <c r="KTZ81" s="512"/>
      <c r="KUA81" s="512"/>
      <c r="KUB81" s="512"/>
      <c r="KUF81" s="512"/>
      <c r="KUH81" s="512"/>
      <c r="KUI81" s="512"/>
      <c r="KUJ81" s="512"/>
      <c r="KUN81" s="512"/>
      <c r="KUP81" s="512"/>
      <c r="KUQ81" s="512"/>
      <c r="KUR81" s="512"/>
      <c r="KUV81" s="512"/>
      <c r="KUX81" s="512"/>
      <c r="KUY81" s="512"/>
      <c r="KUZ81" s="512"/>
      <c r="KVD81" s="512"/>
      <c r="KVF81" s="512"/>
      <c r="KVG81" s="512"/>
      <c r="KVH81" s="512"/>
      <c r="KVL81" s="512"/>
      <c r="KVN81" s="512"/>
      <c r="KVO81" s="512"/>
      <c r="KVP81" s="512"/>
      <c r="KVT81" s="512"/>
      <c r="KVV81" s="512"/>
      <c r="KVW81" s="512"/>
      <c r="KVX81" s="512"/>
      <c r="KWB81" s="512"/>
      <c r="KWD81" s="512"/>
      <c r="KWE81" s="512"/>
      <c r="KWF81" s="512"/>
      <c r="KWJ81" s="512"/>
      <c r="KWL81" s="512"/>
      <c r="KWM81" s="512"/>
      <c r="KWN81" s="512"/>
      <c r="KWR81" s="512"/>
      <c r="KWT81" s="512"/>
      <c r="KWU81" s="512"/>
      <c r="KWV81" s="512"/>
      <c r="KWZ81" s="512"/>
      <c r="KXB81" s="512"/>
      <c r="KXC81" s="512"/>
      <c r="KXD81" s="512"/>
      <c r="KXH81" s="512"/>
      <c r="KXJ81" s="512"/>
      <c r="KXK81" s="512"/>
      <c r="KXL81" s="512"/>
      <c r="KXP81" s="512"/>
      <c r="KXR81" s="512"/>
      <c r="KXS81" s="512"/>
      <c r="KXT81" s="512"/>
      <c r="KXX81" s="512"/>
      <c r="KXZ81" s="512"/>
      <c r="KYA81" s="512"/>
      <c r="KYB81" s="512"/>
      <c r="KYF81" s="512"/>
      <c r="KYH81" s="512"/>
      <c r="KYI81" s="512"/>
      <c r="KYJ81" s="512"/>
      <c r="KYN81" s="512"/>
      <c r="KYP81" s="512"/>
      <c r="KYQ81" s="512"/>
      <c r="KYR81" s="512"/>
      <c r="KYV81" s="512"/>
      <c r="KYX81" s="512"/>
      <c r="KYY81" s="512"/>
      <c r="KYZ81" s="512"/>
      <c r="KZD81" s="512"/>
      <c r="KZF81" s="512"/>
      <c r="KZG81" s="512"/>
      <c r="KZH81" s="512"/>
      <c r="KZL81" s="512"/>
      <c r="KZN81" s="512"/>
      <c r="KZO81" s="512"/>
      <c r="KZP81" s="512"/>
      <c r="KZT81" s="512"/>
      <c r="KZV81" s="512"/>
      <c r="KZW81" s="512"/>
      <c r="KZX81" s="512"/>
      <c r="LAB81" s="512"/>
      <c r="LAD81" s="512"/>
      <c r="LAE81" s="512"/>
      <c r="LAF81" s="512"/>
      <c r="LAJ81" s="512"/>
      <c r="LAL81" s="512"/>
      <c r="LAM81" s="512"/>
      <c r="LAN81" s="512"/>
      <c r="LAR81" s="512"/>
      <c r="LAT81" s="512"/>
      <c r="LAU81" s="512"/>
      <c r="LAV81" s="512"/>
      <c r="LAZ81" s="512"/>
      <c r="LBB81" s="512"/>
      <c r="LBC81" s="512"/>
      <c r="LBD81" s="512"/>
      <c r="LBH81" s="512"/>
      <c r="LBJ81" s="512"/>
      <c r="LBK81" s="512"/>
      <c r="LBL81" s="512"/>
      <c r="LBP81" s="512"/>
      <c r="LBR81" s="512"/>
      <c r="LBS81" s="512"/>
      <c r="LBT81" s="512"/>
      <c r="LBX81" s="512"/>
      <c r="LBZ81" s="512"/>
      <c r="LCA81" s="512"/>
      <c r="LCB81" s="512"/>
      <c r="LCF81" s="512"/>
      <c r="LCH81" s="512"/>
      <c r="LCI81" s="512"/>
      <c r="LCJ81" s="512"/>
      <c r="LCN81" s="512"/>
      <c r="LCP81" s="512"/>
      <c r="LCQ81" s="512"/>
      <c r="LCR81" s="512"/>
      <c r="LCV81" s="512"/>
      <c r="LCX81" s="512"/>
      <c r="LCY81" s="512"/>
      <c r="LCZ81" s="512"/>
      <c r="LDD81" s="512"/>
      <c r="LDF81" s="512"/>
      <c r="LDG81" s="512"/>
      <c r="LDH81" s="512"/>
      <c r="LDL81" s="512"/>
      <c r="LDN81" s="512"/>
      <c r="LDO81" s="512"/>
      <c r="LDP81" s="512"/>
      <c r="LDT81" s="512"/>
      <c r="LDV81" s="512"/>
      <c r="LDW81" s="512"/>
      <c r="LDX81" s="512"/>
      <c r="LEB81" s="512"/>
      <c r="LED81" s="512"/>
      <c r="LEE81" s="512"/>
      <c r="LEF81" s="512"/>
      <c r="LEJ81" s="512"/>
      <c r="LEL81" s="512"/>
      <c r="LEM81" s="512"/>
      <c r="LEN81" s="512"/>
      <c r="LER81" s="512"/>
      <c r="LET81" s="512"/>
      <c r="LEU81" s="512"/>
      <c r="LEV81" s="512"/>
      <c r="LEZ81" s="512"/>
      <c r="LFB81" s="512"/>
      <c r="LFC81" s="512"/>
      <c r="LFD81" s="512"/>
      <c r="LFH81" s="512"/>
      <c r="LFJ81" s="512"/>
      <c r="LFK81" s="512"/>
      <c r="LFL81" s="512"/>
      <c r="LFP81" s="512"/>
      <c r="LFR81" s="512"/>
      <c r="LFS81" s="512"/>
      <c r="LFT81" s="512"/>
      <c r="LFX81" s="512"/>
      <c r="LFZ81" s="512"/>
      <c r="LGA81" s="512"/>
      <c r="LGB81" s="512"/>
      <c r="LGF81" s="512"/>
      <c r="LGH81" s="512"/>
      <c r="LGI81" s="512"/>
      <c r="LGJ81" s="512"/>
      <c r="LGN81" s="512"/>
      <c r="LGP81" s="512"/>
      <c r="LGQ81" s="512"/>
      <c r="LGR81" s="512"/>
      <c r="LGV81" s="512"/>
      <c r="LGX81" s="512"/>
      <c r="LGY81" s="512"/>
      <c r="LGZ81" s="512"/>
      <c r="LHD81" s="512"/>
      <c r="LHF81" s="512"/>
      <c r="LHG81" s="512"/>
      <c r="LHH81" s="512"/>
      <c r="LHL81" s="512"/>
      <c r="LHN81" s="512"/>
      <c r="LHO81" s="512"/>
      <c r="LHP81" s="512"/>
      <c r="LHT81" s="512"/>
      <c r="LHV81" s="512"/>
      <c r="LHW81" s="512"/>
      <c r="LHX81" s="512"/>
      <c r="LIB81" s="512"/>
      <c r="LID81" s="512"/>
      <c r="LIE81" s="512"/>
      <c r="LIF81" s="512"/>
      <c r="LIJ81" s="512"/>
      <c r="LIL81" s="512"/>
      <c r="LIM81" s="512"/>
      <c r="LIN81" s="512"/>
      <c r="LIR81" s="512"/>
      <c r="LIT81" s="512"/>
      <c r="LIU81" s="512"/>
      <c r="LIV81" s="512"/>
      <c r="LIZ81" s="512"/>
      <c r="LJB81" s="512"/>
      <c r="LJC81" s="512"/>
      <c r="LJD81" s="512"/>
      <c r="LJH81" s="512"/>
      <c r="LJJ81" s="512"/>
      <c r="LJK81" s="512"/>
      <c r="LJL81" s="512"/>
      <c r="LJP81" s="512"/>
      <c r="LJR81" s="512"/>
      <c r="LJS81" s="512"/>
      <c r="LJT81" s="512"/>
      <c r="LJX81" s="512"/>
      <c r="LJZ81" s="512"/>
      <c r="LKA81" s="512"/>
      <c r="LKB81" s="512"/>
      <c r="LKF81" s="512"/>
      <c r="LKH81" s="512"/>
      <c r="LKI81" s="512"/>
      <c r="LKJ81" s="512"/>
      <c r="LKN81" s="512"/>
      <c r="LKP81" s="512"/>
      <c r="LKQ81" s="512"/>
      <c r="LKR81" s="512"/>
      <c r="LKV81" s="512"/>
      <c r="LKX81" s="512"/>
      <c r="LKY81" s="512"/>
      <c r="LKZ81" s="512"/>
      <c r="LLD81" s="512"/>
      <c r="LLF81" s="512"/>
      <c r="LLG81" s="512"/>
      <c r="LLH81" s="512"/>
      <c r="LLL81" s="512"/>
      <c r="LLN81" s="512"/>
      <c r="LLO81" s="512"/>
      <c r="LLP81" s="512"/>
      <c r="LLT81" s="512"/>
      <c r="LLV81" s="512"/>
      <c r="LLW81" s="512"/>
      <c r="LLX81" s="512"/>
      <c r="LMB81" s="512"/>
      <c r="LMD81" s="512"/>
      <c r="LME81" s="512"/>
      <c r="LMF81" s="512"/>
      <c r="LMJ81" s="512"/>
      <c r="LML81" s="512"/>
      <c r="LMM81" s="512"/>
      <c r="LMN81" s="512"/>
      <c r="LMR81" s="512"/>
      <c r="LMT81" s="512"/>
      <c r="LMU81" s="512"/>
      <c r="LMV81" s="512"/>
      <c r="LMZ81" s="512"/>
      <c r="LNB81" s="512"/>
      <c r="LNC81" s="512"/>
      <c r="LND81" s="512"/>
      <c r="LNH81" s="512"/>
      <c r="LNJ81" s="512"/>
      <c r="LNK81" s="512"/>
      <c r="LNL81" s="512"/>
      <c r="LNP81" s="512"/>
      <c r="LNR81" s="512"/>
      <c r="LNS81" s="512"/>
      <c r="LNT81" s="512"/>
      <c r="LNX81" s="512"/>
      <c r="LNZ81" s="512"/>
      <c r="LOA81" s="512"/>
      <c r="LOB81" s="512"/>
      <c r="LOF81" s="512"/>
      <c r="LOH81" s="512"/>
      <c r="LOI81" s="512"/>
      <c r="LOJ81" s="512"/>
      <c r="LON81" s="512"/>
      <c r="LOP81" s="512"/>
      <c r="LOQ81" s="512"/>
      <c r="LOR81" s="512"/>
      <c r="LOV81" s="512"/>
      <c r="LOX81" s="512"/>
      <c r="LOY81" s="512"/>
      <c r="LOZ81" s="512"/>
      <c r="LPD81" s="512"/>
      <c r="LPF81" s="512"/>
      <c r="LPG81" s="512"/>
      <c r="LPH81" s="512"/>
      <c r="LPL81" s="512"/>
      <c r="LPN81" s="512"/>
      <c r="LPO81" s="512"/>
      <c r="LPP81" s="512"/>
      <c r="LPT81" s="512"/>
      <c r="LPV81" s="512"/>
      <c r="LPW81" s="512"/>
      <c r="LPX81" s="512"/>
      <c r="LQB81" s="512"/>
      <c r="LQD81" s="512"/>
      <c r="LQE81" s="512"/>
      <c r="LQF81" s="512"/>
      <c r="LQJ81" s="512"/>
      <c r="LQL81" s="512"/>
      <c r="LQM81" s="512"/>
      <c r="LQN81" s="512"/>
      <c r="LQR81" s="512"/>
      <c r="LQT81" s="512"/>
      <c r="LQU81" s="512"/>
      <c r="LQV81" s="512"/>
      <c r="LQZ81" s="512"/>
      <c r="LRB81" s="512"/>
      <c r="LRC81" s="512"/>
      <c r="LRD81" s="512"/>
      <c r="LRH81" s="512"/>
      <c r="LRJ81" s="512"/>
      <c r="LRK81" s="512"/>
      <c r="LRL81" s="512"/>
      <c r="LRP81" s="512"/>
      <c r="LRR81" s="512"/>
      <c r="LRS81" s="512"/>
      <c r="LRT81" s="512"/>
      <c r="LRX81" s="512"/>
      <c r="LRZ81" s="512"/>
      <c r="LSA81" s="512"/>
      <c r="LSB81" s="512"/>
      <c r="LSF81" s="512"/>
      <c r="LSH81" s="512"/>
      <c r="LSI81" s="512"/>
      <c r="LSJ81" s="512"/>
      <c r="LSN81" s="512"/>
      <c r="LSP81" s="512"/>
      <c r="LSQ81" s="512"/>
      <c r="LSR81" s="512"/>
      <c r="LSV81" s="512"/>
      <c r="LSX81" s="512"/>
      <c r="LSY81" s="512"/>
      <c r="LSZ81" s="512"/>
      <c r="LTD81" s="512"/>
      <c r="LTF81" s="512"/>
      <c r="LTG81" s="512"/>
      <c r="LTH81" s="512"/>
      <c r="LTL81" s="512"/>
      <c r="LTN81" s="512"/>
      <c r="LTO81" s="512"/>
      <c r="LTP81" s="512"/>
      <c r="LTT81" s="512"/>
      <c r="LTV81" s="512"/>
      <c r="LTW81" s="512"/>
      <c r="LTX81" s="512"/>
      <c r="LUB81" s="512"/>
      <c r="LUD81" s="512"/>
      <c r="LUE81" s="512"/>
      <c r="LUF81" s="512"/>
      <c r="LUJ81" s="512"/>
      <c r="LUL81" s="512"/>
      <c r="LUM81" s="512"/>
      <c r="LUN81" s="512"/>
      <c r="LUR81" s="512"/>
      <c r="LUT81" s="512"/>
      <c r="LUU81" s="512"/>
      <c r="LUV81" s="512"/>
      <c r="LUZ81" s="512"/>
      <c r="LVB81" s="512"/>
      <c r="LVC81" s="512"/>
      <c r="LVD81" s="512"/>
      <c r="LVH81" s="512"/>
      <c r="LVJ81" s="512"/>
      <c r="LVK81" s="512"/>
      <c r="LVL81" s="512"/>
      <c r="LVP81" s="512"/>
      <c r="LVR81" s="512"/>
      <c r="LVS81" s="512"/>
      <c r="LVT81" s="512"/>
      <c r="LVX81" s="512"/>
      <c r="LVZ81" s="512"/>
      <c r="LWA81" s="512"/>
      <c r="LWB81" s="512"/>
      <c r="LWF81" s="512"/>
      <c r="LWH81" s="512"/>
      <c r="LWI81" s="512"/>
      <c r="LWJ81" s="512"/>
      <c r="LWN81" s="512"/>
      <c r="LWP81" s="512"/>
      <c r="LWQ81" s="512"/>
      <c r="LWR81" s="512"/>
      <c r="LWV81" s="512"/>
      <c r="LWX81" s="512"/>
      <c r="LWY81" s="512"/>
      <c r="LWZ81" s="512"/>
      <c r="LXD81" s="512"/>
      <c r="LXF81" s="512"/>
      <c r="LXG81" s="512"/>
      <c r="LXH81" s="512"/>
      <c r="LXL81" s="512"/>
      <c r="LXN81" s="512"/>
      <c r="LXO81" s="512"/>
      <c r="LXP81" s="512"/>
      <c r="LXT81" s="512"/>
      <c r="LXV81" s="512"/>
      <c r="LXW81" s="512"/>
      <c r="LXX81" s="512"/>
      <c r="LYB81" s="512"/>
      <c r="LYD81" s="512"/>
      <c r="LYE81" s="512"/>
      <c r="LYF81" s="512"/>
      <c r="LYJ81" s="512"/>
      <c r="LYL81" s="512"/>
      <c r="LYM81" s="512"/>
      <c r="LYN81" s="512"/>
      <c r="LYR81" s="512"/>
      <c r="LYT81" s="512"/>
      <c r="LYU81" s="512"/>
      <c r="LYV81" s="512"/>
      <c r="LYZ81" s="512"/>
      <c r="LZB81" s="512"/>
      <c r="LZC81" s="512"/>
      <c r="LZD81" s="512"/>
      <c r="LZH81" s="512"/>
      <c r="LZJ81" s="512"/>
      <c r="LZK81" s="512"/>
      <c r="LZL81" s="512"/>
      <c r="LZP81" s="512"/>
      <c r="LZR81" s="512"/>
      <c r="LZS81" s="512"/>
      <c r="LZT81" s="512"/>
      <c r="LZX81" s="512"/>
      <c r="LZZ81" s="512"/>
      <c r="MAA81" s="512"/>
      <c r="MAB81" s="512"/>
      <c r="MAF81" s="512"/>
      <c r="MAH81" s="512"/>
      <c r="MAI81" s="512"/>
      <c r="MAJ81" s="512"/>
      <c r="MAN81" s="512"/>
      <c r="MAP81" s="512"/>
      <c r="MAQ81" s="512"/>
      <c r="MAR81" s="512"/>
      <c r="MAV81" s="512"/>
      <c r="MAX81" s="512"/>
      <c r="MAY81" s="512"/>
      <c r="MAZ81" s="512"/>
      <c r="MBD81" s="512"/>
      <c r="MBF81" s="512"/>
      <c r="MBG81" s="512"/>
      <c r="MBH81" s="512"/>
      <c r="MBL81" s="512"/>
      <c r="MBN81" s="512"/>
      <c r="MBO81" s="512"/>
      <c r="MBP81" s="512"/>
      <c r="MBT81" s="512"/>
      <c r="MBV81" s="512"/>
      <c r="MBW81" s="512"/>
      <c r="MBX81" s="512"/>
      <c r="MCB81" s="512"/>
      <c r="MCD81" s="512"/>
      <c r="MCE81" s="512"/>
      <c r="MCF81" s="512"/>
      <c r="MCJ81" s="512"/>
      <c r="MCL81" s="512"/>
      <c r="MCM81" s="512"/>
      <c r="MCN81" s="512"/>
      <c r="MCR81" s="512"/>
      <c r="MCT81" s="512"/>
      <c r="MCU81" s="512"/>
      <c r="MCV81" s="512"/>
      <c r="MCZ81" s="512"/>
      <c r="MDB81" s="512"/>
      <c r="MDC81" s="512"/>
      <c r="MDD81" s="512"/>
      <c r="MDH81" s="512"/>
      <c r="MDJ81" s="512"/>
      <c r="MDK81" s="512"/>
      <c r="MDL81" s="512"/>
      <c r="MDP81" s="512"/>
      <c r="MDR81" s="512"/>
      <c r="MDS81" s="512"/>
      <c r="MDT81" s="512"/>
      <c r="MDX81" s="512"/>
      <c r="MDZ81" s="512"/>
      <c r="MEA81" s="512"/>
      <c r="MEB81" s="512"/>
      <c r="MEF81" s="512"/>
      <c r="MEH81" s="512"/>
      <c r="MEI81" s="512"/>
      <c r="MEJ81" s="512"/>
      <c r="MEN81" s="512"/>
      <c r="MEP81" s="512"/>
      <c r="MEQ81" s="512"/>
      <c r="MER81" s="512"/>
      <c r="MEV81" s="512"/>
      <c r="MEX81" s="512"/>
      <c r="MEY81" s="512"/>
      <c r="MEZ81" s="512"/>
      <c r="MFD81" s="512"/>
      <c r="MFF81" s="512"/>
      <c r="MFG81" s="512"/>
      <c r="MFH81" s="512"/>
      <c r="MFL81" s="512"/>
      <c r="MFN81" s="512"/>
      <c r="MFO81" s="512"/>
      <c r="MFP81" s="512"/>
      <c r="MFT81" s="512"/>
      <c r="MFV81" s="512"/>
      <c r="MFW81" s="512"/>
      <c r="MFX81" s="512"/>
      <c r="MGB81" s="512"/>
      <c r="MGD81" s="512"/>
      <c r="MGE81" s="512"/>
      <c r="MGF81" s="512"/>
      <c r="MGJ81" s="512"/>
      <c r="MGL81" s="512"/>
      <c r="MGM81" s="512"/>
      <c r="MGN81" s="512"/>
      <c r="MGR81" s="512"/>
      <c r="MGT81" s="512"/>
      <c r="MGU81" s="512"/>
      <c r="MGV81" s="512"/>
      <c r="MGZ81" s="512"/>
      <c r="MHB81" s="512"/>
      <c r="MHC81" s="512"/>
      <c r="MHD81" s="512"/>
      <c r="MHH81" s="512"/>
      <c r="MHJ81" s="512"/>
      <c r="MHK81" s="512"/>
      <c r="MHL81" s="512"/>
      <c r="MHP81" s="512"/>
      <c r="MHR81" s="512"/>
      <c r="MHS81" s="512"/>
      <c r="MHT81" s="512"/>
      <c r="MHX81" s="512"/>
      <c r="MHZ81" s="512"/>
      <c r="MIA81" s="512"/>
      <c r="MIB81" s="512"/>
      <c r="MIF81" s="512"/>
      <c r="MIH81" s="512"/>
      <c r="MII81" s="512"/>
      <c r="MIJ81" s="512"/>
      <c r="MIN81" s="512"/>
      <c r="MIP81" s="512"/>
      <c r="MIQ81" s="512"/>
      <c r="MIR81" s="512"/>
      <c r="MIV81" s="512"/>
      <c r="MIX81" s="512"/>
      <c r="MIY81" s="512"/>
      <c r="MIZ81" s="512"/>
      <c r="MJD81" s="512"/>
      <c r="MJF81" s="512"/>
      <c r="MJG81" s="512"/>
      <c r="MJH81" s="512"/>
      <c r="MJL81" s="512"/>
      <c r="MJN81" s="512"/>
      <c r="MJO81" s="512"/>
      <c r="MJP81" s="512"/>
      <c r="MJT81" s="512"/>
      <c r="MJV81" s="512"/>
      <c r="MJW81" s="512"/>
      <c r="MJX81" s="512"/>
      <c r="MKB81" s="512"/>
      <c r="MKD81" s="512"/>
      <c r="MKE81" s="512"/>
      <c r="MKF81" s="512"/>
      <c r="MKJ81" s="512"/>
      <c r="MKL81" s="512"/>
      <c r="MKM81" s="512"/>
      <c r="MKN81" s="512"/>
      <c r="MKR81" s="512"/>
      <c r="MKT81" s="512"/>
      <c r="MKU81" s="512"/>
      <c r="MKV81" s="512"/>
      <c r="MKZ81" s="512"/>
      <c r="MLB81" s="512"/>
      <c r="MLC81" s="512"/>
      <c r="MLD81" s="512"/>
      <c r="MLH81" s="512"/>
      <c r="MLJ81" s="512"/>
      <c r="MLK81" s="512"/>
      <c r="MLL81" s="512"/>
      <c r="MLP81" s="512"/>
      <c r="MLR81" s="512"/>
      <c r="MLS81" s="512"/>
      <c r="MLT81" s="512"/>
      <c r="MLX81" s="512"/>
      <c r="MLZ81" s="512"/>
      <c r="MMA81" s="512"/>
      <c r="MMB81" s="512"/>
      <c r="MMF81" s="512"/>
      <c r="MMH81" s="512"/>
      <c r="MMI81" s="512"/>
      <c r="MMJ81" s="512"/>
      <c r="MMN81" s="512"/>
      <c r="MMP81" s="512"/>
      <c r="MMQ81" s="512"/>
      <c r="MMR81" s="512"/>
      <c r="MMV81" s="512"/>
      <c r="MMX81" s="512"/>
      <c r="MMY81" s="512"/>
      <c r="MMZ81" s="512"/>
      <c r="MND81" s="512"/>
      <c r="MNF81" s="512"/>
      <c r="MNG81" s="512"/>
      <c r="MNH81" s="512"/>
      <c r="MNL81" s="512"/>
      <c r="MNN81" s="512"/>
      <c r="MNO81" s="512"/>
      <c r="MNP81" s="512"/>
      <c r="MNT81" s="512"/>
      <c r="MNV81" s="512"/>
      <c r="MNW81" s="512"/>
      <c r="MNX81" s="512"/>
      <c r="MOB81" s="512"/>
      <c r="MOD81" s="512"/>
      <c r="MOE81" s="512"/>
      <c r="MOF81" s="512"/>
      <c r="MOJ81" s="512"/>
      <c r="MOL81" s="512"/>
      <c r="MOM81" s="512"/>
      <c r="MON81" s="512"/>
      <c r="MOR81" s="512"/>
      <c r="MOT81" s="512"/>
      <c r="MOU81" s="512"/>
      <c r="MOV81" s="512"/>
      <c r="MOZ81" s="512"/>
      <c r="MPB81" s="512"/>
      <c r="MPC81" s="512"/>
      <c r="MPD81" s="512"/>
      <c r="MPH81" s="512"/>
      <c r="MPJ81" s="512"/>
      <c r="MPK81" s="512"/>
      <c r="MPL81" s="512"/>
      <c r="MPP81" s="512"/>
      <c r="MPR81" s="512"/>
      <c r="MPS81" s="512"/>
      <c r="MPT81" s="512"/>
      <c r="MPX81" s="512"/>
      <c r="MPZ81" s="512"/>
      <c r="MQA81" s="512"/>
      <c r="MQB81" s="512"/>
      <c r="MQF81" s="512"/>
      <c r="MQH81" s="512"/>
      <c r="MQI81" s="512"/>
      <c r="MQJ81" s="512"/>
      <c r="MQN81" s="512"/>
      <c r="MQP81" s="512"/>
      <c r="MQQ81" s="512"/>
      <c r="MQR81" s="512"/>
      <c r="MQV81" s="512"/>
      <c r="MQX81" s="512"/>
      <c r="MQY81" s="512"/>
      <c r="MQZ81" s="512"/>
      <c r="MRD81" s="512"/>
      <c r="MRF81" s="512"/>
      <c r="MRG81" s="512"/>
      <c r="MRH81" s="512"/>
      <c r="MRL81" s="512"/>
      <c r="MRN81" s="512"/>
      <c r="MRO81" s="512"/>
      <c r="MRP81" s="512"/>
      <c r="MRT81" s="512"/>
      <c r="MRV81" s="512"/>
      <c r="MRW81" s="512"/>
      <c r="MRX81" s="512"/>
      <c r="MSB81" s="512"/>
      <c r="MSD81" s="512"/>
      <c r="MSE81" s="512"/>
      <c r="MSF81" s="512"/>
      <c r="MSJ81" s="512"/>
      <c r="MSL81" s="512"/>
      <c r="MSM81" s="512"/>
      <c r="MSN81" s="512"/>
      <c r="MSR81" s="512"/>
      <c r="MST81" s="512"/>
      <c r="MSU81" s="512"/>
      <c r="MSV81" s="512"/>
      <c r="MSZ81" s="512"/>
      <c r="MTB81" s="512"/>
      <c r="MTC81" s="512"/>
      <c r="MTD81" s="512"/>
      <c r="MTH81" s="512"/>
      <c r="MTJ81" s="512"/>
      <c r="MTK81" s="512"/>
      <c r="MTL81" s="512"/>
      <c r="MTP81" s="512"/>
      <c r="MTR81" s="512"/>
      <c r="MTS81" s="512"/>
      <c r="MTT81" s="512"/>
      <c r="MTX81" s="512"/>
      <c r="MTZ81" s="512"/>
      <c r="MUA81" s="512"/>
      <c r="MUB81" s="512"/>
      <c r="MUF81" s="512"/>
      <c r="MUH81" s="512"/>
      <c r="MUI81" s="512"/>
      <c r="MUJ81" s="512"/>
      <c r="MUN81" s="512"/>
      <c r="MUP81" s="512"/>
      <c r="MUQ81" s="512"/>
      <c r="MUR81" s="512"/>
      <c r="MUV81" s="512"/>
      <c r="MUX81" s="512"/>
      <c r="MUY81" s="512"/>
      <c r="MUZ81" s="512"/>
      <c r="MVD81" s="512"/>
      <c r="MVF81" s="512"/>
      <c r="MVG81" s="512"/>
      <c r="MVH81" s="512"/>
      <c r="MVL81" s="512"/>
      <c r="MVN81" s="512"/>
      <c r="MVO81" s="512"/>
      <c r="MVP81" s="512"/>
      <c r="MVT81" s="512"/>
      <c r="MVV81" s="512"/>
      <c r="MVW81" s="512"/>
      <c r="MVX81" s="512"/>
      <c r="MWB81" s="512"/>
      <c r="MWD81" s="512"/>
      <c r="MWE81" s="512"/>
      <c r="MWF81" s="512"/>
      <c r="MWJ81" s="512"/>
      <c r="MWL81" s="512"/>
      <c r="MWM81" s="512"/>
      <c r="MWN81" s="512"/>
      <c r="MWR81" s="512"/>
      <c r="MWT81" s="512"/>
      <c r="MWU81" s="512"/>
      <c r="MWV81" s="512"/>
      <c r="MWZ81" s="512"/>
      <c r="MXB81" s="512"/>
      <c r="MXC81" s="512"/>
      <c r="MXD81" s="512"/>
      <c r="MXH81" s="512"/>
      <c r="MXJ81" s="512"/>
      <c r="MXK81" s="512"/>
      <c r="MXL81" s="512"/>
      <c r="MXP81" s="512"/>
      <c r="MXR81" s="512"/>
      <c r="MXS81" s="512"/>
      <c r="MXT81" s="512"/>
      <c r="MXX81" s="512"/>
      <c r="MXZ81" s="512"/>
      <c r="MYA81" s="512"/>
      <c r="MYB81" s="512"/>
      <c r="MYF81" s="512"/>
      <c r="MYH81" s="512"/>
      <c r="MYI81" s="512"/>
      <c r="MYJ81" s="512"/>
      <c r="MYN81" s="512"/>
      <c r="MYP81" s="512"/>
      <c r="MYQ81" s="512"/>
      <c r="MYR81" s="512"/>
      <c r="MYV81" s="512"/>
      <c r="MYX81" s="512"/>
      <c r="MYY81" s="512"/>
      <c r="MYZ81" s="512"/>
      <c r="MZD81" s="512"/>
      <c r="MZF81" s="512"/>
      <c r="MZG81" s="512"/>
      <c r="MZH81" s="512"/>
      <c r="MZL81" s="512"/>
      <c r="MZN81" s="512"/>
      <c r="MZO81" s="512"/>
      <c r="MZP81" s="512"/>
      <c r="MZT81" s="512"/>
      <c r="MZV81" s="512"/>
      <c r="MZW81" s="512"/>
      <c r="MZX81" s="512"/>
      <c r="NAB81" s="512"/>
      <c r="NAD81" s="512"/>
      <c r="NAE81" s="512"/>
      <c r="NAF81" s="512"/>
      <c r="NAJ81" s="512"/>
      <c r="NAL81" s="512"/>
      <c r="NAM81" s="512"/>
      <c r="NAN81" s="512"/>
      <c r="NAR81" s="512"/>
      <c r="NAT81" s="512"/>
      <c r="NAU81" s="512"/>
      <c r="NAV81" s="512"/>
      <c r="NAZ81" s="512"/>
      <c r="NBB81" s="512"/>
      <c r="NBC81" s="512"/>
      <c r="NBD81" s="512"/>
      <c r="NBH81" s="512"/>
      <c r="NBJ81" s="512"/>
      <c r="NBK81" s="512"/>
      <c r="NBL81" s="512"/>
      <c r="NBP81" s="512"/>
      <c r="NBR81" s="512"/>
      <c r="NBS81" s="512"/>
      <c r="NBT81" s="512"/>
      <c r="NBX81" s="512"/>
      <c r="NBZ81" s="512"/>
      <c r="NCA81" s="512"/>
      <c r="NCB81" s="512"/>
      <c r="NCF81" s="512"/>
      <c r="NCH81" s="512"/>
      <c r="NCI81" s="512"/>
      <c r="NCJ81" s="512"/>
      <c r="NCN81" s="512"/>
      <c r="NCP81" s="512"/>
      <c r="NCQ81" s="512"/>
      <c r="NCR81" s="512"/>
      <c r="NCV81" s="512"/>
      <c r="NCX81" s="512"/>
      <c r="NCY81" s="512"/>
      <c r="NCZ81" s="512"/>
      <c r="NDD81" s="512"/>
      <c r="NDF81" s="512"/>
      <c r="NDG81" s="512"/>
      <c r="NDH81" s="512"/>
      <c r="NDL81" s="512"/>
      <c r="NDN81" s="512"/>
      <c r="NDO81" s="512"/>
      <c r="NDP81" s="512"/>
      <c r="NDT81" s="512"/>
      <c r="NDV81" s="512"/>
      <c r="NDW81" s="512"/>
      <c r="NDX81" s="512"/>
      <c r="NEB81" s="512"/>
      <c r="NED81" s="512"/>
      <c r="NEE81" s="512"/>
      <c r="NEF81" s="512"/>
      <c r="NEJ81" s="512"/>
      <c r="NEL81" s="512"/>
      <c r="NEM81" s="512"/>
      <c r="NEN81" s="512"/>
      <c r="NER81" s="512"/>
      <c r="NET81" s="512"/>
      <c r="NEU81" s="512"/>
      <c r="NEV81" s="512"/>
      <c r="NEZ81" s="512"/>
      <c r="NFB81" s="512"/>
      <c r="NFC81" s="512"/>
      <c r="NFD81" s="512"/>
      <c r="NFH81" s="512"/>
      <c r="NFJ81" s="512"/>
      <c r="NFK81" s="512"/>
      <c r="NFL81" s="512"/>
      <c r="NFP81" s="512"/>
      <c r="NFR81" s="512"/>
      <c r="NFS81" s="512"/>
      <c r="NFT81" s="512"/>
      <c r="NFX81" s="512"/>
      <c r="NFZ81" s="512"/>
      <c r="NGA81" s="512"/>
      <c r="NGB81" s="512"/>
      <c r="NGF81" s="512"/>
      <c r="NGH81" s="512"/>
      <c r="NGI81" s="512"/>
      <c r="NGJ81" s="512"/>
      <c r="NGN81" s="512"/>
      <c r="NGP81" s="512"/>
      <c r="NGQ81" s="512"/>
      <c r="NGR81" s="512"/>
      <c r="NGV81" s="512"/>
      <c r="NGX81" s="512"/>
      <c r="NGY81" s="512"/>
      <c r="NGZ81" s="512"/>
      <c r="NHD81" s="512"/>
      <c r="NHF81" s="512"/>
      <c r="NHG81" s="512"/>
      <c r="NHH81" s="512"/>
      <c r="NHL81" s="512"/>
      <c r="NHN81" s="512"/>
      <c r="NHO81" s="512"/>
      <c r="NHP81" s="512"/>
      <c r="NHT81" s="512"/>
      <c r="NHV81" s="512"/>
      <c r="NHW81" s="512"/>
      <c r="NHX81" s="512"/>
      <c r="NIB81" s="512"/>
      <c r="NID81" s="512"/>
      <c r="NIE81" s="512"/>
      <c r="NIF81" s="512"/>
      <c r="NIJ81" s="512"/>
      <c r="NIL81" s="512"/>
      <c r="NIM81" s="512"/>
      <c r="NIN81" s="512"/>
      <c r="NIR81" s="512"/>
      <c r="NIT81" s="512"/>
      <c r="NIU81" s="512"/>
      <c r="NIV81" s="512"/>
      <c r="NIZ81" s="512"/>
      <c r="NJB81" s="512"/>
      <c r="NJC81" s="512"/>
      <c r="NJD81" s="512"/>
      <c r="NJH81" s="512"/>
      <c r="NJJ81" s="512"/>
      <c r="NJK81" s="512"/>
      <c r="NJL81" s="512"/>
      <c r="NJP81" s="512"/>
      <c r="NJR81" s="512"/>
      <c r="NJS81" s="512"/>
      <c r="NJT81" s="512"/>
      <c r="NJX81" s="512"/>
      <c r="NJZ81" s="512"/>
      <c r="NKA81" s="512"/>
      <c r="NKB81" s="512"/>
      <c r="NKF81" s="512"/>
      <c r="NKH81" s="512"/>
      <c r="NKI81" s="512"/>
      <c r="NKJ81" s="512"/>
      <c r="NKN81" s="512"/>
      <c r="NKP81" s="512"/>
      <c r="NKQ81" s="512"/>
      <c r="NKR81" s="512"/>
      <c r="NKV81" s="512"/>
      <c r="NKX81" s="512"/>
      <c r="NKY81" s="512"/>
      <c r="NKZ81" s="512"/>
      <c r="NLD81" s="512"/>
      <c r="NLF81" s="512"/>
      <c r="NLG81" s="512"/>
      <c r="NLH81" s="512"/>
      <c r="NLL81" s="512"/>
      <c r="NLN81" s="512"/>
      <c r="NLO81" s="512"/>
      <c r="NLP81" s="512"/>
      <c r="NLT81" s="512"/>
      <c r="NLV81" s="512"/>
      <c r="NLW81" s="512"/>
      <c r="NLX81" s="512"/>
      <c r="NMB81" s="512"/>
      <c r="NMD81" s="512"/>
      <c r="NME81" s="512"/>
      <c r="NMF81" s="512"/>
      <c r="NMJ81" s="512"/>
      <c r="NML81" s="512"/>
      <c r="NMM81" s="512"/>
      <c r="NMN81" s="512"/>
      <c r="NMR81" s="512"/>
      <c r="NMT81" s="512"/>
      <c r="NMU81" s="512"/>
      <c r="NMV81" s="512"/>
      <c r="NMZ81" s="512"/>
      <c r="NNB81" s="512"/>
      <c r="NNC81" s="512"/>
      <c r="NND81" s="512"/>
      <c r="NNH81" s="512"/>
      <c r="NNJ81" s="512"/>
      <c r="NNK81" s="512"/>
      <c r="NNL81" s="512"/>
      <c r="NNP81" s="512"/>
      <c r="NNR81" s="512"/>
      <c r="NNS81" s="512"/>
      <c r="NNT81" s="512"/>
      <c r="NNX81" s="512"/>
      <c r="NNZ81" s="512"/>
      <c r="NOA81" s="512"/>
      <c r="NOB81" s="512"/>
      <c r="NOF81" s="512"/>
      <c r="NOH81" s="512"/>
      <c r="NOI81" s="512"/>
      <c r="NOJ81" s="512"/>
      <c r="NON81" s="512"/>
      <c r="NOP81" s="512"/>
      <c r="NOQ81" s="512"/>
      <c r="NOR81" s="512"/>
      <c r="NOV81" s="512"/>
      <c r="NOX81" s="512"/>
      <c r="NOY81" s="512"/>
      <c r="NOZ81" s="512"/>
      <c r="NPD81" s="512"/>
      <c r="NPF81" s="512"/>
      <c r="NPG81" s="512"/>
      <c r="NPH81" s="512"/>
      <c r="NPL81" s="512"/>
      <c r="NPN81" s="512"/>
      <c r="NPO81" s="512"/>
      <c r="NPP81" s="512"/>
      <c r="NPT81" s="512"/>
      <c r="NPV81" s="512"/>
      <c r="NPW81" s="512"/>
      <c r="NPX81" s="512"/>
      <c r="NQB81" s="512"/>
      <c r="NQD81" s="512"/>
      <c r="NQE81" s="512"/>
      <c r="NQF81" s="512"/>
      <c r="NQJ81" s="512"/>
      <c r="NQL81" s="512"/>
      <c r="NQM81" s="512"/>
      <c r="NQN81" s="512"/>
      <c r="NQR81" s="512"/>
      <c r="NQT81" s="512"/>
      <c r="NQU81" s="512"/>
      <c r="NQV81" s="512"/>
      <c r="NQZ81" s="512"/>
      <c r="NRB81" s="512"/>
      <c r="NRC81" s="512"/>
      <c r="NRD81" s="512"/>
      <c r="NRH81" s="512"/>
      <c r="NRJ81" s="512"/>
      <c r="NRK81" s="512"/>
      <c r="NRL81" s="512"/>
      <c r="NRP81" s="512"/>
      <c r="NRR81" s="512"/>
      <c r="NRS81" s="512"/>
      <c r="NRT81" s="512"/>
      <c r="NRX81" s="512"/>
      <c r="NRZ81" s="512"/>
      <c r="NSA81" s="512"/>
      <c r="NSB81" s="512"/>
      <c r="NSF81" s="512"/>
      <c r="NSH81" s="512"/>
      <c r="NSI81" s="512"/>
      <c r="NSJ81" s="512"/>
      <c r="NSN81" s="512"/>
      <c r="NSP81" s="512"/>
      <c r="NSQ81" s="512"/>
      <c r="NSR81" s="512"/>
      <c r="NSV81" s="512"/>
      <c r="NSX81" s="512"/>
      <c r="NSY81" s="512"/>
      <c r="NSZ81" s="512"/>
      <c r="NTD81" s="512"/>
      <c r="NTF81" s="512"/>
      <c r="NTG81" s="512"/>
      <c r="NTH81" s="512"/>
      <c r="NTL81" s="512"/>
      <c r="NTN81" s="512"/>
      <c r="NTO81" s="512"/>
      <c r="NTP81" s="512"/>
      <c r="NTT81" s="512"/>
      <c r="NTV81" s="512"/>
      <c r="NTW81" s="512"/>
      <c r="NTX81" s="512"/>
      <c r="NUB81" s="512"/>
      <c r="NUD81" s="512"/>
      <c r="NUE81" s="512"/>
      <c r="NUF81" s="512"/>
      <c r="NUJ81" s="512"/>
      <c r="NUL81" s="512"/>
      <c r="NUM81" s="512"/>
      <c r="NUN81" s="512"/>
      <c r="NUR81" s="512"/>
      <c r="NUT81" s="512"/>
      <c r="NUU81" s="512"/>
      <c r="NUV81" s="512"/>
      <c r="NUZ81" s="512"/>
      <c r="NVB81" s="512"/>
      <c r="NVC81" s="512"/>
      <c r="NVD81" s="512"/>
      <c r="NVH81" s="512"/>
      <c r="NVJ81" s="512"/>
      <c r="NVK81" s="512"/>
      <c r="NVL81" s="512"/>
      <c r="NVP81" s="512"/>
      <c r="NVR81" s="512"/>
      <c r="NVS81" s="512"/>
      <c r="NVT81" s="512"/>
      <c r="NVX81" s="512"/>
      <c r="NVZ81" s="512"/>
      <c r="NWA81" s="512"/>
      <c r="NWB81" s="512"/>
      <c r="NWF81" s="512"/>
      <c r="NWH81" s="512"/>
      <c r="NWI81" s="512"/>
      <c r="NWJ81" s="512"/>
      <c r="NWN81" s="512"/>
      <c r="NWP81" s="512"/>
      <c r="NWQ81" s="512"/>
      <c r="NWR81" s="512"/>
      <c r="NWV81" s="512"/>
      <c r="NWX81" s="512"/>
      <c r="NWY81" s="512"/>
      <c r="NWZ81" s="512"/>
      <c r="NXD81" s="512"/>
      <c r="NXF81" s="512"/>
      <c r="NXG81" s="512"/>
      <c r="NXH81" s="512"/>
      <c r="NXL81" s="512"/>
      <c r="NXN81" s="512"/>
      <c r="NXO81" s="512"/>
      <c r="NXP81" s="512"/>
      <c r="NXT81" s="512"/>
      <c r="NXV81" s="512"/>
      <c r="NXW81" s="512"/>
      <c r="NXX81" s="512"/>
      <c r="NYB81" s="512"/>
      <c r="NYD81" s="512"/>
      <c r="NYE81" s="512"/>
      <c r="NYF81" s="512"/>
      <c r="NYJ81" s="512"/>
      <c r="NYL81" s="512"/>
      <c r="NYM81" s="512"/>
      <c r="NYN81" s="512"/>
      <c r="NYR81" s="512"/>
      <c r="NYT81" s="512"/>
      <c r="NYU81" s="512"/>
      <c r="NYV81" s="512"/>
      <c r="NYZ81" s="512"/>
      <c r="NZB81" s="512"/>
      <c r="NZC81" s="512"/>
      <c r="NZD81" s="512"/>
      <c r="NZH81" s="512"/>
      <c r="NZJ81" s="512"/>
      <c r="NZK81" s="512"/>
      <c r="NZL81" s="512"/>
      <c r="NZP81" s="512"/>
      <c r="NZR81" s="512"/>
      <c r="NZS81" s="512"/>
      <c r="NZT81" s="512"/>
      <c r="NZX81" s="512"/>
      <c r="NZZ81" s="512"/>
      <c r="OAA81" s="512"/>
      <c r="OAB81" s="512"/>
      <c r="OAF81" s="512"/>
      <c r="OAH81" s="512"/>
      <c r="OAI81" s="512"/>
      <c r="OAJ81" s="512"/>
      <c r="OAN81" s="512"/>
      <c r="OAP81" s="512"/>
      <c r="OAQ81" s="512"/>
      <c r="OAR81" s="512"/>
      <c r="OAV81" s="512"/>
      <c r="OAX81" s="512"/>
      <c r="OAY81" s="512"/>
      <c r="OAZ81" s="512"/>
      <c r="OBD81" s="512"/>
      <c r="OBF81" s="512"/>
      <c r="OBG81" s="512"/>
      <c r="OBH81" s="512"/>
      <c r="OBL81" s="512"/>
      <c r="OBN81" s="512"/>
      <c r="OBO81" s="512"/>
      <c r="OBP81" s="512"/>
      <c r="OBT81" s="512"/>
      <c r="OBV81" s="512"/>
      <c r="OBW81" s="512"/>
      <c r="OBX81" s="512"/>
      <c r="OCB81" s="512"/>
      <c r="OCD81" s="512"/>
      <c r="OCE81" s="512"/>
      <c r="OCF81" s="512"/>
      <c r="OCJ81" s="512"/>
      <c r="OCL81" s="512"/>
      <c r="OCM81" s="512"/>
      <c r="OCN81" s="512"/>
      <c r="OCR81" s="512"/>
      <c r="OCT81" s="512"/>
      <c r="OCU81" s="512"/>
      <c r="OCV81" s="512"/>
      <c r="OCZ81" s="512"/>
      <c r="ODB81" s="512"/>
      <c r="ODC81" s="512"/>
      <c r="ODD81" s="512"/>
      <c r="ODH81" s="512"/>
      <c r="ODJ81" s="512"/>
      <c r="ODK81" s="512"/>
      <c r="ODL81" s="512"/>
      <c r="ODP81" s="512"/>
      <c r="ODR81" s="512"/>
      <c r="ODS81" s="512"/>
      <c r="ODT81" s="512"/>
      <c r="ODX81" s="512"/>
      <c r="ODZ81" s="512"/>
      <c r="OEA81" s="512"/>
      <c r="OEB81" s="512"/>
      <c r="OEF81" s="512"/>
      <c r="OEH81" s="512"/>
      <c r="OEI81" s="512"/>
      <c r="OEJ81" s="512"/>
      <c r="OEN81" s="512"/>
      <c r="OEP81" s="512"/>
      <c r="OEQ81" s="512"/>
      <c r="OER81" s="512"/>
      <c r="OEV81" s="512"/>
      <c r="OEX81" s="512"/>
      <c r="OEY81" s="512"/>
      <c r="OEZ81" s="512"/>
      <c r="OFD81" s="512"/>
      <c r="OFF81" s="512"/>
      <c r="OFG81" s="512"/>
      <c r="OFH81" s="512"/>
      <c r="OFL81" s="512"/>
      <c r="OFN81" s="512"/>
      <c r="OFO81" s="512"/>
      <c r="OFP81" s="512"/>
      <c r="OFT81" s="512"/>
      <c r="OFV81" s="512"/>
      <c r="OFW81" s="512"/>
      <c r="OFX81" s="512"/>
      <c r="OGB81" s="512"/>
      <c r="OGD81" s="512"/>
      <c r="OGE81" s="512"/>
      <c r="OGF81" s="512"/>
      <c r="OGJ81" s="512"/>
      <c r="OGL81" s="512"/>
      <c r="OGM81" s="512"/>
      <c r="OGN81" s="512"/>
      <c r="OGR81" s="512"/>
      <c r="OGT81" s="512"/>
      <c r="OGU81" s="512"/>
      <c r="OGV81" s="512"/>
      <c r="OGZ81" s="512"/>
      <c r="OHB81" s="512"/>
      <c r="OHC81" s="512"/>
      <c r="OHD81" s="512"/>
      <c r="OHH81" s="512"/>
      <c r="OHJ81" s="512"/>
      <c r="OHK81" s="512"/>
      <c r="OHL81" s="512"/>
      <c r="OHP81" s="512"/>
      <c r="OHR81" s="512"/>
      <c r="OHS81" s="512"/>
      <c r="OHT81" s="512"/>
      <c r="OHX81" s="512"/>
      <c r="OHZ81" s="512"/>
      <c r="OIA81" s="512"/>
      <c r="OIB81" s="512"/>
      <c r="OIF81" s="512"/>
      <c r="OIH81" s="512"/>
      <c r="OII81" s="512"/>
      <c r="OIJ81" s="512"/>
      <c r="OIN81" s="512"/>
      <c r="OIP81" s="512"/>
      <c r="OIQ81" s="512"/>
      <c r="OIR81" s="512"/>
      <c r="OIV81" s="512"/>
      <c r="OIX81" s="512"/>
      <c r="OIY81" s="512"/>
      <c r="OIZ81" s="512"/>
      <c r="OJD81" s="512"/>
      <c r="OJF81" s="512"/>
      <c r="OJG81" s="512"/>
      <c r="OJH81" s="512"/>
      <c r="OJL81" s="512"/>
      <c r="OJN81" s="512"/>
      <c r="OJO81" s="512"/>
      <c r="OJP81" s="512"/>
      <c r="OJT81" s="512"/>
      <c r="OJV81" s="512"/>
      <c r="OJW81" s="512"/>
      <c r="OJX81" s="512"/>
      <c r="OKB81" s="512"/>
      <c r="OKD81" s="512"/>
      <c r="OKE81" s="512"/>
      <c r="OKF81" s="512"/>
      <c r="OKJ81" s="512"/>
      <c r="OKL81" s="512"/>
      <c r="OKM81" s="512"/>
      <c r="OKN81" s="512"/>
      <c r="OKR81" s="512"/>
      <c r="OKT81" s="512"/>
      <c r="OKU81" s="512"/>
      <c r="OKV81" s="512"/>
      <c r="OKZ81" s="512"/>
      <c r="OLB81" s="512"/>
      <c r="OLC81" s="512"/>
      <c r="OLD81" s="512"/>
      <c r="OLH81" s="512"/>
      <c r="OLJ81" s="512"/>
      <c r="OLK81" s="512"/>
      <c r="OLL81" s="512"/>
      <c r="OLP81" s="512"/>
      <c r="OLR81" s="512"/>
      <c r="OLS81" s="512"/>
      <c r="OLT81" s="512"/>
      <c r="OLX81" s="512"/>
      <c r="OLZ81" s="512"/>
      <c r="OMA81" s="512"/>
      <c r="OMB81" s="512"/>
      <c r="OMF81" s="512"/>
      <c r="OMH81" s="512"/>
      <c r="OMI81" s="512"/>
      <c r="OMJ81" s="512"/>
      <c r="OMN81" s="512"/>
      <c r="OMP81" s="512"/>
      <c r="OMQ81" s="512"/>
      <c r="OMR81" s="512"/>
      <c r="OMV81" s="512"/>
      <c r="OMX81" s="512"/>
      <c r="OMY81" s="512"/>
      <c r="OMZ81" s="512"/>
      <c r="OND81" s="512"/>
      <c r="ONF81" s="512"/>
      <c r="ONG81" s="512"/>
      <c r="ONH81" s="512"/>
      <c r="ONL81" s="512"/>
      <c r="ONN81" s="512"/>
      <c r="ONO81" s="512"/>
      <c r="ONP81" s="512"/>
      <c r="ONT81" s="512"/>
      <c r="ONV81" s="512"/>
      <c r="ONW81" s="512"/>
      <c r="ONX81" s="512"/>
      <c r="OOB81" s="512"/>
      <c r="OOD81" s="512"/>
      <c r="OOE81" s="512"/>
      <c r="OOF81" s="512"/>
      <c r="OOJ81" s="512"/>
      <c r="OOL81" s="512"/>
      <c r="OOM81" s="512"/>
      <c r="OON81" s="512"/>
      <c r="OOR81" s="512"/>
      <c r="OOT81" s="512"/>
      <c r="OOU81" s="512"/>
      <c r="OOV81" s="512"/>
      <c r="OOZ81" s="512"/>
      <c r="OPB81" s="512"/>
      <c r="OPC81" s="512"/>
      <c r="OPD81" s="512"/>
      <c r="OPH81" s="512"/>
      <c r="OPJ81" s="512"/>
      <c r="OPK81" s="512"/>
      <c r="OPL81" s="512"/>
      <c r="OPP81" s="512"/>
      <c r="OPR81" s="512"/>
      <c r="OPS81" s="512"/>
      <c r="OPT81" s="512"/>
      <c r="OPX81" s="512"/>
      <c r="OPZ81" s="512"/>
      <c r="OQA81" s="512"/>
      <c r="OQB81" s="512"/>
      <c r="OQF81" s="512"/>
      <c r="OQH81" s="512"/>
      <c r="OQI81" s="512"/>
      <c r="OQJ81" s="512"/>
      <c r="OQN81" s="512"/>
      <c r="OQP81" s="512"/>
      <c r="OQQ81" s="512"/>
      <c r="OQR81" s="512"/>
      <c r="OQV81" s="512"/>
      <c r="OQX81" s="512"/>
      <c r="OQY81" s="512"/>
      <c r="OQZ81" s="512"/>
      <c r="ORD81" s="512"/>
      <c r="ORF81" s="512"/>
      <c r="ORG81" s="512"/>
      <c r="ORH81" s="512"/>
      <c r="ORL81" s="512"/>
      <c r="ORN81" s="512"/>
      <c r="ORO81" s="512"/>
      <c r="ORP81" s="512"/>
      <c r="ORT81" s="512"/>
      <c r="ORV81" s="512"/>
      <c r="ORW81" s="512"/>
      <c r="ORX81" s="512"/>
      <c r="OSB81" s="512"/>
      <c r="OSD81" s="512"/>
      <c r="OSE81" s="512"/>
      <c r="OSF81" s="512"/>
      <c r="OSJ81" s="512"/>
      <c r="OSL81" s="512"/>
      <c r="OSM81" s="512"/>
      <c r="OSN81" s="512"/>
      <c r="OSR81" s="512"/>
      <c r="OST81" s="512"/>
      <c r="OSU81" s="512"/>
      <c r="OSV81" s="512"/>
      <c r="OSZ81" s="512"/>
      <c r="OTB81" s="512"/>
      <c r="OTC81" s="512"/>
      <c r="OTD81" s="512"/>
      <c r="OTH81" s="512"/>
      <c r="OTJ81" s="512"/>
      <c r="OTK81" s="512"/>
      <c r="OTL81" s="512"/>
      <c r="OTP81" s="512"/>
      <c r="OTR81" s="512"/>
      <c r="OTS81" s="512"/>
      <c r="OTT81" s="512"/>
      <c r="OTX81" s="512"/>
      <c r="OTZ81" s="512"/>
      <c r="OUA81" s="512"/>
      <c r="OUB81" s="512"/>
      <c r="OUF81" s="512"/>
      <c r="OUH81" s="512"/>
      <c r="OUI81" s="512"/>
      <c r="OUJ81" s="512"/>
      <c r="OUN81" s="512"/>
      <c r="OUP81" s="512"/>
      <c r="OUQ81" s="512"/>
      <c r="OUR81" s="512"/>
      <c r="OUV81" s="512"/>
      <c r="OUX81" s="512"/>
      <c r="OUY81" s="512"/>
      <c r="OUZ81" s="512"/>
      <c r="OVD81" s="512"/>
      <c r="OVF81" s="512"/>
      <c r="OVG81" s="512"/>
      <c r="OVH81" s="512"/>
      <c r="OVL81" s="512"/>
      <c r="OVN81" s="512"/>
      <c r="OVO81" s="512"/>
      <c r="OVP81" s="512"/>
      <c r="OVT81" s="512"/>
      <c r="OVV81" s="512"/>
      <c r="OVW81" s="512"/>
      <c r="OVX81" s="512"/>
      <c r="OWB81" s="512"/>
      <c r="OWD81" s="512"/>
      <c r="OWE81" s="512"/>
      <c r="OWF81" s="512"/>
      <c r="OWJ81" s="512"/>
      <c r="OWL81" s="512"/>
      <c r="OWM81" s="512"/>
      <c r="OWN81" s="512"/>
      <c r="OWR81" s="512"/>
      <c r="OWT81" s="512"/>
      <c r="OWU81" s="512"/>
      <c r="OWV81" s="512"/>
      <c r="OWZ81" s="512"/>
      <c r="OXB81" s="512"/>
      <c r="OXC81" s="512"/>
      <c r="OXD81" s="512"/>
      <c r="OXH81" s="512"/>
      <c r="OXJ81" s="512"/>
      <c r="OXK81" s="512"/>
      <c r="OXL81" s="512"/>
      <c r="OXP81" s="512"/>
      <c r="OXR81" s="512"/>
      <c r="OXS81" s="512"/>
      <c r="OXT81" s="512"/>
      <c r="OXX81" s="512"/>
      <c r="OXZ81" s="512"/>
      <c r="OYA81" s="512"/>
      <c r="OYB81" s="512"/>
      <c r="OYF81" s="512"/>
      <c r="OYH81" s="512"/>
      <c r="OYI81" s="512"/>
      <c r="OYJ81" s="512"/>
      <c r="OYN81" s="512"/>
      <c r="OYP81" s="512"/>
      <c r="OYQ81" s="512"/>
      <c r="OYR81" s="512"/>
      <c r="OYV81" s="512"/>
      <c r="OYX81" s="512"/>
      <c r="OYY81" s="512"/>
      <c r="OYZ81" s="512"/>
      <c r="OZD81" s="512"/>
      <c r="OZF81" s="512"/>
      <c r="OZG81" s="512"/>
      <c r="OZH81" s="512"/>
      <c r="OZL81" s="512"/>
      <c r="OZN81" s="512"/>
      <c r="OZO81" s="512"/>
      <c r="OZP81" s="512"/>
      <c r="OZT81" s="512"/>
      <c r="OZV81" s="512"/>
      <c r="OZW81" s="512"/>
      <c r="OZX81" s="512"/>
      <c r="PAB81" s="512"/>
      <c r="PAD81" s="512"/>
      <c r="PAE81" s="512"/>
      <c r="PAF81" s="512"/>
      <c r="PAJ81" s="512"/>
      <c r="PAL81" s="512"/>
      <c r="PAM81" s="512"/>
      <c r="PAN81" s="512"/>
      <c r="PAR81" s="512"/>
      <c r="PAT81" s="512"/>
      <c r="PAU81" s="512"/>
      <c r="PAV81" s="512"/>
      <c r="PAZ81" s="512"/>
      <c r="PBB81" s="512"/>
      <c r="PBC81" s="512"/>
      <c r="PBD81" s="512"/>
      <c r="PBH81" s="512"/>
      <c r="PBJ81" s="512"/>
      <c r="PBK81" s="512"/>
      <c r="PBL81" s="512"/>
      <c r="PBP81" s="512"/>
      <c r="PBR81" s="512"/>
      <c r="PBS81" s="512"/>
      <c r="PBT81" s="512"/>
      <c r="PBX81" s="512"/>
      <c r="PBZ81" s="512"/>
      <c r="PCA81" s="512"/>
      <c r="PCB81" s="512"/>
      <c r="PCF81" s="512"/>
      <c r="PCH81" s="512"/>
      <c r="PCI81" s="512"/>
      <c r="PCJ81" s="512"/>
      <c r="PCN81" s="512"/>
      <c r="PCP81" s="512"/>
      <c r="PCQ81" s="512"/>
      <c r="PCR81" s="512"/>
      <c r="PCV81" s="512"/>
      <c r="PCX81" s="512"/>
      <c r="PCY81" s="512"/>
      <c r="PCZ81" s="512"/>
      <c r="PDD81" s="512"/>
      <c r="PDF81" s="512"/>
      <c r="PDG81" s="512"/>
      <c r="PDH81" s="512"/>
      <c r="PDL81" s="512"/>
      <c r="PDN81" s="512"/>
      <c r="PDO81" s="512"/>
      <c r="PDP81" s="512"/>
      <c r="PDT81" s="512"/>
      <c r="PDV81" s="512"/>
      <c r="PDW81" s="512"/>
      <c r="PDX81" s="512"/>
      <c r="PEB81" s="512"/>
      <c r="PED81" s="512"/>
      <c r="PEE81" s="512"/>
      <c r="PEF81" s="512"/>
      <c r="PEJ81" s="512"/>
      <c r="PEL81" s="512"/>
      <c r="PEM81" s="512"/>
      <c r="PEN81" s="512"/>
      <c r="PER81" s="512"/>
      <c r="PET81" s="512"/>
      <c r="PEU81" s="512"/>
      <c r="PEV81" s="512"/>
      <c r="PEZ81" s="512"/>
      <c r="PFB81" s="512"/>
      <c r="PFC81" s="512"/>
      <c r="PFD81" s="512"/>
      <c r="PFH81" s="512"/>
      <c r="PFJ81" s="512"/>
      <c r="PFK81" s="512"/>
      <c r="PFL81" s="512"/>
      <c r="PFP81" s="512"/>
      <c r="PFR81" s="512"/>
      <c r="PFS81" s="512"/>
      <c r="PFT81" s="512"/>
      <c r="PFX81" s="512"/>
      <c r="PFZ81" s="512"/>
      <c r="PGA81" s="512"/>
      <c r="PGB81" s="512"/>
      <c r="PGF81" s="512"/>
      <c r="PGH81" s="512"/>
      <c r="PGI81" s="512"/>
      <c r="PGJ81" s="512"/>
      <c r="PGN81" s="512"/>
      <c r="PGP81" s="512"/>
      <c r="PGQ81" s="512"/>
      <c r="PGR81" s="512"/>
      <c r="PGV81" s="512"/>
      <c r="PGX81" s="512"/>
      <c r="PGY81" s="512"/>
      <c r="PGZ81" s="512"/>
      <c r="PHD81" s="512"/>
      <c r="PHF81" s="512"/>
      <c r="PHG81" s="512"/>
      <c r="PHH81" s="512"/>
      <c r="PHL81" s="512"/>
      <c r="PHN81" s="512"/>
      <c r="PHO81" s="512"/>
      <c r="PHP81" s="512"/>
      <c r="PHT81" s="512"/>
      <c r="PHV81" s="512"/>
      <c r="PHW81" s="512"/>
      <c r="PHX81" s="512"/>
      <c r="PIB81" s="512"/>
      <c r="PID81" s="512"/>
      <c r="PIE81" s="512"/>
      <c r="PIF81" s="512"/>
      <c r="PIJ81" s="512"/>
      <c r="PIL81" s="512"/>
      <c r="PIM81" s="512"/>
      <c r="PIN81" s="512"/>
      <c r="PIR81" s="512"/>
      <c r="PIT81" s="512"/>
      <c r="PIU81" s="512"/>
      <c r="PIV81" s="512"/>
      <c r="PIZ81" s="512"/>
      <c r="PJB81" s="512"/>
      <c r="PJC81" s="512"/>
      <c r="PJD81" s="512"/>
      <c r="PJH81" s="512"/>
      <c r="PJJ81" s="512"/>
      <c r="PJK81" s="512"/>
      <c r="PJL81" s="512"/>
      <c r="PJP81" s="512"/>
      <c r="PJR81" s="512"/>
      <c r="PJS81" s="512"/>
      <c r="PJT81" s="512"/>
      <c r="PJX81" s="512"/>
      <c r="PJZ81" s="512"/>
      <c r="PKA81" s="512"/>
      <c r="PKB81" s="512"/>
      <c r="PKF81" s="512"/>
      <c r="PKH81" s="512"/>
      <c r="PKI81" s="512"/>
      <c r="PKJ81" s="512"/>
      <c r="PKN81" s="512"/>
      <c r="PKP81" s="512"/>
      <c r="PKQ81" s="512"/>
      <c r="PKR81" s="512"/>
      <c r="PKV81" s="512"/>
      <c r="PKX81" s="512"/>
      <c r="PKY81" s="512"/>
      <c r="PKZ81" s="512"/>
      <c r="PLD81" s="512"/>
      <c r="PLF81" s="512"/>
      <c r="PLG81" s="512"/>
      <c r="PLH81" s="512"/>
      <c r="PLL81" s="512"/>
      <c r="PLN81" s="512"/>
      <c r="PLO81" s="512"/>
      <c r="PLP81" s="512"/>
      <c r="PLT81" s="512"/>
      <c r="PLV81" s="512"/>
      <c r="PLW81" s="512"/>
      <c r="PLX81" s="512"/>
      <c r="PMB81" s="512"/>
      <c r="PMD81" s="512"/>
      <c r="PME81" s="512"/>
      <c r="PMF81" s="512"/>
      <c r="PMJ81" s="512"/>
      <c r="PML81" s="512"/>
      <c r="PMM81" s="512"/>
      <c r="PMN81" s="512"/>
      <c r="PMR81" s="512"/>
      <c r="PMT81" s="512"/>
      <c r="PMU81" s="512"/>
      <c r="PMV81" s="512"/>
      <c r="PMZ81" s="512"/>
      <c r="PNB81" s="512"/>
      <c r="PNC81" s="512"/>
      <c r="PND81" s="512"/>
      <c r="PNH81" s="512"/>
      <c r="PNJ81" s="512"/>
      <c r="PNK81" s="512"/>
      <c r="PNL81" s="512"/>
      <c r="PNP81" s="512"/>
      <c r="PNR81" s="512"/>
      <c r="PNS81" s="512"/>
      <c r="PNT81" s="512"/>
      <c r="PNX81" s="512"/>
      <c r="PNZ81" s="512"/>
      <c r="POA81" s="512"/>
      <c r="POB81" s="512"/>
      <c r="POF81" s="512"/>
      <c r="POH81" s="512"/>
      <c r="POI81" s="512"/>
      <c r="POJ81" s="512"/>
      <c r="PON81" s="512"/>
      <c r="POP81" s="512"/>
      <c r="POQ81" s="512"/>
      <c r="POR81" s="512"/>
      <c r="POV81" s="512"/>
      <c r="POX81" s="512"/>
      <c r="POY81" s="512"/>
      <c r="POZ81" s="512"/>
      <c r="PPD81" s="512"/>
      <c r="PPF81" s="512"/>
      <c r="PPG81" s="512"/>
      <c r="PPH81" s="512"/>
      <c r="PPL81" s="512"/>
      <c r="PPN81" s="512"/>
      <c r="PPO81" s="512"/>
      <c r="PPP81" s="512"/>
      <c r="PPT81" s="512"/>
      <c r="PPV81" s="512"/>
      <c r="PPW81" s="512"/>
      <c r="PPX81" s="512"/>
      <c r="PQB81" s="512"/>
      <c r="PQD81" s="512"/>
      <c r="PQE81" s="512"/>
      <c r="PQF81" s="512"/>
      <c r="PQJ81" s="512"/>
      <c r="PQL81" s="512"/>
      <c r="PQM81" s="512"/>
      <c r="PQN81" s="512"/>
      <c r="PQR81" s="512"/>
      <c r="PQT81" s="512"/>
      <c r="PQU81" s="512"/>
      <c r="PQV81" s="512"/>
      <c r="PQZ81" s="512"/>
      <c r="PRB81" s="512"/>
      <c r="PRC81" s="512"/>
      <c r="PRD81" s="512"/>
      <c r="PRH81" s="512"/>
      <c r="PRJ81" s="512"/>
      <c r="PRK81" s="512"/>
      <c r="PRL81" s="512"/>
      <c r="PRP81" s="512"/>
      <c r="PRR81" s="512"/>
      <c r="PRS81" s="512"/>
      <c r="PRT81" s="512"/>
      <c r="PRX81" s="512"/>
      <c r="PRZ81" s="512"/>
      <c r="PSA81" s="512"/>
      <c r="PSB81" s="512"/>
      <c r="PSF81" s="512"/>
      <c r="PSH81" s="512"/>
      <c r="PSI81" s="512"/>
      <c r="PSJ81" s="512"/>
      <c r="PSN81" s="512"/>
      <c r="PSP81" s="512"/>
      <c r="PSQ81" s="512"/>
      <c r="PSR81" s="512"/>
      <c r="PSV81" s="512"/>
      <c r="PSX81" s="512"/>
      <c r="PSY81" s="512"/>
      <c r="PSZ81" s="512"/>
      <c r="PTD81" s="512"/>
      <c r="PTF81" s="512"/>
      <c r="PTG81" s="512"/>
      <c r="PTH81" s="512"/>
      <c r="PTL81" s="512"/>
      <c r="PTN81" s="512"/>
      <c r="PTO81" s="512"/>
      <c r="PTP81" s="512"/>
      <c r="PTT81" s="512"/>
      <c r="PTV81" s="512"/>
      <c r="PTW81" s="512"/>
      <c r="PTX81" s="512"/>
      <c r="PUB81" s="512"/>
      <c r="PUD81" s="512"/>
      <c r="PUE81" s="512"/>
      <c r="PUF81" s="512"/>
      <c r="PUJ81" s="512"/>
      <c r="PUL81" s="512"/>
      <c r="PUM81" s="512"/>
      <c r="PUN81" s="512"/>
      <c r="PUR81" s="512"/>
      <c r="PUT81" s="512"/>
      <c r="PUU81" s="512"/>
      <c r="PUV81" s="512"/>
      <c r="PUZ81" s="512"/>
      <c r="PVB81" s="512"/>
      <c r="PVC81" s="512"/>
      <c r="PVD81" s="512"/>
      <c r="PVH81" s="512"/>
      <c r="PVJ81" s="512"/>
      <c r="PVK81" s="512"/>
      <c r="PVL81" s="512"/>
      <c r="PVP81" s="512"/>
      <c r="PVR81" s="512"/>
      <c r="PVS81" s="512"/>
      <c r="PVT81" s="512"/>
      <c r="PVX81" s="512"/>
      <c r="PVZ81" s="512"/>
      <c r="PWA81" s="512"/>
      <c r="PWB81" s="512"/>
      <c r="PWF81" s="512"/>
      <c r="PWH81" s="512"/>
      <c r="PWI81" s="512"/>
      <c r="PWJ81" s="512"/>
      <c r="PWN81" s="512"/>
      <c r="PWP81" s="512"/>
      <c r="PWQ81" s="512"/>
      <c r="PWR81" s="512"/>
      <c r="PWV81" s="512"/>
      <c r="PWX81" s="512"/>
      <c r="PWY81" s="512"/>
      <c r="PWZ81" s="512"/>
      <c r="PXD81" s="512"/>
      <c r="PXF81" s="512"/>
      <c r="PXG81" s="512"/>
      <c r="PXH81" s="512"/>
      <c r="PXL81" s="512"/>
      <c r="PXN81" s="512"/>
      <c r="PXO81" s="512"/>
      <c r="PXP81" s="512"/>
      <c r="PXT81" s="512"/>
      <c r="PXV81" s="512"/>
      <c r="PXW81" s="512"/>
      <c r="PXX81" s="512"/>
      <c r="PYB81" s="512"/>
      <c r="PYD81" s="512"/>
      <c r="PYE81" s="512"/>
      <c r="PYF81" s="512"/>
      <c r="PYJ81" s="512"/>
      <c r="PYL81" s="512"/>
      <c r="PYM81" s="512"/>
      <c r="PYN81" s="512"/>
      <c r="PYR81" s="512"/>
      <c r="PYT81" s="512"/>
      <c r="PYU81" s="512"/>
      <c r="PYV81" s="512"/>
      <c r="PYZ81" s="512"/>
      <c r="PZB81" s="512"/>
      <c r="PZC81" s="512"/>
      <c r="PZD81" s="512"/>
      <c r="PZH81" s="512"/>
      <c r="PZJ81" s="512"/>
      <c r="PZK81" s="512"/>
      <c r="PZL81" s="512"/>
      <c r="PZP81" s="512"/>
      <c r="PZR81" s="512"/>
      <c r="PZS81" s="512"/>
      <c r="PZT81" s="512"/>
      <c r="PZX81" s="512"/>
      <c r="PZZ81" s="512"/>
      <c r="QAA81" s="512"/>
      <c r="QAB81" s="512"/>
      <c r="QAF81" s="512"/>
      <c r="QAH81" s="512"/>
      <c r="QAI81" s="512"/>
      <c r="QAJ81" s="512"/>
      <c r="QAN81" s="512"/>
      <c r="QAP81" s="512"/>
      <c r="QAQ81" s="512"/>
      <c r="QAR81" s="512"/>
      <c r="QAV81" s="512"/>
      <c r="QAX81" s="512"/>
      <c r="QAY81" s="512"/>
      <c r="QAZ81" s="512"/>
      <c r="QBD81" s="512"/>
      <c r="QBF81" s="512"/>
      <c r="QBG81" s="512"/>
      <c r="QBH81" s="512"/>
      <c r="QBL81" s="512"/>
      <c r="QBN81" s="512"/>
      <c r="QBO81" s="512"/>
      <c r="QBP81" s="512"/>
      <c r="QBT81" s="512"/>
      <c r="QBV81" s="512"/>
      <c r="QBW81" s="512"/>
      <c r="QBX81" s="512"/>
      <c r="QCB81" s="512"/>
      <c r="QCD81" s="512"/>
      <c r="QCE81" s="512"/>
      <c r="QCF81" s="512"/>
      <c r="QCJ81" s="512"/>
      <c r="QCL81" s="512"/>
      <c r="QCM81" s="512"/>
      <c r="QCN81" s="512"/>
      <c r="QCR81" s="512"/>
      <c r="QCT81" s="512"/>
      <c r="QCU81" s="512"/>
      <c r="QCV81" s="512"/>
      <c r="QCZ81" s="512"/>
      <c r="QDB81" s="512"/>
      <c r="QDC81" s="512"/>
      <c r="QDD81" s="512"/>
      <c r="QDH81" s="512"/>
      <c r="QDJ81" s="512"/>
      <c r="QDK81" s="512"/>
      <c r="QDL81" s="512"/>
      <c r="QDP81" s="512"/>
      <c r="QDR81" s="512"/>
      <c r="QDS81" s="512"/>
      <c r="QDT81" s="512"/>
      <c r="QDX81" s="512"/>
      <c r="QDZ81" s="512"/>
      <c r="QEA81" s="512"/>
      <c r="QEB81" s="512"/>
      <c r="QEF81" s="512"/>
      <c r="QEH81" s="512"/>
      <c r="QEI81" s="512"/>
      <c r="QEJ81" s="512"/>
      <c r="QEN81" s="512"/>
      <c r="QEP81" s="512"/>
      <c r="QEQ81" s="512"/>
      <c r="QER81" s="512"/>
      <c r="QEV81" s="512"/>
      <c r="QEX81" s="512"/>
      <c r="QEY81" s="512"/>
      <c r="QEZ81" s="512"/>
      <c r="QFD81" s="512"/>
      <c r="QFF81" s="512"/>
      <c r="QFG81" s="512"/>
      <c r="QFH81" s="512"/>
      <c r="QFL81" s="512"/>
      <c r="QFN81" s="512"/>
      <c r="QFO81" s="512"/>
      <c r="QFP81" s="512"/>
      <c r="QFT81" s="512"/>
      <c r="QFV81" s="512"/>
      <c r="QFW81" s="512"/>
      <c r="QFX81" s="512"/>
      <c r="QGB81" s="512"/>
      <c r="QGD81" s="512"/>
      <c r="QGE81" s="512"/>
      <c r="QGF81" s="512"/>
      <c r="QGJ81" s="512"/>
      <c r="QGL81" s="512"/>
      <c r="QGM81" s="512"/>
      <c r="QGN81" s="512"/>
      <c r="QGR81" s="512"/>
      <c r="QGT81" s="512"/>
      <c r="QGU81" s="512"/>
      <c r="QGV81" s="512"/>
      <c r="QGZ81" s="512"/>
      <c r="QHB81" s="512"/>
      <c r="QHC81" s="512"/>
      <c r="QHD81" s="512"/>
      <c r="QHH81" s="512"/>
      <c r="QHJ81" s="512"/>
      <c r="QHK81" s="512"/>
      <c r="QHL81" s="512"/>
      <c r="QHP81" s="512"/>
      <c r="QHR81" s="512"/>
      <c r="QHS81" s="512"/>
      <c r="QHT81" s="512"/>
      <c r="QHX81" s="512"/>
      <c r="QHZ81" s="512"/>
      <c r="QIA81" s="512"/>
      <c r="QIB81" s="512"/>
      <c r="QIF81" s="512"/>
      <c r="QIH81" s="512"/>
      <c r="QII81" s="512"/>
      <c r="QIJ81" s="512"/>
      <c r="QIN81" s="512"/>
      <c r="QIP81" s="512"/>
      <c r="QIQ81" s="512"/>
      <c r="QIR81" s="512"/>
      <c r="QIV81" s="512"/>
      <c r="QIX81" s="512"/>
      <c r="QIY81" s="512"/>
      <c r="QIZ81" s="512"/>
      <c r="QJD81" s="512"/>
      <c r="QJF81" s="512"/>
      <c r="QJG81" s="512"/>
      <c r="QJH81" s="512"/>
      <c r="QJL81" s="512"/>
      <c r="QJN81" s="512"/>
      <c r="QJO81" s="512"/>
      <c r="QJP81" s="512"/>
      <c r="QJT81" s="512"/>
      <c r="QJV81" s="512"/>
      <c r="QJW81" s="512"/>
      <c r="QJX81" s="512"/>
      <c r="QKB81" s="512"/>
      <c r="QKD81" s="512"/>
      <c r="QKE81" s="512"/>
      <c r="QKF81" s="512"/>
      <c r="QKJ81" s="512"/>
      <c r="QKL81" s="512"/>
      <c r="QKM81" s="512"/>
      <c r="QKN81" s="512"/>
      <c r="QKR81" s="512"/>
      <c r="QKT81" s="512"/>
      <c r="QKU81" s="512"/>
      <c r="QKV81" s="512"/>
      <c r="QKZ81" s="512"/>
      <c r="QLB81" s="512"/>
      <c r="QLC81" s="512"/>
      <c r="QLD81" s="512"/>
      <c r="QLH81" s="512"/>
      <c r="QLJ81" s="512"/>
      <c r="QLK81" s="512"/>
      <c r="QLL81" s="512"/>
      <c r="QLP81" s="512"/>
      <c r="QLR81" s="512"/>
      <c r="QLS81" s="512"/>
      <c r="QLT81" s="512"/>
      <c r="QLX81" s="512"/>
      <c r="QLZ81" s="512"/>
      <c r="QMA81" s="512"/>
      <c r="QMB81" s="512"/>
      <c r="QMF81" s="512"/>
      <c r="QMH81" s="512"/>
      <c r="QMI81" s="512"/>
      <c r="QMJ81" s="512"/>
      <c r="QMN81" s="512"/>
      <c r="QMP81" s="512"/>
      <c r="QMQ81" s="512"/>
      <c r="QMR81" s="512"/>
      <c r="QMV81" s="512"/>
      <c r="QMX81" s="512"/>
      <c r="QMY81" s="512"/>
      <c r="QMZ81" s="512"/>
      <c r="QND81" s="512"/>
      <c r="QNF81" s="512"/>
      <c r="QNG81" s="512"/>
      <c r="QNH81" s="512"/>
      <c r="QNL81" s="512"/>
      <c r="QNN81" s="512"/>
      <c r="QNO81" s="512"/>
      <c r="QNP81" s="512"/>
      <c r="QNT81" s="512"/>
      <c r="QNV81" s="512"/>
      <c r="QNW81" s="512"/>
      <c r="QNX81" s="512"/>
      <c r="QOB81" s="512"/>
      <c r="QOD81" s="512"/>
      <c r="QOE81" s="512"/>
      <c r="QOF81" s="512"/>
      <c r="QOJ81" s="512"/>
      <c r="QOL81" s="512"/>
      <c r="QOM81" s="512"/>
      <c r="QON81" s="512"/>
      <c r="QOR81" s="512"/>
      <c r="QOT81" s="512"/>
      <c r="QOU81" s="512"/>
      <c r="QOV81" s="512"/>
      <c r="QOZ81" s="512"/>
      <c r="QPB81" s="512"/>
      <c r="QPC81" s="512"/>
      <c r="QPD81" s="512"/>
      <c r="QPH81" s="512"/>
      <c r="QPJ81" s="512"/>
      <c r="QPK81" s="512"/>
      <c r="QPL81" s="512"/>
      <c r="QPP81" s="512"/>
      <c r="QPR81" s="512"/>
      <c r="QPS81" s="512"/>
      <c r="QPT81" s="512"/>
      <c r="QPX81" s="512"/>
      <c r="QPZ81" s="512"/>
      <c r="QQA81" s="512"/>
      <c r="QQB81" s="512"/>
      <c r="QQF81" s="512"/>
      <c r="QQH81" s="512"/>
      <c r="QQI81" s="512"/>
      <c r="QQJ81" s="512"/>
      <c r="QQN81" s="512"/>
      <c r="QQP81" s="512"/>
      <c r="QQQ81" s="512"/>
      <c r="QQR81" s="512"/>
      <c r="QQV81" s="512"/>
      <c r="QQX81" s="512"/>
      <c r="QQY81" s="512"/>
      <c r="QQZ81" s="512"/>
      <c r="QRD81" s="512"/>
      <c r="QRF81" s="512"/>
      <c r="QRG81" s="512"/>
      <c r="QRH81" s="512"/>
      <c r="QRL81" s="512"/>
      <c r="QRN81" s="512"/>
      <c r="QRO81" s="512"/>
      <c r="QRP81" s="512"/>
      <c r="QRT81" s="512"/>
      <c r="QRV81" s="512"/>
      <c r="QRW81" s="512"/>
      <c r="QRX81" s="512"/>
      <c r="QSB81" s="512"/>
      <c r="QSD81" s="512"/>
      <c r="QSE81" s="512"/>
      <c r="QSF81" s="512"/>
      <c r="QSJ81" s="512"/>
      <c r="QSL81" s="512"/>
      <c r="QSM81" s="512"/>
      <c r="QSN81" s="512"/>
      <c r="QSR81" s="512"/>
      <c r="QST81" s="512"/>
      <c r="QSU81" s="512"/>
      <c r="QSV81" s="512"/>
      <c r="QSZ81" s="512"/>
      <c r="QTB81" s="512"/>
      <c r="QTC81" s="512"/>
      <c r="QTD81" s="512"/>
      <c r="QTH81" s="512"/>
      <c r="QTJ81" s="512"/>
      <c r="QTK81" s="512"/>
      <c r="QTL81" s="512"/>
      <c r="QTP81" s="512"/>
      <c r="QTR81" s="512"/>
      <c r="QTS81" s="512"/>
      <c r="QTT81" s="512"/>
      <c r="QTX81" s="512"/>
      <c r="QTZ81" s="512"/>
      <c r="QUA81" s="512"/>
      <c r="QUB81" s="512"/>
      <c r="QUF81" s="512"/>
      <c r="QUH81" s="512"/>
      <c r="QUI81" s="512"/>
      <c r="QUJ81" s="512"/>
      <c r="QUN81" s="512"/>
      <c r="QUP81" s="512"/>
      <c r="QUQ81" s="512"/>
      <c r="QUR81" s="512"/>
      <c r="QUV81" s="512"/>
      <c r="QUX81" s="512"/>
      <c r="QUY81" s="512"/>
      <c r="QUZ81" s="512"/>
      <c r="QVD81" s="512"/>
      <c r="QVF81" s="512"/>
      <c r="QVG81" s="512"/>
      <c r="QVH81" s="512"/>
      <c r="QVL81" s="512"/>
      <c r="QVN81" s="512"/>
      <c r="QVO81" s="512"/>
      <c r="QVP81" s="512"/>
      <c r="QVT81" s="512"/>
      <c r="QVV81" s="512"/>
      <c r="QVW81" s="512"/>
      <c r="QVX81" s="512"/>
      <c r="QWB81" s="512"/>
      <c r="QWD81" s="512"/>
      <c r="QWE81" s="512"/>
      <c r="QWF81" s="512"/>
      <c r="QWJ81" s="512"/>
      <c r="QWL81" s="512"/>
      <c r="QWM81" s="512"/>
      <c r="QWN81" s="512"/>
      <c r="QWR81" s="512"/>
      <c r="QWT81" s="512"/>
      <c r="QWU81" s="512"/>
      <c r="QWV81" s="512"/>
      <c r="QWZ81" s="512"/>
      <c r="QXB81" s="512"/>
      <c r="QXC81" s="512"/>
      <c r="QXD81" s="512"/>
      <c r="QXH81" s="512"/>
      <c r="QXJ81" s="512"/>
      <c r="QXK81" s="512"/>
      <c r="QXL81" s="512"/>
      <c r="QXP81" s="512"/>
      <c r="QXR81" s="512"/>
      <c r="QXS81" s="512"/>
      <c r="QXT81" s="512"/>
      <c r="QXX81" s="512"/>
      <c r="QXZ81" s="512"/>
      <c r="QYA81" s="512"/>
      <c r="QYB81" s="512"/>
      <c r="QYF81" s="512"/>
      <c r="QYH81" s="512"/>
      <c r="QYI81" s="512"/>
      <c r="QYJ81" s="512"/>
      <c r="QYN81" s="512"/>
      <c r="QYP81" s="512"/>
      <c r="QYQ81" s="512"/>
      <c r="QYR81" s="512"/>
      <c r="QYV81" s="512"/>
      <c r="QYX81" s="512"/>
      <c r="QYY81" s="512"/>
      <c r="QYZ81" s="512"/>
      <c r="QZD81" s="512"/>
      <c r="QZF81" s="512"/>
      <c r="QZG81" s="512"/>
      <c r="QZH81" s="512"/>
      <c r="QZL81" s="512"/>
      <c r="QZN81" s="512"/>
      <c r="QZO81" s="512"/>
      <c r="QZP81" s="512"/>
      <c r="QZT81" s="512"/>
      <c r="QZV81" s="512"/>
      <c r="QZW81" s="512"/>
      <c r="QZX81" s="512"/>
      <c r="RAB81" s="512"/>
      <c r="RAD81" s="512"/>
      <c r="RAE81" s="512"/>
      <c r="RAF81" s="512"/>
      <c r="RAJ81" s="512"/>
      <c r="RAL81" s="512"/>
      <c r="RAM81" s="512"/>
      <c r="RAN81" s="512"/>
      <c r="RAR81" s="512"/>
      <c r="RAT81" s="512"/>
      <c r="RAU81" s="512"/>
      <c r="RAV81" s="512"/>
      <c r="RAZ81" s="512"/>
      <c r="RBB81" s="512"/>
      <c r="RBC81" s="512"/>
      <c r="RBD81" s="512"/>
      <c r="RBH81" s="512"/>
      <c r="RBJ81" s="512"/>
      <c r="RBK81" s="512"/>
      <c r="RBL81" s="512"/>
      <c r="RBP81" s="512"/>
      <c r="RBR81" s="512"/>
      <c r="RBS81" s="512"/>
      <c r="RBT81" s="512"/>
      <c r="RBX81" s="512"/>
      <c r="RBZ81" s="512"/>
      <c r="RCA81" s="512"/>
      <c r="RCB81" s="512"/>
      <c r="RCF81" s="512"/>
      <c r="RCH81" s="512"/>
      <c r="RCI81" s="512"/>
      <c r="RCJ81" s="512"/>
      <c r="RCN81" s="512"/>
      <c r="RCP81" s="512"/>
      <c r="RCQ81" s="512"/>
      <c r="RCR81" s="512"/>
      <c r="RCV81" s="512"/>
      <c r="RCX81" s="512"/>
      <c r="RCY81" s="512"/>
      <c r="RCZ81" s="512"/>
      <c r="RDD81" s="512"/>
      <c r="RDF81" s="512"/>
      <c r="RDG81" s="512"/>
      <c r="RDH81" s="512"/>
      <c r="RDL81" s="512"/>
      <c r="RDN81" s="512"/>
      <c r="RDO81" s="512"/>
      <c r="RDP81" s="512"/>
      <c r="RDT81" s="512"/>
      <c r="RDV81" s="512"/>
      <c r="RDW81" s="512"/>
      <c r="RDX81" s="512"/>
      <c r="REB81" s="512"/>
      <c r="RED81" s="512"/>
      <c r="REE81" s="512"/>
      <c r="REF81" s="512"/>
      <c r="REJ81" s="512"/>
      <c r="REL81" s="512"/>
      <c r="REM81" s="512"/>
      <c r="REN81" s="512"/>
      <c r="RER81" s="512"/>
      <c r="RET81" s="512"/>
      <c r="REU81" s="512"/>
      <c r="REV81" s="512"/>
      <c r="REZ81" s="512"/>
      <c r="RFB81" s="512"/>
      <c r="RFC81" s="512"/>
      <c r="RFD81" s="512"/>
      <c r="RFH81" s="512"/>
      <c r="RFJ81" s="512"/>
      <c r="RFK81" s="512"/>
      <c r="RFL81" s="512"/>
      <c r="RFP81" s="512"/>
      <c r="RFR81" s="512"/>
      <c r="RFS81" s="512"/>
      <c r="RFT81" s="512"/>
      <c r="RFX81" s="512"/>
      <c r="RFZ81" s="512"/>
      <c r="RGA81" s="512"/>
      <c r="RGB81" s="512"/>
      <c r="RGF81" s="512"/>
      <c r="RGH81" s="512"/>
      <c r="RGI81" s="512"/>
      <c r="RGJ81" s="512"/>
      <c r="RGN81" s="512"/>
      <c r="RGP81" s="512"/>
      <c r="RGQ81" s="512"/>
      <c r="RGR81" s="512"/>
      <c r="RGV81" s="512"/>
      <c r="RGX81" s="512"/>
      <c r="RGY81" s="512"/>
      <c r="RGZ81" s="512"/>
      <c r="RHD81" s="512"/>
      <c r="RHF81" s="512"/>
      <c r="RHG81" s="512"/>
      <c r="RHH81" s="512"/>
      <c r="RHL81" s="512"/>
      <c r="RHN81" s="512"/>
      <c r="RHO81" s="512"/>
      <c r="RHP81" s="512"/>
      <c r="RHT81" s="512"/>
      <c r="RHV81" s="512"/>
      <c r="RHW81" s="512"/>
      <c r="RHX81" s="512"/>
      <c r="RIB81" s="512"/>
      <c r="RID81" s="512"/>
      <c r="RIE81" s="512"/>
      <c r="RIF81" s="512"/>
      <c r="RIJ81" s="512"/>
      <c r="RIL81" s="512"/>
      <c r="RIM81" s="512"/>
      <c r="RIN81" s="512"/>
      <c r="RIR81" s="512"/>
      <c r="RIT81" s="512"/>
      <c r="RIU81" s="512"/>
      <c r="RIV81" s="512"/>
      <c r="RIZ81" s="512"/>
      <c r="RJB81" s="512"/>
      <c r="RJC81" s="512"/>
      <c r="RJD81" s="512"/>
      <c r="RJH81" s="512"/>
      <c r="RJJ81" s="512"/>
      <c r="RJK81" s="512"/>
      <c r="RJL81" s="512"/>
      <c r="RJP81" s="512"/>
      <c r="RJR81" s="512"/>
      <c r="RJS81" s="512"/>
      <c r="RJT81" s="512"/>
      <c r="RJX81" s="512"/>
      <c r="RJZ81" s="512"/>
      <c r="RKA81" s="512"/>
      <c r="RKB81" s="512"/>
      <c r="RKF81" s="512"/>
      <c r="RKH81" s="512"/>
      <c r="RKI81" s="512"/>
      <c r="RKJ81" s="512"/>
      <c r="RKN81" s="512"/>
      <c r="RKP81" s="512"/>
      <c r="RKQ81" s="512"/>
      <c r="RKR81" s="512"/>
      <c r="RKV81" s="512"/>
      <c r="RKX81" s="512"/>
      <c r="RKY81" s="512"/>
      <c r="RKZ81" s="512"/>
      <c r="RLD81" s="512"/>
      <c r="RLF81" s="512"/>
      <c r="RLG81" s="512"/>
      <c r="RLH81" s="512"/>
      <c r="RLL81" s="512"/>
      <c r="RLN81" s="512"/>
      <c r="RLO81" s="512"/>
      <c r="RLP81" s="512"/>
      <c r="RLT81" s="512"/>
      <c r="RLV81" s="512"/>
      <c r="RLW81" s="512"/>
      <c r="RLX81" s="512"/>
      <c r="RMB81" s="512"/>
      <c r="RMD81" s="512"/>
      <c r="RME81" s="512"/>
      <c r="RMF81" s="512"/>
      <c r="RMJ81" s="512"/>
      <c r="RML81" s="512"/>
      <c r="RMM81" s="512"/>
      <c r="RMN81" s="512"/>
      <c r="RMR81" s="512"/>
      <c r="RMT81" s="512"/>
      <c r="RMU81" s="512"/>
      <c r="RMV81" s="512"/>
      <c r="RMZ81" s="512"/>
      <c r="RNB81" s="512"/>
      <c r="RNC81" s="512"/>
      <c r="RND81" s="512"/>
      <c r="RNH81" s="512"/>
      <c r="RNJ81" s="512"/>
      <c r="RNK81" s="512"/>
      <c r="RNL81" s="512"/>
      <c r="RNP81" s="512"/>
      <c r="RNR81" s="512"/>
      <c r="RNS81" s="512"/>
      <c r="RNT81" s="512"/>
      <c r="RNX81" s="512"/>
      <c r="RNZ81" s="512"/>
      <c r="ROA81" s="512"/>
      <c r="ROB81" s="512"/>
      <c r="ROF81" s="512"/>
      <c r="ROH81" s="512"/>
      <c r="ROI81" s="512"/>
      <c r="ROJ81" s="512"/>
      <c r="RON81" s="512"/>
      <c r="ROP81" s="512"/>
      <c r="ROQ81" s="512"/>
      <c r="ROR81" s="512"/>
      <c r="ROV81" s="512"/>
      <c r="ROX81" s="512"/>
      <c r="ROY81" s="512"/>
      <c r="ROZ81" s="512"/>
      <c r="RPD81" s="512"/>
      <c r="RPF81" s="512"/>
      <c r="RPG81" s="512"/>
      <c r="RPH81" s="512"/>
      <c r="RPL81" s="512"/>
      <c r="RPN81" s="512"/>
      <c r="RPO81" s="512"/>
      <c r="RPP81" s="512"/>
      <c r="RPT81" s="512"/>
      <c r="RPV81" s="512"/>
      <c r="RPW81" s="512"/>
      <c r="RPX81" s="512"/>
      <c r="RQB81" s="512"/>
      <c r="RQD81" s="512"/>
      <c r="RQE81" s="512"/>
      <c r="RQF81" s="512"/>
      <c r="RQJ81" s="512"/>
      <c r="RQL81" s="512"/>
      <c r="RQM81" s="512"/>
      <c r="RQN81" s="512"/>
      <c r="RQR81" s="512"/>
      <c r="RQT81" s="512"/>
      <c r="RQU81" s="512"/>
      <c r="RQV81" s="512"/>
      <c r="RQZ81" s="512"/>
      <c r="RRB81" s="512"/>
      <c r="RRC81" s="512"/>
      <c r="RRD81" s="512"/>
      <c r="RRH81" s="512"/>
      <c r="RRJ81" s="512"/>
      <c r="RRK81" s="512"/>
      <c r="RRL81" s="512"/>
      <c r="RRP81" s="512"/>
      <c r="RRR81" s="512"/>
      <c r="RRS81" s="512"/>
      <c r="RRT81" s="512"/>
      <c r="RRX81" s="512"/>
      <c r="RRZ81" s="512"/>
      <c r="RSA81" s="512"/>
      <c r="RSB81" s="512"/>
      <c r="RSF81" s="512"/>
      <c r="RSH81" s="512"/>
      <c r="RSI81" s="512"/>
      <c r="RSJ81" s="512"/>
      <c r="RSN81" s="512"/>
      <c r="RSP81" s="512"/>
      <c r="RSQ81" s="512"/>
      <c r="RSR81" s="512"/>
      <c r="RSV81" s="512"/>
      <c r="RSX81" s="512"/>
      <c r="RSY81" s="512"/>
      <c r="RSZ81" s="512"/>
      <c r="RTD81" s="512"/>
      <c r="RTF81" s="512"/>
      <c r="RTG81" s="512"/>
      <c r="RTH81" s="512"/>
      <c r="RTL81" s="512"/>
      <c r="RTN81" s="512"/>
      <c r="RTO81" s="512"/>
      <c r="RTP81" s="512"/>
      <c r="RTT81" s="512"/>
      <c r="RTV81" s="512"/>
      <c r="RTW81" s="512"/>
      <c r="RTX81" s="512"/>
      <c r="RUB81" s="512"/>
      <c r="RUD81" s="512"/>
      <c r="RUE81" s="512"/>
      <c r="RUF81" s="512"/>
      <c r="RUJ81" s="512"/>
      <c r="RUL81" s="512"/>
      <c r="RUM81" s="512"/>
      <c r="RUN81" s="512"/>
      <c r="RUR81" s="512"/>
      <c r="RUT81" s="512"/>
      <c r="RUU81" s="512"/>
      <c r="RUV81" s="512"/>
      <c r="RUZ81" s="512"/>
      <c r="RVB81" s="512"/>
      <c r="RVC81" s="512"/>
      <c r="RVD81" s="512"/>
      <c r="RVH81" s="512"/>
      <c r="RVJ81" s="512"/>
      <c r="RVK81" s="512"/>
      <c r="RVL81" s="512"/>
      <c r="RVP81" s="512"/>
      <c r="RVR81" s="512"/>
      <c r="RVS81" s="512"/>
      <c r="RVT81" s="512"/>
      <c r="RVX81" s="512"/>
      <c r="RVZ81" s="512"/>
      <c r="RWA81" s="512"/>
      <c r="RWB81" s="512"/>
      <c r="RWF81" s="512"/>
      <c r="RWH81" s="512"/>
      <c r="RWI81" s="512"/>
      <c r="RWJ81" s="512"/>
      <c r="RWN81" s="512"/>
      <c r="RWP81" s="512"/>
      <c r="RWQ81" s="512"/>
      <c r="RWR81" s="512"/>
      <c r="RWV81" s="512"/>
      <c r="RWX81" s="512"/>
      <c r="RWY81" s="512"/>
      <c r="RWZ81" s="512"/>
      <c r="RXD81" s="512"/>
      <c r="RXF81" s="512"/>
      <c r="RXG81" s="512"/>
      <c r="RXH81" s="512"/>
      <c r="RXL81" s="512"/>
      <c r="RXN81" s="512"/>
      <c r="RXO81" s="512"/>
      <c r="RXP81" s="512"/>
      <c r="RXT81" s="512"/>
      <c r="RXV81" s="512"/>
      <c r="RXW81" s="512"/>
      <c r="RXX81" s="512"/>
      <c r="RYB81" s="512"/>
      <c r="RYD81" s="512"/>
      <c r="RYE81" s="512"/>
      <c r="RYF81" s="512"/>
      <c r="RYJ81" s="512"/>
      <c r="RYL81" s="512"/>
      <c r="RYM81" s="512"/>
      <c r="RYN81" s="512"/>
      <c r="RYR81" s="512"/>
      <c r="RYT81" s="512"/>
      <c r="RYU81" s="512"/>
      <c r="RYV81" s="512"/>
      <c r="RYZ81" s="512"/>
      <c r="RZB81" s="512"/>
      <c r="RZC81" s="512"/>
      <c r="RZD81" s="512"/>
      <c r="RZH81" s="512"/>
      <c r="RZJ81" s="512"/>
      <c r="RZK81" s="512"/>
      <c r="RZL81" s="512"/>
      <c r="RZP81" s="512"/>
      <c r="RZR81" s="512"/>
      <c r="RZS81" s="512"/>
      <c r="RZT81" s="512"/>
      <c r="RZX81" s="512"/>
      <c r="RZZ81" s="512"/>
      <c r="SAA81" s="512"/>
      <c r="SAB81" s="512"/>
      <c r="SAF81" s="512"/>
      <c r="SAH81" s="512"/>
      <c r="SAI81" s="512"/>
      <c r="SAJ81" s="512"/>
      <c r="SAN81" s="512"/>
      <c r="SAP81" s="512"/>
      <c r="SAQ81" s="512"/>
      <c r="SAR81" s="512"/>
      <c r="SAV81" s="512"/>
      <c r="SAX81" s="512"/>
      <c r="SAY81" s="512"/>
      <c r="SAZ81" s="512"/>
      <c r="SBD81" s="512"/>
      <c r="SBF81" s="512"/>
      <c r="SBG81" s="512"/>
      <c r="SBH81" s="512"/>
      <c r="SBL81" s="512"/>
      <c r="SBN81" s="512"/>
      <c r="SBO81" s="512"/>
      <c r="SBP81" s="512"/>
      <c r="SBT81" s="512"/>
      <c r="SBV81" s="512"/>
      <c r="SBW81" s="512"/>
      <c r="SBX81" s="512"/>
      <c r="SCB81" s="512"/>
      <c r="SCD81" s="512"/>
      <c r="SCE81" s="512"/>
      <c r="SCF81" s="512"/>
      <c r="SCJ81" s="512"/>
      <c r="SCL81" s="512"/>
      <c r="SCM81" s="512"/>
      <c r="SCN81" s="512"/>
      <c r="SCR81" s="512"/>
      <c r="SCT81" s="512"/>
      <c r="SCU81" s="512"/>
      <c r="SCV81" s="512"/>
      <c r="SCZ81" s="512"/>
      <c r="SDB81" s="512"/>
      <c r="SDC81" s="512"/>
      <c r="SDD81" s="512"/>
      <c r="SDH81" s="512"/>
      <c r="SDJ81" s="512"/>
      <c r="SDK81" s="512"/>
      <c r="SDL81" s="512"/>
      <c r="SDP81" s="512"/>
      <c r="SDR81" s="512"/>
      <c r="SDS81" s="512"/>
      <c r="SDT81" s="512"/>
      <c r="SDX81" s="512"/>
      <c r="SDZ81" s="512"/>
      <c r="SEA81" s="512"/>
      <c r="SEB81" s="512"/>
      <c r="SEF81" s="512"/>
      <c r="SEH81" s="512"/>
      <c r="SEI81" s="512"/>
      <c r="SEJ81" s="512"/>
      <c r="SEN81" s="512"/>
      <c r="SEP81" s="512"/>
      <c r="SEQ81" s="512"/>
      <c r="SER81" s="512"/>
      <c r="SEV81" s="512"/>
      <c r="SEX81" s="512"/>
      <c r="SEY81" s="512"/>
      <c r="SEZ81" s="512"/>
      <c r="SFD81" s="512"/>
      <c r="SFF81" s="512"/>
      <c r="SFG81" s="512"/>
      <c r="SFH81" s="512"/>
      <c r="SFL81" s="512"/>
      <c r="SFN81" s="512"/>
      <c r="SFO81" s="512"/>
      <c r="SFP81" s="512"/>
      <c r="SFT81" s="512"/>
      <c r="SFV81" s="512"/>
      <c r="SFW81" s="512"/>
      <c r="SFX81" s="512"/>
      <c r="SGB81" s="512"/>
      <c r="SGD81" s="512"/>
      <c r="SGE81" s="512"/>
      <c r="SGF81" s="512"/>
      <c r="SGJ81" s="512"/>
      <c r="SGL81" s="512"/>
      <c r="SGM81" s="512"/>
      <c r="SGN81" s="512"/>
      <c r="SGR81" s="512"/>
      <c r="SGT81" s="512"/>
      <c r="SGU81" s="512"/>
      <c r="SGV81" s="512"/>
      <c r="SGZ81" s="512"/>
      <c r="SHB81" s="512"/>
      <c r="SHC81" s="512"/>
      <c r="SHD81" s="512"/>
      <c r="SHH81" s="512"/>
      <c r="SHJ81" s="512"/>
      <c r="SHK81" s="512"/>
      <c r="SHL81" s="512"/>
      <c r="SHP81" s="512"/>
      <c r="SHR81" s="512"/>
      <c r="SHS81" s="512"/>
      <c r="SHT81" s="512"/>
      <c r="SHX81" s="512"/>
      <c r="SHZ81" s="512"/>
      <c r="SIA81" s="512"/>
      <c r="SIB81" s="512"/>
      <c r="SIF81" s="512"/>
      <c r="SIH81" s="512"/>
      <c r="SII81" s="512"/>
      <c r="SIJ81" s="512"/>
      <c r="SIN81" s="512"/>
      <c r="SIP81" s="512"/>
      <c r="SIQ81" s="512"/>
      <c r="SIR81" s="512"/>
      <c r="SIV81" s="512"/>
      <c r="SIX81" s="512"/>
      <c r="SIY81" s="512"/>
      <c r="SIZ81" s="512"/>
      <c r="SJD81" s="512"/>
      <c r="SJF81" s="512"/>
      <c r="SJG81" s="512"/>
      <c r="SJH81" s="512"/>
      <c r="SJL81" s="512"/>
      <c r="SJN81" s="512"/>
      <c r="SJO81" s="512"/>
      <c r="SJP81" s="512"/>
      <c r="SJT81" s="512"/>
      <c r="SJV81" s="512"/>
      <c r="SJW81" s="512"/>
      <c r="SJX81" s="512"/>
      <c r="SKB81" s="512"/>
      <c r="SKD81" s="512"/>
      <c r="SKE81" s="512"/>
      <c r="SKF81" s="512"/>
      <c r="SKJ81" s="512"/>
      <c r="SKL81" s="512"/>
      <c r="SKM81" s="512"/>
      <c r="SKN81" s="512"/>
      <c r="SKR81" s="512"/>
      <c r="SKT81" s="512"/>
      <c r="SKU81" s="512"/>
      <c r="SKV81" s="512"/>
      <c r="SKZ81" s="512"/>
      <c r="SLB81" s="512"/>
      <c r="SLC81" s="512"/>
      <c r="SLD81" s="512"/>
      <c r="SLH81" s="512"/>
      <c r="SLJ81" s="512"/>
      <c r="SLK81" s="512"/>
      <c r="SLL81" s="512"/>
      <c r="SLP81" s="512"/>
      <c r="SLR81" s="512"/>
      <c r="SLS81" s="512"/>
      <c r="SLT81" s="512"/>
      <c r="SLX81" s="512"/>
      <c r="SLZ81" s="512"/>
      <c r="SMA81" s="512"/>
      <c r="SMB81" s="512"/>
      <c r="SMF81" s="512"/>
      <c r="SMH81" s="512"/>
      <c r="SMI81" s="512"/>
      <c r="SMJ81" s="512"/>
      <c r="SMN81" s="512"/>
      <c r="SMP81" s="512"/>
      <c r="SMQ81" s="512"/>
      <c r="SMR81" s="512"/>
      <c r="SMV81" s="512"/>
      <c r="SMX81" s="512"/>
      <c r="SMY81" s="512"/>
      <c r="SMZ81" s="512"/>
      <c r="SND81" s="512"/>
      <c r="SNF81" s="512"/>
      <c r="SNG81" s="512"/>
      <c r="SNH81" s="512"/>
      <c r="SNL81" s="512"/>
      <c r="SNN81" s="512"/>
      <c r="SNO81" s="512"/>
      <c r="SNP81" s="512"/>
      <c r="SNT81" s="512"/>
      <c r="SNV81" s="512"/>
      <c r="SNW81" s="512"/>
      <c r="SNX81" s="512"/>
      <c r="SOB81" s="512"/>
      <c r="SOD81" s="512"/>
      <c r="SOE81" s="512"/>
      <c r="SOF81" s="512"/>
      <c r="SOJ81" s="512"/>
      <c r="SOL81" s="512"/>
      <c r="SOM81" s="512"/>
      <c r="SON81" s="512"/>
      <c r="SOR81" s="512"/>
      <c r="SOT81" s="512"/>
      <c r="SOU81" s="512"/>
      <c r="SOV81" s="512"/>
      <c r="SOZ81" s="512"/>
      <c r="SPB81" s="512"/>
      <c r="SPC81" s="512"/>
      <c r="SPD81" s="512"/>
      <c r="SPH81" s="512"/>
      <c r="SPJ81" s="512"/>
      <c r="SPK81" s="512"/>
      <c r="SPL81" s="512"/>
      <c r="SPP81" s="512"/>
      <c r="SPR81" s="512"/>
      <c r="SPS81" s="512"/>
      <c r="SPT81" s="512"/>
      <c r="SPX81" s="512"/>
      <c r="SPZ81" s="512"/>
      <c r="SQA81" s="512"/>
      <c r="SQB81" s="512"/>
      <c r="SQF81" s="512"/>
      <c r="SQH81" s="512"/>
      <c r="SQI81" s="512"/>
      <c r="SQJ81" s="512"/>
      <c r="SQN81" s="512"/>
      <c r="SQP81" s="512"/>
      <c r="SQQ81" s="512"/>
      <c r="SQR81" s="512"/>
      <c r="SQV81" s="512"/>
      <c r="SQX81" s="512"/>
      <c r="SQY81" s="512"/>
      <c r="SQZ81" s="512"/>
      <c r="SRD81" s="512"/>
      <c r="SRF81" s="512"/>
      <c r="SRG81" s="512"/>
      <c r="SRH81" s="512"/>
      <c r="SRL81" s="512"/>
      <c r="SRN81" s="512"/>
      <c r="SRO81" s="512"/>
      <c r="SRP81" s="512"/>
      <c r="SRT81" s="512"/>
      <c r="SRV81" s="512"/>
      <c r="SRW81" s="512"/>
      <c r="SRX81" s="512"/>
      <c r="SSB81" s="512"/>
      <c r="SSD81" s="512"/>
      <c r="SSE81" s="512"/>
      <c r="SSF81" s="512"/>
      <c r="SSJ81" s="512"/>
      <c r="SSL81" s="512"/>
      <c r="SSM81" s="512"/>
      <c r="SSN81" s="512"/>
      <c r="SSR81" s="512"/>
      <c r="SST81" s="512"/>
      <c r="SSU81" s="512"/>
      <c r="SSV81" s="512"/>
      <c r="SSZ81" s="512"/>
      <c r="STB81" s="512"/>
      <c r="STC81" s="512"/>
      <c r="STD81" s="512"/>
      <c r="STH81" s="512"/>
      <c r="STJ81" s="512"/>
      <c r="STK81" s="512"/>
      <c r="STL81" s="512"/>
      <c r="STP81" s="512"/>
      <c r="STR81" s="512"/>
      <c r="STS81" s="512"/>
      <c r="STT81" s="512"/>
      <c r="STX81" s="512"/>
      <c r="STZ81" s="512"/>
      <c r="SUA81" s="512"/>
      <c r="SUB81" s="512"/>
      <c r="SUF81" s="512"/>
      <c r="SUH81" s="512"/>
      <c r="SUI81" s="512"/>
      <c r="SUJ81" s="512"/>
      <c r="SUN81" s="512"/>
      <c r="SUP81" s="512"/>
      <c r="SUQ81" s="512"/>
      <c r="SUR81" s="512"/>
      <c r="SUV81" s="512"/>
      <c r="SUX81" s="512"/>
      <c r="SUY81" s="512"/>
      <c r="SUZ81" s="512"/>
      <c r="SVD81" s="512"/>
      <c r="SVF81" s="512"/>
      <c r="SVG81" s="512"/>
      <c r="SVH81" s="512"/>
      <c r="SVL81" s="512"/>
      <c r="SVN81" s="512"/>
      <c r="SVO81" s="512"/>
      <c r="SVP81" s="512"/>
      <c r="SVT81" s="512"/>
      <c r="SVV81" s="512"/>
      <c r="SVW81" s="512"/>
      <c r="SVX81" s="512"/>
      <c r="SWB81" s="512"/>
      <c r="SWD81" s="512"/>
      <c r="SWE81" s="512"/>
      <c r="SWF81" s="512"/>
      <c r="SWJ81" s="512"/>
      <c r="SWL81" s="512"/>
      <c r="SWM81" s="512"/>
      <c r="SWN81" s="512"/>
      <c r="SWR81" s="512"/>
      <c r="SWT81" s="512"/>
      <c r="SWU81" s="512"/>
      <c r="SWV81" s="512"/>
      <c r="SWZ81" s="512"/>
      <c r="SXB81" s="512"/>
      <c r="SXC81" s="512"/>
      <c r="SXD81" s="512"/>
      <c r="SXH81" s="512"/>
      <c r="SXJ81" s="512"/>
      <c r="SXK81" s="512"/>
      <c r="SXL81" s="512"/>
      <c r="SXP81" s="512"/>
      <c r="SXR81" s="512"/>
      <c r="SXS81" s="512"/>
      <c r="SXT81" s="512"/>
      <c r="SXX81" s="512"/>
      <c r="SXZ81" s="512"/>
      <c r="SYA81" s="512"/>
      <c r="SYB81" s="512"/>
      <c r="SYF81" s="512"/>
      <c r="SYH81" s="512"/>
      <c r="SYI81" s="512"/>
      <c r="SYJ81" s="512"/>
      <c r="SYN81" s="512"/>
      <c r="SYP81" s="512"/>
      <c r="SYQ81" s="512"/>
      <c r="SYR81" s="512"/>
      <c r="SYV81" s="512"/>
      <c r="SYX81" s="512"/>
      <c r="SYY81" s="512"/>
      <c r="SYZ81" s="512"/>
      <c r="SZD81" s="512"/>
      <c r="SZF81" s="512"/>
      <c r="SZG81" s="512"/>
      <c r="SZH81" s="512"/>
      <c r="SZL81" s="512"/>
      <c r="SZN81" s="512"/>
      <c r="SZO81" s="512"/>
      <c r="SZP81" s="512"/>
      <c r="SZT81" s="512"/>
      <c r="SZV81" s="512"/>
      <c r="SZW81" s="512"/>
      <c r="SZX81" s="512"/>
      <c r="TAB81" s="512"/>
      <c r="TAD81" s="512"/>
      <c r="TAE81" s="512"/>
      <c r="TAF81" s="512"/>
      <c r="TAJ81" s="512"/>
      <c r="TAL81" s="512"/>
      <c r="TAM81" s="512"/>
      <c r="TAN81" s="512"/>
      <c r="TAR81" s="512"/>
      <c r="TAT81" s="512"/>
      <c r="TAU81" s="512"/>
      <c r="TAV81" s="512"/>
      <c r="TAZ81" s="512"/>
      <c r="TBB81" s="512"/>
      <c r="TBC81" s="512"/>
      <c r="TBD81" s="512"/>
      <c r="TBH81" s="512"/>
      <c r="TBJ81" s="512"/>
      <c r="TBK81" s="512"/>
      <c r="TBL81" s="512"/>
      <c r="TBP81" s="512"/>
      <c r="TBR81" s="512"/>
      <c r="TBS81" s="512"/>
      <c r="TBT81" s="512"/>
      <c r="TBX81" s="512"/>
      <c r="TBZ81" s="512"/>
      <c r="TCA81" s="512"/>
      <c r="TCB81" s="512"/>
      <c r="TCF81" s="512"/>
      <c r="TCH81" s="512"/>
      <c r="TCI81" s="512"/>
      <c r="TCJ81" s="512"/>
      <c r="TCN81" s="512"/>
      <c r="TCP81" s="512"/>
      <c r="TCQ81" s="512"/>
      <c r="TCR81" s="512"/>
      <c r="TCV81" s="512"/>
      <c r="TCX81" s="512"/>
      <c r="TCY81" s="512"/>
      <c r="TCZ81" s="512"/>
      <c r="TDD81" s="512"/>
      <c r="TDF81" s="512"/>
      <c r="TDG81" s="512"/>
      <c r="TDH81" s="512"/>
      <c r="TDL81" s="512"/>
      <c r="TDN81" s="512"/>
      <c r="TDO81" s="512"/>
      <c r="TDP81" s="512"/>
      <c r="TDT81" s="512"/>
      <c r="TDV81" s="512"/>
      <c r="TDW81" s="512"/>
      <c r="TDX81" s="512"/>
      <c r="TEB81" s="512"/>
      <c r="TED81" s="512"/>
      <c r="TEE81" s="512"/>
      <c r="TEF81" s="512"/>
      <c r="TEJ81" s="512"/>
      <c r="TEL81" s="512"/>
      <c r="TEM81" s="512"/>
      <c r="TEN81" s="512"/>
      <c r="TER81" s="512"/>
      <c r="TET81" s="512"/>
      <c r="TEU81" s="512"/>
      <c r="TEV81" s="512"/>
      <c r="TEZ81" s="512"/>
      <c r="TFB81" s="512"/>
      <c r="TFC81" s="512"/>
      <c r="TFD81" s="512"/>
      <c r="TFH81" s="512"/>
      <c r="TFJ81" s="512"/>
      <c r="TFK81" s="512"/>
      <c r="TFL81" s="512"/>
      <c r="TFP81" s="512"/>
      <c r="TFR81" s="512"/>
      <c r="TFS81" s="512"/>
      <c r="TFT81" s="512"/>
      <c r="TFX81" s="512"/>
      <c r="TFZ81" s="512"/>
      <c r="TGA81" s="512"/>
      <c r="TGB81" s="512"/>
      <c r="TGF81" s="512"/>
      <c r="TGH81" s="512"/>
      <c r="TGI81" s="512"/>
      <c r="TGJ81" s="512"/>
      <c r="TGN81" s="512"/>
      <c r="TGP81" s="512"/>
      <c r="TGQ81" s="512"/>
      <c r="TGR81" s="512"/>
      <c r="TGV81" s="512"/>
      <c r="TGX81" s="512"/>
      <c r="TGY81" s="512"/>
      <c r="TGZ81" s="512"/>
      <c r="THD81" s="512"/>
      <c r="THF81" s="512"/>
      <c r="THG81" s="512"/>
      <c r="THH81" s="512"/>
      <c r="THL81" s="512"/>
      <c r="THN81" s="512"/>
      <c r="THO81" s="512"/>
      <c r="THP81" s="512"/>
      <c r="THT81" s="512"/>
      <c r="THV81" s="512"/>
      <c r="THW81" s="512"/>
      <c r="THX81" s="512"/>
      <c r="TIB81" s="512"/>
      <c r="TID81" s="512"/>
      <c r="TIE81" s="512"/>
      <c r="TIF81" s="512"/>
      <c r="TIJ81" s="512"/>
      <c r="TIL81" s="512"/>
      <c r="TIM81" s="512"/>
      <c r="TIN81" s="512"/>
      <c r="TIR81" s="512"/>
      <c r="TIT81" s="512"/>
      <c r="TIU81" s="512"/>
      <c r="TIV81" s="512"/>
      <c r="TIZ81" s="512"/>
      <c r="TJB81" s="512"/>
      <c r="TJC81" s="512"/>
      <c r="TJD81" s="512"/>
      <c r="TJH81" s="512"/>
      <c r="TJJ81" s="512"/>
      <c r="TJK81" s="512"/>
      <c r="TJL81" s="512"/>
      <c r="TJP81" s="512"/>
      <c r="TJR81" s="512"/>
      <c r="TJS81" s="512"/>
      <c r="TJT81" s="512"/>
      <c r="TJX81" s="512"/>
      <c r="TJZ81" s="512"/>
      <c r="TKA81" s="512"/>
      <c r="TKB81" s="512"/>
      <c r="TKF81" s="512"/>
      <c r="TKH81" s="512"/>
      <c r="TKI81" s="512"/>
      <c r="TKJ81" s="512"/>
      <c r="TKN81" s="512"/>
      <c r="TKP81" s="512"/>
      <c r="TKQ81" s="512"/>
      <c r="TKR81" s="512"/>
      <c r="TKV81" s="512"/>
      <c r="TKX81" s="512"/>
      <c r="TKY81" s="512"/>
      <c r="TKZ81" s="512"/>
      <c r="TLD81" s="512"/>
      <c r="TLF81" s="512"/>
      <c r="TLG81" s="512"/>
      <c r="TLH81" s="512"/>
      <c r="TLL81" s="512"/>
      <c r="TLN81" s="512"/>
      <c r="TLO81" s="512"/>
      <c r="TLP81" s="512"/>
      <c r="TLT81" s="512"/>
      <c r="TLV81" s="512"/>
      <c r="TLW81" s="512"/>
      <c r="TLX81" s="512"/>
      <c r="TMB81" s="512"/>
      <c r="TMD81" s="512"/>
      <c r="TME81" s="512"/>
      <c r="TMF81" s="512"/>
      <c r="TMJ81" s="512"/>
      <c r="TML81" s="512"/>
      <c r="TMM81" s="512"/>
      <c r="TMN81" s="512"/>
      <c r="TMR81" s="512"/>
      <c r="TMT81" s="512"/>
      <c r="TMU81" s="512"/>
      <c r="TMV81" s="512"/>
      <c r="TMZ81" s="512"/>
      <c r="TNB81" s="512"/>
      <c r="TNC81" s="512"/>
      <c r="TND81" s="512"/>
      <c r="TNH81" s="512"/>
      <c r="TNJ81" s="512"/>
      <c r="TNK81" s="512"/>
      <c r="TNL81" s="512"/>
      <c r="TNP81" s="512"/>
      <c r="TNR81" s="512"/>
      <c r="TNS81" s="512"/>
      <c r="TNT81" s="512"/>
      <c r="TNX81" s="512"/>
      <c r="TNZ81" s="512"/>
      <c r="TOA81" s="512"/>
      <c r="TOB81" s="512"/>
      <c r="TOF81" s="512"/>
      <c r="TOH81" s="512"/>
      <c r="TOI81" s="512"/>
      <c r="TOJ81" s="512"/>
      <c r="TON81" s="512"/>
      <c r="TOP81" s="512"/>
      <c r="TOQ81" s="512"/>
      <c r="TOR81" s="512"/>
      <c r="TOV81" s="512"/>
      <c r="TOX81" s="512"/>
      <c r="TOY81" s="512"/>
      <c r="TOZ81" s="512"/>
      <c r="TPD81" s="512"/>
      <c r="TPF81" s="512"/>
      <c r="TPG81" s="512"/>
      <c r="TPH81" s="512"/>
      <c r="TPL81" s="512"/>
      <c r="TPN81" s="512"/>
      <c r="TPO81" s="512"/>
      <c r="TPP81" s="512"/>
      <c r="TPT81" s="512"/>
      <c r="TPV81" s="512"/>
      <c r="TPW81" s="512"/>
      <c r="TPX81" s="512"/>
      <c r="TQB81" s="512"/>
      <c r="TQD81" s="512"/>
      <c r="TQE81" s="512"/>
      <c r="TQF81" s="512"/>
      <c r="TQJ81" s="512"/>
      <c r="TQL81" s="512"/>
      <c r="TQM81" s="512"/>
      <c r="TQN81" s="512"/>
      <c r="TQR81" s="512"/>
      <c r="TQT81" s="512"/>
      <c r="TQU81" s="512"/>
      <c r="TQV81" s="512"/>
      <c r="TQZ81" s="512"/>
      <c r="TRB81" s="512"/>
      <c r="TRC81" s="512"/>
      <c r="TRD81" s="512"/>
      <c r="TRH81" s="512"/>
      <c r="TRJ81" s="512"/>
      <c r="TRK81" s="512"/>
      <c r="TRL81" s="512"/>
      <c r="TRP81" s="512"/>
      <c r="TRR81" s="512"/>
      <c r="TRS81" s="512"/>
      <c r="TRT81" s="512"/>
      <c r="TRX81" s="512"/>
      <c r="TRZ81" s="512"/>
      <c r="TSA81" s="512"/>
      <c r="TSB81" s="512"/>
      <c r="TSF81" s="512"/>
      <c r="TSH81" s="512"/>
      <c r="TSI81" s="512"/>
      <c r="TSJ81" s="512"/>
      <c r="TSN81" s="512"/>
      <c r="TSP81" s="512"/>
      <c r="TSQ81" s="512"/>
      <c r="TSR81" s="512"/>
      <c r="TSV81" s="512"/>
      <c r="TSX81" s="512"/>
      <c r="TSY81" s="512"/>
      <c r="TSZ81" s="512"/>
      <c r="TTD81" s="512"/>
      <c r="TTF81" s="512"/>
      <c r="TTG81" s="512"/>
      <c r="TTH81" s="512"/>
      <c r="TTL81" s="512"/>
      <c r="TTN81" s="512"/>
      <c r="TTO81" s="512"/>
      <c r="TTP81" s="512"/>
      <c r="TTT81" s="512"/>
      <c r="TTV81" s="512"/>
      <c r="TTW81" s="512"/>
      <c r="TTX81" s="512"/>
      <c r="TUB81" s="512"/>
      <c r="TUD81" s="512"/>
      <c r="TUE81" s="512"/>
      <c r="TUF81" s="512"/>
      <c r="TUJ81" s="512"/>
      <c r="TUL81" s="512"/>
      <c r="TUM81" s="512"/>
      <c r="TUN81" s="512"/>
      <c r="TUR81" s="512"/>
      <c r="TUT81" s="512"/>
      <c r="TUU81" s="512"/>
      <c r="TUV81" s="512"/>
      <c r="TUZ81" s="512"/>
      <c r="TVB81" s="512"/>
      <c r="TVC81" s="512"/>
      <c r="TVD81" s="512"/>
      <c r="TVH81" s="512"/>
      <c r="TVJ81" s="512"/>
      <c r="TVK81" s="512"/>
      <c r="TVL81" s="512"/>
      <c r="TVP81" s="512"/>
      <c r="TVR81" s="512"/>
      <c r="TVS81" s="512"/>
      <c r="TVT81" s="512"/>
      <c r="TVX81" s="512"/>
      <c r="TVZ81" s="512"/>
      <c r="TWA81" s="512"/>
      <c r="TWB81" s="512"/>
      <c r="TWF81" s="512"/>
      <c r="TWH81" s="512"/>
      <c r="TWI81" s="512"/>
      <c r="TWJ81" s="512"/>
      <c r="TWN81" s="512"/>
      <c r="TWP81" s="512"/>
      <c r="TWQ81" s="512"/>
      <c r="TWR81" s="512"/>
      <c r="TWV81" s="512"/>
      <c r="TWX81" s="512"/>
      <c r="TWY81" s="512"/>
      <c r="TWZ81" s="512"/>
      <c r="TXD81" s="512"/>
      <c r="TXF81" s="512"/>
      <c r="TXG81" s="512"/>
      <c r="TXH81" s="512"/>
      <c r="TXL81" s="512"/>
      <c r="TXN81" s="512"/>
      <c r="TXO81" s="512"/>
      <c r="TXP81" s="512"/>
      <c r="TXT81" s="512"/>
      <c r="TXV81" s="512"/>
      <c r="TXW81" s="512"/>
      <c r="TXX81" s="512"/>
      <c r="TYB81" s="512"/>
      <c r="TYD81" s="512"/>
      <c r="TYE81" s="512"/>
      <c r="TYF81" s="512"/>
      <c r="TYJ81" s="512"/>
      <c r="TYL81" s="512"/>
      <c r="TYM81" s="512"/>
      <c r="TYN81" s="512"/>
      <c r="TYR81" s="512"/>
      <c r="TYT81" s="512"/>
      <c r="TYU81" s="512"/>
      <c r="TYV81" s="512"/>
      <c r="TYZ81" s="512"/>
      <c r="TZB81" s="512"/>
      <c r="TZC81" s="512"/>
      <c r="TZD81" s="512"/>
      <c r="TZH81" s="512"/>
      <c r="TZJ81" s="512"/>
      <c r="TZK81" s="512"/>
      <c r="TZL81" s="512"/>
      <c r="TZP81" s="512"/>
      <c r="TZR81" s="512"/>
      <c r="TZS81" s="512"/>
      <c r="TZT81" s="512"/>
      <c r="TZX81" s="512"/>
      <c r="TZZ81" s="512"/>
      <c r="UAA81" s="512"/>
      <c r="UAB81" s="512"/>
      <c r="UAF81" s="512"/>
      <c r="UAH81" s="512"/>
      <c r="UAI81" s="512"/>
      <c r="UAJ81" s="512"/>
      <c r="UAN81" s="512"/>
      <c r="UAP81" s="512"/>
      <c r="UAQ81" s="512"/>
      <c r="UAR81" s="512"/>
      <c r="UAV81" s="512"/>
      <c r="UAX81" s="512"/>
      <c r="UAY81" s="512"/>
      <c r="UAZ81" s="512"/>
      <c r="UBD81" s="512"/>
      <c r="UBF81" s="512"/>
      <c r="UBG81" s="512"/>
      <c r="UBH81" s="512"/>
      <c r="UBL81" s="512"/>
      <c r="UBN81" s="512"/>
      <c r="UBO81" s="512"/>
      <c r="UBP81" s="512"/>
      <c r="UBT81" s="512"/>
      <c r="UBV81" s="512"/>
      <c r="UBW81" s="512"/>
      <c r="UBX81" s="512"/>
      <c r="UCB81" s="512"/>
      <c r="UCD81" s="512"/>
      <c r="UCE81" s="512"/>
      <c r="UCF81" s="512"/>
      <c r="UCJ81" s="512"/>
      <c r="UCL81" s="512"/>
      <c r="UCM81" s="512"/>
      <c r="UCN81" s="512"/>
      <c r="UCR81" s="512"/>
      <c r="UCT81" s="512"/>
      <c r="UCU81" s="512"/>
      <c r="UCV81" s="512"/>
      <c r="UCZ81" s="512"/>
      <c r="UDB81" s="512"/>
      <c r="UDC81" s="512"/>
      <c r="UDD81" s="512"/>
      <c r="UDH81" s="512"/>
      <c r="UDJ81" s="512"/>
      <c r="UDK81" s="512"/>
      <c r="UDL81" s="512"/>
      <c r="UDP81" s="512"/>
      <c r="UDR81" s="512"/>
      <c r="UDS81" s="512"/>
      <c r="UDT81" s="512"/>
      <c r="UDX81" s="512"/>
      <c r="UDZ81" s="512"/>
      <c r="UEA81" s="512"/>
      <c r="UEB81" s="512"/>
      <c r="UEF81" s="512"/>
      <c r="UEH81" s="512"/>
      <c r="UEI81" s="512"/>
      <c r="UEJ81" s="512"/>
      <c r="UEN81" s="512"/>
      <c r="UEP81" s="512"/>
      <c r="UEQ81" s="512"/>
      <c r="UER81" s="512"/>
      <c r="UEV81" s="512"/>
      <c r="UEX81" s="512"/>
      <c r="UEY81" s="512"/>
      <c r="UEZ81" s="512"/>
      <c r="UFD81" s="512"/>
      <c r="UFF81" s="512"/>
      <c r="UFG81" s="512"/>
      <c r="UFH81" s="512"/>
      <c r="UFL81" s="512"/>
      <c r="UFN81" s="512"/>
      <c r="UFO81" s="512"/>
      <c r="UFP81" s="512"/>
      <c r="UFT81" s="512"/>
      <c r="UFV81" s="512"/>
      <c r="UFW81" s="512"/>
      <c r="UFX81" s="512"/>
      <c r="UGB81" s="512"/>
      <c r="UGD81" s="512"/>
      <c r="UGE81" s="512"/>
      <c r="UGF81" s="512"/>
      <c r="UGJ81" s="512"/>
      <c r="UGL81" s="512"/>
      <c r="UGM81" s="512"/>
      <c r="UGN81" s="512"/>
      <c r="UGR81" s="512"/>
      <c r="UGT81" s="512"/>
      <c r="UGU81" s="512"/>
      <c r="UGV81" s="512"/>
      <c r="UGZ81" s="512"/>
      <c r="UHB81" s="512"/>
      <c r="UHC81" s="512"/>
      <c r="UHD81" s="512"/>
      <c r="UHH81" s="512"/>
      <c r="UHJ81" s="512"/>
      <c r="UHK81" s="512"/>
      <c r="UHL81" s="512"/>
      <c r="UHP81" s="512"/>
      <c r="UHR81" s="512"/>
      <c r="UHS81" s="512"/>
      <c r="UHT81" s="512"/>
      <c r="UHX81" s="512"/>
      <c r="UHZ81" s="512"/>
      <c r="UIA81" s="512"/>
      <c r="UIB81" s="512"/>
      <c r="UIF81" s="512"/>
      <c r="UIH81" s="512"/>
      <c r="UII81" s="512"/>
      <c r="UIJ81" s="512"/>
      <c r="UIN81" s="512"/>
      <c r="UIP81" s="512"/>
      <c r="UIQ81" s="512"/>
      <c r="UIR81" s="512"/>
      <c r="UIV81" s="512"/>
      <c r="UIX81" s="512"/>
      <c r="UIY81" s="512"/>
      <c r="UIZ81" s="512"/>
      <c r="UJD81" s="512"/>
      <c r="UJF81" s="512"/>
      <c r="UJG81" s="512"/>
      <c r="UJH81" s="512"/>
      <c r="UJL81" s="512"/>
      <c r="UJN81" s="512"/>
      <c r="UJO81" s="512"/>
      <c r="UJP81" s="512"/>
      <c r="UJT81" s="512"/>
      <c r="UJV81" s="512"/>
      <c r="UJW81" s="512"/>
      <c r="UJX81" s="512"/>
      <c r="UKB81" s="512"/>
      <c r="UKD81" s="512"/>
      <c r="UKE81" s="512"/>
      <c r="UKF81" s="512"/>
      <c r="UKJ81" s="512"/>
      <c r="UKL81" s="512"/>
      <c r="UKM81" s="512"/>
      <c r="UKN81" s="512"/>
      <c r="UKR81" s="512"/>
      <c r="UKT81" s="512"/>
      <c r="UKU81" s="512"/>
      <c r="UKV81" s="512"/>
      <c r="UKZ81" s="512"/>
      <c r="ULB81" s="512"/>
      <c r="ULC81" s="512"/>
      <c r="ULD81" s="512"/>
      <c r="ULH81" s="512"/>
      <c r="ULJ81" s="512"/>
      <c r="ULK81" s="512"/>
      <c r="ULL81" s="512"/>
      <c r="ULP81" s="512"/>
      <c r="ULR81" s="512"/>
      <c r="ULS81" s="512"/>
      <c r="ULT81" s="512"/>
      <c r="ULX81" s="512"/>
      <c r="ULZ81" s="512"/>
      <c r="UMA81" s="512"/>
      <c r="UMB81" s="512"/>
      <c r="UMF81" s="512"/>
      <c r="UMH81" s="512"/>
      <c r="UMI81" s="512"/>
      <c r="UMJ81" s="512"/>
      <c r="UMN81" s="512"/>
      <c r="UMP81" s="512"/>
      <c r="UMQ81" s="512"/>
      <c r="UMR81" s="512"/>
      <c r="UMV81" s="512"/>
      <c r="UMX81" s="512"/>
      <c r="UMY81" s="512"/>
      <c r="UMZ81" s="512"/>
      <c r="UND81" s="512"/>
      <c r="UNF81" s="512"/>
      <c r="UNG81" s="512"/>
      <c r="UNH81" s="512"/>
      <c r="UNL81" s="512"/>
      <c r="UNN81" s="512"/>
      <c r="UNO81" s="512"/>
      <c r="UNP81" s="512"/>
      <c r="UNT81" s="512"/>
      <c r="UNV81" s="512"/>
      <c r="UNW81" s="512"/>
      <c r="UNX81" s="512"/>
      <c r="UOB81" s="512"/>
      <c r="UOD81" s="512"/>
      <c r="UOE81" s="512"/>
      <c r="UOF81" s="512"/>
      <c r="UOJ81" s="512"/>
      <c r="UOL81" s="512"/>
      <c r="UOM81" s="512"/>
      <c r="UON81" s="512"/>
      <c r="UOR81" s="512"/>
      <c r="UOT81" s="512"/>
      <c r="UOU81" s="512"/>
      <c r="UOV81" s="512"/>
      <c r="UOZ81" s="512"/>
      <c r="UPB81" s="512"/>
      <c r="UPC81" s="512"/>
      <c r="UPD81" s="512"/>
      <c r="UPH81" s="512"/>
      <c r="UPJ81" s="512"/>
      <c r="UPK81" s="512"/>
      <c r="UPL81" s="512"/>
      <c r="UPP81" s="512"/>
      <c r="UPR81" s="512"/>
      <c r="UPS81" s="512"/>
      <c r="UPT81" s="512"/>
      <c r="UPX81" s="512"/>
      <c r="UPZ81" s="512"/>
      <c r="UQA81" s="512"/>
      <c r="UQB81" s="512"/>
      <c r="UQF81" s="512"/>
      <c r="UQH81" s="512"/>
      <c r="UQI81" s="512"/>
      <c r="UQJ81" s="512"/>
      <c r="UQN81" s="512"/>
      <c r="UQP81" s="512"/>
      <c r="UQQ81" s="512"/>
      <c r="UQR81" s="512"/>
      <c r="UQV81" s="512"/>
      <c r="UQX81" s="512"/>
      <c r="UQY81" s="512"/>
      <c r="UQZ81" s="512"/>
      <c r="URD81" s="512"/>
      <c r="URF81" s="512"/>
      <c r="URG81" s="512"/>
      <c r="URH81" s="512"/>
      <c r="URL81" s="512"/>
      <c r="URN81" s="512"/>
      <c r="URO81" s="512"/>
      <c r="URP81" s="512"/>
      <c r="URT81" s="512"/>
      <c r="URV81" s="512"/>
      <c r="URW81" s="512"/>
      <c r="URX81" s="512"/>
      <c r="USB81" s="512"/>
      <c r="USD81" s="512"/>
      <c r="USE81" s="512"/>
      <c r="USF81" s="512"/>
      <c r="USJ81" s="512"/>
      <c r="USL81" s="512"/>
      <c r="USM81" s="512"/>
      <c r="USN81" s="512"/>
      <c r="USR81" s="512"/>
      <c r="UST81" s="512"/>
      <c r="USU81" s="512"/>
      <c r="USV81" s="512"/>
      <c r="USZ81" s="512"/>
      <c r="UTB81" s="512"/>
      <c r="UTC81" s="512"/>
      <c r="UTD81" s="512"/>
      <c r="UTH81" s="512"/>
      <c r="UTJ81" s="512"/>
      <c r="UTK81" s="512"/>
      <c r="UTL81" s="512"/>
      <c r="UTP81" s="512"/>
      <c r="UTR81" s="512"/>
      <c r="UTS81" s="512"/>
      <c r="UTT81" s="512"/>
      <c r="UTX81" s="512"/>
      <c r="UTZ81" s="512"/>
      <c r="UUA81" s="512"/>
      <c r="UUB81" s="512"/>
      <c r="UUF81" s="512"/>
      <c r="UUH81" s="512"/>
      <c r="UUI81" s="512"/>
      <c r="UUJ81" s="512"/>
      <c r="UUN81" s="512"/>
      <c r="UUP81" s="512"/>
      <c r="UUQ81" s="512"/>
      <c r="UUR81" s="512"/>
      <c r="UUV81" s="512"/>
      <c r="UUX81" s="512"/>
      <c r="UUY81" s="512"/>
      <c r="UUZ81" s="512"/>
      <c r="UVD81" s="512"/>
      <c r="UVF81" s="512"/>
      <c r="UVG81" s="512"/>
      <c r="UVH81" s="512"/>
      <c r="UVL81" s="512"/>
      <c r="UVN81" s="512"/>
      <c r="UVO81" s="512"/>
      <c r="UVP81" s="512"/>
      <c r="UVT81" s="512"/>
      <c r="UVV81" s="512"/>
      <c r="UVW81" s="512"/>
      <c r="UVX81" s="512"/>
      <c r="UWB81" s="512"/>
      <c r="UWD81" s="512"/>
      <c r="UWE81" s="512"/>
      <c r="UWF81" s="512"/>
      <c r="UWJ81" s="512"/>
      <c r="UWL81" s="512"/>
      <c r="UWM81" s="512"/>
      <c r="UWN81" s="512"/>
      <c r="UWR81" s="512"/>
      <c r="UWT81" s="512"/>
      <c r="UWU81" s="512"/>
      <c r="UWV81" s="512"/>
      <c r="UWZ81" s="512"/>
      <c r="UXB81" s="512"/>
      <c r="UXC81" s="512"/>
      <c r="UXD81" s="512"/>
      <c r="UXH81" s="512"/>
      <c r="UXJ81" s="512"/>
      <c r="UXK81" s="512"/>
      <c r="UXL81" s="512"/>
      <c r="UXP81" s="512"/>
      <c r="UXR81" s="512"/>
      <c r="UXS81" s="512"/>
      <c r="UXT81" s="512"/>
      <c r="UXX81" s="512"/>
      <c r="UXZ81" s="512"/>
      <c r="UYA81" s="512"/>
      <c r="UYB81" s="512"/>
      <c r="UYF81" s="512"/>
      <c r="UYH81" s="512"/>
      <c r="UYI81" s="512"/>
      <c r="UYJ81" s="512"/>
      <c r="UYN81" s="512"/>
      <c r="UYP81" s="512"/>
      <c r="UYQ81" s="512"/>
      <c r="UYR81" s="512"/>
      <c r="UYV81" s="512"/>
      <c r="UYX81" s="512"/>
      <c r="UYY81" s="512"/>
      <c r="UYZ81" s="512"/>
      <c r="UZD81" s="512"/>
      <c r="UZF81" s="512"/>
      <c r="UZG81" s="512"/>
      <c r="UZH81" s="512"/>
      <c r="UZL81" s="512"/>
      <c r="UZN81" s="512"/>
      <c r="UZO81" s="512"/>
      <c r="UZP81" s="512"/>
      <c r="UZT81" s="512"/>
      <c r="UZV81" s="512"/>
      <c r="UZW81" s="512"/>
      <c r="UZX81" s="512"/>
      <c r="VAB81" s="512"/>
      <c r="VAD81" s="512"/>
      <c r="VAE81" s="512"/>
      <c r="VAF81" s="512"/>
      <c r="VAJ81" s="512"/>
      <c r="VAL81" s="512"/>
      <c r="VAM81" s="512"/>
      <c r="VAN81" s="512"/>
      <c r="VAR81" s="512"/>
      <c r="VAT81" s="512"/>
      <c r="VAU81" s="512"/>
      <c r="VAV81" s="512"/>
      <c r="VAZ81" s="512"/>
      <c r="VBB81" s="512"/>
      <c r="VBC81" s="512"/>
      <c r="VBD81" s="512"/>
      <c r="VBH81" s="512"/>
      <c r="VBJ81" s="512"/>
      <c r="VBK81" s="512"/>
      <c r="VBL81" s="512"/>
      <c r="VBP81" s="512"/>
      <c r="VBR81" s="512"/>
      <c r="VBS81" s="512"/>
      <c r="VBT81" s="512"/>
      <c r="VBX81" s="512"/>
      <c r="VBZ81" s="512"/>
      <c r="VCA81" s="512"/>
      <c r="VCB81" s="512"/>
      <c r="VCF81" s="512"/>
      <c r="VCH81" s="512"/>
      <c r="VCI81" s="512"/>
      <c r="VCJ81" s="512"/>
      <c r="VCN81" s="512"/>
      <c r="VCP81" s="512"/>
      <c r="VCQ81" s="512"/>
      <c r="VCR81" s="512"/>
      <c r="VCV81" s="512"/>
      <c r="VCX81" s="512"/>
      <c r="VCY81" s="512"/>
      <c r="VCZ81" s="512"/>
      <c r="VDD81" s="512"/>
      <c r="VDF81" s="512"/>
      <c r="VDG81" s="512"/>
      <c r="VDH81" s="512"/>
      <c r="VDL81" s="512"/>
      <c r="VDN81" s="512"/>
      <c r="VDO81" s="512"/>
      <c r="VDP81" s="512"/>
      <c r="VDT81" s="512"/>
      <c r="VDV81" s="512"/>
      <c r="VDW81" s="512"/>
      <c r="VDX81" s="512"/>
      <c r="VEB81" s="512"/>
      <c r="VED81" s="512"/>
      <c r="VEE81" s="512"/>
      <c r="VEF81" s="512"/>
      <c r="VEJ81" s="512"/>
      <c r="VEL81" s="512"/>
      <c r="VEM81" s="512"/>
      <c r="VEN81" s="512"/>
      <c r="VER81" s="512"/>
      <c r="VET81" s="512"/>
      <c r="VEU81" s="512"/>
      <c r="VEV81" s="512"/>
      <c r="VEZ81" s="512"/>
      <c r="VFB81" s="512"/>
      <c r="VFC81" s="512"/>
      <c r="VFD81" s="512"/>
      <c r="VFH81" s="512"/>
      <c r="VFJ81" s="512"/>
      <c r="VFK81" s="512"/>
      <c r="VFL81" s="512"/>
      <c r="VFP81" s="512"/>
      <c r="VFR81" s="512"/>
      <c r="VFS81" s="512"/>
      <c r="VFT81" s="512"/>
      <c r="VFX81" s="512"/>
      <c r="VFZ81" s="512"/>
      <c r="VGA81" s="512"/>
      <c r="VGB81" s="512"/>
      <c r="VGF81" s="512"/>
      <c r="VGH81" s="512"/>
      <c r="VGI81" s="512"/>
      <c r="VGJ81" s="512"/>
      <c r="VGN81" s="512"/>
      <c r="VGP81" s="512"/>
      <c r="VGQ81" s="512"/>
      <c r="VGR81" s="512"/>
      <c r="VGV81" s="512"/>
      <c r="VGX81" s="512"/>
      <c r="VGY81" s="512"/>
      <c r="VGZ81" s="512"/>
      <c r="VHD81" s="512"/>
      <c r="VHF81" s="512"/>
      <c r="VHG81" s="512"/>
      <c r="VHH81" s="512"/>
      <c r="VHL81" s="512"/>
      <c r="VHN81" s="512"/>
      <c r="VHO81" s="512"/>
      <c r="VHP81" s="512"/>
      <c r="VHT81" s="512"/>
      <c r="VHV81" s="512"/>
      <c r="VHW81" s="512"/>
      <c r="VHX81" s="512"/>
      <c r="VIB81" s="512"/>
      <c r="VID81" s="512"/>
      <c r="VIE81" s="512"/>
      <c r="VIF81" s="512"/>
      <c r="VIJ81" s="512"/>
      <c r="VIL81" s="512"/>
      <c r="VIM81" s="512"/>
      <c r="VIN81" s="512"/>
      <c r="VIR81" s="512"/>
      <c r="VIT81" s="512"/>
      <c r="VIU81" s="512"/>
      <c r="VIV81" s="512"/>
      <c r="VIZ81" s="512"/>
      <c r="VJB81" s="512"/>
      <c r="VJC81" s="512"/>
      <c r="VJD81" s="512"/>
      <c r="VJH81" s="512"/>
      <c r="VJJ81" s="512"/>
      <c r="VJK81" s="512"/>
      <c r="VJL81" s="512"/>
      <c r="VJP81" s="512"/>
      <c r="VJR81" s="512"/>
      <c r="VJS81" s="512"/>
      <c r="VJT81" s="512"/>
      <c r="VJX81" s="512"/>
      <c r="VJZ81" s="512"/>
      <c r="VKA81" s="512"/>
      <c r="VKB81" s="512"/>
      <c r="VKF81" s="512"/>
      <c r="VKH81" s="512"/>
      <c r="VKI81" s="512"/>
      <c r="VKJ81" s="512"/>
      <c r="VKN81" s="512"/>
      <c r="VKP81" s="512"/>
      <c r="VKQ81" s="512"/>
      <c r="VKR81" s="512"/>
      <c r="VKV81" s="512"/>
      <c r="VKX81" s="512"/>
      <c r="VKY81" s="512"/>
      <c r="VKZ81" s="512"/>
      <c r="VLD81" s="512"/>
      <c r="VLF81" s="512"/>
      <c r="VLG81" s="512"/>
      <c r="VLH81" s="512"/>
      <c r="VLL81" s="512"/>
      <c r="VLN81" s="512"/>
      <c r="VLO81" s="512"/>
      <c r="VLP81" s="512"/>
      <c r="VLT81" s="512"/>
      <c r="VLV81" s="512"/>
      <c r="VLW81" s="512"/>
      <c r="VLX81" s="512"/>
      <c r="VMB81" s="512"/>
      <c r="VMD81" s="512"/>
      <c r="VME81" s="512"/>
      <c r="VMF81" s="512"/>
      <c r="VMJ81" s="512"/>
      <c r="VML81" s="512"/>
      <c r="VMM81" s="512"/>
      <c r="VMN81" s="512"/>
      <c r="VMR81" s="512"/>
      <c r="VMT81" s="512"/>
      <c r="VMU81" s="512"/>
      <c r="VMV81" s="512"/>
      <c r="VMZ81" s="512"/>
      <c r="VNB81" s="512"/>
      <c r="VNC81" s="512"/>
      <c r="VND81" s="512"/>
      <c r="VNH81" s="512"/>
      <c r="VNJ81" s="512"/>
      <c r="VNK81" s="512"/>
      <c r="VNL81" s="512"/>
      <c r="VNP81" s="512"/>
      <c r="VNR81" s="512"/>
      <c r="VNS81" s="512"/>
      <c r="VNT81" s="512"/>
      <c r="VNX81" s="512"/>
      <c r="VNZ81" s="512"/>
      <c r="VOA81" s="512"/>
      <c r="VOB81" s="512"/>
      <c r="VOF81" s="512"/>
      <c r="VOH81" s="512"/>
      <c r="VOI81" s="512"/>
      <c r="VOJ81" s="512"/>
      <c r="VON81" s="512"/>
      <c r="VOP81" s="512"/>
      <c r="VOQ81" s="512"/>
      <c r="VOR81" s="512"/>
      <c r="VOV81" s="512"/>
      <c r="VOX81" s="512"/>
      <c r="VOY81" s="512"/>
      <c r="VOZ81" s="512"/>
      <c r="VPD81" s="512"/>
      <c r="VPF81" s="512"/>
      <c r="VPG81" s="512"/>
      <c r="VPH81" s="512"/>
      <c r="VPL81" s="512"/>
      <c r="VPN81" s="512"/>
      <c r="VPO81" s="512"/>
      <c r="VPP81" s="512"/>
      <c r="VPT81" s="512"/>
      <c r="VPV81" s="512"/>
      <c r="VPW81" s="512"/>
      <c r="VPX81" s="512"/>
      <c r="VQB81" s="512"/>
      <c r="VQD81" s="512"/>
      <c r="VQE81" s="512"/>
      <c r="VQF81" s="512"/>
      <c r="VQJ81" s="512"/>
      <c r="VQL81" s="512"/>
      <c r="VQM81" s="512"/>
      <c r="VQN81" s="512"/>
      <c r="VQR81" s="512"/>
      <c r="VQT81" s="512"/>
      <c r="VQU81" s="512"/>
      <c r="VQV81" s="512"/>
      <c r="VQZ81" s="512"/>
      <c r="VRB81" s="512"/>
      <c r="VRC81" s="512"/>
      <c r="VRD81" s="512"/>
      <c r="VRH81" s="512"/>
      <c r="VRJ81" s="512"/>
      <c r="VRK81" s="512"/>
      <c r="VRL81" s="512"/>
      <c r="VRP81" s="512"/>
      <c r="VRR81" s="512"/>
      <c r="VRS81" s="512"/>
      <c r="VRT81" s="512"/>
      <c r="VRX81" s="512"/>
      <c r="VRZ81" s="512"/>
      <c r="VSA81" s="512"/>
      <c r="VSB81" s="512"/>
      <c r="VSF81" s="512"/>
      <c r="VSH81" s="512"/>
      <c r="VSI81" s="512"/>
      <c r="VSJ81" s="512"/>
      <c r="VSN81" s="512"/>
      <c r="VSP81" s="512"/>
      <c r="VSQ81" s="512"/>
      <c r="VSR81" s="512"/>
      <c r="VSV81" s="512"/>
      <c r="VSX81" s="512"/>
      <c r="VSY81" s="512"/>
      <c r="VSZ81" s="512"/>
      <c r="VTD81" s="512"/>
      <c r="VTF81" s="512"/>
      <c r="VTG81" s="512"/>
      <c r="VTH81" s="512"/>
      <c r="VTL81" s="512"/>
      <c r="VTN81" s="512"/>
      <c r="VTO81" s="512"/>
      <c r="VTP81" s="512"/>
      <c r="VTT81" s="512"/>
      <c r="VTV81" s="512"/>
      <c r="VTW81" s="512"/>
      <c r="VTX81" s="512"/>
      <c r="VUB81" s="512"/>
      <c r="VUD81" s="512"/>
      <c r="VUE81" s="512"/>
      <c r="VUF81" s="512"/>
      <c r="VUJ81" s="512"/>
      <c r="VUL81" s="512"/>
      <c r="VUM81" s="512"/>
      <c r="VUN81" s="512"/>
      <c r="VUR81" s="512"/>
      <c r="VUT81" s="512"/>
      <c r="VUU81" s="512"/>
      <c r="VUV81" s="512"/>
      <c r="VUZ81" s="512"/>
      <c r="VVB81" s="512"/>
      <c r="VVC81" s="512"/>
      <c r="VVD81" s="512"/>
      <c r="VVH81" s="512"/>
      <c r="VVJ81" s="512"/>
      <c r="VVK81" s="512"/>
      <c r="VVL81" s="512"/>
      <c r="VVP81" s="512"/>
      <c r="VVR81" s="512"/>
      <c r="VVS81" s="512"/>
      <c r="VVT81" s="512"/>
      <c r="VVX81" s="512"/>
      <c r="VVZ81" s="512"/>
      <c r="VWA81" s="512"/>
      <c r="VWB81" s="512"/>
      <c r="VWF81" s="512"/>
      <c r="VWH81" s="512"/>
      <c r="VWI81" s="512"/>
      <c r="VWJ81" s="512"/>
      <c r="VWN81" s="512"/>
      <c r="VWP81" s="512"/>
      <c r="VWQ81" s="512"/>
      <c r="VWR81" s="512"/>
      <c r="VWV81" s="512"/>
      <c r="VWX81" s="512"/>
      <c r="VWY81" s="512"/>
      <c r="VWZ81" s="512"/>
      <c r="VXD81" s="512"/>
      <c r="VXF81" s="512"/>
      <c r="VXG81" s="512"/>
      <c r="VXH81" s="512"/>
      <c r="VXL81" s="512"/>
      <c r="VXN81" s="512"/>
      <c r="VXO81" s="512"/>
      <c r="VXP81" s="512"/>
      <c r="VXT81" s="512"/>
      <c r="VXV81" s="512"/>
      <c r="VXW81" s="512"/>
      <c r="VXX81" s="512"/>
      <c r="VYB81" s="512"/>
      <c r="VYD81" s="512"/>
      <c r="VYE81" s="512"/>
      <c r="VYF81" s="512"/>
      <c r="VYJ81" s="512"/>
      <c r="VYL81" s="512"/>
      <c r="VYM81" s="512"/>
      <c r="VYN81" s="512"/>
      <c r="VYR81" s="512"/>
      <c r="VYT81" s="512"/>
      <c r="VYU81" s="512"/>
      <c r="VYV81" s="512"/>
      <c r="VYZ81" s="512"/>
      <c r="VZB81" s="512"/>
      <c r="VZC81" s="512"/>
      <c r="VZD81" s="512"/>
      <c r="VZH81" s="512"/>
      <c r="VZJ81" s="512"/>
      <c r="VZK81" s="512"/>
      <c r="VZL81" s="512"/>
      <c r="VZP81" s="512"/>
      <c r="VZR81" s="512"/>
      <c r="VZS81" s="512"/>
      <c r="VZT81" s="512"/>
      <c r="VZX81" s="512"/>
      <c r="VZZ81" s="512"/>
      <c r="WAA81" s="512"/>
      <c r="WAB81" s="512"/>
      <c r="WAF81" s="512"/>
      <c r="WAH81" s="512"/>
      <c r="WAI81" s="512"/>
      <c r="WAJ81" s="512"/>
      <c r="WAN81" s="512"/>
      <c r="WAP81" s="512"/>
      <c r="WAQ81" s="512"/>
      <c r="WAR81" s="512"/>
      <c r="WAV81" s="512"/>
      <c r="WAX81" s="512"/>
      <c r="WAY81" s="512"/>
      <c r="WAZ81" s="512"/>
      <c r="WBD81" s="512"/>
      <c r="WBF81" s="512"/>
      <c r="WBG81" s="512"/>
      <c r="WBH81" s="512"/>
      <c r="WBL81" s="512"/>
      <c r="WBN81" s="512"/>
      <c r="WBO81" s="512"/>
      <c r="WBP81" s="512"/>
      <c r="WBT81" s="512"/>
      <c r="WBV81" s="512"/>
      <c r="WBW81" s="512"/>
      <c r="WBX81" s="512"/>
      <c r="WCB81" s="512"/>
      <c r="WCD81" s="512"/>
      <c r="WCE81" s="512"/>
      <c r="WCF81" s="512"/>
      <c r="WCJ81" s="512"/>
      <c r="WCL81" s="512"/>
      <c r="WCM81" s="512"/>
      <c r="WCN81" s="512"/>
      <c r="WCR81" s="512"/>
      <c r="WCT81" s="512"/>
      <c r="WCU81" s="512"/>
      <c r="WCV81" s="512"/>
      <c r="WCZ81" s="512"/>
      <c r="WDB81" s="512"/>
      <c r="WDC81" s="512"/>
      <c r="WDD81" s="512"/>
      <c r="WDH81" s="512"/>
      <c r="WDJ81" s="512"/>
      <c r="WDK81" s="512"/>
      <c r="WDL81" s="512"/>
      <c r="WDP81" s="512"/>
      <c r="WDR81" s="512"/>
      <c r="WDS81" s="512"/>
      <c r="WDT81" s="512"/>
      <c r="WDX81" s="512"/>
      <c r="WDZ81" s="512"/>
      <c r="WEA81" s="512"/>
      <c r="WEB81" s="512"/>
      <c r="WEF81" s="512"/>
      <c r="WEH81" s="512"/>
      <c r="WEI81" s="512"/>
      <c r="WEJ81" s="512"/>
      <c r="WEN81" s="512"/>
      <c r="WEP81" s="512"/>
      <c r="WEQ81" s="512"/>
      <c r="WER81" s="512"/>
      <c r="WEV81" s="512"/>
      <c r="WEX81" s="512"/>
      <c r="WEY81" s="512"/>
      <c r="WEZ81" s="512"/>
      <c r="WFD81" s="512"/>
      <c r="WFF81" s="512"/>
      <c r="WFG81" s="512"/>
      <c r="WFH81" s="512"/>
      <c r="WFL81" s="512"/>
      <c r="WFN81" s="512"/>
      <c r="WFO81" s="512"/>
      <c r="WFP81" s="512"/>
      <c r="WFT81" s="512"/>
      <c r="WFV81" s="512"/>
      <c r="WFW81" s="512"/>
      <c r="WFX81" s="512"/>
      <c r="WGB81" s="512"/>
      <c r="WGD81" s="512"/>
      <c r="WGE81" s="512"/>
      <c r="WGF81" s="512"/>
      <c r="WGJ81" s="512"/>
      <c r="WGL81" s="512"/>
      <c r="WGM81" s="512"/>
      <c r="WGN81" s="512"/>
      <c r="WGR81" s="512"/>
      <c r="WGT81" s="512"/>
      <c r="WGU81" s="512"/>
      <c r="WGV81" s="512"/>
      <c r="WGZ81" s="512"/>
      <c r="WHB81" s="512"/>
      <c r="WHC81" s="512"/>
      <c r="WHD81" s="512"/>
      <c r="WHH81" s="512"/>
      <c r="WHJ81" s="512"/>
      <c r="WHK81" s="512"/>
      <c r="WHL81" s="512"/>
      <c r="WHP81" s="512"/>
      <c r="WHR81" s="512"/>
      <c r="WHS81" s="512"/>
      <c r="WHT81" s="512"/>
      <c r="WHX81" s="512"/>
      <c r="WHZ81" s="512"/>
      <c r="WIA81" s="512"/>
      <c r="WIB81" s="512"/>
      <c r="WIF81" s="512"/>
      <c r="WIH81" s="512"/>
      <c r="WII81" s="512"/>
      <c r="WIJ81" s="512"/>
      <c r="WIN81" s="512"/>
      <c r="WIP81" s="512"/>
      <c r="WIQ81" s="512"/>
      <c r="WIR81" s="512"/>
      <c r="WIV81" s="512"/>
      <c r="WIX81" s="512"/>
      <c r="WIY81" s="512"/>
      <c r="WIZ81" s="512"/>
      <c r="WJD81" s="512"/>
      <c r="WJF81" s="512"/>
      <c r="WJG81" s="512"/>
      <c r="WJH81" s="512"/>
      <c r="WJL81" s="512"/>
      <c r="WJN81" s="512"/>
      <c r="WJO81" s="512"/>
      <c r="WJP81" s="512"/>
      <c r="WJT81" s="512"/>
      <c r="WJV81" s="512"/>
      <c r="WJW81" s="512"/>
      <c r="WJX81" s="512"/>
      <c r="WKB81" s="512"/>
      <c r="WKD81" s="512"/>
      <c r="WKE81" s="512"/>
      <c r="WKF81" s="512"/>
      <c r="WKJ81" s="512"/>
      <c r="WKL81" s="512"/>
      <c r="WKM81" s="512"/>
      <c r="WKN81" s="512"/>
      <c r="WKR81" s="512"/>
      <c r="WKT81" s="512"/>
      <c r="WKU81" s="512"/>
      <c r="WKV81" s="512"/>
      <c r="WKZ81" s="512"/>
      <c r="WLB81" s="512"/>
      <c r="WLC81" s="512"/>
      <c r="WLD81" s="512"/>
      <c r="WLH81" s="512"/>
      <c r="WLJ81" s="512"/>
      <c r="WLK81" s="512"/>
      <c r="WLL81" s="512"/>
      <c r="WLP81" s="512"/>
      <c r="WLR81" s="512"/>
      <c r="WLS81" s="512"/>
      <c r="WLT81" s="512"/>
      <c r="WLX81" s="512"/>
      <c r="WLZ81" s="512"/>
      <c r="WMA81" s="512"/>
      <c r="WMB81" s="512"/>
      <c r="WMF81" s="512"/>
      <c r="WMH81" s="512"/>
      <c r="WMI81" s="512"/>
      <c r="WMJ81" s="512"/>
      <c r="WMN81" s="512"/>
      <c r="WMP81" s="512"/>
      <c r="WMQ81" s="512"/>
      <c r="WMR81" s="512"/>
      <c r="WMV81" s="512"/>
      <c r="WMX81" s="512"/>
      <c r="WMY81" s="512"/>
      <c r="WMZ81" s="512"/>
      <c r="WND81" s="512"/>
      <c r="WNF81" s="512"/>
      <c r="WNG81" s="512"/>
      <c r="WNH81" s="512"/>
      <c r="WNL81" s="512"/>
      <c r="WNN81" s="512"/>
      <c r="WNO81" s="512"/>
      <c r="WNP81" s="512"/>
      <c r="WNT81" s="512"/>
      <c r="WNV81" s="512"/>
      <c r="WNW81" s="512"/>
      <c r="WNX81" s="512"/>
      <c r="WOB81" s="512"/>
      <c r="WOD81" s="512"/>
      <c r="WOE81" s="512"/>
      <c r="WOF81" s="512"/>
      <c r="WOJ81" s="512"/>
      <c r="WOL81" s="512"/>
      <c r="WOM81" s="512"/>
      <c r="WON81" s="512"/>
      <c r="WOR81" s="512"/>
      <c r="WOT81" s="512"/>
      <c r="WOU81" s="512"/>
      <c r="WOV81" s="512"/>
      <c r="WOZ81" s="512"/>
      <c r="WPB81" s="512"/>
      <c r="WPC81" s="512"/>
      <c r="WPD81" s="512"/>
      <c r="WPH81" s="512"/>
      <c r="WPJ81" s="512"/>
      <c r="WPK81" s="512"/>
      <c r="WPL81" s="512"/>
      <c r="WPP81" s="512"/>
      <c r="WPR81" s="512"/>
      <c r="WPS81" s="512"/>
      <c r="WPT81" s="512"/>
      <c r="WPX81" s="512"/>
      <c r="WPZ81" s="512"/>
      <c r="WQA81" s="512"/>
      <c r="WQB81" s="512"/>
      <c r="WQF81" s="512"/>
      <c r="WQH81" s="512"/>
      <c r="WQI81" s="512"/>
      <c r="WQJ81" s="512"/>
      <c r="WQN81" s="512"/>
      <c r="WQP81" s="512"/>
      <c r="WQQ81" s="512"/>
      <c r="WQR81" s="512"/>
      <c r="WQV81" s="512"/>
      <c r="WQX81" s="512"/>
      <c r="WQY81" s="512"/>
      <c r="WQZ81" s="512"/>
      <c r="WRD81" s="512"/>
      <c r="WRF81" s="512"/>
      <c r="WRG81" s="512"/>
      <c r="WRH81" s="512"/>
      <c r="WRL81" s="512"/>
      <c r="WRN81" s="512"/>
      <c r="WRO81" s="512"/>
      <c r="WRP81" s="512"/>
      <c r="WRT81" s="512"/>
      <c r="WRV81" s="512"/>
      <c r="WRW81" s="512"/>
      <c r="WRX81" s="512"/>
      <c r="WSB81" s="512"/>
      <c r="WSD81" s="512"/>
      <c r="WSE81" s="512"/>
      <c r="WSF81" s="512"/>
      <c r="WSJ81" s="512"/>
      <c r="WSL81" s="512"/>
      <c r="WSM81" s="512"/>
      <c r="WSN81" s="512"/>
      <c r="WSR81" s="512"/>
      <c r="WST81" s="512"/>
      <c r="WSU81" s="512"/>
      <c r="WSV81" s="512"/>
      <c r="WSZ81" s="512"/>
      <c r="WTB81" s="512"/>
      <c r="WTC81" s="512"/>
      <c r="WTD81" s="512"/>
      <c r="WTH81" s="512"/>
      <c r="WTJ81" s="512"/>
      <c r="WTK81" s="512"/>
      <c r="WTL81" s="512"/>
      <c r="WTP81" s="512"/>
      <c r="WTR81" s="512"/>
      <c r="WTS81" s="512"/>
      <c r="WTT81" s="512"/>
      <c r="WTX81" s="512"/>
      <c r="WTZ81" s="512"/>
      <c r="WUA81" s="512"/>
      <c r="WUB81" s="512"/>
      <c r="WUF81" s="512"/>
      <c r="WUH81" s="512"/>
      <c r="WUI81" s="512"/>
      <c r="WUJ81" s="512"/>
      <c r="WUN81" s="512"/>
      <c r="WUP81" s="512"/>
      <c r="WUQ81" s="512"/>
      <c r="WUR81" s="512"/>
      <c r="WUV81" s="512"/>
      <c r="WUX81" s="512"/>
      <c r="WUY81" s="512"/>
      <c r="WUZ81" s="512"/>
      <c r="WVD81" s="512"/>
      <c r="WVF81" s="512"/>
      <c r="WVG81" s="512"/>
      <c r="WVH81" s="512"/>
      <c r="WVL81" s="512"/>
      <c r="WVN81" s="512"/>
      <c r="WVO81" s="512"/>
      <c r="WVP81" s="512"/>
      <c r="WVT81" s="512"/>
      <c r="WVV81" s="512"/>
      <c r="WVW81" s="512"/>
      <c r="WVX81" s="512"/>
      <c r="WWB81" s="512"/>
      <c r="WWD81" s="512"/>
      <c r="WWE81" s="512"/>
      <c r="WWF81" s="512"/>
      <c r="WWJ81" s="512"/>
      <c r="WWL81" s="512"/>
      <c r="WWM81" s="512"/>
      <c r="WWN81" s="512"/>
      <c r="WWR81" s="512"/>
      <c r="WWT81" s="512"/>
      <c r="WWU81" s="512"/>
      <c r="WWV81" s="512"/>
      <c r="WWZ81" s="512"/>
      <c r="WXB81" s="512"/>
      <c r="WXC81" s="512"/>
      <c r="WXD81" s="512"/>
      <c r="WXH81" s="512"/>
      <c r="WXJ81" s="512"/>
      <c r="WXK81" s="512"/>
      <c r="WXL81" s="512"/>
      <c r="WXP81" s="512"/>
      <c r="WXR81" s="512"/>
      <c r="WXS81" s="512"/>
      <c r="WXT81" s="512"/>
      <c r="WXX81" s="512"/>
      <c r="WXZ81" s="512"/>
      <c r="WYA81" s="512"/>
      <c r="WYB81" s="512"/>
      <c r="WYF81" s="512"/>
      <c r="WYH81" s="512"/>
      <c r="WYI81" s="512"/>
      <c r="WYJ81" s="512"/>
      <c r="WYN81" s="512"/>
      <c r="WYP81" s="512"/>
      <c r="WYQ81" s="512"/>
      <c r="WYR81" s="512"/>
      <c r="WYV81" s="512"/>
      <c r="WYX81" s="512"/>
      <c r="WYY81" s="512"/>
      <c r="WYZ81" s="512"/>
      <c r="WZD81" s="512"/>
      <c r="WZF81" s="512"/>
      <c r="WZG81" s="512"/>
      <c r="WZH81" s="512"/>
      <c r="WZL81" s="512"/>
      <c r="WZN81" s="512"/>
      <c r="WZO81" s="512"/>
      <c r="WZP81" s="512"/>
      <c r="WZT81" s="512"/>
      <c r="WZV81" s="512"/>
      <c r="WZW81" s="512"/>
      <c r="WZX81" s="512"/>
      <c r="XAB81" s="512"/>
      <c r="XAD81" s="512"/>
      <c r="XAE81" s="512"/>
      <c r="XAF81" s="512"/>
      <c r="XAJ81" s="512"/>
      <c r="XAL81" s="512"/>
      <c r="XAM81" s="512"/>
      <c r="XAN81" s="512"/>
      <c r="XAR81" s="512"/>
      <c r="XAT81" s="512"/>
      <c r="XAU81" s="512"/>
      <c r="XAV81" s="512"/>
      <c r="XAZ81" s="512"/>
      <c r="XBB81" s="512"/>
      <c r="XBC81" s="512"/>
      <c r="XBD81" s="512"/>
      <c r="XBH81" s="512"/>
      <c r="XBJ81" s="512"/>
      <c r="XBK81" s="512"/>
      <c r="XBL81" s="512"/>
      <c r="XBP81" s="512"/>
      <c r="XBR81" s="512"/>
      <c r="XBS81" s="512"/>
      <c r="XBT81" s="512"/>
      <c r="XBX81" s="512"/>
      <c r="XBZ81" s="512"/>
      <c r="XCA81" s="512"/>
      <c r="XCB81" s="512"/>
      <c r="XCF81" s="512"/>
      <c r="XCH81" s="512"/>
      <c r="XCI81" s="512"/>
      <c r="XCJ81" s="512"/>
      <c r="XCN81" s="512"/>
      <c r="XCP81" s="512"/>
      <c r="XCQ81" s="512"/>
      <c r="XCR81" s="512"/>
      <c r="XCV81" s="512"/>
      <c r="XCX81" s="512"/>
      <c r="XCY81" s="512"/>
      <c r="XCZ81" s="512"/>
      <c r="XDD81" s="512"/>
      <c r="XDF81" s="512"/>
      <c r="XDG81" s="512"/>
      <c r="XDH81" s="512"/>
      <c r="XDL81" s="512"/>
      <c r="XDN81" s="512"/>
      <c r="XDO81" s="512"/>
      <c r="XDP81" s="512"/>
      <c r="XDT81" s="512"/>
      <c r="XDV81" s="512"/>
      <c r="XDW81" s="512"/>
      <c r="XDX81" s="512"/>
      <c r="XEB81" s="512"/>
      <c r="XED81" s="512"/>
      <c r="XEE81" s="512"/>
      <c r="XEF81" s="512"/>
      <c r="XEJ81" s="512"/>
      <c r="XEL81" s="512"/>
      <c r="XEM81" s="512"/>
      <c r="XEN81" s="512"/>
      <c r="XER81" s="512"/>
      <c r="XET81" s="512"/>
      <c r="XEU81" s="512"/>
      <c r="XEV81" s="512"/>
      <c r="XEZ81" s="512"/>
      <c r="XFB81" s="512"/>
      <c r="XFC81" s="512"/>
      <c r="XFD81" s="512"/>
    </row>
    <row r="82" spans="3:1024 1026:2048 2050:3072 3074:4096 4098:5120 5122:6144 6146:7168 7170:8192 8194:9216 9218:10240 10242:11264 11266:12288 12290:13312 13314:14336 14338:15360 15362:16384" s="256" customFormat="1" x14ac:dyDescent="0.15">
      <c r="C82" s="49"/>
      <c r="D82" s="542" t="s">
        <v>499</v>
      </c>
      <c r="E82" s="548">
        <v>0.9</v>
      </c>
      <c r="F82" s="548">
        <v>8.8000000000000007</v>
      </c>
      <c r="G82" s="264">
        <f t="shared" si="7"/>
        <v>3.2882917828648533E-3</v>
      </c>
      <c r="H82" s="15">
        <f t="shared" si="8"/>
        <v>2.9594626045783681</v>
      </c>
      <c r="I82" s="15">
        <f t="shared" si="9"/>
        <v>28.936967689210711</v>
      </c>
      <c r="J82" s="15">
        <f>H82/SUM(H76:H86)*F15</f>
        <v>13.721877127083035</v>
      </c>
      <c r="K82" s="15">
        <f t="shared" si="6"/>
        <v>103.53530497299147</v>
      </c>
      <c r="L82" s="263">
        <v>0.83</v>
      </c>
      <c r="M82" s="264">
        <f t="shared" si="10"/>
        <v>11.389158015478918</v>
      </c>
      <c r="N82" s="512"/>
      <c r="O82" s="512"/>
      <c r="P82" s="512"/>
      <c r="T82" s="512"/>
      <c r="V82" s="512"/>
      <c r="W82" s="512"/>
      <c r="X82" s="512"/>
      <c r="AB82" s="512"/>
      <c r="AD82" s="512"/>
      <c r="AE82" s="512"/>
      <c r="AF82" s="512"/>
      <c r="AJ82" s="512"/>
      <c r="AL82" s="512"/>
      <c r="AM82" s="512"/>
      <c r="AN82" s="512"/>
      <c r="AR82" s="512"/>
      <c r="AT82" s="512"/>
      <c r="AU82" s="512"/>
      <c r="AV82" s="512"/>
      <c r="AZ82" s="512"/>
      <c r="BB82" s="512"/>
      <c r="BC82" s="512"/>
      <c r="BD82" s="512"/>
      <c r="BH82" s="512"/>
      <c r="BJ82" s="512"/>
      <c r="BK82" s="512"/>
      <c r="BL82" s="512"/>
      <c r="BP82" s="512"/>
      <c r="BR82" s="512"/>
      <c r="BS82" s="512"/>
      <c r="BT82" s="512"/>
      <c r="BX82" s="512"/>
      <c r="BZ82" s="512"/>
      <c r="CA82" s="512"/>
      <c r="CB82" s="512"/>
      <c r="CF82" s="512"/>
      <c r="CH82" s="512"/>
      <c r="CI82" s="512"/>
      <c r="CJ82" s="512"/>
      <c r="CN82" s="512"/>
      <c r="CP82" s="512"/>
      <c r="CQ82" s="512"/>
      <c r="CR82" s="512"/>
      <c r="CV82" s="512"/>
      <c r="CX82" s="512"/>
      <c r="CY82" s="512"/>
      <c r="CZ82" s="512"/>
      <c r="DD82" s="512"/>
      <c r="DF82" s="512"/>
      <c r="DG82" s="512"/>
      <c r="DH82" s="512"/>
      <c r="DL82" s="512"/>
      <c r="DN82" s="512"/>
      <c r="DO82" s="512"/>
      <c r="DP82" s="512"/>
      <c r="DT82" s="512"/>
      <c r="DV82" s="512"/>
      <c r="DW82" s="512"/>
      <c r="DX82" s="512"/>
      <c r="EB82" s="512"/>
      <c r="ED82" s="512"/>
      <c r="EE82" s="512"/>
      <c r="EF82" s="512"/>
      <c r="EJ82" s="512"/>
      <c r="EL82" s="512"/>
      <c r="EM82" s="512"/>
      <c r="EN82" s="512"/>
      <c r="ER82" s="512"/>
      <c r="ET82" s="512"/>
      <c r="EU82" s="512"/>
      <c r="EV82" s="512"/>
      <c r="EZ82" s="512"/>
      <c r="FB82" s="512"/>
      <c r="FC82" s="512"/>
      <c r="FD82" s="512"/>
      <c r="FH82" s="512"/>
      <c r="FJ82" s="512"/>
      <c r="FK82" s="512"/>
      <c r="FL82" s="512"/>
      <c r="FP82" s="512"/>
      <c r="FR82" s="512"/>
      <c r="FS82" s="512"/>
      <c r="FT82" s="512"/>
      <c r="FX82" s="512"/>
      <c r="FZ82" s="512"/>
      <c r="GA82" s="512"/>
      <c r="GB82" s="512"/>
      <c r="GF82" s="512"/>
      <c r="GH82" s="512"/>
      <c r="GI82" s="512"/>
      <c r="GJ82" s="512"/>
      <c r="GN82" s="512"/>
      <c r="GP82" s="512"/>
      <c r="GQ82" s="512"/>
      <c r="GR82" s="512"/>
      <c r="GV82" s="512"/>
      <c r="GX82" s="512"/>
      <c r="GY82" s="512"/>
      <c r="GZ82" s="512"/>
      <c r="HD82" s="512"/>
      <c r="HF82" s="512"/>
      <c r="HG82" s="512"/>
      <c r="HH82" s="512"/>
      <c r="HL82" s="512"/>
      <c r="HN82" s="512"/>
      <c r="HO82" s="512"/>
      <c r="HP82" s="512"/>
      <c r="HT82" s="512"/>
      <c r="HV82" s="512"/>
      <c r="HW82" s="512"/>
      <c r="HX82" s="512"/>
      <c r="IB82" s="512"/>
      <c r="ID82" s="512"/>
      <c r="IE82" s="512"/>
      <c r="IF82" s="512"/>
      <c r="IJ82" s="512"/>
      <c r="IL82" s="512"/>
      <c r="IM82" s="512"/>
      <c r="IN82" s="512"/>
      <c r="IR82" s="512"/>
      <c r="IT82" s="512"/>
      <c r="IU82" s="512"/>
      <c r="IV82" s="512"/>
      <c r="IZ82" s="512"/>
      <c r="JB82" s="512"/>
      <c r="JC82" s="512"/>
      <c r="JD82" s="512"/>
      <c r="JH82" s="512"/>
      <c r="JJ82" s="512"/>
      <c r="JK82" s="512"/>
      <c r="JL82" s="512"/>
      <c r="JP82" s="512"/>
      <c r="JR82" s="512"/>
      <c r="JS82" s="512"/>
      <c r="JT82" s="512"/>
      <c r="JX82" s="512"/>
      <c r="JZ82" s="512"/>
      <c r="KA82" s="512"/>
      <c r="KB82" s="512"/>
      <c r="KF82" s="512"/>
      <c r="KH82" s="512"/>
      <c r="KI82" s="512"/>
      <c r="KJ82" s="512"/>
      <c r="KN82" s="512"/>
      <c r="KP82" s="512"/>
      <c r="KQ82" s="512"/>
      <c r="KR82" s="512"/>
      <c r="KV82" s="512"/>
      <c r="KX82" s="512"/>
      <c r="KY82" s="512"/>
      <c r="KZ82" s="512"/>
      <c r="LD82" s="512"/>
      <c r="LF82" s="512"/>
      <c r="LG82" s="512"/>
      <c r="LH82" s="512"/>
      <c r="LL82" s="512"/>
      <c r="LN82" s="512"/>
      <c r="LO82" s="512"/>
      <c r="LP82" s="512"/>
      <c r="LT82" s="512"/>
      <c r="LV82" s="512"/>
      <c r="LW82" s="512"/>
      <c r="LX82" s="512"/>
      <c r="MB82" s="512"/>
      <c r="MD82" s="512"/>
      <c r="ME82" s="512"/>
      <c r="MF82" s="512"/>
      <c r="MJ82" s="512"/>
      <c r="ML82" s="512"/>
      <c r="MM82" s="512"/>
      <c r="MN82" s="512"/>
      <c r="MR82" s="512"/>
      <c r="MT82" s="512"/>
      <c r="MU82" s="512"/>
      <c r="MV82" s="512"/>
      <c r="MZ82" s="512"/>
      <c r="NB82" s="512"/>
      <c r="NC82" s="512"/>
      <c r="ND82" s="512"/>
      <c r="NH82" s="512"/>
      <c r="NJ82" s="512"/>
      <c r="NK82" s="512"/>
      <c r="NL82" s="512"/>
      <c r="NP82" s="512"/>
      <c r="NR82" s="512"/>
      <c r="NS82" s="512"/>
      <c r="NT82" s="512"/>
      <c r="NX82" s="512"/>
      <c r="NZ82" s="512"/>
      <c r="OA82" s="512"/>
      <c r="OB82" s="512"/>
      <c r="OF82" s="512"/>
      <c r="OH82" s="512"/>
      <c r="OI82" s="512"/>
      <c r="OJ82" s="512"/>
      <c r="ON82" s="512"/>
      <c r="OP82" s="512"/>
      <c r="OQ82" s="512"/>
      <c r="OR82" s="512"/>
      <c r="OV82" s="512"/>
      <c r="OX82" s="512"/>
      <c r="OY82" s="512"/>
      <c r="OZ82" s="512"/>
      <c r="PD82" s="512"/>
      <c r="PF82" s="512"/>
      <c r="PG82" s="512"/>
      <c r="PH82" s="512"/>
      <c r="PL82" s="512"/>
      <c r="PN82" s="512"/>
      <c r="PO82" s="512"/>
      <c r="PP82" s="512"/>
      <c r="PT82" s="512"/>
      <c r="PV82" s="512"/>
      <c r="PW82" s="512"/>
      <c r="PX82" s="512"/>
      <c r="QB82" s="512"/>
      <c r="QD82" s="512"/>
      <c r="QE82" s="512"/>
      <c r="QF82" s="512"/>
      <c r="QJ82" s="512"/>
      <c r="QL82" s="512"/>
      <c r="QM82" s="512"/>
      <c r="QN82" s="512"/>
      <c r="QR82" s="512"/>
      <c r="QT82" s="512"/>
      <c r="QU82" s="512"/>
      <c r="QV82" s="512"/>
      <c r="QZ82" s="512"/>
      <c r="RB82" s="512"/>
      <c r="RC82" s="512"/>
      <c r="RD82" s="512"/>
      <c r="RH82" s="512"/>
      <c r="RJ82" s="512"/>
      <c r="RK82" s="512"/>
      <c r="RL82" s="512"/>
      <c r="RP82" s="512"/>
      <c r="RR82" s="512"/>
      <c r="RS82" s="512"/>
      <c r="RT82" s="512"/>
      <c r="RX82" s="512"/>
      <c r="RZ82" s="512"/>
      <c r="SA82" s="512"/>
      <c r="SB82" s="512"/>
      <c r="SF82" s="512"/>
      <c r="SH82" s="512"/>
      <c r="SI82" s="512"/>
      <c r="SJ82" s="512"/>
      <c r="SN82" s="512"/>
      <c r="SP82" s="512"/>
      <c r="SQ82" s="512"/>
      <c r="SR82" s="512"/>
      <c r="SV82" s="512"/>
      <c r="SX82" s="512"/>
      <c r="SY82" s="512"/>
      <c r="SZ82" s="512"/>
      <c r="TD82" s="512"/>
      <c r="TF82" s="512"/>
      <c r="TG82" s="512"/>
      <c r="TH82" s="512"/>
      <c r="TL82" s="512"/>
      <c r="TN82" s="512"/>
      <c r="TO82" s="512"/>
      <c r="TP82" s="512"/>
      <c r="TT82" s="512"/>
      <c r="TV82" s="512"/>
      <c r="TW82" s="512"/>
      <c r="TX82" s="512"/>
      <c r="UB82" s="512"/>
      <c r="UD82" s="512"/>
      <c r="UE82" s="512"/>
      <c r="UF82" s="512"/>
      <c r="UJ82" s="512"/>
      <c r="UL82" s="512"/>
      <c r="UM82" s="512"/>
      <c r="UN82" s="512"/>
      <c r="UR82" s="512"/>
      <c r="UT82" s="512"/>
      <c r="UU82" s="512"/>
      <c r="UV82" s="512"/>
      <c r="UZ82" s="512"/>
      <c r="VB82" s="512"/>
      <c r="VC82" s="512"/>
      <c r="VD82" s="512"/>
      <c r="VH82" s="512"/>
      <c r="VJ82" s="512"/>
      <c r="VK82" s="512"/>
      <c r="VL82" s="512"/>
      <c r="VP82" s="512"/>
      <c r="VR82" s="512"/>
      <c r="VS82" s="512"/>
      <c r="VT82" s="512"/>
      <c r="VX82" s="512"/>
      <c r="VZ82" s="512"/>
      <c r="WA82" s="512"/>
      <c r="WB82" s="512"/>
      <c r="WF82" s="512"/>
      <c r="WH82" s="512"/>
      <c r="WI82" s="512"/>
      <c r="WJ82" s="512"/>
      <c r="WN82" s="512"/>
      <c r="WP82" s="512"/>
      <c r="WQ82" s="512"/>
      <c r="WR82" s="512"/>
      <c r="WV82" s="512"/>
      <c r="WX82" s="512"/>
      <c r="WY82" s="512"/>
      <c r="WZ82" s="512"/>
      <c r="XD82" s="512"/>
      <c r="XF82" s="512"/>
      <c r="XG82" s="512"/>
      <c r="XH82" s="512"/>
      <c r="XL82" s="512"/>
      <c r="XN82" s="512"/>
      <c r="XO82" s="512"/>
      <c r="XP82" s="512"/>
      <c r="XT82" s="512"/>
      <c r="XV82" s="512"/>
      <c r="XW82" s="512"/>
      <c r="XX82" s="512"/>
      <c r="YB82" s="512"/>
      <c r="YD82" s="512"/>
      <c r="YE82" s="512"/>
      <c r="YF82" s="512"/>
      <c r="YJ82" s="512"/>
      <c r="YL82" s="512"/>
      <c r="YM82" s="512"/>
      <c r="YN82" s="512"/>
      <c r="YR82" s="512"/>
      <c r="YT82" s="512"/>
      <c r="YU82" s="512"/>
      <c r="YV82" s="512"/>
      <c r="YZ82" s="512"/>
      <c r="ZB82" s="512"/>
      <c r="ZC82" s="512"/>
      <c r="ZD82" s="512"/>
      <c r="ZH82" s="512"/>
      <c r="ZJ82" s="512"/>
      <c r="ZK82" s="512"/>
      <c r="ZL82" s="512"/>
      <c r="ZP82" s="512"/>
      <c r="ZR82" s="512"/>
      <c r="ZS82" s="512"/>
      <c r="ZT82" s="512"/>
      <c r="ZX82" s="512"/>
      <c r="ZZ82" s="512"/>
      <c r="AAA82" s="512"/>
      <c r="AAB82" s="512"/>
      <c r="AAF82" s="512"/>
      <c r="AAH82" s="512"/>
      <c r="AAI82" s="512"/>
      <c r="AAJ82" s="512"/>
      <c r="AAN82" s="512"/>
      <c r="AAP82" s="512"/>
      <c r="AAQ82" s="512"/>
      <c r="AAR82" s="512"/>
      <c r="AAV82" s="512"/>
      <c r="AAX82" s="512"/>
      <c r="AAY82" s="512"/>
      <c r="AAZ82" s="512"/>
      <c r="ABD82" s="512"/>
      <c r="ABF82" s="512"/>
      <c r="ABG82" s="512"/>
      <c r="ABH82" s="512"/>
      <c r="ABL82" s="512"/>
      <c r="ABN82" s="512"/>
      <c r="ABO82" s="512"/>
      <c r="ABP82" s="512"/>
      <c r="ABT82" s="512"/>
      <c r="ABV82" s="512"/>
      <c r="ABW82" s="512"/>
      <c r="ABX82" s="512"/>
      <c r="ACB82" s="512"/>
      <c r="ACD82" s="512"/>
      <c r="ACE82" s="512"/>
      <c r="ACF82" s="512"/>
      <c r="ACJ82" s="512"/>
      <c r="ACL82" s="512"/>
      <c r="ACM82" s="512"/>
      <c r="ACN82" s="512"/>
      <c r="ACR82" s="512"/>
      <c r="ACT82" s="512"/>
      <c r="ACU82" s="512"/>
      <c r="ACV82" s="512"/>
      <c r="ACZ82" s="512"/>
      <c r="ADB82" s="512"/>
      <c r="ADC82" s="512"/>
      <c r="ADD82" s="512"/>
      <c r="ADH82" s="512"/>
      <c r="ADJ82" s="512"/>
      <c r="ADK82" s="512"/>
      <c r="ADL82" s="512"/>
      <c r="ADP82" s="512"/>
      <c r="ADR82" s="512"/>
      <c r="ADS82" s="512"/>
      <c r="ADT82" s="512"/>
      <c r="ADX82" s="512"/>
      <c r="ADZ82" s="512"/>
      <c r="AEA82" s="512"/>
      <c r="AEB82" s="512"/>
      <c r="AEF82" s="512"/>
      <c r="AEH82" s="512"/>
      <c r="AEI82" s="512"/>
      <c r="AEJ82" s="512"/>
      <c r="AEN82" s="512"/>
      <c r="AEP82" s="512"/>
      <c r="AEQ82" s="512"/>
      <c r="AER82" s="512"/>
      <c r="AEV82" s="512"/>
      <c r="AEX82" s="512"/>
      <c r="AEY82" s="512"/>
      <c r="AEZ82" s="512"/>
      <c r="AFD82" s="512"/>
      <c r="AFF82" s="512"/>
      <c r="AFG82" s="512"/>
      <c r="AFH82" s="512"/>
      <c r="AFL82" s="512"/>
      <c r="AFN82" s="512"/>
      <c r="AFO82" s="512"/>
      <c r="AFP82" s="512"/>
      <c r="AFT82" s="512"/>
      <c r="AFV82" s="512"/>
      <c r="AFW82" s="512"/>
      <c r="AFX82" s="512"/>
      <c r="AGB82" s="512"/>
      <c r="AGD82" s="512"/>
      <c r="AGE82" s="512"/>
      <c r="AGF82" s="512"/>
      <c r="AGJ82" s="512"/>
      <c r="AGL82" s="512"/>
      <c r="AGM82" s="512"/>
      <c r="AGN82" s="512"/>
      <c r="AGR82" s="512"/>
      <c r="AGT82" s="512"/>
      <c r="AGU82" s="512"/>
      <c r="AGV82" s="512"/>
      <c r="AGZ82" s="512"/>
      <c r="AHB82" s="512"/>
      <c r="AHC82" s="512"/>
      <c r="AHD82" s="512"/>
      <c r="AHH82" s="512"/>
      <c r="AHJ82" s="512"/>
      <c r="AHK82" s="512"/>
      <c r="AHL82" s="512"/>
      <c r="AHP82" s="512"/>
      <c r="AHR82" s="512"/>
      <c r="AHS82" s="512"/>
      <c r="AHT82" s="512"/>
      <c r="AHX82" s="512"/>
      <c r="AHZ82" s="512"/>
      <c r="AIA82" s="512"/>
      <c r="AIB82" s="512"/>
      <c r="AIF82" s="512"/>
      <c r="AIH82" s="512"/>
      <c r="AII82" s="512"/>
      <c r="AIJ82" s="512"/>
      <c r="AIN82" s="512"/>
      <c r="AIP82" s="512"/>
      <c r="AIQ82" s="512"/>
      <c r="AIR82" s="512"/>
      <c r="AIV82" s="512"/>
      <c r="AIX82" s="512"/>
      <c r="AIY82" s="512"/>
      <c r="AIZ82" s="512"/>
      <c r="AJD82" s="512"/>
      <c r="AJF82" s="512"/>
      <c r="AJG82" s="512"/>
      <c r="AJH82" s="512"/>
      <c r="AJL82" s="512"/>
      <c r="AJN82" s="512"/>
      <c r="AJO82" s="512"/>
      <c r="AJP82" s="512"/>
      <c r="AJT82" s="512"/>
      <c r="AJV82" s="512"/>
      <c r="AJW82" s="512"/>
      <c r="AJX82" s="512"/>
      <c r="AKB82" s="512"/>
      <c r="AKD82" s="512"/>
      <c r="AKE82" s="512"/>
      <c r="AKF82" s="512"/>
      <c r="AKJ82" s="512"/>
      <c r="AKL82" s="512"/>
      <c r="AKM82" s="512"/>
      <c r="AKN82" s="512"/>
      <c r="AKR82" s="512"/>
      <c r="AKT82" s="512"/>
      <c r="AKU82" s="512"/>
      <c r="AKV82" s="512"/>
      <c r="AKZ82" s="512"/>
      <c r="ALB82" s="512"/>
      <c r="ALC82" s="512"/>
      <c r="ALD82" s="512"/>
      <c r="ALH82" s="512"/>
      <c r="ALJ82" s="512"/>
      <c r="ALK82" s="512"/>
      <c r="ALL82" s="512"/>
      <c r="ALP82" s="512"/>
      <c r="ALR82" s="512"/>
      <c r="ALS82" s="512"/>
      <c r="ALT82" s="512"/>
      <c r="ALX82" s="512"/>
      <c r="ALZ82" s="512"/>
      <c r="AMA82" s="512"/>
      <c r="AMB82" s="512"/>
      <c r="AMF82" s="512"/>
      <c r="AMH82" s="512"/>
      <c r="AMI82" s="512"/>
      <c r="AMJ82" s="512"/>
      <c r="AMN82" s="512"/>
      <c r="AMP82" s="512"/>
      <c r="AMQ82" s="512"/>
      <c r="AMR82" s="512"/>
      <c r="AMV82" s="512"/>
      <c r="AMX82" s="512"/>
      <c r="AMY82" s="512"/>
      <c r="AMZ82" s="512"/>
      <c r="AND82" s="512"/>
      <c r="ANF82" s="512"/>
      <c r="ANG82" s="512"/>
      <c r="ANH82" s="512"/>
      <c r="ANL82" s="512"/>
      <c r="ANN82" s="512"/>
      <c r="ANO82" s="512"/>
      <c r="ANP82" s="512"/>
      <c r="ANT82" s="512"/>
      <c r="ANV82" s="512"/>
      <c r="ANW82" s="512"/>
      <c r="ANX82" s="512"/>
      <c r="AOB82" s="512"/>
      <c r="AOD82" s="512"/>
      <c r="AOE82" s="512"/>
      <c r="AOF82" s="512"/>
      <c r="AOJ82" s="512"/>
      <c r="AOL82" s="512"/>
      <c r="AOM82" s="512"/>
      <c r="AON82" s="512"/>
      <c r="AOR82" s="512"/>
      <c r="AOT82" s="512"/>
      <c r="AOU82" s="512"/>
      <c r="AOV82" s="512"/>
      <c r="AOZ82" s="512"/>
      <c r="APB82" s="512"/>
      <c r="APC82" s="512"/>
      <c r="APD82" s="512"/>
      <c r="APH82" s="512"/>
      <c r="APJ82" s="512"/>
      <c r="APK82" s="512"/>
      <c r="APL82" s="512"/>
      <c r="APP82" s="512"/>
      <c r="APR82" s="512"/>
      <c r="APS82" s="512"/>
      <c r="APT82" s="512"/>
      <c r="APX82" s="512"/>
      <c r="APZ82" s="512"/>
      <c r="AQA82" s="512"/>
      <c r="AQB82" s="512"/>
      <c r="AQF82" s="512"/>
      <c r="AQH82" s="512"/>
      <c r="AQI82" s="512"/>
      <c r="AQJ82" s="512"/>
      <c r="AQN82" s="512"/>
      <c r="AQP82" s="512"/>
      <c r="AQQ82" s="512"/>
      <c r="AQR82" s="512"/>
      <c r="AQV82" s="512"/>
      <c r="AQX82" s="512"/>
      <c r="AQY82" s="512"/>
      <c r="AQZ82" s="512"/>
      <c r="ARD82" s="512"/>
      <c r="ARF82" s="512"/>
      <c r="ARG82" s="512"/>
      <c r="ARH82" s="512"/>
      <c r="ARL82" s="512"/>
      <c r="ARN82" s="512"/>
      <c r="ARO82" s="512"/>
      <c r="ARP82" s="512"/>
      <c r="ART82" s="512"/>
      <c r="ARV82" s="512"/>
      <c r="ARW82" s="512"/>
      <c r="ARX82" s="512"/>
      <c r="ASB82" s="512"/>
      <c r="ASD82" s="512"/>
      <c r="ASE82" s="512"/>
      <c r="ASF82" s="512"/>
      <c r="ASJ82" s="512"/>
      <c r="ASL82" s="512"/>
      <c r="ASM82" s="512"/>
      <c r="ASN82" s="512"/>
      <c r="ASR82" s="512"/>
      <c r="AST82" s="512"/>
      <c r="ASU82" s="512"/>
      <c r="ASV82" s="512"/>
      <c r="ASZ82" s="512"/>
      <c r="ATB82" s="512"/>
      <c r="ATC82" s="512"/>
      <c r="ATD82" s="512"/>
      <c r="ATH82" s="512"/>
      <c r="ATJ82" s="512"/>
      <c r="ATK82" s="512"/>
      <c r="ATL82" s="512"/>
      <c r="ATP82" s="512"/>
      <c r="ATR82" s="512"/>
      <c r="ATS82" s="512"/>
      <c r="ATT82" s="512"/>
      <c r="ATX82" s="512"/>
      <c r="ATZ82" s="512"/>
      <c r="AUA82" s="512"/>
      <c r="AUB82" s="512"/>
      <c r="AUF82" s="512"/>
      <c r="AUH82" s="512"/>
      <c r="AUI82" s="512"/>
      <c r="AUJ82" s="512"/>
      <c r="AUN82" s="512"/>
      <c r="AUP82" s="512"/>
      <c r="AUQ82" s="512"/>
      <c r="AUR82" s="512"/>
      <c r="AUV82" s="512"/>
      <c r="AUX82" s="512"/>
      <c r="AUY82" s="512"/>
      <c r="AUZ82" s="512"/>
      <c r="AVD82" s="512"/>
      <c r="AVF82" s="512"/>
      <c r="AVG82" s="512"/>
      <c r="AVH82" s="512"/>
      <c r="AVL82" s="512"/>
      <c r="AVN82" s="512"/>
      <c r="AVO82" s="512"/>
      <c r="AVP82" s="512"/>
      <c r="AVT82" s="512"/>
      <c r="AVV82" s="512"/>
      <c r="AVW82" s="512"/>
      <c r="AVX82" s="512"/>
      <c r="AWB82" s="512"/>
      <c r="AWD82" s="512"/>
      <c r="AWE82" s="512"/>
      <c r="AWF82" s="512"/>
      <c r="AWJ82" s="512"/>
      <c r="AWL82" s="512"/>
      <c r="AWM82" s="512"/>
      <c r="AWN82" s="512"/>
      <c r="AWR82" s="512"/>
      <c r="AWT82" s="512"/>
      <c r="AWU82" s="512"/>
      <c r="AWV82" s="512"/>
      <c r="AWZ82" s="512"/>
      <c r="AXB82" s="512"/>
      <c r="AXC82" s="512"/>
      <c r="AXD82" s="512"/>
      <c r="AXH82" s="512"/>
      <c r="AXJ82" s="512"/>
      <c r="AXK82" s="512"/>
      <c r="AXL82" s="512"/>
      <c r="AXP82" s="512"/>
      <c r="AXR82" s="512"/>
      <c r="AXS82" s="512"/>
      <c r="AXT82" s="512"/>
      <c r="AXX82" s="512"/>
      <c r="AXZ82" s="512"/>
      <c r="AYA82" s="512"/>
      <c r="AYB82" s="512"/>
      <c r="AYF82" s="512"/>
      <c r="AYH82" s="512"/>
      <c r="AYI82" s="512"/>
      <c r="AYJ82" s="512"/>
      <c r="AYN82" s="512"/>
      <c r="AYP82" s="512"/>
      <c r="AYQ82" s="512"/>
      <c r="AYR82" s="512"/>
      <c r="AYV82" s="512"/>
      <c r="AYX82" s="512"/>
      <c r="AYY82" s="512"/>
      <c r="AYZ82" s="512"/>
      <c r="AZD82" s="512"/>
      <c r="AZF82" s="512"/>
      <c r="AZG82" s="512"/>
      <c r="AZH82" s="512"/>
      <c r="AZL82" s="512"/>
      <c r="AZN82" s="512"/>
      <c r="AZO82" s="512"/>
      <c r="AZP82" s="512"/>
      <c r="AZT82" s="512"/>
      <c r="AZV82" s="512"/>
      <c r="AZW82" s="512"/>
      <c r="AZX82" s="512"/>
      <c r="BAB82" s="512"/>
      <c r="BAD82" s="512"/>
      <c r="BAE82" s="512"/>
      <c r="BAF82" s="512"/>
      <c r="BAJ82" s="512"/>
      <c r="BAL82" s="512"/>
      <c r="BAM82" s="512"/>
      <c r="BAN82" s="512"/>
      <c r="BAR82" s="512"/>
      <c r="BAT82" s="512"/>
      <c r="BAU82" s="512"/>
      <c r="BAV82" s="512"/>
      <c r="BAZ82" s="512"/>
      <c r="BBB82" s="512"/>
      <c r="BBC82" s="512"/>
      <c r="BBD82" s="512"/>
      <c r="BBH82" s="512"/>
      <c r="BBJ82" s="512"/>
      <c r="BBK82" s="512"/>
      <c r="BBL82" s="512"/>
      <c r="BBP82" s="512"/>
      <c r="BBR82" s="512"/>
      <c r="BBS82" s="512"/>
      <c r="BBT82" s="512"/>
      <c r="BBX82" s="512"/>
      <c r="BBZ82" s="512"/>
      <c r="BCA82" s="512"/>
      <c r="BCB82" s="512"/>
      <c r="BCF82" s="512"/>
      <c r="BCH82" s="512"/>
      <c r="BCI82" s="512"/>
      <c r="BCJ82" s="512"/>
      <c r="BCN82" s="512"/>
      <c r="BCP82" s="512"/>
      <c r="BCQ82" s="512"/>
      <c r="BCR82" s="512"/>
      <c r="BCV82" s="512"/>
      <c r="BCX82" s="512"/>
      <c r="BCY82" s="512"/>
      <c r="BCZ82" s="512"/>
      <c r="BDD82" s="512"/>
      <c r="BDF82" s="512"/>
      <c r="BDG82" s="512"/>
      <c r="BDH82" s="512"/>
      <c r="BDL82" s="512"/>
      <c r="BDN82" s="512"/>
      <c r="BDO82" s="512"/>
      <c r="BDP82" s="512"/>
      <c r="BDT82" s="512"/>
      <c r="BDV82" s="512"/>
      <c r="BDW82" s="512"/>
      <c r="BDX82" s="512"/>
      <c r="BEB82" s="512"/>
      <c r="BED82" s="512"/>
      <c r="BEE82" s="512"/>
      <c r="BEF82" s="512"/>
      <c r="BEJ82" s="512"/>
      <c r="BEL82" s="512"/>
      <c r="BEM82" s="512"/>
      <c r="BEN82" s="512"/>
      <c r="BER82" s="512"/>
      <c r="BET82" s="512"/>
      <c r="BEU82" s="512"/>
      <c r="BEV82" s="512"/>
      <c r="BEZ82" s="512"/>
      <c r="BFB82" s="512"/>
      <c r="BFC82" s="512"/>
      <c r="BFD82" s="512"/>
      <c r="BFH82" s="512"/>
      <c r="BFJ82" s="512"/>
      <c r="BFK82" s="512"/>
      <c r="BFL82" s="512"/>
      <c r="BFP82" s="512"/>
      <c r="BFR82" s="512"/>
      <c r="BFS82" s="512"/>
      <c r="BFT82" s="512"/>
      <c r="BFX82" s="512"/>
      <c r="BFZ82" s="512"/>
      <c r="BGA82" s="512"/>
      <c r="BGB82" s="512"/>
      <c r="BGF82" s="512"/>
      <c r="BGH82" s="512"/>
      <c r="BGI82" s="512"/>
      <c r="BGJ82" s="512"/>
      <c r="BGN82" s="512"/>
      <c r="BGP82" s="512"/>
      <c r="BGQ82" s="512"/>
      <c r="BGR82" s="512"/>
      <c r="BGV82" s="512"/>
      <c r="BGX82" s="512"/>
      <c r="BGY82" s="512"/>
      <c r="BGZ82" s="512"/>
      <c r="BHD82" s="512"/>
      <c r="BHF82" s="512"/>
      <c r="BHG82" s="512"/>
      <c r="BHH82" s="512"/>
      <c r="BHL82" s="512"/>
      <c r="BHN82" s="512"/>
      <c r="BHO82" s="512"/>
      <c r="BHP82" s="512"/>
      <c r="BHT82" s="512"/>
      <c r="BHV82" s="512"/>
      <c r="BHW82" s="512"/>
      <c r="BHX82" s="512"/>
      <c r="BIB82" s="512"/>
      <c r="BID82" s="512"/>
      <c r="BIE82" s="512"/>
      <c r="BIF82" s="512"/>
      <c r="BIJ82" s="512"/>
      <c r="BIL82" s="512"/>
      <c r="BIM82" s="512"/>
      <c r="BIN82" s="512"/>
      <c r="BIR82" s="512"/>
      <c r="BIT82" s="512"/>
      <c r="BIU82" s="512"/>
      <c r="BIV82" s="512"/>
      <c r="BIZ82" s="512"/>
      <c r="BJB82" s="512"/>
      <c r="BJC82" s="512"/>
      <c r="BJD82" s="512"/>
      <c r="BJH82" s="512"/>
      <c r="BJJ82" s="512"/>
      <c r="BJK82" s="512"/>
      <c r="BJL82" s="512"/>
      <c r="BJP82" s="512"/>
      <c r="BJR82" s="512"/>
      <c r="BJS82" s="512"/>
      <c r="BJT82" s="512"/>
      <c r="BJX82" s="512"/>
      <c r="BJZ82" s="512"/>
      <c r="BKA82" s="512"/>
      <c r="BKB82" s="512"/>
      <c r="BKF82" s="512"/>
      <c r="BKH82" s="512"/>
      <c r="BKI82" s="512"/>
      <c r="BKJ82" s="512"/>
      <c r="BKN82" s="512"/>
      <c r="BKP82" s="512"/>
      <c r="BKQ82" s="512"/>
      <c r="BKR82" s="512"/>
      <c r="BKV82" s="512"/>
      <c r="BKX82" s="512"/>
      <c r="BKY82" s="512"/>
      <c r="BKZ82" s="512"/>
      <c r="BLD82" s="512"/>
      <c r="BLF82" s="512"/>
      <c r="BLG82" s="512"/>
      <c r="BLH82" s="512"/>
      <c r="BLL82" s="512"/>
      <c r="BLN82" s="512"/>
      <c r="BLO82" s="512"/>
      <c r="BLP82" s="512"/>
      <c r="BLT82" s="512"/>
      <c r="BLV82" s="512"/>
      <c r="BLW82" s="512"/>
      <c r="BLX82" s="512"/>
      <c r="BMB82" s="512"/>
      <c r="BMD82" s="512"/>
      <c r="BME82" s="512"/>
      <c r="BMF82" s="512"/>
      <c r="BMJ82" s="512"/>
      <c r="BML82" s="512"/>
      <c r="BMM82" s="512"/>
      <c r="BMN82" s="512"/>
      <c r="BMR82" s="512"/>
      <c r="BMT82" s="512"/>
      <c r="BMU82" s="512"/>
      <c r="BMV82" s="512"/>
      <c r="BMZ82" s="512"/>
      <c r="BNB82" s="512"/>
      <c r="BNC82" s="512"/>
      <c r="BND82" s="512"/>
      <c r="BNH82" s="512"/>
      <c r="BNJ82" s="512"/>
      <c r="BNK82" s="512"/>
      <c r="BNL82" s="512"/>
      <c r="BNP82" s="512"/>
      <c r="BNR82" s="512"/>
      <c r="BNS82" s="512"/>
      <c r="BNT82" s="512"/>
      <c r="BNX82" s="512"/>
      <c r="BNZ82" s="512"/>
      <c r="BOA82" s="512"/>
      <c r="BOB82" s="512"/>
      <c r="BOF82" s="512"/>
      <c r="BOH82" s="512"/>
      <c r="BOI82" s="512"/>
      <c r="BOJ82" s="512"/>
      <c r="BON82" s="512"/>
      <c r="BOP82" s="512"/>
      <c r="BOQ82" s="512"/>
      <c r="BOR82" s="512"/>
      <c r="BOV82" s="512"/>
      <c r="BOX82" s="512"/>
      <c r="BOY82" s="512"/>
      <c r="BOZ82" s="512"/>
      <c r="BPD82" s="512"/>
      <c r="BPF82" s="512"/>
      <c r="BPG82" s="512"/>
      <c r="BPH82" s="512"/>
      <c r="BPL82" s="512"/>
      <c r="BPN82" s="512"/>
      <c r="BPO82" s="512"/>
      <c r="BPP82" s="512"/>
      <c r="BPT82" s="512"/>
      <c r="BPV82" s="512"/>
      <c r="BPW82" s="512"/>
      <c r="BPX82" s="512"/>
      <c r="BQB82" s="512"/>
      <c r="BQD82" s="512"/>
      <c r="BQE82" s="512"/>
      <c r="BQF82" s="512"/>
      <c r="BQJ82" s="512"/>
      <c r="BQL82" s="512"/>
      <c r="BQM82" s="512"/>
      <c r="BQN82" s="512"/>
      <c r="BQR82" s="512"/>
      <c r="BQT82" s="512"/>
      <c r="BQU82" s="512"/>
      <c r="BQV82" s="512"/>
      <c r="BQZ82" s="512"/>
      <c r="BRB82" s="512"/>
      <c r="BRC82" s="512"/>
      <c r="BRD82" s="512"/>
      <c r="BRH82" s="512"/>
      <c r="BRJ82" s="512"/>
      <c r="BRK82" s="512"/>
      <c r="BRL82" s="512"/>
      <c r="BRP82" s="512"/>
      <c r="BRR82" s="512"/>
      <c r="BRS82" s="512"/>
      <c r="BRT82" s="512"/>
      <c r="BRX82" s="512"/>
      <c r="BRZ82" s="512"/>
      <c r="BSA82" s="512"/>
      <c r="BSB82" s="512"/>
      <c r="BSF82" s="512"/>
      <c r="BSH82" s="512"/>
      <c r="BSI82" s="512"/>
      <c r="BSJ82" s="512"/>
      <c r="BSN82" s="512"/>
      <c r="BSP82" s="512"/>
      <c r="BSQ82" s="512"/>
      <c r="BSR82" s="512"/>
      <c r="BSV82" s="512"/>
      <c r="BSX82" s="512"/>
      <c r="BSY82" s="512"/>
      <c r="BSZ82" s="512"/>
      <c r="BTD82" s="512"/>
      <c r="BTF82" s="512"/>
      <c r="BTG82" s="512"/>
      <c r="BTH82" s="512"/>
      <c r="BTL82" s="512"/>
      <c r="BTN82" s="512"/>
      <c r="BTO82" s="512"/>
      <c r="BTP82" s="512"/>
      <c r="BTT82" s="512"/>
      <c r="BTV82" s="512"/>
      <c r="BTW82" s="512"/>
      <c r="BTX82" s="512"/>
      <c r="BUB82" s="512"/>
      <c r="BUD82" s="512"/>
      <c r="BUE82" s="512"/>
      <c r="BUF82" s="512"/>
      <c r="BUJ82" s="512"/>
      <c r="BUL82" s="512"/>
      <c r="BUM82" s="512"/>
      <c r="BUN82" s="512"/>
      <c r="BUR82" s="512"/>
      <c r="BUT82" s="512"/>
      <c r="BUU82" s="512"/>
      <c r="BUV82" s="512"/>
      <c r="BUZ82" s="512"/>
      <c r="BVB82" s="512"/>
      <c r="BVC82" s="512"/>
      <c r="BVD82" s="512"/>
      <c r="BVH82" s="512"/>
      <c r="BVJ82" s="512"/>
      <c r="BVK82" s="512"/>
      <c r="BVL82" s="512"/>
      <c r="BVP82" s="512"/>
      <c r="BVR82" s="512"/>
      <c r="BVS82" s="512"/>
      <c r="BVT82" s="512"/>
      <c r="BVX82" s="512"/>
      <c r="BVZ82" s="512"/>
      <c r="BWA82" s="512"/>
      <c r="BWB82" s="512"/>
      <c r="BWF82" s="512"/>
      <c r="BWH82" s="512"/>
      <c r="BWI82" s="512"/>
      <c r="BWJ82" s="512"/>
      <c r="BWN82" s="512"/>
      <c r="BWP82" s="512"/>
      <c r="BWQ82" s="512"/>
      <c r="BWR82" s="512"/>
      <c r="BWV82" s="512"/>
      <c r="BWX82" s="512"/>
      <c r="BWY82" s="512"/>
      <c r="BWZ82" s="512"/>
      <c r="BXD82" s="512"/>
      <c r="BXF82" s="512"/>
      <c r="BXG82" s="512"/>
      <c r="BXH82" s="512"/>
      <c r="BXL82" s="512"/>
      <c r="BXN82" s="512"/>
      <c r="BXO82" s="512"/>
      <c r="BXP82" s="512"/>
      <c r="BXT82" s="512"/>
      <c r="BXV82" s="512"/>
      <c r="BXW82" s="512"/>
      <c r="BXX82" s="512"/>
      <c r="BYB82" s="512"/>
      <c r="BYD82" s="512"/>
      <c r="BYE82" s="512"/>
      <c r="BYF82" s="512"/>
      <c r="BYJ82" s="512"/>
      <c r="BYL82" s="512"/>
      <c r="BYM82" s="512"/>
      <c r="BYN82" s="512"/>
      <c r="BYR82" s="512"/>
      <c r="BYT82" s="512"/>
      <c r="BYU82" s="512"/>
      <c r="BYV82" s="512"/>
      <c r="BYZ82" s="512"/>
      <c r="BZB82" s="512"/>
      <c r="BZC82" s="512"/>
      <c r="BZD82" s="512"/>
      <c r="BZH82" s="512"/>
      <c r="BZJ82" s="512"/>
      <c r="BZK82" s="512"/>
      <c r="BZL82" s="512"/>
      <c r="BZP82" s="512"/>
      <c r="BZR82" s="512"/>
      <c r="BZS82" s="512"/>
      <c r="BZT82" s="512"/>
      <c r="BZX82" s="512"/>
      <c r="BZZ82" s="512"/>
      <c r="CAA82" s="512"/>
      <c r="CAB82" s="512"/>
      <c r="CAF82" s="512"/>
      <c r="CAH82" s="512"/>
      <c r="CAI82" s="512"/>
      <c r="CAJ82" s="512"/>
      <c r="CAN82" s="512"/>
      <c r="CAP82" s="512"/>
      <c r="CAQ82" s="512"/>
      <c r="CAR82" s="512"/>
      <c r="CAV82" s="512"/>
      <c r="CAX82" s="512"/>
      <c r="CAY82" s="512"/>
      <c r="CAZ82" s="512"/>
      <c r="CBD82" s="512"/>
      <c r="CBF82" s="512"/>
      <c r="CBG82" s="512"/>
      <c r="CBH82" s="512"/>
      <c r="CBL82" s="512"/>
      <c r="CBN82" s="512"/>
      <c r="CBO82" s="512"/>
      <c r="CBP82" s="512"/>
      <c r="CBT82" s="512"/>
      <c r="CBV82" s="512"/>
      <c r="CBW82" s="512"/>
      <c r="CBX82" s="512"/>
      <c r="CCB82" s="512"/>
      <c r="CCD82" s="512"/>
      <c r="CCE82" s="512"/>
      <c r="CCF82" s="512"/>
      <c r="CCJ82" s="512"/>
      <c r="CCL82" s="512"/>
      <c r="CCM82" s="512"/>
      <c r="CCN82" s="512"/>
      <c r="CCR82" s="512"/>
      <c r="CCT82" s="512"/>
      <c r="CCU82" s="512"/>
      <c r="CCV82" s="512"/>
      <c r="CCZ82" s="512"/>
      <c r="CDB82" s="512"/>
      <c r="CDC82" s="512"/>
      <c r="CDD82" s="512"/>
      <c r="CDH82" s="512"/>
      <c r="CDJ82" s="512"/>
      <c r="CDK82" s="512"/>
      <c r="CDL82" s="512"/>
      <c r="CDP82" s="512"/>
      <c r="CDR82" s="512"/>
      <c r="CDS82" s="512"/>
      <c r="CDT82" s="512"/>
      <c r="CDX82" s="512"/>
      <c r="CDZ82" s="512"/>
      <c r="CEA82" s="512"/>
      <c r="CEB82" s="512"/>
      <c r="CEF82" s="512"/>
      <c r="CEH82" s="512"/>
      <c r="CEI82" s="512"/>
      <c r="CEJ82" s="512"/>
      <c r="CEN82" s="512"/>
      <c r="CEP82" s="512"/>
      <c r="CEQ82" s="512"/>
      <c r="CER82" s="512"/>
      <c r="CEV82" s="512"/>
      <c r="CEX82" s="512"/>
      <c r="CEY82" s="512"/>
      <c r="CEZ82" s="512"/>
      <c r="CFD82" s="512"/>
      <c r="CFF82" s="512"/>
      <c r="CFG82" s="512"/>
      <c r="CFH82" s="512"/>
      <c r="CFL82" s="512"/>
      <c r="CFN82" s="512"/>
      <c r="CFO82" s="512"/>
      <c r="CFP82" s="512"/>
      <c r="CFT82" s="512"/>
      <c r="CFV82" s="512"/>
      <c r="CFW82" s="512"/>
      <c r="CFX82" s="512"/>
      <c r="CGB82" s="512"/>
      <c r="CGD82" s="512"/>
      <c r="CGE82" s="512"/>
      <c r="CGF82" s="512"/>
      <c r="CGJ82" s="512"/>
      <c r="CGL82" s="512"/>
      <c r="CGM82" s="512"/>
      <c r="CGN82" s="512"/>
      <c r="CGR82" s="512"/>
      <c r="CGT82" s="512"/>
      <c r="CGU82" s="512"/>
      <c r="CGV82" s="512"/>
      <c r="CGZ82" s="512"/>
      <c r="CHB82" s="512"/>
      <c r="CHC82" s="512"/>
      <c r="CHD82" s="512"/>
      <c r="CHH82" s="512"/>
      <c r="CHJ82" s="512"/>
      <c r="CHK82" s="512"/>
      <c r="CHL82" s="512"/>
      <c r="CHP82" s="512"/>
      <c r="CHR82" s="512"/>
      <c r="CHS82" s="512"/>
      <c r="CHT82" s="512"/>
      <c r="CHX82" s="512"/>
      <c r="CHZ82" s="512"/>
      <c r="CIA82" s="512"/>
      <c r="CIB82" s="512"/>
      <c r="CIF82" s="512"/>
      <c r="CIH82" s="512"/>
      <c r="CII82" s="512"/>
      <c r="CIJ82" s="512"/>
      <c r="CIN82" s="512"/>
      <c r="CIP82" s="512"/>
      <c r="CIQ82" s="512"/>
      <c r="CIR82" s="512"/>
      <c r="CIV82" s="512"/>
      <c r="CIX82" s="512"/>
      <c r="CIY82" s="512"/>
      <c r="CIZ82" s="512"/>
      <c r="CJD82" s="512"/>
      <c r="CJF82" s="512"/>
      <c r="CJG82" s="512"/>
      <c r="CJH82" s="512"/>
      <c r="CJL82" s="512"/>
      <c r="CJN82" s="512"/>
      <c r="CJO82" s="512"/>
      <c r="CJP82" s="512"/>
      <c r="CJT82" s="512"/>
      <c r="CJV82" s="512"/>
      <c r="CJW82" s="512"/>
      <c r="CJX82" s="512"/>
      <c r="CKB82" s="512"/>
      <c r="CKD82" s="512"/>
      <c r="CKE82" s="512"/>
      <c r="CKF82" s="512"/>
      <c r="CKJ82" s="512"/>
      <c r="CKL82" s="512"/>
      <c r="CKM82" s="512"/>
      <c r="CKN82" s="512"/>
      <c r="CKR82" s="512"/>
      <c r="CKT82" s="512"/>
      <c r="CKU82" s="512"/>
      <c r="CKV82" s="512"/>
      <c r="CKZ82" s="512"/>
      <c r="CLB82" s="512"/>
      <c r="CLC82" s="512"/>
      <c r="CLD82" s="512"/>
      <c r="CLH82" s="512"/>
      <c r="CLJ82" s="512"/>
      <c r="CLK82" s="512"/>
      <c r="CLL82" s="512"/>
      <c r="CLP82" s="512"/>
      <c r="CLR82" s="512"/>
      <c r="CLS82" s="512"/>
      <c r="CLT82" s="512"/>
      <c r="CLX82" s="512"/>
      <c r="CLZ82" s="512"/>
      <c r="CMA82" s="512"/>
      <c r="CMB82" s="512"/>
      <c r="CMF82" s="512"/>
      <c r="CMH82" s="512"/>
      <c r="CMI82" s="512"/>
      <c r="CMJ82" s="512"/>
      <c r="CMN82" s="512"/>
      <c r="CMP82" s="512"/>
      <c r="CMQ82" s="512"/>
      <c r="CMR82" s="512"/>
      <c r="CMV82" s="512"/>
      <c r="CMX82" s="512"/>
      <c r="CMY82" s="512"/>
      <c r="CMZ82" s="512"/>
      <c r="CND82" s="512"/>
      <c r="CNF82" s="512"/>
      <c r="CNG82" s="512"/>
      <c r="CNH82" s="512"/>
      <c r="CNL82" s="512"/>
      <c r="CNN82" s="512"/>
      <c r="CNO82" s="512"/>
      <c r="CNP82" s="512"/>
      <c r="CNT82" s="512"/>
      <c r="CNV82" s="512"/>
      <c r="CNW82" s="512"/>
      <c r="CNX82" s="512"/>
      <c r="COB82" s="512"/>
      <c r="COD82" s="512"/>
      <c r="COE82" s="512"/>
      <c r="COF82" s="512"/>
      <c r="COJ82" s="512"/>
      <c r="COL82" s="512"/>
      <c r="COM82" s="512"/>
      <c r="CON82" s="512"/>
      <c r="COR82" s="512"/>
      <c r="COT82" s="512"/>
      <c r="COU82" s="512"/>
      <c r="COV82" s="512"/>
      <c r="COZ82" s="512"/>
      <c r="CPB82" s="512"/>
      <c r="CPC82" s="512"/>
      <c r="CPD82" s="512"/>
      <c r="CPH82" s="512"/>
      <c r="CPJ82" s="512"/>
      <c r="CPK82" s="512"/>
      <c r="CPL82" s="512"/>
      <c r="CPP82" s="512"/>
      <c r="CPR82" s="512"/>
      <c r="CPS82" s="512"/>
      <c r="CPT82" s="512"/>
      <c r="CPX82" s="512"/>
      <c r="CPZ82" s="512"/>
      <c r="CQA82" s="512"/>
      <c r="CQB82" s="512"/>
      <c r="CQF82" s="512"/>
      <c r="CQH82" s="512"/>
      <c r="CQI82" s="512"/>
      <c r="CQJ82" s="512"/>
      <c r="CQN82" s="512"/>
      <c r="CQP82" s="512"/>
      <c r="CQQ82" s="512"/>
      <c r="CQR82" s="512"/>
      <c r="CQV82" s="512"/>
      <c r="CQX82" s="512"/>
      <c r="CQY82" s="512"/>
      <c r="CQZ82" s="512"/>
      <c r="CRD82" s="512"/>
      <c r="CRF82" s="512"/>
      <c r="CRG82" s="512"/>
      <c r="CRH82" s="512"/>
      <c r="CRL82" s="512"/>
      <c r="CRN82" s="512"/>
      <c r="CRO82" s="512"/>
      <c r="CRP82" s="512"/>
      <c r="CRT82" s="512"/>
      <c r="CRV82" s="512"/>
      <c r="CRW82" s="512"/>
      <c r="CRX82" s="512"/>
      <c r="CSB82" s="512"/>
      <c r="CSD82" s="512"/>
      <c r="CSE82" s="512"/>
      <c r="CSF82" s="512"/>
      <c r="CSJ82" s="512"/>
      <c r="CSL82" s="512"/>
      <c r="CSM82" s="512"/>
      <c r="CSN82" s="512"/>
      <c r="CSR82" s="512"/>
      <c r="CST82" s="512"/>
      <c r="CSU82" s="512"/>
      <c r="CSV82" s="512"/>
      <c r="CSZ82" s="512"/>
      <c r="CTB82" s="512"/>
      <c r="CTC82" s="512"/>
      <c r="CTD82" s="512"/>
      <c r="CTH82" s="512"/>
      <c r="CTJ82" s="512"/>
      <c r="CTK82" s="512"/>
      <c r="CTL82" s="512"/>
      <c r="CTP82" s="512"/>
      <c r="CTR82" s="512"/>
      <c r="CTS82" s="512"/>
      <c r="CTT82" s="512"/>
      <c r="CTX82" s="512"/>
      <c r="CTZ82" s="512"/>
      <c r="CUA82" s="512"/>
      <c r="CUB82" s="512"/>
      <c r="CUF82" s="512"/>
      <c r="CUH82" s="512"/>
      <c r="CUI82" s="512"/>
      <c r="CUJ82" s="512"/>
      <c r="CUN82" s="512"/>
      <c r="CUP82" s="512"/>
      <c r="CUQ82" s="512"/>
      <c r="CUR82" s="512"/>
      <c r="CUV82" s="512"/>
      <c r="CUX82" s="512"/>
      <c r="CUY82" s="512"/>
      <c r="CUZ82" s="512"/>
      <c r="CVD82" s="512"/>
      <c r="CVF82" s="512"/>
      <c r="CVG82" s="512"/>
      <c r="CVH82" s="512"/>
      <c r="CVL82" s="512"/>
      <c r="CVN82" s="512"/>
      <c r="CVO82" s="512"/>
      <c r="CVP82" s="512"/>
      <c r="CVT82" s="512"/>
      <c r="CVV82" s="512"/>
      <c r="CVW82" s="512"/>
      <c r="CVX82" s="512"/>
      <c r="CWB82" s="512"/>
      <c r="CWD82" s="512"/>
      <c r="CWE82" s="512"/>
      <c r="CWF82" s="512"/>
      <c r="CWJ82" s="512"/>
      <c r="CWL82" s="512"/>
      <c r="CWM82" s="512"/>
      <c r="CWN82" s="512"/>
      <c r="CWR82" s="512"/>
      <c r="CWT82" s="512"/>
      <c r="CWU82" s="512"/>
      <c r="CWV82" s="512"/>
      <c r="CWZ82" s="512"/>
      <c r="CXB82" s="512"/>
      <c r="CXC82" s="512"/>
      <c r="CXD82" s="512"/>
      <c r="CXH82" s="512"/>
      <c r="CXJ82" s="512"/>
      <c r="CXK82" s="512"/>
      <c r="CXL82" s="512"/>
      <c r="CXP82" s="512"/>
      <c r="CXR82" s="512"/>
      <c r="CXS82" s="512"/>
      <c r="CXT82" s="512"/>
      <c r="CXX82" s="512"/>
      <c r="CXZ82" s="512"/>
      <c r="CYA82" s="512"/>
      <c r="CYB82" s="512"/>
      <c r="CYF82" s="512"/>
      <c r="CYH82" s="512"/>
      <c r="CYI82" s="512"/>
      <c r="CYJ82" s="512"/>
      <c r="CYN82" s="512"/>
      <c r="CYP82" s="512"/>
      <c r="CYQ82" s="512"/>
      <c r="CYR82" s="512"/>
      <c r="CYV82" s="512"/>
      <c r="CYX82" s="512"/>
      <c r="CYY82" s="512"/>
      <c r="CYZ82" s="512"/>
      <c r="CZD82" s="512"/>
      <c r="CZF82" s="512"/>
      <c r="CZG82" s="512"/>
      <c r="CZH82" s="512"/>
      <c r="CZL82" s="512"/>
      <c r="CZN82" s="512"/>
      <c r="CZO82" s="512"/>
      <c r="CZP82" s="512"/>
      <c r="CZT82" s="512"/>
      <c r="CZV82" s="512"/>
      <c r="CZW82" s="512"/>
      <c r="CZX82" s="512"/>
      <c r="DAB82" s="512"/>
      <c r="DAD82" s="512"/>
      <c r="DAE82" s="512"/>
      <c r="DAF82" s="512"/>
      <c r="DAJ82" s="512"/>
      <c r="DAL82" s="512"/>
      <c r="DAM82" s="512"/>
      <c r="DAN82" s="512"/>
      <c r="DAR82" s="512"/>
      <c r="DAT82" s="512"/>
      <c r="DAU82" s="512"/>
      <c r="DAV82" s="512"/>
      <c r="DAZ82" s="512"/>
      <c r="DBB82" s="512"/>
      <c r="DBC82" s="512"/>
      <c r="DBD82" s="512"/>
      <c r="DBH82" s="512"/>
      <c r="DBJ82" s="512"/>
      <c r="DBK82" s="512"/>
      <c r="DBL82" s="512"/>
      <c r="DBP82" s="512"/>
      <c r="DBR82" s="512"/>
      <c r="DBS82" s="512"/>
      <c r="DBT82" s="512"/>
      <c r="DBX82" s="512"/>
      <c r="DBZ82" s="512"/>
      <c r="DCA82" s="512"/>
      <c r="DCB82" s="512"/>
      <c r="DCF82" s="512"/>
      <c r="DCH82" s="512"/>
      <c r="DCI82" s="512"/>
      <c r="DCJ82" s="512"/>
      <c r="DCN82" s="512"/>
      <c r="DCP82" s="512"/>
      <c r="DCQ82" s="512"/>
      <c r="DCR82" s="512"/>
      <c r="DCV82" s="512"/>
      <c r="DCX82" s="512"/>
      <c r="DCY82" s="512"/>
      <c r="DCZ82" s="512"/>
      <c r="DDD82" s="512"/>
      <c r="DDF82" s="512"/>
      <c r="DDG82" s="512"/>
      <c r="DDH82" s="512"/>
      <c r="DDL82" s="512"/>
      <c r="DDN82" s="512"/>
      <c r="DDO82" s="512"/>
      <c r="DDP82" s="512"/>
      <c r="DDT82" s="512"/>
      <c r="DDV82" s="512"/>
      <c r="DDW82" s="512"/>
      <c r="DDX82" s="512"/>
      <c r="DEB82" s="512"/>
      <c r="DED82" s="512"/>
      <c r="DEE82" s="512"/>
      <c r="DEF82" s="512"/>
      <c r="DEJ82" s="512"/>
      <c r="DEL82" s="512"/>
      <c r="DEM82" s="512"/>
      <c r="DEN82" s="512"/>
      <c r="DER82" s="512"/>
      <c r="DET82" s="512"/>
      <c r="DEU82" s="512"/>
      <c r="DEV82" s="512"/>
      <c r="DEZ82" s="512"/>
      <c r="DFB82" s="512"/>
      <c r="DFC82" s="512"/>
      <c r="DFD82" s="512"/>
      <c r="DFH82" s="512"/>
      <c r="DFJ82" s="512"/>
      <c r="DFK82" s="512"/>
      <c r="DFL82" s="512"/>
      <c r="DFP82" s="512"/>
      <c r="DFR82" s="512"/>
      <c r="DFS82" s="512"/>
      <c r="DFT82" s="512"/>
      <c r="DFX82" s="512"/>
      <c r="DFZ82" s="512"/>
      <c r="DGA82" s="512"/>
      <c r="DGB82" s="512"/>
      <c r="DGF82" s="512"/>
      <c r="DGH82" s="512"/>
      <c r="DGI82" s="512"/>
      <c r="DGJ82" s="512"/>
      <c r="DGN82" s="512"/>
      <c r="DGP82" s="512"/>
      <c r="DGQ82" s="512"/>
      <c r="DGR82" s="512"/>
      <c r="DGV82" s="512"/>
      <c r="DGX82" s="512"/>
      <c r="DGY82" s="512"/>
      <c r="DGZ82" s="512"/>
      <c r="DHD82" s="512"/>
      <c r="DHF82" s="512"/>
      <c r="DHG82" s="512"/>
      <c r="DHH82" s="512"/>
      <c r="DHL82" s="512"/>
      <c r="DHN82" s="512"/>
      <c r="DHO82" s="512"/>
      <c r="DHP82" s="512"/>
      <c r="DHT82" s="512"/>
      <c r="DHV82" s="512"/>
      <c r="DHW82" s="512"/>
      <c r="DHX82" s="512"/>
      <c r="DIB82" s="512"/>
      <c r="DID82" s="512"/>
      <c r="DIE82" s="512"/>
      <c r="DIF82" s="512"/>
      <c r="DIJ82" s="512"/>
      <c r="DIL82" s="512"/>
      <c r="DIM82" s="512"/>
      <c r="DIN82" s="512"/>
      <c r="DIR82" s="512"/>
      <c r="DIT82" s="512"/>
      <c r="DIU82" s="512"/>
      <c r="DIV82" s="512"/>
      <c r="DIZ82" s="512"/>
      <c r="DJB82" s="512"/>
      <c r="DJC82" s="512"/>
      <c r="DJD82" s="512"/>
      <c r="DJH82" s="512"/>
      <c r="DJJ82" s="512"/>
      <c r="DJK82" s="512"/>
      <c r="DJL82" s="512"/>
      <c r="DJP82" s="512"/>
      <c r="DJR82" s="512"/>
      <c r="DJS82" s="512"/>
      <c r="DJT82" s="512"/>
      <c r="DJX82" s="512"/>
      <c r="DJZ82" s="512"/>
      <c r="DKA82" s="512"/>
      <c r="DKB82" s="512"/>
      <c r="DKF82" s="512"/>
      <c r="DKH82" s="512"/>
      <c r="DKI82" s="512"/>
      <c r="DKJ82" s="512"/>
      <c r="DKN82" s="512"/>
      <c r="DKP82" s="512"/>
      <c r="DKQ82" s="512"/>
      <c r="DKR82" s="512"/>
      <c r="DKV82" s="512"/>
      <c r="DKX82" s="512"/>
      <c r="DKY82" s="512"/>
      <c r="DKZ82" s="512"/>
      <c r="DLD82" s="512"/>
      <c r="DLF82" s="512"/>
      <c r="DLG82" s="512"/>
      <c r="DLH82" s="512"/>
      <c r="DLL82" s="512"/>
      <c r="DLN82" s="512"/>
      <c r="DLO82" s="512"/>
      <c r="DLP82" s="512"/>
      <c r="DLT82" s="512"/>
      <c r="DLV82" s="512"/>
      <c r="DLW82" s="512"/>
      <c r="DLX82" s="512"/>
      <c r="DMB82" s="512"/>
      <c r="DMD82" s="512"/>
      <c r="DME82" s="512"/>
      <c r="DMF82" s="512"/>
      <c r="DMJ82" s="512"/>
      <c r="DML82" s="512"/>
      <c r="DMM82" s="512"/>
      <c r="DMN82" s="512"/>
      <c r="DMR82" s="512"/>
      <c r="DMT82" s="512"/>
      <c r="DMU82" s="512"/>
      <c r="DMV82" s="512"/>
      <c r="DMZ82" s="512"/>
      <c r="DNB82" s="512"/>
      <c r="DNC82" s="512"/>
      <c r="DND82" s="512"/>
      <c r="DNH82" s="512"/>
      <c r="DNJ82" s="512"/>
      <c r="DNK82" s="512"/>
      <c r="DNL82" s="512"/>
      <c r="DNP82" s="512"/>
      <c r="DNR82" s="512"/>
      <c r="DNS82" s="512"/>
      <c r="DNT82" s="512"/>
      <c r="DNX82" s="512"/>
      <c r="DNZ82" s="512"/>
      <c r="DOA82" s="512"/>
      <c r="DOB82" s="512"/>
      <c r="DOF82" s="512"/>
      <c r="DOH82" s="512"/>
      <c r="DOI82" s="512"/>
      <c r="DOJ82" s="512"/>
      <c r="DON82" s="512"/>
      <c r="DOP82" s="512"/>
      <c r="DOQ82" s="512"/>
      <c r="DOR82" s="512"/>
      <c r="DOV82" s="512"/>
      <c r="DOX82" s="512"/>
      <c r="DOY82" s="512"/>
      <c r="DOZ82" s="512"/>
      <c r="DPD82" s="512"/>
      <c r="DPF82" s="512"/>
      <c r="DPG82" s="512"/>
      <c r="DPH82" s="512"/>
      <c r="DPL82" s="512"/>
      <c r="DPN82" s="512"/>
      <c r="DPO82" s="512"/>
      <c r="DPP82" s="512"/>
      <c r="DPT82" s="512"/>
      <c r="DPV82" s="512"/>
      <c r="DPW82" s="512"/>
      <c r="DPX82" s="512"/>
      <c r="DQB82" s="512"/>
      <c r="DQD82" s="512"/>
      <c r="DQE82" s="512"/>
      <c r="DQF82" s="512"/>
      <c r="DQJ82" s="512"/>
      <c r="DQL82" s="512"/>
      <c r="DQM82" s="512"/>
      <c r="DQN82" s="512"/>
      <c r="DQR82" s="512"/>
      <c r="DQT82" s="512"/>
      <c r="DQU82" s="512"/>
      <c r="DQV82" s="512"/>
      <c r="DQZ82" s="512"/>
      <c r="DRB82" s="512"/>
      <c r="DRC82" s="512"/>
      <c r="DRD82" s="512"/>
      <c r="DRH82" s="512"/>
      <c r="DRJ82" s="512"/>
      <c r="DRK82" s="512"/>
      <c r="DRL82" s="512"/>
      <c r="DRP82" s="512"/>
      <c r="DRR82" s="512"/>
      <c r="DRS82" s="512"/>
      <c r="DRT82" s="512"/>
      <c r="DRX82" s="512"/>
      <c r="DRZ82" s="512"/>
      <c r="DSA82" s="512"/>
      <c r="DSB82" s="512"/>
      <c r="DSF82" s="512"/>
      <c r="DSH82" s="512"/>
      <c r="DSI82" s="512"/>
      <c r="DSJ82" s="512"/>
      <c r="DSN82" s="512"/>
      <c r="DSP82" s="512"/>
      <c r="DSQ82" s="512"/>
      <c r="DSR82" s="512"/>
      <c r="DSV82" s="512"/>
      <c r="DSX82" s="512"/>
      <c r="DSY82" s="512"/>
      <c r="DSZ82" s="512"/>
      <c r="DTD82" s="512"/>
      <c r="DTF82" s="512"/>
      <c r="DTG82" s="512"/>
      <c r="DTH82" s="512"/>
      <c r="DTL82" s="512"/>
      <c r="DTN82" s="512"/>
      <c r="DTO82" s="512"/>
      <c r="DTP82" s="512"/>
      <c r="DTT82" s="512"/>
      <c r="DTV82" s="512"/>
      <c r="DTW82" s="512"/>
      <c r="DTX82" s="512"/>
      <c r="DUB82" s="512"/>
      <c r="DUD82" s="512"/>
      <c r="DUE82" s="512"/>
      <c r="DUF82" s="512"/>
      <c r="DUJ82" s="512"/>
      <c r="DUL82" s="512"/>
      <c r="DUM82" s="512"/>
      <c r="DUN82" s="512"/>
      <c r="DUR82" s="512"/>
      <c r="DUT82" s="512"/>
      <c r="DUU82" s="512"/>
      <c r="DUV82" s="512"/>
      <c r="DUZ82" s="512"/>
      <c r="DVB82" s="512"/>
      <c r="DVC82" s="512"/>
      <c r="DVD82" s="512"/>
      <c r="DVH82" s="512"/>
      <c r="DVJ82" s="512"/>
      <c r="DVK82" s="512"/>
      <c r="DVL82" s="512"/>
      <c r="DVP82" s="512"/>
      <c r="DVR82" s="512"/>
      <c r="DVS82" s="512"/>
      <c r="DVT82" s="512"/>
      <c r="DVX82" s="512"/>
      <c r="DVZ82" s="512"/>
      <c r="DWA82" s="512"/>
      <c r="DWB82" s="512"/>
      <c r="DWF82" s="512"/>
      <c r="DWH82" s="512"/>
      <c r="DWI82" s="512"/>
      <c r="DWJ82" s="512"/>
      <c r="DWN82" s="512"/>
      <c r="DWP82" s="512"/>
      <c r="DWQ82" s="512"/>
      <c r="DWR82" s="512"/>
      <c r="DWV82" s="512"/>
      <c r="DWX82" s="512"/>
      <c r="DWY82" s="512"/>
      <c r="DWZ82" s="512"/>
      <c r="DXD82" s="512"/>
      <c r="DXF82" s="512"/>
      <c r="DXG82" s="512"/>
      <c r="DXH82" s="512"/>
      <c r="DXL82" s="512"/>
      <c r="DXN82" s="512"/>
      <c r="DXO82" s="512"/>
      <c r="DXP82" s="512"/>
      <c r="DXT82" s="512"/>
      <c r="DXV82" s="512"/>
      <c r="DXW82" s="512"/>
      <c r="DXX82" s="512"/>
      <c r="DYB82" s="512"/>
      <c r="DYD82" s="512"/>
      <c r="DYE82" s="512"/>
      <c r="DYF82" s="512"/>
      <c r="DYJ82" s="512"/>
      <c r="DYL82" s="512"/>
      <c r="DYM82" s="512"/>
      <c r="DYN82" s="512"/>
      <c r="DYR82" s="512"/>
      <c r="DYT82" s="512"/>
      <c r="DYU82" s="512"/>
      <c r="DYV82" s="512"/>
      <c r="DYZ82" s="512"/>
      <c r="DZB82" s="512"/>
      <c r="DZC82" s="512"/>
      <c r="DZD82" s="512"/>
      <c r="DZH82" s="512"/>
      <c r="DZJ82" s="512"/>
      <c r="DZK82" s="512"/>
      <c r="DZL82" s="512"/>
      <c r="DZP82" s="512"/>
      <c r="DZR82" s="512"/>
      <c r="DZS82" s="512"/>
      <c r="DZT82" s="512"/>
      <c r="DZX82" s="512"/>
      <c r="DZZ82" s="512"/>
      <c r="EAA82" s="512"/>
      <c r="EAB82" s="512"/>
      <c r="EAF82" s="512"/>
      <c r="EAH82" s="512"/>
      <c r="EAI82" s="512"/>
      <c r="EAJ82" s="512"/>
      <c r="EAN82" s="512"/>
      <c r="EAP82" s="512"/>
      <c r="EAQ82" s="512"/>
      <c r="EAR82" s="512"/>
      <c r="EAV82" s="512"/>
      <c r="EAX82" s="512"/>
      <c r="EAY82" s="512"/>
      <c r="EAZ82" s="512"/>
      <c r="EBD82" s="512"/>
      <c r="EBF82" s="512"/>
      <c r="EBG82" s="512"/>
      <c r="EBH82" s="512"/>
      <c r="EBL82" s="512"/>
      <c r="EBN82" s="512"/>
      <c r="EBO82" s="512"/>
      <c r="EBP82" s="512"/>
      <c r="EBT82" s="512"/>
      <c r="EBV82" s="512"/>
      <c r="EBW82" s="512"/>
      <c r="EBX82" s="512"/>
      <c r="ECB82" s="512"/>
      <c r="ECD82" s="512"/>
      <c r="ECE82" s="512"/>
      <c r="ECF82" s="512"/>
      <c r="ECJ82" s="512"/>
      <c r="ECL82" s="512"/>
      <c r="ECM82" s="512"/>
      <c r="ECN82" s="512"/>
      <c r="ECR82" s="512"/>
      <c r="ECT82" s="512"/>
      <c r="ECU82" s="512"/>
      <c r="ECV82" s="512"/>
      <c r="ECZ82" s="512"/>
      <c r="EDB82" s="512"/>
      <c r="EDC82" s="512"/>
      <c r="EDD82" s="512"/>
      <c r="EDH82" s="512"/>
      <c r="EDJ82" s="512"/>
      <c r="EDK82" s="512"/>
      <c r="EDL82" s="512"/>
      <c r="EDP82" s="512"/>
      <c r="EDR82" s="512"/>
      <c r="EDS82" s="512"/>
      <c r="EDT82" s="512"/>
      <c r="EDX82" s="512"/>
      <c r="EDZ82" s="512"/>
      <c r="EEA82" s="512"/>
      <c r="EEB82" s="512"/>
      <c r="EEF82" s="512"/>
      <c r="EEH82" s="512"/>
      <c r="EEI82" s="512"/>
      <c r="EEJ82" s="512"/>
      <c r="EEN82" s="512"/>
      <c r="EEP82" s="512"/>
      <c r="EEQ82" s="512"/>
      <c r="EER82" s="512"/>
      <c r="EEV82" s="512"/>
      <c r="EEX82" s="512"/>
      <c r="EEY82" s="512"/>
      <c r="EEZ82" s="512"/>
      <c r="EFD82" s="512"/>
      <c r="EFF82" s="512"/>
      <c r="EFG82" s="512"/>
      <c r="EFH82" s="512"/>
      <c r="EFL82" s="512"/>
      <c r="EFN82" s="512"/>
      <c r="EFO82" s="512"/>
      <c r="EFP82" s="512"/>
      <c r="EFT82" s="512"/>
      <c r="EFV82" s="512"/>
      <c r="EFW82" s="512"/>
      <c r="EFX82" s="512"/>
      <c r="EGB82" s="512"/>
      <c r="EGD82" s="512"/>
      <c r="EGE82" s="512"/>
      <c r="EGF82" s="512"/>
      <c r="EGJ82" s="512"/>
      <c r="EGL82" s="512"/>
      <c r="EGM82" s="512"/>
      <c r="EGN82" s="512"/>
      <c r="EGR82" s="512"/>
      <c r="EGT82" s="512"/>
      <c r="EGU82" s="512"/>
      <c r="EGV82" s="512"/>
      <c r="EGZ82" s="512"/>
      <c r="EHB82" s="512"/>
      <c r="EHC82" s="512"/>
      <c r="EHD82" s="512"/>
      <c r="EHH82" s="512"/>
      <c r="EHJ82" s="512"/>
      <c r="EHK82" s="512"/>
      <c r="EHL82" s="512"/>
      <c r="EHP82" s="512"/>
      <c r="EHR82" s="512"/>
      <c r="EHS82" s="512"/>
      <c r="EHT82" s="512"/>
      <c r="EHX82" s="512"/>
      <c r="EHZ82" s="512"/>
      <c r="EIA82" s="512"/>
      <c r="EIB82" s="512"/>
      <c r="EIF82" s="512"/>
      <c r="EIH82" s="512"/>
      <c r="EII82" s="512"/>
      <c r="EIJ82" s="512"/>
      <c r="EIN82" s="512"/>
      <c r="EIP82" s="512"/>
      <c r="EIQ82" s="512"/>
      <c r="EIR82" s="512"/>
      <c r="EIV82" s="512"/>
      <c r="EIX82" s="512"/>
      <c r="EIY82" s="512"/>
      <c r="EIZ82" s="512"/>
      <c r="EJD82" s="512"/>
      <c r="EJF82" s="512"/>
      <c r="EJG82" s="512"/>
      <c r="EJH82" s="512"/>
      <c r="EJL82" s="512"/>
      <c r="EJN82" s="512"/>
      <c r="EJO82" s="512"/>
      <c r="EJP82" s="512"/>
      <c r="EJT82" s="512"/>
      <c r="EJV82" s="512"/>
      <c r="EJW82" s="512"/>
      <c r="EJX82" s="512"/>
      <c r="EKB82" s="512"/>
      <c r="EKD82" s="512"/>
      <c r="EKE82" s="512"/>
      <c r="EKF82" s="512"/>
      <c r="EKJ82" s="512"/>
      <c r="EKL82" s="512"/>
      <c r="EKM82" s="512"/>
      <c r="EKN82" s="512"/>
      <c r="EKR82" s="512"/>
      <c r="EKT82" s="512"/>
      <c r="EKU82" s="512"/>
      <c r="EKV82" s="512"/>
      <c r="EKZ82" s="512"/>
      <c r="ELB82" s="512"/>
      <c r="ELC82" s="512"/>
      <c r="ELD82" s="512"/>
      <c r="ELH82" s="512"/>
      <c r="ELJ82" s="512"/>
      <c r="ELK82" s="512"/>
      <c r="ELL82" s="512"/>
      <c r="ELP82" s="512"/>
      <c r="ELR82" s="512"/>
      <c r="ELS82" s="512"/>
      <c r="ELT82" s="512"/>
      <c r="ELX82" s="512"/>
      <c r="ELZ82" s="512"/>
      <c r="EMA82" s="512"/>
      <c r="EMB82" s="512"/>
      <c r="EMF82" s="512"/>
      <c r="EMH82" s="512"/>
      <c r="EMI82" s="512"/>
      <c r="EMJ82" s="512"/>
      <c r="EMN82" s="512"/>
      <c r="EMP82" s="512"/>
      <c r="EMQ82" s="512"/>
      <c r="EMR82" s="512"/>
      <c r="EMV82" s="512"/>
      <c r="EMX82" s="512"/>
      <c r="EMY82" s="512"/>
      <c r="EMZ82" s="512"/>
      <c r="END82" s="512"/>
      <c r="ENF82" s="512"/>
      <c r="ENG82" s="512"/>
      <c r="ENH82" s="512"/>
      <c r="ENL82" s="512"/>
      <c r="ENN82" s="512"/>
      <c r="ENO82" s="512"/>
      <c r="ENP82" s="512"/>
      <c r="ENT82" s="512"/>
      <c r="ENV82" s="512"/>
      <c r="ENW82" s="512"/>
      <c r="ENX82" s="512"/>
      <c r="EOB82" s="512"/>
      <c r="EOD82" s="512"/>
      <c r="EOE82" s="512"/>
      <c r="EOF82" s="512"/>
      <c r="EOJ82" s="512"/>
      <c r="EOL82" s="512"/>
      <c r="EOM82" s="512"/>
      <c r="EON82" s="512"/>
      <c r="EOR82" s="512"/>
      <c r="EOT82" s="512"/>
      <c r="EOU82" s="512"/>
      <c r="EOV82" s="512"/>
      <c r="EOZ82" s="512"/>
      <c r="EPB82" s="512"/>
      <c r="EPC82" s="512"/>
      <c r="EPD82" s="512"/>
      <c r="EPH82" s="512"/>
      <c r="EPJ82" s="512"/>
      <c r="EPK82" s="512"/>
      <c r="EPL82" s="512"/>
      <c r="EPP82" s="512"/>
      <c r="EPR82" s="512"/>
      <c r="EPS82" s="512"/>
      <c r="EPT82" s="512"/>
      <c r="EPX82" s="512"/>
      <c r="EPZ82" s="512"/>
      <c r="EQA82" s="512"/>
      <c r="EQB82" s="512"/>
      <c r="EQF82" s="512"/>
      <c r="EQH82" s="512"/>
      <c r="EQI82" s="512"/>
      <c r="EQJ82" s="512"/>
      <c r="EQN82" s="512"/>
      <c r="EQP82" s="512"/>
      <c r="EQQ82" s="512"/>
      <c r="EQR82" s="512"/>
      <c r="EQV82" s="512"/>
      <c r="EQX82" s="512"/>
      <c r="EQY82" s="512"/>
      <c r="EQZ82" s="512"/>
      <c r="ERD82" s="512"/>
      <c r="ERF82" s="512"/>
      <c r="ERG82" s="512"/>
      <c r="ERH82" s="512"/>
      <c r="ERL82" s="512"/>
      <c r="ERN82" s="512"/>
      <c r="ERO82" s="512"/>
      <c r="ERP82" s="512"/>
      <c r="ERT82" s="512"/>
      <c r="ERV82" s="512"/>
      <c r="ERW82" s="512"/>
      <c r="ERX82" s="512"/>
      <c r="ESB82" s="512"/>
      <c r="ESD82" s="512"/>
      <c r="ESE82" s="512"/>
      <c r="ESF82" s="512"/>
      <c r="ESJ82" s="512"/>
      <c r="ESL82" s="512"/>
      <c r="ESM82" s="512"/>
      <c r="ESN82" s="512"/>
      <c r="ESR82" s="512"/>
      <c r="EST82" s="512"/>
      <c r="ESU82" s="512"/>
      <c r="ESV82" s="512"/>
      <c r="ESZ82" s="512"/>
      <c r="ETB82" s="512"/>
      <c r="ETC82" s="512"/>
      <c r="ETD82" s="512"/>
      <c r="ETH82" s="512"/>
      <c r="ETJ82" s="512"/>
      <c r="ETK82" s="512"/>
      <c r="ETL82" s="512"/>
      <c r="ETP82" s="512"/>
      <c r="ETR82" s="512"/>
      <c r="ETS82" s="512"/>
      <c r="ETT82" s="512"/>
      <c r="ETX82" s="512"/>
      <c r="ETZ82" s="512"/>
      <c r="EUA82" s="512"/>
      <c r="EUB82" s="512"/>
      <c r="EUF82" s="512"/>
      <c r="EUH82" s="512"/>
      <c r="EUI82" s="512"/>
      <c r="EUJ82" s="512"/>
      <c r="EUN82" s="512"/>
      <c r="EUP82" s="512"/>
      <c r="EUQ82" s="512"/>
      <c r="EUR82" s="512"/>
      <c r="EUV82" s="512"/>
      <c r="EUX82" s="512"/>
      <c r="EUY82" s="512"/>
      <c r="EUZ82" s="512"/>
      <c r="EVD82" s="512"/>
      <c r="EVF82" s="512"/>
      <c r="EVG82" s="512"/>
      <c r="EVH82" s="512"/>
      <c r="EVL82" s="512"/>
      <c r="EVN82" s="512"/>
      <c r="EVO82" s="512"/>
      <c r="EVP82" s="512"/>
      <c r="EVT82" s="512"/>
      <c r="EVV82" s="512"/>
      <c r="EVW82" s="512"/>
      <c r="EVX82" s="512"/>
      <c r="EWB82" s="512"/>
      <c r="EWD82" s="512"/>
      <c r="EWE82" s="512"/>
      <c r="EWF82" s="512"/>
      <c r="EWJ82" s="512"/>
      <c r="EWL82" s="512"/>
      <c r="EWM82" s="512"/>
      <c r="EWN82" s="512"/>
      <c r="EWR82" s="512"/>
      <c r="EWT82" s="512"/>
      <c r="EWU82" s="512"/>
      <c r="EWV82" s="512"/>
      <c r="EWZ82" s="512"/>
      <c r="EXB82" s="512"/>
      <c r="EXC82" s="512"/>
      <c r="EXD82" s="512"/>
      <c r="EXH82" s="512"/>
      <c r="EXJ82" s="512"/>
      <c r="EXK82" s="512"/>
      <c r="EXL82" s="512"/>
      <c r="EXP82" s="512"/>
      <c r="EXR82" s="512"/>
      <c r="EXS82" s="512"/>
      <c r="EXT82" s="512"/>
      <c r="EXX82" s="512"/>
      <c r="EXZ82" s="512"/>
      <c r="EYA82" s="512"/>
      <c r="EYB82" s="512"/>
      <c r="EYF82" s="512"/>
      <c r="EYH82" s="512"/>
      <c r="EYI82" s="512"/>
      <c r="EYJ82" s="512"/>
      <c r="EYN82" s="512"/>
      <c r="EYP82" s="512"/>
      <c r="EYQ82" s="512"/>
      <c r="EYR82" s="512"/>
      <c r="EYV82" s="512"/>
      <c r="EYX82" s="512"/>
      <c r="EYY82" s="512"/>
      <c r="EYZ82" s="512"/>
      <c r="EZD82" s="512"/>
      <c r="EZF82" s="512"/>
      <c r="EZG82" s="512"/>
      <c r="EZH82" s="512"/>
      <c r="EZL82" s="512"/>
      <c r="EZN82" s="512"/>
      <c r="EZO82" s="512"/>
      <c r="EZP82" s="512"/>
      <c r="EZT82" s="512"/>
      <c r="EZV82" s="512"/>
      <c r="EZW82" s="512"/>
      <c r="EZX82" s="512"/>
      <c r="FAB82" s="512"/>
      <c r="FAD82" s="512"/>
      <c r="FAE82" s="512"/>
      <c r="FAF82" s="512"/>
      <c r="FAJ82" s="512"/>
      <c r="FAL82" s="512"/>
      <c r="FAM82" s="512"/>
      <c r="FAN82" s="512"/>
      <c r="FAR82" s="512"/>
      <c r="FAT82" s="512"/>
      <c r="FAU82" s="512"/>
      <c r="FAV82" s="512"/>
      <c r="FAZ82" s="512"/>
      <c r="FBB82" s="512"/>
      <c r="FBC82" s="512"/>
      <c r="FBD82" s="512"/>
      <c r="FBH82" s="512"/>
      <c r="FBJ82" s="512"/>
      <c r="FBK82" s="512"/>
      <c r="FBL82" s="512"/>
      <c r="FBP82" s="512"/>
      <c r="FBR82" s="512"/>
      <c r="FBS82" s="512"/>
      <c r="FBT82" s="512"/>
      <c r="FBX82" s="512"/>
      <c r="FBZ82" s="512"/>
      <c r="FCA82" s="512"/>
      <c r="FCB82" s="512"/>
      <c r="FCF82" s="512"/>
      <c r="FCH82" s="512"/>
      <c r="FCI82" s="512"/>
      <c r="FCJ82" s="512"/>
      <c r="FCN82" s="512"/>
      <c r="FCP82" s="512"/>
      <c r="FCQ82" s="512"/>
      <c r="FCR82" s="512"/>
      <c r="FCV82" s="512"/>
      <c r="FCX82" s="512"/>
      <c r="FCY82" s="512"/>
      <c r="FCZ82" s="512"/>
      <c r="FDD82" s="512"/>
      <c r="FDF82" s="512"/>
      <c r="FDG82" s="512"/>
      <c r="FDH82" s="512"/>
      <c r="FDL82" s="512"/>
      <c r="FDN82" s="512"/>
      <c r="FDO82" s="512"/>
      <c r="FDP82" s="512"/>
      <c r="FDT82" s="512"/>
      <c r="FDV82" s="512"/>
      <c r="FDW82" s="512"/>
      <c r="FDX82" s="512"/>
      <c r="FEB82" s="512"/>
      <c r="FED82" s="512"/>
      <c r="FEE82" s="512"/>
      <c r="FEF82" s="512"/>
      <c r="FEJ82" s="512"/>
      <c r="FEL82" s="512"/>
      <c r="FEM82" s="512"/>
      <c r="FEN82" s="512"/>
      <c r="FER82" s="512"/>
      <c r="FET82" s="512"/>
      <c r="FEU82" s="512"/>
      <c r="FEV82" s="512"/>
      <c r="FEZ82" s="512"/>
      <c r="FFB82" s="512"/>
      <c r="FFC82" s="512"/>
      <c r="FFD82" s="512"/>
      <c r="FFH82" s="512"/>
      <c r="FFJ82" s="512"/>
      <c r="FFK82" s="512"/>
      <c r="FFL82" s="512"/>
      <c r="FFP82" s="512"/>
      <c r="FFR82" s="512"/>
      <c r="FFS82" s="512"/>
      <c r="FFT82" s="512"/>
      <c r="FFX82" s="512"/>
      <c r="FFZ82" s="512"/>
      <c r="FGA82" s="512"/>
      <c r="FGB82" s="512"/>
      <c r="FGF82" s="512"/>
      <c r="FGH82" s="512"/>
      <c r="FGI82" s="512"/>
      <c r="FGJ82" s="512"/>
      <c r="FGN82" s="512"/>
      <c r="FGP82" s="512"/>
      <c r="FGQ82" s="512"/>
      <c r="FGR82" s="512"/>
      <c r="FGV82" s="512"/>
      <c r="FGX82" s="512"/>
      <c r="FGY82" s="512"/>
      <c r="FGZ82" s="512"/>
      <c r="FHD82" s="512"/>
      <c r="FHF82" s="512"/>
      <c r="FHG82" s="512"/>
      <c r="FHH82" s="512"/>
      <c r="FHL82" s="512"/>
      <c r="FHN82" s="512"/>
      <c r="FHO82" s="512"/>
      <c r="FHP82" s="512"/>
      <c r="FHT82" s="512"/>
      <c r="FHV82" s="512"/>
      <c r="FHW82" s="512"/>
      <c r="FHX82" s="512"/>
      <c r="FIB82" s="512"/>
      <c r="FID82" s="512"/>
      <c r="FIE82" s="512"/>
      <c r="FIF82" s="512"/>
      <c r="FIJ82" s="512"/>
      <c r="FIL82" s="512"/>
      <c r="FIM82" s="512"/>
      <c r="FIN82" s="512"/>
      <c r="FIR82" s="512"/>
      <c r="FIT82" s="512"/>
      <c r="FIU82" s="512"/>
      <c r="FIV82" s="512"/>
      <c r="FIZ82" s="512"/>
      <c r="FJB82" s="512"/>
      <c r="FJC82" s="512"/>
      <c r="FJD82" s="512"/>
      <c r="FJH82" s="512"/>
      <c r="FJJ82" s="512"/>
      <c r="FJK82" s="512"/>
      <c r="FJL82" s="512"/>
      <c r="FJP82" s="512"/>
      <c r="FJR82" s="512"/>
      <c r="FJS82" s="512"/>
      <c r="FJT82" s="512"/>
      <c r="FJX82" s="512"/>
      <c r="FJZ82" s="512"/>
      <c r="FKA82" s="512"/>
      <c r="FKB82" s="512"/>
      <c r="FKF82" s="512"/>
      <c r="FKH82" s="512"/>
      <c r="FKI82" s="512"/>
      <c r="FKJ82" s="512"/>
      <c r="FKN82" s="512"/>
      <c r="FKP82" s="512"/>
      <c r="FKQ82" s="512"/>
      <c r="FKR82" s="512"/>
      <c r="FKV82" s="512"/>
      <c r="FKX82" s="512"/>
      <c r="FKY82" s="512"/>
      <c r="FKZ82" s="512"/>
      <c r="FLD82" s="512"/>
      <c r="FLF82" s="512"/>
      <c r="FLG82" s="512"/>
      <c r="FLH82" s="512"/>
      <c r="FLL82" s="512"/>
      <c r="FLN82" s="512"/>
      <c r="FLO82" s="512"/>
      <c r="FLP82" s="512"/>
      <c r="FLT82" s="512"/>
      <c r="FLV82" s="512"/>
      <c r="FLW82" s="512"/>
      <c r="FLX82" s="512"/>
      <c r="FMB82" s="512"/>
      <c r="FMD82" s="512"/>
      <c r="FME82" s="512"/>
      <c r="FMF82" s="512"/>
      <c r="FMJ82" s="512"/>
      <c r="FML82" s="512"/>
      <c r="FMM82" s="512"/>
      <c r="FMN82" s="512"/>
      <c r="FMR82" s="512"/>
      <c r="FMT82" s="512"/>
      <c r="FMU82" s="512"/>
      <c r="FMV82" s="512"/>
      <c r="FMZ82" s="512"/>
      <c r="FNB82" s="512"/>
      <c r="FNC82" s="512"/>
      <c r="FND82" s="512"/>
      <c r="FNH82" s="512"/>
      <c r="FNJ82" s="512"/>
      <c r="FNK82" s="512"/>
      <c r="FNL82" s="512"/>
      <c r="FNP82" s="512"/>
      <c r="FNR82" s="512"/>
      <c r="FNS82" s="512"/>
      <c r="FNT82" s="512"/>
      <c r="FNX82" s="512"/>
      <c r="FNZ82" s="512"/>
      <c r="FOA82" s="512"/>
      <c r="FOB82" s="512"/>
      <c r="FOF82" s="512"/>
      <c r="FOH82" s="512"/>
      <c r="FOI82" s="512"/>
      <c r="FOJ82" s="512"/>
      <c r="FON82" s="512"/>
      <c r="FOP82" s="512"/>
      <c r="FOQ82" s="512"/>
      <c r="FOR82" s="512"/>
      <c r="FOV82" s="512"/>
      <c r="FOX82" s="512"/>
      <c r="FOY82" s="512"/>
      <c r="FOZ82" s="512"/>
      <c r="FPD82" s="512"/>
      <c r="FPF82" s="512"/>
      <c r="FPG82" s="512"/>
      <c r="FPH82" s="512"/>
      <c r="FPL82" s="512"/>
      <c r="FPN82" s="512"/>
      <c r="FPO82" s="512"/>
      <c r="FPP82" s="512"/>
      <c r="FPT82" s="512"/>
      <c r="FPV82" s="512"/>
      <c r="FPW82" s="512"/>
      <c r="FPX82" s="512"/>
      <c r="FQB82" s="512"/>
      <c r="FQD82" s="512"/>
      <c r="FQE82" s="512"/>
      <c r="FQF82" s="512"/>
      <c r="FQJ82" s="512"/>
      <c r="FQL82" s="512"/>
      <c r="FQM82" s="512"/>
      <c r="FQN82" s="512"/>
      <c r="FQR82" s="512"/>
      <c r="FQT82" s="512"/>
      <c r="FQU82" s="512"/>
      <c r="FQV82" s="512"/>
      <c r="FQZ82" s="512"/>
      <c r="FRB82" s="512"/>
      <c r="FRC82" s="512"/>
      <c r="FRD82" s="512"/>
      <c r="FRH82" s="512"/>
      <c r="FRJ82" s="512"/>
      <c r="FRK82" s="512"/>
      <c r="FRL82" s="512"/>
      <c r="FRP82" s="512"/>
      <c r="FRR82" s="512"/>
      <c r="FRS82" s="512"/>
      <c r="FRT82" s="512"/>
      <c r="FRX82" s="512"/>
      <c r="FRZ82" s="512"/>
      <c r="FSA82" s="512"/>
      <c r="FSB82" s="512"/>
      <c r="FSF82" s="512"/>
      <c r="FSH82" s="512"/>
      <c r="FSI82" s="512"/>
      <c r="FSJ82" s="512"/>
      <c r="FSN82" s="512"/>
      <c r="FSP82" s="512"/>
      <c r="FSQ82" s="512"/>
      <c r="FSR82" s="512"/>
      <c r="FSV82" s="512"/>
      <c r="FSX82" s="512"/>
      <c r="FSY82" s="512"/>
      <c r="FSZ82" s="512"/>
      <c r="FTD82" s="512"/>
      <c r="FTF82" s="512"/>
      <c r="FTG82" s="512"/>
      <c r="FTH82" s="512"/>
      <c r="FTL82" s="512"/>
      <c r="FTN82" s="512"/>
      <c r="FTO82" s="512"/>
      <c r="FTP82" s="512"/>
      <c r="FTT82" s="512"/>
      <c r="FTV82" s="512"/>
      <c r="FTW82" s="512"/>
      <c r="FTX82" s="512"/>
      <c r="FUB82" s="512"/>
      <c r="FUD82" s="512"/>
      <c r="FUE82" s="512"/>
      <c r="FUF82" s="512"/>
      <c r="FUJ82" s="512"/>
      <c r="FUL82" s="512"/>
      <c r="FUM82" s="512"/>
      <c r="FUN82" s="512"/>
      <c r="FUR82" s="512"/>
      <c r="FUT82" s="512"/>
      <c r="FUU82" s="512"/>
      <c r="FUV82" s="512"/>
      <c r="FUZ82" s="512"/>
      <c r="FVB82" s="512"/>
      <c r="FVC82" s="512"/>
      <c r="FVD82" s="512"/>
      <c r="FVH82" s="512"/>
      <c r="FVJ82" s="512"/>
      <c r="FVK82" s="512"/>
      <c r="FVL82" s="512"/>
      <c r="FVP82" s="512"/>
      <c r="FVR82" s="512"/>
      <c r="FVS82" s="512"/>
      <c r="FVT82" s="512"/>
      <c r="FVX82" s="512"/>
      <c r="FVZ82" s="512"/>
      <c r="FWA82" s="512"/>
      <c r="FWB82" s="512"/>
      <c r="FWF82" s="512"/>
      <c r="FWH82" s="512"/>
      <c r="FWI82" s="512"/>
      <c r="FWJ82" s="512"/>
      <c r="FWN82" s="512"/>
      <c r="FWP82" s="512"/>
      <c r="FWQ82" s="512"/>
      <c r="FWR82" s="512"/>
      <c r="FWV82" s="512"/>
      <c r="FWX82" s="512"/>
      <c r="FWY82" s="512"/>
      <c r="FWZ82" s="512"/>
      <c r="FXD82" s="512"/>
      <c r="FXF82" s="512"/>
      <c r="FXG82" s="512"/>
      <c r="FXH82" s="512"/>
      <c r="FXL82" s="512"/>
      <c r="FXN82" s="512"/>
      <c r="FXO82" s="512"/>
      <c r="FXP82" s="512"/>
      <c r="FXT82" s="512"/>
      <c r="FXV82" s="512"/>
      <c r="FXW82" s="512"/>
      <c r="FXX82" s="512"/>
      <c r="FYB82" s="512"/>
      <c r="FYD82" s="512"/>
      <c r="FYE82" s="512"/>
      <c r="FYF82" s="512"/>
      <c r="FYJ82" s="512"/>
      <c r="FYL82" s="512"/>
      <c r="FYM82" s="512"/>
      <c r="FYN82" s="512"/>
      <c r="FYR82" s="512"/>
      <c r="FYT82" s="512"/>
      <c r="FYU82" s="512"/>
      <c r="FYV82" s="512"/>
      <c r="FYZ82" s="512"/>
      <c r="FZB82" s="512"/>
      <c r="FZC82" s="512"/>
      <c r="FZD82" s="512"/>
      <c r="FZH82" s="512"/>
      <c r="FZJ82" s="512"/>
      <c r="FZK82" s="512"/>
      <c r="FZL82" s="512"/>
      <c r="FZP82" s="512"/>
      <c r="FZR82" s="512"/>
      <c r="FZS82" s="512"/>
      <c r="FZT82" s="512"/>
      <c r="FZX82" s="512"/>
      <c r="FZZ82" s="512"/>
      <c r="GAA82" s="512"/>
      <c r="GAB82" s="512"/>
      <c r="GAF82" s="512"/>
      <c r="GAH82" s="512"/>
      <c r="GAI82" s="512"/>
      <c r="GAJ82" s="512"/>
      <c r="GAN82" s="512"/>
      <c r="GAP82" s="512"/>
      <c r="GAQ82" s="512"/>
      <c r="GAR82" s="512"/>
      <c r="GAV82" s="512"/>
      <c r="GAX82" s="512"/>
      <c r="GAY82" s="512"/>
      <c r="GAZ82" s="512"/>
      <c r="GBD82" s="512"/>
      <c r="GBF82" s="512"/>
      <c r="GBG82" s="512"/>
      <c r="GBH82" s="512"/>
      <c r="GBL82" s="512"/>
      <c r="GBN82" s="512"/>
      <c r="GBO82" s="512"/>
      <c r="GBP82" s="512"/>
      <c r="GBT82" s="512"/>
      <c r="GBV82" s="512"/>
      <c r="GBW82" s="512"/>
      <c r="GBX82" s="512"/>
      <c r="GCB82" s="512"/>
      <c r="GCD82" s="512"/>
      <c r="GCE82" s="512"/>
      <c r="GCF82" s="512"/>
      <c r="GCJ82" s="512"/>
      <c r="GCL82" s="512"/>
      <c r="GCM82" s="512"/>
      <c r="GCN82" s="512"/>
      <c r="GCR82" s="512"/>
      <c r="GCT82" s="512"/>
      <c r="GCU82" s="512"/>
      <c r="GCV82" s="512"/>
      <c r="GCZ82" s="512"/>
      <c r="GDB82" s="512"/>
      <c r="GDC82" s="512"/>
      <c r="GDD82" s="512"/>
      <c r="GDH82" s="512"/>
      <c r="GDJ82" s="512"/>
      <c r="GDK82" s="512"/>
      <c r="GDL82" s="512"/>
      <c r="GDP82" s="512"/>
      <c r="GDR82" s="512"/>
      <c r="GDS82" s="512"/>
      <c r="GDT82" s="512"/>
      <c r="GDX82" s="512"/>
      <c r="GDZ82" s="512"/>
      <c r="GEA82" s="512"/>
      <c r="GEB82" s="512"/>
      <c r="GEF82" s="512"/>
      <c r="GEH82" s="512"/>
      <c r="GEI82" s="512"/>
      <c r="GEJ82" s="512"/>
      <c r="GEN82" s="512"/>
      <c r="GEP82" s="512"/>
      <c r="GEQ82" s="512"/>
      <c r="GER82" s="512"/>
      <c r="GEV82" s="512"/>
      <c r="GEX82" s="512"/>
      <c r="GEY82" s="512"/>
      <c r="GEZ82" s="512"/>
      <c r="GFD82" s="512"/>
      <c r="GFF82" s="512"/>
      <c r="GFG82" s="512"/>
      <c r="GFH82" s="512"/>
      <c r="GFL82" s="512"/>
      <c r="GFN82" s="512"/>
      <c r="GFO82" s="512"/>
      <c r="GFP82" s="512"/>
      <c r="GFT82" s="512"/>
      <c r="GFV82" s="512"/>
      <c r="GFW82" s="512"/>
      <c r="GFX82" s="512"/>
      <c r="GGB82" s="512"/>
      <c r="GGD82" s="512"/>
      <c r="GGE82" s="512"/>
      <c r="GGF82" s="512"/>
      <c r="GGJ82" s="512"/>
      <c r="GGL82" s="512"/>
      <c r="GGM82" s="512"/>
      <c r="GGN82" s="512"/>
      <c r="GGR82" s="512"/>
      <c r="GGT82" s="512"/>
      <c r="GGU82" s="512"/>
      <c r="GGV82" s="512"/>
      <c r="GGZ82" s="512"/>
      <c r="GHB82" s="512"/>
      <c r="GHC82" s="512"/>
      <c r="GHD82" s="512"/>
      <c r="GHH82" s="512"/>
      <c r="GHJ82" s="512"/>
      <c r="GHK82" s="512"/>
      <c r="GHL82" s="512"/>
      <c r="GHP82" s="512"/>
      <c r="GHR82" s="512"/>
      <c r="GHS82" s="512"/>
      <c r="GHT82" s="512"/>
      <c r="GHX82" s="512"/>
      <c r="GHZ82" s="512"/>
      <c r="GIA82" s="512"/>
      <c r="GIB82" s="512"/>
      <c r="GIF82" s="512"/>
      <c r="GIH82" s="512"/>
      <c r="GII82" s="512"/>
      <c r="GIJ82" s="512"/>
      <c r="GIN82" s="512"/>
      <c r="GIP82" s="512"/>
      <c r="GIQ82" s="512"/>
      <c r="GIR82" s="512"/>
      <c r="GIV82" s="512"/>
      <c r="GIX82" s="512"/>
      <c r="GIY82" s="512"/>
      <c r="GIZ82" s="512"/>
      <c r="GJD82" s="512"/>
      <c r="GJF82" s="512"/>
      <c r="GJG82" s="512"/>
      <c r="GJH82" s="512"/>
      <c r="GJL82" s="512"/>
      <c r="GJN82" s="512"/>
      <c r="GJO82" s="512"/>
      <c r="GJP82" s="512"/>
      <c r="GJT82" s="512"/>
      <c r="GJV82" s="512"/>
      <c r="GJW82" s="512"/>
      <c r="GJX82" s="512"/>
      <c r="GKB82" s="512"/>
      <c r="GKD82" s="512"/>
      <c r="GKE82" s="512"/>
      <c r="GKF82" s="512"/>
      <c r="GKJ82" s="512"/>
      <c r="GKL82" s="512"/>
      <c r="GKM82" s="512"/>
      <c r="GKN82" s="512"/>
      <c r="GKR82" s="512"/>
      <c r="GKT82" s="512"/>
      <c r="GKU82" s="512"/>
      <c r="GKV82" s="512"/>
      <c r="GKZ82" s="512"/>
      <c r="GLB82" s="512"/>
      <c r="GLC82" s="512"/>
      <c r="GLD82" s="512"/>
      <c r="GLH82" s="512"/>
      <c r="GLJ82" s="512"/>
      <c r="GLK82" s="512"/>
      <c r="GLL82" s="512"/>
      <c r="GLP82" s="512"/>
      <c r="GLR82" s="512"/>
      <c r="GLS82" s="512"/>
      <c r="GLT82" s="512"/>
      <c r="GLX82" s="512"/>
      <c r="GLZ82" s="512"/>
      <c r="GMA82" s="512"/>
      <c r="GMB82" s="512"/>
      <c r="GMF82" s="512"/>
      <c r="GMH82" s="512"/>
      <c r="GMI82" s="512"/>
      <c r="GMJ82" s="512"/>
      <c r="GMN82" s="512"/>
      <c r="GMP82" s="512"/>
      <c r="GMQ82" s="512"/>
      <c r="GMR82" s="512"/>
      <c r="GMV82" s="512"/>
      <c r="GMX82" s="512"/>
      <c r="GMY82" s="512"/>
      <c r="GMZ82" s="512"/>
      <c r="GND82" s="512"/>
      <c r="GNF82" s="512"/>
      <c r="GNG82" s="512"/>
      <c r="GNH82" s="512"/>
      <c r="GNL82" s="512"/>
      <c r="GNN82" s="512"/>
      <c r="GNO82" s="512"/>
      <c r="GNP82" s="512"/>
      <c r="GNT82" s="512"/>
      <c r="GNV82" s="512"/>
      <c r="GNW82" s="512"/>
      <c r="GNX82" s="512"/>
      <c r="GOB82" s="512"/>
      <c r="GOD82" s="512"/>
      <c r="GOE82" s="512"/>
      <c r="GOF82" s="512"/>
      <c r="GOJ82" s="512"/>
      <c r="GOL82" s="512"/>
      <c r="GOM82" s="512"/>
      <c r="GON82" s="512"/>
      <c r="GOR82" s="512"/>
      <c r="GOT82" s="512"/>
      <c r="GOU82" s="512"/>
      <c r="GOV82" s="512"/>
      <c r="GOZ82" s="512"/>
      <c r="GPB82" s="512"/>
      <c r="GPC82" s="512"/>
      <c r="GPD82" s="512"/>
      <c r="GPH82" s="512"/>
      <c r="GPJ82" s="512"/>
      <c r="GPK82" s="512"/>
      <c r="GPL82" s="512"/>
      <c r="GPP82" s="512"/>
      <c r="GPR82" s="512"/>
      <c r="GPS82" s="512"/>
      <c r="GPT82" s="512"/>
      <c r="GPX82" s="512"/>
      <c r="GPZ82" s="512"/>
      <c r="GQA82" s="512"/>
      <c r="GQB82" s="512"/>
      <c r="GQF82" s="512"/>
      <c r="GQH82" s="512"/>
      <c r="GQI82" s="512"/>
      <c r="GQJ82" s="512"/>
      <c r="GQN82" s="512"/>
      <c r="GQP82" s="512"/>
      <c r="GQQ82" s="512"/>
      <c r="GQR82" s="512"/>
      <c r="GQV82" s="512"/>
      <c r="GQX82" s="512"/>
      <c r="GQY82" s="512"/>
      <c r="GQZ82" s="512"/>
      <c r="GRD82" s="512"/>
      <c r="GRF82" s="512"/>
      <c r="GRG82" s="512"/>
      <c r="GRH82" s="512"/>
      <c r="GRL82" s="512"/>
      <c r="GRN82" s="512"/>
      <c r="GRO82" s="512"/>
      <c r="GRP82" s="512"/>
      <c r="GRT82" s="512"/>
      <c r="GRV82" s="512"/>
      <c r="GRW82" s="512"/>
      <c r="GRX82" s="512"/>
      <c r="GSB82" s="512"/>
      <c r="GSD82" s="512"/>
      <c r="GSE82" s="512"/>
      <c r="GSF82" s="512"/>
      <c r="GSJ82" s="512"/>
      <c r="GSL82" s="512"/>
      <c r="GSM82" s="512"/>
      <c r="GSN82" s="512"/>
      <c r="GSR82" s="512"/>
      <c r="GST82" s="512"/>
      <c r="GSU82" s="512"/>
      <c r="GSV82" s="512"/>
      <c r="GSZ82" s="512"/>
      <c r="GTB82" s="512"/>
      <c r="GTC82" s="512"/>
      <c r="GTD82" s="512"/>
      <c r="GTH82" s="512"/>
      <c r="GTJ82" s="512"/>
      <c r="GTK82" s="512"/>
      <c r="GTL82" s="512"/>
      <c r="GTP82" s="512"/>
      <c r="GTR82" s="512"/>
      <c r="GTS82" s="512"/>
      <c r="GTT82" s="512"/>
      <c r="GTX82" s="512"/>
      <c r="GTZ82" s="512"/>
      <c r="GUA82" s="512"/>
      <c r="GUB82" s="512"/>
      <c r="GUF82" s="512"/>
      <c r="GUH82" s="512"/>
      <c r="GUI82" s="512"/>
      <c r="GUJ82" s="512"/>
      <c r="GUN82" s="512"/>
      <c r="GUP82" s="512"/>
      <c r="GUQ82" s="512"/>
      <c r="GUR82" s="512"/>
      <c r="GUV82" s="512"/>
      <c r="GUX82" s="512"/>
      <c r="GUY82" s="512"/>
      <c r="GUZ82" s="512"/>
      <c r="GVD82" s="512"/>
      <c r="GVF82" s="512"/>
      <c r="GVG82" s="512"/>
      <c r="GVH82" s="512"/>
      <c r="GVL82" s="512"/>
      <c r="GVN82" s="512"/>
      <c r="GVO82" s="512"/>
      <c r="GVP82" s="512"/>
      <c r="GVT82" s="512"/>
      <c r="GVV82" s="512"/>
      <c r="GVW82" s="512"/>
      <c r="GVX82" s="512"/>
      <c r="GWB82" s="512"/>
      <c r="GWD82" s="512"/>
      <c r="GWE82" s="512"/>
      <c r="GWF82" s="512"/>
      <c r="GWJ82" s="512"/>
      <c r="GWL82" s="512"/>
      <c r="GWM82" s="512"/>
      <c r="GWN82" s="512"/>
      <c r="GWR82" s="512"/>
      <c r="GWT82" s="512"/>
      <c r="GWU82" s="512"/>
      <c r="GWV82" s="512"/>
      <c r="GWZ82" s="512"/>
      <c r="GXB82" s="512"/>
      <c r="GXC82" s="512"/>
      <c r="GXD82" s="512"/>
      <c r="GXH82" s="512"/>
      <c r="GXJ82" s="512"/>
      <c r="GXK82" s="512"/>
      <c r="GXL82" s="512"/>
      <c r="GXP82" s="512"/>
      <c r="GXR82" s="512"/>
      <c r="GXS82" s="512"/>
      <c r="GXT82" s="512"/>
      <c r="GXX82" s="512"/>
      <c r="GXZ82" s="512"/>
      <c r="GYA82" s="512"/>
      <c r="GYB82" s="512"/>
      <c r="GYF82" s="512"/>
      <c r="GYH82" s="512"/>
      <c r="GYI82" s="512"/>
      <c r="GYJ82" s="512"/>
      <c r="GYN82" s="512"/>
      <c r="GYP82" s="512"/>
      <c r="GYQ82" s="512"/>
      <c r="GYR82" s="512"/>
      <c r="GYV82" s="512"/>
      <c r="GYX82" s="512"/>
      <c r="GYY82" s="512"/>
      <c r="GYZ82" s="512"/>
      <c r="GZD82" s="512"/>
      <c r="GZF82" s="512"/>
      <c r="GZG82" s="512"/>
      <c r="GZH82" s="512"/>
      <c r="GZL82" s="512"/>
      <c r="GZN82" s="512"/>
      <c r="GZO82" s="512"/>
      <c r="GZP82" s="512"/>
      <c r="GZT82" s="512"/>
      <c r="GZV82" s="512"/>
      <c r="GZW82" s="512"/>
      <c r="GZX82" s="512"/>
      <c r="HAB82" s="512"/>
      <c r="HAD82" s="512"/>
      <c r="HAE82" s="512"/>
      <c r="HAF82" s="512"/>
      <c r="HAJ82" s="512"/>
      <c r="HAL82" s="512"/>
      <c r="HAM82" s="512"/>
      <c r="HAN82" s="512"/>
      <c r="HAR82" s="512"/>
      <c r="HAT82" s="512"/>
      <c r="HAU82" s="512"/>
      <c r="HAV82" s="512"/>
      <c r="HAZ82" s="512"/>
      <c r="HBB82" s="512"/>
      <c r="HBC82" s="512"/>
      <c r="HBD82" s="512"/>
      <c r="HBH82" s="512"/>
      <c r="HBJ82" s="512"/>
      <c r="HBK82" s="512"/>
      <c r="HBL82" s="512"/>
      <c r="HBP82" s="512"/>
      <c r="HBR82" s="512"/>
      <c r="HBS82" s="512"/>
      <c r="HBT82" s="512"/>
      <c r="HBX82" s="512"/>
      <c r="HBZ82" s="512"/>
      <c r="HCA82" s="512"/>
      <c r="HCB82" s="512"/>
      <c r="HCF82" s="512"/>
      <c r="HCH82" s="512"/>
      <c r="HCI82" s="512"/>
      <c r="HCJ82" s="512"/>
      <c r="HCN82" s="512"/>
      <c r="HCP82" s="512"/>
      <c r="HCQ82" s="512"/>
      <c r="HCR82" s="512"/>
      <c r="HCV82" s="512"/>
      <c r="HCX82" s="512"/>
      <c r="HCY82" s="512"/>
      <c r="HCZ82" s="512"/>
      <c r="HDD82" s="512"/>
      <c r="HDF82" s="512"/>
      <c r="HDG82" s="512"/>
      <c r="HDH82" s="512"/>
      <c r="HDL82" s="512"/>
      <c r="HDN82" s="512"/>
      <c r="HDO82" s="512"/>
      <c r="HDP82" s="512"/>
      <c r="HDT82" s="512"/>
      <c r="HDV82" s="512"/>
      <c r="HDW82" s="512"/>
      <c r="HDX82" s="512"/>
      <c r="HEB82" s="512"/>
      <c r="HED82" s="512"/>
      <c r="HEE82" s="512"/>
      <c r="HEF82" s="512"/>
      <c r="HEJ82" s="512"/>
      <c r="HEL82" s="512"/>
      <c r="HEM82" s="512"/>
      <c r="HEN82" s="512"/>
      <c r="HER82" s="512"/>
      <c r="HET82" s="512"/>
      <c r="HEU82" s="512"/>
      <c r="HEV82" s="512"/>
      <c r="HEZ82" s="512"/>
      <c r="HFB82" s="512"/>
      <c r="HFC82" s="512"/>
      <c r="HFD82" s="512"/>
      <c r="HFH82" s="512"/>
      <c r="HFJ82" s="512"/>
      <c r="HFK82" s="512"/>
      <c r="HFL82" s="512"/>
      <c r="HFP82" s="512"/>
      <c r="HFR82" s="512"/>
      <c r="HFS82" s="512"/>
      <c r="HFT82" s="512"/>
      <c r="HFX82" s="512"/>
      <c r="HFZ82" s="512"/>
      <c r="HGA82" s="512"/>
      <c r="HGB82" s="512"/>
      <c r="HGF82" s="512"/>
      <c r="HGH82" s="512"/>
      <c r="HGI82" s="512"/>
      <c r="HGJ82" s="512"/>
      <c r="HGN82" s="512"/>
      <c r="HGP82" s="512"/>
      <c r="HGQ82" s="512"/>
      <c r="HGR82" s="512"/>
      <c r="HGV82" s="512"/>
      <c r="HGX82" s="512"/>
      <c r="HGY82" s="512"/>
      <c r="HGZ82" s="512"/>
      <c r="HHD82" s="512"/>
      <c r="HHF82" s="512"/>
      <c r="HHG82" s="512"/>
      <c r="HHH82" s="512"/>
      <c r="HHL82" s="512"/>
      <c r="HHN82" s="512"/>
      <c r="HHO82" s="512"/>
      <c r="HHP82" s="512"/>
      <c r="HHT82" s="512"/>
      <c r="HHV82" s="512"/>
      <c r="HHW82" s="512"/>
      <c r="HHX82" s="512"/>
      <c r="HIB82" s="512"/>
      <c r="HID82" s="512"/>
      <c r="HIE82" s="512"/>
      <c r="HIF82" s="512"/>
      <c r="HIJ82" s="512"/>
      <c r="HIL82" s="512"/>
      <c r="HIM82" s="512"/>
      <c r="HIN82" s="512"/>
      <c r="HIR82" s="512"/>
      <c r="HIT82" s="512"/>
      <c r="HIU82" s="512"/>
      <c r="HIV82" s="512"/>
      <c r="HIZ82" s="512"/>
      <c r="HJB82" s="512"/>
      <c r="HJC82" s="512"/>
      <c r="HJD82" s="512"/>
      <c r="HJH82" s="512"/>
      <c r="HJJ82" s="512"/>
      <c r="HJK82" s="512"/>
      <c r="HJL82" s="512"/>
      <c r="HJP82" s="512"/>
      <c r="HJR82" s="512"/>
      <c r="HJS82" s="512"/>
      <c r="HJT82" s="512"/>
      <c r="HJX82" s="512"/>
      <c r="HJZ82" s="512"/>
      <c r="HKA82" s="512"/>
      <c r="HKB82" s="512"/>
      <c r="HKF82" s="512"/>
      <c r="HKH82" s="512"/>
      <c r="HKI82" s="512"/>
      <c r="HKJ82" s="512"/>
      <c r="HKN82" s="512"/>
      <c r="HKP82" s="512"/>
      <c r="HKQ82" s="512"/>
      <c r="HKR82" s="512"/>
      <c r="HKV82" s="512"/>
      <c r="HKX82" s="512"/>
      <c r="HKY82" s="512"/>
      <c r="HKZ82" s="512"/>
      <c r="HLD82" s="512"/>
      <c r="HLF82" s="512"/>
      <c r="HLG82" s="512"/>
      <c r="HLH82" s="512"/>
      <c r="HLL82" s="512"/>
      <c r="HLN82" s="512"/>
      <c r="HLO82" s="512"/>
      <c r="HLP82" s="512"/>
      <c r="HLT82" s="512"/>
      <c r="HLV82" s="512"/>
      <c r="HLW82" s="512"/>
      <c r="HLX82" s="512"/>
      <c r="HMB82" s="512"/>
      <c r="HMD82" s="512"/>
      <c r="HME82" s="512"/>
      <c r="HMF82" s="512"/>
      <c r="HMJ82" s="512"/>
      <c r="HML82" s="512"/>
      <c r="HMM82" s="512"/>
      <c r="HMN82" s="512"/>
      <c r="HMR82" s="512"/>
      <c r="HMT82" s="512"/>
      <c r="HMU82" s="512"/>
      <c r="HMV82" s="512"/>
      <c r="HMZ82" s="512"/>
      <c r="HNB82" s="512"/>
      <c r="HNC82" s="512"/>
      <c r="HND82" s="512"/>
      <c r="HNH82" s="512"/>
      <c r="HNJ82" s="512"/>
      <c r="HNK82" s="512"/>
      <c r="HNL82" s="512"/>
      <c r="HNP82" s="512"/>
      <c r="HNR82" s="512"/>
      <c r="HNS82" s="512"/>
      <c r="HNT82" s="512"/>
      <c r="HNX82" s="512"/>
      <c r="HNZ82" s="512"/>
      <c r="HOA82" s="512"/>
      <c r="HOB82" s="512"/>
      <c r="HOF82" s="512"/>
      <c r="HOH82" s="512"/>
      <c r="HOI82" s="512"/>
      <c r="HOJ82" s="512"/>
      <c r="HON82" s="512"/>
      <c r="HOP82" s="512"/>
      <c r="HOQ82" s="512"/>
      <c r="HOR82" s="512"/>
      <c r="HOV82" s="512"/>
      <c r="HOX82" s="512"/>
      <c r="HOY82" s="512"/>
      <c r="HOZ82" s="512"/>
      <c r="HPD82" s="512"/>
      <c r="HPF82" s="512"/>
      <c r="HPG82" s="512"/>
      <c r="HPH82" s="512"/>
      <c r="HPL82" s="512"/>
      <c r="HPN82" s="512"/>
      <c r="HPO82" s="512"/>
      <c r="HPP82" s="512"/>
      <c r="HPT82" s="512"/>
      <c r="HPV82" s="512"/>
      <c r="HPW82" s="512"/>
      <c r="HPX82" s="512"/>
      <c r="HQB82" s="512"/>
      <c r="HQD82" s="512"/>
      <c r="HQE82" s="512"/>
      <c r="HQF82" s="512"/>
      <c r="HQJ82" s="512"/>
      <c r="HQL82" s="512"/>
      <c r="HQM82" s="512"/>
      <c r="HQN82" s="512"/>
      <c r="HQR82" s="512"/>
      <c r="HQT82" s="512"/>
      <c r="HQU82" s="512"/>
      <c r="HQV82" s="512"/>
      <c r="HQZ82" s="512"/>
      <c r="HRB82" s="512"/>
      <c r="HRC82" s="512"/>
      <c r="HRD82" s="512"/>
      <c r="HRH82" s="512"/>
      <c r="HRJ82" s="512"/>
      <c r="HRK82" s="512"/>
      <c r="HRL82" s="512"/>
      <c r="HRP82" s="512"/>
      <c r="HRR82" s="512"/>
      <c r="HRS82" s="512"/>
      <c r="HRT82" s="512"/>
      <c r="HRX82" s="512"/>
      <c r="HRZ82" s="512"/>
      <c r="HSA82" s="512"/>
      <c r="HSB82" s="512"/>
      <c r="HSF82" s="512"/>
      <c r="HSH82" s="512"/>
      <c r="HSI82" s="512"/>
      <c r="HSJ82" s="512"/>
      <c r="HSN82" s="512"/>
      <c r="HSP82" s="512"/>
      <c r="HSQ82" s="512"/>
      <c r="HSR82" s="512"/>
      <c r="HSV82" s="512"/>
      <c r="HSX82" s="512"/>
      <c r="HSY82" s="512"/>
      <c r="HSZ82" s="512"/>
      <c r="HTD82" s="512"/>
      <c r="HTF82" s="512"/>
      <c r="HTG82" s="512"/>
      <c r="HTH82" s="512"/>
      <c r="HTL82" s="512"/>
      <c r="HTN82" s="512"/>
      <c r="HTO82" s="512"/>
      <c r="HTP82" s="512"/>
      <c r="HTT82" s="512"/>
      <c r="HTV82" s="512"/>
      <c r="HTW82" s="512"/>
      <c r="HTX82" s="512"/>
      <c r="HUB82" s="512"/>
      <c r="HUD82" s="512"/>
      <c r="HUE82" s="512"/>
      <c r="HUF82" s="512"/>
      <c r="HUJ82" s="512"/>
      <c r="HUL82" s="512"/>
      <c r="HUM82" s="512"/>
      <c r="HUN82" s="512"/>
      <c r="HUR82" s="512"/>
      <c r="HUT82" s="512"/>
      <c r="HUU82" s="512"/>
      <c r="HUV82" s="512"/>
      <c r="HUZ82" s="512"/>
      <c r="HVB82" s="512"/>
      <c r="HVC82" s="512"/>
      <c r="HVD82" s="512"/>
      <c r="HVH82" s="512"/>
      <c r="HVJ82" s="512"/>
      <c r="HVK82" s="512"/>
      <c r="HVL82" s="512"/>
      <c r="HVP82" s="512"/>
      <c r="HVR82" s="512"/>
      <c r="HVS82" s="512"/>
      <c r="HVT82" s="512"/>
      <c r="HVX82" s="512"/>
      <c r="HVZ82" s="512"/>
      <c r="HWA82" s="512"/>
      <c r="HWB82" s="512"/>
      <c r="HWF82" s="512"/>
      <c r="HWH82" s="512"/>
      <c r="HWI82" s="512"/>
      <c r="HWJ82" s="512"/>
      <c r="HWN82" s="512"/>
      <c r="HWP82" s="512"/>
      <c r="HWQ82" s="512"/>
      <c r="HWR82" s="512"/>
      <c r="HWV82" s="512"/>
      <c r="HWX82" s="512"/>
      <c r="HWY82" s="512"/>
      <c r="HWZ82" s="512"/>
      <c r="HXD82" s="512"/>
      <c r="HXF82" s="512"/>
      <c r="HXG82" s="512"/>
      <c r="HXH82" s="512"/>
      <c r="HXL82" s="512"/>
      <c r="HXN82" s="512"/>
      <c r="HXO82" s="512"/>
      <c r="HXP82" s="512"/>
      <c r="HXT82" s="512"/>
      <c r="HXV82" s="512"/>
      <c r="HXW82" s="512"/>
      <c r="HXX82" s="512"/>
      <c r="HYB82" s="512"/>
      <c r="HYD82" s="512"/>
      <c r="HYE82" s="512"/>
      <c r="HYF82" s="512"/>
      <c r="HYJ82" s="512"/>
      <c r="HYL82" s="512"/>
      <c r="HYM82" s="512"/>
      <c r="HYN82" s="512"/>
      <c r="HYR82" s="512"/>
      <c r="HYT82" s="512"/>
      <c r="HYU82" s="512"/>
      <c r="HYV82" s="512"/>
      <c r="HYZ82" s="512"/>
      <c r="HZB82" s="512"/>
      <c r="HZC82" s="512"/>
      <c r="HZD82" s="512"/>
      <c r="HZH82" s="512"/>
      <c r="HZJ82" s="512"/>
      <c r="HZK82" s="512"/>
      <c r="HZL82" s="512"/>
      <c r="HZP82" s="512"/>
      <c r="HZR82" s="512"/>
      <c r="HZS82" s="512"/>
      <c r="HZT82" s="512"/>
      <c r="HZX82" s="512"/>
      <c r="HZZ82" s="512"/>
      <c r="IAA82" s="512"/>
      <c r="IAB82" s="512"/>
      <c r="IAF82" s="512"/>
      <c r="IAH82" s="512"/>
      <c r="IAI82" s="512"/>
      <c r="IAJ82" s="512"/>
      <c r="IAN82" s="512"/>
      <c r="IAP82" s="512"/>
      <c r="IAQ82" s="512"/>
      <c r="IAR82" s="512"/>
      <c r="IAV82" s="512"/>
      <c r="IAX82" s="512"/>
      <c r="IAY82" s="512"/>
      <c r="IAZ82" s="512"/>
      <c r="IBD82" s="512"/>
      <c r="IBF82" s="512"/>
      <c r="IBG82" s="512"/>
      <c r="IBH82" s="512"/>
      <c r="IBL82" s="512"/>
      <c r="IBN82" s="512"/>
      <c r="IBO82" s="512"/>
      <c r="IBP82" s="512"/>
      <c r="IBT82" s="512"/>
      <c r="IBV82" s="512"/>
      <c r="IBW82" s="512"/>
      <c r="IBX82" s="512"/>
      <c r="ICB82" s="512"/>
      <c r="ICD82" s="512"/>
      <c r="ICE82" s="512"/>
      <c r="ICF82" s="512"/>
      <c r="ICJ82" s="512"/>
      <c r="ICL82" s="512"/>
      <c r="ICM82" s="512"/>
      <c r="ICN82" s="512"/>
      <c r="ICR82" s="512"/>
      <c r="ICT82" s="512"/>
      <c r="ICU82" s="512"/>
      <c r="ICV82" s="512"/>
      <c r="ICZ82" s="512"/>
      <c r="IDB82" s="512"/>
      <c r="IDC82" s="512"/>
      <c r="IDD82" s="512"/>
      <c r="IDH82" s="512"/>
      <c r="IDJ82" s="512"/>
      <c r="IDK82" s="512"/>
      <c r="IDL82" s="512"/>
      <c r="IDP82" s="512"/>
      <c r="IDR82" s="512"/>
      <c r="IDS82" s="512"/>
      <c r="IDT82" s="512"/>
      <c r="IDX82" s="512"/>
      <c r="IDZ82" s="512"/>
      <c r="IEA82" s="512"/>
      <c r="IEB82" s="512"/>
      <c r="IEF82" s="512"/>
      <c r="IEH82" s="512"/>
      <c r="IEI82" s="512"/>
      <c r="IEJ82" s="512"/>
      <c r="IEN82" s="512"/>
      <c r="IEP82" s="512"/>
      <c r="IEQ82" s="512"/>
      <c r="IER82" s="512"/>
      <c r="IEV82" s="512"/>
      <c r="IEX82" s="512"/>
      <c r="IEY82" s="512"/>
      <c r="IEZ82" s="512"/>
      <c r="IFD82" s="512"/>
      <c r="IFF82" s="512"/>
      <c r="IFG82" s="512"/>
      <c r="IFH82" s="512"/>
      <c r="IFL82" s="512"/>
      <c r="IFN82" s="512"/>
      <c r="IFO82" s="512"/>
      <c r="IFP82" s="512"/>
      <c r="IFT82" s="512"/>
      <c r="IFV82" s="512"/>
      <c r="IFW82" s="512"/>
      <c r="IFX82" s="512"/>
      <c r="IGB82" s="512"/>
      <c r="IGD82" s="512"/>
      <c r="IGE82" s="512"/>
      <c r="IGF82" s="512"/>
      <c r="IGJ82" s="512"/>
      <c r="IGL82" s="512"/>
      <c r="IGM82" s="512"/>
      <c r="IGN82" s="512"/>
      <c r="IGR82" s="512"/>
      <c r="IGT82" s="512"/>
      <c r="IGU82" s="512"/>
      <c r="IGV82" s="512"/>
      <c r="IGZ82" s="512"/>
      <c r="IHB82" s="512"/>
      <c r="IHC82" s="512"/>
      <c r="IHD82" s="512"/>
      <c r="IHH82" s="512"/>
      <c r="IHJ82" s="512"/>
      <c r="IHK82" s="512"/>
      <c r="IHL82" s="512"/>
      <c r="IHP82" s="512"/>
      <c r="IHR82" s="512"/>
      <c r="IHS82" s="512"/>
      <c r="IHT82" s="512"/>
      <c r="IHX82" s="512"/>
      <c r="IHZ82" s="512"/>
      <c r="IIA82" s="512"/>
      <c r="IIB82" s="512"/>
      <c r="IIF82" s="512"/>
      <c r="IIH82" s="512"/>
      <c r="III82" s="512"/>
      <c r="IIJ82" s="512"/>
      <c r="IIN82" s="512"/>
      <c r="IIP82" s="512"/>
      <c r="IIQ82" s="512"/>
      <c r="IIR82" s="512"/>
      <c r="IIV82" s="512"/>
      <c r="IIX82" s="512"/>
      <c r="IIY82" s="512"/>
      <c r="IIZ82" s="512"/>
      <c r="IJD82" s="512"/>
      <c r="IJF82" s="512"/>
      <c r="IJG82" s="512"/>
      <c r="IJH82" s="512"/>
      <c r="IJL82" s="512"/>
      <c r="IJN82" s="512"/>
      <c r="IJO82" s="512"/>
      <c r="IJP82" s="512"/>
      <c r="IJT82" s="512"/>
      <c r="IJV82" s="512"/>
      <c r="IJW82" s="512"/>
      <c r="IJX82" s="512"/>
      <c r="IKB82" s="512"/>
      <c r="IKD82" s="512"/>
      <c r="IKE82" s="512"/>
      <c r="IKF82" s="512"/>
      <c r="IKJ82" s="512"/>
      <c r="IKL82" s="512"/>
      <c r="IKM82" s="512"/>
      <c r="IKN82" s="512"/>
      <c r="IKR82" s="512"/>
      <c r="IKT82" s="512"/>
      <c r="IKU82" s="512"/>
      <c r="IKV82" s="512"/>
      <c r="IKZ82" s="512"/>
      <c r="ILB82" s="512"/>
      <c r="ILC82" s="512"/>
      <c r="ILD82" s="512"/>
      <c r="ILH82" s="512"/>
      <c r="ILJ82" s="512"/>
      <c r="ILK82" s="512"/>
      <c r="ILL82" s="512"/>
      <c r="ILP82" s="512"/>
      <c r="ILR82" s="512"/>
      <c r="ILS82" s="512"/>
      <c r="ILT82" s="512"/>
      <c r="ILX82" s="512"/>
      <c r="ILZ82" s="512"/>
      <c r="IMA82" s="512"/>
      <c r="IMB82" s="512"/>
      <c r="IMF82" s="512"/>
      <c r="IMH82" s="512"/>
      <c r="IMI82" s="512"/>
      <c r="IMJ82" s="512"/>
      <c r="IMN82" s="512"/>
      <c r="IMP82" s="512"/>
      <c r="IMQ82" s="512"/>
      <c r="IMR82" s="512"/>
      <c r="IMV82" s="512"/>
      <c r="IMX82" s="512"/>
      <c r="IMY82" s="512"/>
      <c r="IMZ82" s="512"/>
      <c r="IND82" s="512"/>
      <c r="INF82" s="512"/>
      <c r="ING82" s="512"/>
      <c r="INH82" s="512"/>
      <c r="INL82" s="512"/>
      <c r="INN82" s="512"/>
      <c r="INO82" s="512"/>
      <c r="INP82" s="512"/>
      <c r="INT82" s="512"/>
      <c r="INV82" s="512"/>
      <c r="INW82" s="512"/>
      <c r="INX82" s="512"/>
      <c r="IOB82" s="512"/>
      <c r="IOD82" s="512"/>
      <c r="IOE82" s="512"/>
      <c r="IOF82" s="512"/>
      <c r="IOJ82" s="512"/>
      <c r="IOL82" s="512"/>
      <c r="IOM82" s="512"/>
      <c r="ION82" s="512"/>
      <c r="IOR82" s="512"/>
      <c r="IOT82" s="512"/>
      <c r="IOU82" s="512"/>
      <c r="IOV82" s="512"/>
      <c r="IOZ82" s="512"/>
      <c r="IPB82" s="512"/>
      <c r="IPC82" s="512"/>
      <c r="IPD82" s="512"/>
      <c r="IPH82" s="512"/>
      <c r="IPJ82" s="512"/>
      <c r="IPK82" s="512"/>
      <c r="IPL82" s="512"/>
      <c r="IPP82" s="512"/>
      <c r="IPR82" s="512"/>
      <c r="IPS82" s="512"/>
      <c r="IPT82" s="512"/>
      <c r="IPX82" s="512"/>
      <c r="IPZ82" s="512"/>
      <c r="IQA82" s="512"/>
      <c r="IQB82" s="512"/>
      <c r="IQF82" s="512"/>
      <c r="IQH82" s="512"/>
      <c r="IQI82" s="512"/>
      <c r="IQJ82" s="512"/>
      <c r="IQN82" s="512"/>
      <c r="IQP82" s="512"/>
      <c r="IQQ82" s="512"/>
      <c r="IQR82" s="512"/>
      <c r="IQV82" s="512"/>
      <c r="IQX82" s="512"/>
      <c r="IQY82" s="512"/>
      <c r="IQZ82" s="512"/>
      <c r="IRD82" s="512"/>
      <c r="IRF82" s="512"/>
      <c r="IRG82" s="512"/>
      <c r="IRH82" s="512"/>
      <c r="IRL82" s="512"/>
      <c r="IRN82" s="512"/>
      <c r="IRO82" s="512"/>
      <c r="IRP82" s="512"/>
      <c r="IRT82" s="512"/>
      <c r="IRV82" s="512"/>
      <c r="IRW82" s="512"/>
      <c r="IRX82" s="512"/>
      <c r="ISB82" s="512"/>
      <c r="ISD82" s="512"/>
      <c r="ISE82" s="512"/>
      <c r="ISF82" s="512"/>
      <c r="ISJ82" s="512"/>
      <c r="ISL82" s="512"/>
      <c r="ISM82" s="512"/>
      <c r="ISN82" s="512"/>
      <c r="ISR82" s="512"/>
      <c r="IST82" s="512"/>
      <c r="ISU82" s="512"/>
      <c r="ISV82" s="512"/>
      <c r="ISZ82" s="512"/>
      <c r="ITB82" s="512"/>
      <c r="ITC82" s="512"/>
      <c r="ITD82" s="512"/>
      <c r="ITH82" s="512"/>
      <c r="ITJ82" s="512"/>
      <c r="ITK82" s="512"/>
      <c r="ITL82" s="512"/>
      <c r="ITP82" s="512"/>
      <c r="ITR82" s="512"/>
      <c r="ITS82" s="512"/>
      <c r="ITT82" s="512"/>
      <c r="ITX82" s="512"/>
      <c r="ITZ82" s="512"/>
      <c r="IUA82" s="512"/>
      <c r="IUB82" s="512"/>
      <c r="IUF82" s="512"/>
      <c r="IUH82" s="512"/>
      <c r="IUI82" s="512"/>
      <c r="IUJ82" s="512"/>
      <c r="IUN82" s="512"/>
      <c r="IUP82" s="512"/>
      <c r="IUQ82" s="512"/>
      <c r="IUR82" s="512"/>
      <c r="IUV82" s="512"/>
      <c r="IUX82" s="512"/>
      <c r="IUY82" s="512"/>
      <c r="IUZ82" s="512"/>
      <c r="IVD82" s="512"/>
      <c r="IVF82" s="512"/>
      <c r="IVG82" s="512"/>
      <c r="IVH82" s="512"/>
      <c r="IVL82" s="512"/>
      <c r="IVN82" s="512"/>
      <c r="IVO82" s="512"/>
      <c r="IVP82" s="512"/>
      <c r="IVT82" s="512"/>
      <c r="IVV82" s="512"/>
      <c r="IVW82" s="512"/>
      <c r="IVX82" s="512"/>
      <c r="IWB82" s="512"/>
      <c r="IWD82" s="512"/>
      <c r="IWE82" s="512"/>
      <c r="IWF82" s="512"/>
      <c r="IWJ82" s="512"/>
      <c r="IWL82" s="512"/>
      <c r="IWM82" s="512"/>
      <c r="IWN82" s="512"/>
      <c r="IWR82" s="512"/>
      <c r="IWT82" s="512"/>
      <c r="IWU82" s="512"/>
      <c r="IWV82" s="512"/>
      <c r="IWZ82" s="512"/>
      <c r="IXB82" s="512"/>
      <c r="IXC82" s="512"/>
      <c r="IXD82" s="512"/>
      <c r="IXH82" s="512"/>
      <c r="IXJ82" s="512"/>
      <c r="IXK82" s="512"/>
      <c r="IXL82" s="512"/>
      <c r="IXP82" s="512"/>
      <c r="IXR82" s="512"/>
      <c r="IXS82" s="512"/>
      <c r="IXT82" s="512"/>
      <c r="IXX82" s="512"/>
      <c r="IXZ82" s="512"/>
      <c r="IYA82" s="512"/>
      <c r="IYB82" s="512"/>
      <c r="IYF82" s="512"/>
      <c r="IYH82" s="512"/>
      <c r="IYI82" s="512"/>
      <c r="IYJ82" s="512"/>
      <c r="IYN82" s="512"/>
      <c r="IYP82" s="512"/>
      <c r="IYQ82" s="512"/>
      <c r="IYR82" s="512"/>
      <c r="IYV82" s="512"/>
      <c r="IYX82" s="512"/>
      <c r="IYY82" s="512"/>
      <c r="IYZ82" s="512"/>
      <c r="IZD82" s="512"/>
      <c r="IZF82" s="512"/>
      <c r="IZG82" s="512"/>
      <c r="IZH82" s="512"/>
      <c r="IZL82" s="512"/>
      <c r="IZN82" s="512"/>
      <c r="IZO82" s="512"/>
      <c r="IZP82" s="512"/>
      <c r="IZT82" s="512"/>
      <c r="IZV82" s="512"/>
      <c r="IZW82" s="512"/>
      <c r="IZX82" s="512"/>
      <c r="JAB82" s="512"/>
      <c r="JAD82" s="512"/>
      <c r="JAE82" s="512"/>
      <c r="JAF82" s="512"/>
      <c r="JAJ82" s="512"/>
      <c r="JAL82" s="512"/>
      <c r="JAM82" s="512"/>
      <c r="JAN82" s="512"/>
      <c r="JAR82" s="512"/>
      <c r="JAT82" s="512"/>
      <c r="JAU82" s="512"/>
      <c r="JAV82" s="512"/>
      <c r="JAZ82" s="512"/>
      <c r="JBB82" s="512"/>
      <c r="JBC82" s="512"/>
      <c r="JBD82" s="512"/>
      <c r="JBH82" s="512"/>
      <c r="JBJ82" s="512"/>
      <c r="JBK82" s="512"/>
      <c r="JBL82" s="512"/>
      <c r="JBP82" s="512"/>
      <c r="JBR82" s="512"/>
      <c r="JBS82" s="512"/>
      <c r="JBT82" s="512"/>
      <c r="JBX82" s="512"/>
      <c r="JBZ82" s="512"/>
      <c r="JCA82" s="512"/>
      <c r="JCB82" s="512"/>
      <c r="JCF82" s="512"/>
      <c r="JCH82" s="512"/>
      <c r="JCI82" s="512"/>
      <c r="JCJ82" s="512"/>
      <c r="JCN82" s="512"/>
      <c r="JCP82" s="512"/>
      <c r="JCQ82" s="512"/>
      <c r="JCR82" s="512"/>
      <c r="JCV82" s="512"/>
      <c r="JCX82" s="512"/>
      <c r="JCY82" s="512"/>
      <c r="JCZ82" s="512"/>
      <c r="JDD82" s="512"/>
      <c r="JDF82" s="512"/>
      <c r="JDG82" s="512"/>
      <c r="JDH82" s="512"/>
      <c r="JDL82" s="512"/>
      <c r="JDN82" s="512"/>
      <c r="JDO82" s="512"/>
      <c r="JDP82" s="512"/>
      <c r="JDT82" s="512"/>
      <c r="JDV82" s="512"/>
      <c r="JDW82" s="512"/>
      <c r="JDX82" s="512"/>
      <c r="JEB82" s="512"/>
      <c r="JED82" s="512"/>
      <c r="JEE82" s="512"/>
      <c r="JEF82" s="512"/>
      <c r="JEJ82" s="512"/>
      <c r="JEL82" s="512"/>
      <c r="JEM82" s="512"/>
      <c r="JEN82" s="512"/>
      <c r="JER82" s="512"/>
      <c r="JET82" s="512"/>
      <c r="JEU82" s="512"/>
      <c r="JEV82" s="512"/>
      <c r="JEZ82" s="512"/>
      <c r="JFB82" s="512"/>
      <c r="JFC82" s="512"/>
      <c r="JFD82" s="512"/>
      <c r="JFH82" s="512"/>
      <c r="JFJ82" s="512"/>
      <c r="JFK82" s="512"/>
      <c r="JFL82" s="512"/>
      <c r="JFP82" s="512"/>
      <c r="JFR82" s="512"/>
      <c r="JFS82" s="512"/>
      <c r="JFT82" s="512"/>
      <c r="JFX82" s="512"/>
      <c r="JFZ82" s="512"/>
      <c r="JGA82" s="512"/>
      <c r="JGB82" s="512"/>
      <c r="JGF82" s="512"/>
      <c r="JGH82" s="512"/>
      <c r="JGI82" s="512"/>
      <c r="JGJ82" s="512"/>
      <c r="JGN82" s="512"/>
      <c r="JGP82" s="512"/>
      <c r="JGQ82" s="512"/>
      <c r="JGR82" s="512"/>
      <c r="JGV82" s="512"/>
      <c r="JGX82" s="512"/>
      <c r="JGY82" s="512"/>
      <c r="JGZ82" s="512"/>
      <c r="JHD82" s="512"/>
      <c r="JHF82" s="512"/>
      <c r="JHG82" s="512"/>
      <c r="JHH82" s="512"/>
      <c r="JHL82" s="512"/>
      <c r="JHN82" s="512"/>
      <c r="JHO82" s="512"/>
      <c r="JHP82" s="512"/>
      <c r="JHT82" s="512"/>
      <c r="JHV82" s="512"/>
      <c r="JHW82" s="512"/>
      <c r="JHX82" s="512"/>
      <c r="JIB82" s="512"/>
      <c r="JID82" s="512"/>
      <c r="JIE82" s="512"/>
      <c r="JIF82" s="512"/>
      <c r="JIJ82" s="512"/>
      <c r="JIL82" s="512"/>
      <c r="JIM82" s="512"/>
      <c r="JIN82" s="512"/>
      <c r="JIR82" s="512"/>
      <c r="JIT82" s="512"/>
      <c r="JIU82" s="512"/>
      <c r="JIV82" s="512"/>
      <c r="JIZ82" s="512"/>
      <c r="JJB82" s="512"/>
      <c r="JJC82" s="512"/>
      <c r="JJD82" s="512"/>
      <c r="JJH82" s="512"/>
      <c r="JJJ82" s="512"/>
      <c r="JJK82" s="512"/>
      <c r="JJL82" s="512"/>
      <c r="JJP82" s="512"/>
      <c r="JJR82" s="512"/>
      <c r="JJS82" s="512"/>
      <c r="JJT82" s="512"/>
      <c r="JJX82" s="512"/>
      <c r="JJZ82" s="512"/>
      <c r="JKA82" s="512"/>
      <c r="JKB82" s="512"/>
      <c r="JKF82" s="512"/>
      <c r="JKH82" s="512"/>
      <c r="JKI82" s="512"/>
      <c r="JKJ82" s="512"/>
      <c r="JKN82" s="512"/>
      <c r="JKP82" s="512"/>
      <c r="JKQ82" s="512"/>
      <c r="JKR82" s="512"/>
      <c r="JKV82" s="512"/>
      <c r="JKX82" s="512"/>
      <c r="JKY82" s="512"/>
      <c r="JKZ82" s="512"/>
      <c r="JLD82" s="512"/>
      <c r="JLF82" s="512"/>
      <c r="JLG82" s="512"/>
      <c r="JLH82" s="512"/>
      <c r="JLL82" s="512"/>
      <c r="JLN82" s="512"/>
      <c r="JLO82" s="512"/>
      <c r="JLP82" s="512"/>
      <c r="JLT82" s="512"/>
      <c r="JLV82" s="512"/>
      <c r="JLW82" s="512"/>
      <c r="JLX82" s="512"/>
      <c r="JMB82" s="512"/>
      <c r="JMD82" s="512"/>
      <c r="JME82" s="512"/>
      <c r="JMF82" s="512"/>
      <c r="JMJ82" s="512"/>
      <c r="JML82" s="512"/>
      <c r="JMM82" s="512"/>
      <c r="JMN82" s="512"/>
      <c r="JMR82" s="512"/>
      <c r="JMT82" s="512"/>
      <c r="JMU82" s="512"/>
      <c r="JMV82" s="512"/>
      <c r="JMZ82" s="512"/>
      <c r="JNB82" s="512"/>
      <c r="JNC82" s="512"/>
      <c r="JND82" s="512"/>
      <c r="JNH82" s="512"/>
      <c r="JNJ82" s="512"/>
      <c r="JNK82" s="512"/>
      <c r="JNL82" s="512"/>
      <c r="JNP82" s="512"/>
      <c r="JNR82" s="512"/>
      <c r="JNS82" s="512"/>
      <c r="JNT82" s="512"/>
      <c r="JNX82" s="512"/>
      <c r="JNZ82" s="512"/>
      <c r="JOA82" s="512"/>
      <c r="JOB82" s="512"/>
      <c r="JOF82" s="512"/>
      <c r="JOH82" s="512"/>
      <c r="JOI82" s="512"/>
      <c r="JOJ82" s="512"/>
      <c r="JON82" s="512"/>
      <c r="JOP82" s="512"/>
      <c r="JOQ82" s="512"/>
      <c r="JOR82" s="512"/>
      <c r="JOV82" s="512"/>
      <c r="JOX82" s="512"/>
      <c r="JOY82" s="512"/>
      <c r="JOZ82" s="512"/>
      <c r="JPD82" s="512"/>
      <c r="JPF82" s="512"/>
      <c r="JPG82" s="512"/>
      <c r="JPH82" s="512"/>
      <c r="JPL82" s="512"/>
      <c r="JPN82" s="512"/>
      <c r="JPO82" s="512"/>
      <c r="JPP82" s="512"/>
      <c r="JPT82" s="512"/>
      <c r="JPV82" s="512"/>
      <c r="JPW82" s="512"/>
      <c r="JPX82" s="512"/>
      <c r="JQB82" s="512"/>
      <c r="JQD82" s="512"/>
      <c r="JQE82" s="512"/>
      <c r="JQF82" s="512"/>
      <c r="JQJ82" s="512"/>
      <c r="JQL82" s="512"/>
      <c r="JQM82" s="512"/>
      <c r="JQN82" s="512"/>
      <c r="JQR82" s="512"/>
      <c r="JQT82" s="512"/>
      <c r="JQU82" s="512"/>
      <c r="JQV82" s="512"/>
      <c r="JQZ82" s="512"/>
      <c r="JRB82" s="512"/>
      <c r="JRC82" s="512"/>
      <c r="JRD82" s="512"/>
      <c r="JRH82" s="512"/>
      <c r="JRJ82" s="512"/>
      <c r="JRK82" s="512"/>
      <c r="JRL82" s="512"/>
      <c r="JRP82" s="512"/>
      <c r="JRR82" s="512"/>
      <c r="JRS82" s="512"/>
      <c r="JRT82" s="512"/>
      <c r="JRX82" s="512"/>
      <c r="JRZ82" s="512"/>
      <c r="JSA82" s="512"/>
      <c r="JSB82" s="512"/>
      <c r="JSF82" s="512"/>
      <c r="JSH82" s="512"/>
      <c r="JSI82" s="512"/>
      <c r="JSJ82" s="512"/>
      <c r="JSN82" s="512"/>
      <c r="JSP82" s="512"/>
      <c r="JSQ82" s="512"/>
      <c r="JSR82" s="512"/>
      <c r="JSV82" s="512"/>
      <c r="JSX82" s="512"/>
      <c r="JSY82" s="512"/>
      <c r="JSZ82" s="512"/>
      <c r="JTD82" s="512"/>
      <c r="JTF82" s="512"/>
      <c r="JTG82" s="512"/>
      <c r="JTH82" s="512"/>
      <c r="JTL82" s="512"/>
      <c r="JTN82" s="512"/>
      <c r="JTO82" s="512"/>
      <c r="JTP82" s="512"/>
      <c r="JTT82" s="512"/>
      <c r="JTV82" s="512"/>
      <c r="JTW82" s="512"/>
      <c r="JTX82" s="512"/>
      <c r="JUB82" s="512"/>
      <c r="JUD82" s="512"/>
      <c r="JUE82" s="512"/>
      <c r="JUF82" s="512"/>
      <c r="JUJ82" s="512"/>
      <c r="JUL82" s="512"/>
      <c r="JUM82" s="512"/>
      <c r="JUN82" s="512"/>
      <c r="JUR82" s="512"/>
      <c r="JUT82" s="512"/>
      <c r="JUU82" s="512"/>
      <c r="JUV82" s="512"/>
      <c r="JUZ82" s="512"/>
      <c r="JVB82" s="512"/>
      <c r="JVC82" s="512"/>
      <c r="JVD82" s="512"/>
      <c r="JVH82" s="512"/>
      <c r="JVJ82" s="512"/>
      <c r="JVK82" s="512"/>
      <c r="JVL82" s="512"/>
      <c r="JVP82" s="512"/>
      <c r="JVR82" s="512"/>
      <c r="JVS82" s="512"/>
      <c r="JVT82" s="512"/>
      <c r="JVX82" s="512"/>
      <c r="JVZ82" s="512"/>
      <c r="JWA82" s="512"/>
      <c r="JWB82" s="512"/>
      <c r="JWF82" s="512"/>
      <c r="JWH82" s="512"/>
      <c r="JWI82" s="512"/>
      <c r="JWJ82" s="512"/>
      <c r="JWN82" s="512"/>
      <c r="JWP82" s="512"/>
      <c r="JWQ82" s="512"/>
      <c r="JWR82" s="512"/>
      <c r="JWV82" s="512"/>
      <c r="JWX82" s="512"/>
      <c r="JWY82" s="512"/>
      <c r="JWZ82" s="512"/>
      <c r="JXD82" s="512"/>
      <c r="JXF82" s="512"/>
      <c r="JXG82" s="512"/>
      <c r="JXH82" s="512"/>
      <c r="JXL82" s="512"/>
      <c r="JXN82" s="512"/>
      <c r="JXO82" s="512"/>
      <c r="JXP82" s="512"/>
      <c r="JXT82" s="512"/>
      <c r="JXV82" s="512"/>
      <c r="JXW82" s="512"/>
      <c r="JXX82" s="512"/>
      <c r="JYB82" s="512"/>
      <c r="JYD82" s="512"/>
      <c r="JYE82" s="512"/>
      <c r="JYF82" s="512"/>
      <c r="JYJ82" s="512"/>
      <c r="JYL82" s="512"/>
      <c r="JYM82" s="512"/>
      <c r="JYN82" s="512"/>
      <c r="JYR82" s="512"/>
      <c r="JYT82" s="512"/>
      <c r="JYU82" s="512"/>
      <c r="JYV82" s="512"/>
      <c r="JYZ82" s="512"/>
      <c r="JZB82" s="512"/>
      <c r="JZC82" s="512"/>
      <c r="JZD82" s="512"/>
      <c r="JZH82" s="512"/>
      <c r="JZJ82" s="512"/>
      <c r="JZK82" s="512"/>
      <c r="JZL82" s="512"/>
      <c r="JZP82" s="512"/>
      <c r="JZR82" s="512"/>
      <c r="JZS82" s="512"/>
      <c r="JZT82" s="512"/>
      <c r="JZX82" s="512"/>
      <c r="JZZ82" s="512"/>
      <c r="KAA82" s="512"/>
      <c r="KAB82" s="512"/>
      <c r="KAF82" s="512"/>
      <c r="KAH82" s="512"/>
      <c r="KAI82" s="512"/>
      <c r="KAJ82" s="512"/>
      <c r="KAN82" s="512"/>
      <c r="KAP82" s="512"/>
      <c r="KAQ82" s="512"/>
      <c r="KAR82" s="512"/>
      <c r="KAV82" s="512"/>
      <c r="KAX82" s="512"/>
      <c r="KAY82" s="512"/>
      <c r="KAZ82" s="512"/>
      <c r="KBD82" s="512"/>
      <c r="KBF82" s="512"/>
      <c r="KBG82" s="512"/>
      <c r="KBH82" s="512"/>
      <c r="KBL82" s="512"/>
      <c r="KBN82" s="512"/>
      <c r="KBO82" s="512"/>
      <c r="KBP82" s="512"/>
      <c r="KBT82" s="512"/>
      <c r="KBV82" s="512"/>
      <c r="KBW82" s="512"/>
      <c r="KBX82" s="512"/>
      <c r="KCB82" s="512"/>
      <c r="KCD82" s="512"/>
      <c r="KCE82" s="512"/>
      <c r="KCF82" s="512"/>
      <c r="KCJ82" s="512"/>
      <c r="KCL82" s="512"/>
      <c r="KCM82" s="512"/>
      <c r="KCN82" s="512"/>
      <c r="KCR82" s="512"/>
      <c r="KCT82" s="512"/>
      <c r="KCU82" s="512"/>
      <c r="KCV82" s="512"/>
      <c r="KCZ82" s="512"/>
      <c r="KDB82" s="512"/>
      <c r="KDC82" s="512"/>
      <c r="KDD82" s="512"/>
      <c r="KDH82" s="512"/>
      <c r="KDJ82" s="512"/>
      <c r="KDK82" s="512"/>
      <c r="KDL82" s="512"/>
      <c r="KDP82" s="512"/>
      <c r="KDR82" s="512"/>
      <c r="KDS82" s="512"/>
      <c r="KDT82" s="512"/>
      <c r="KDX82" s="512"/>
      <c r="KDZ82" s="512"/>
      <c r="KEA82" s="512"/>
      <c r="KEB82" s="512"/>
      <c r="KEF82" s="512"/>
      <c r="KEH82" s="512"/>
      <c r="KEI82" s="512"/>
      <c r="KEJ82" s="512"/>
      <c r="KEN82" s="512"/>
      <c r="KEP82" s="512"/>
      <c r="KEQ82" s="512"/>
      <c r="KER82" s="512"/>
      <c r="KEV82" s="512"/>
      <c r="KEX82" s="512"/>
      <c r="KEY82" s="512"/>
      <c r="KEZ82" s="512"/>
      <c r="KFD82" s="512"/>
      <c r="KFF82" s="512"/>
      <c r="KFG82" s="512"/>
      <c r="KFH82" s="512"/>
      <c r="KFL82" s="512"/>
      <c r="KFN82" s="512"/>
      <c r="KFO82" s="512"/>
      <c r="KFP82" s="512"/>
      <c r="KFT82" s="512"/>
      <c r="KFV82" s="512"/>
      <c r="KFW82" s="512"/>
      <c r="KFX82" s="512"/>
      <c r="KGB82" s="512"/>
      <c r="KGD82" s="512"/>
      <c r="KGE82" s="512"/>
      <c r="KGF82" s="512"/>
      <c r="KGJ82" s="512"/>
      <c r="KGL82" s="512"/>
      <c r="KGM82" s="512"/>
      <c r="KGN82" s="512"/>
      <c r="KGR82" s="512"/>
      <c r="KGT82" s="512"/>
      <c r="KGU82" s="512"/>
      <c r="KGV82" s="512"/>
      <c r="KGZ82" s="512"/>
      <c r="KHB82" s="512"/>
      <c r="KHC82" s="512"/>
      <c r="KHD82" s="512"/>
      <c r="KHH82" s="512"/>
      <c r="KHJ82" s="512"/>
      <c r="KHK82" s="512"/>
      <c r="KHL82" s="512"/>
      <c r="KHP82" s="512"/>
      <c r="KHR82" s="512"/>
      <c r="KHS82" s="512"/>
      <c r="KHT82" s="512"/>
      <c r="KHX82" s="512"/>
      <c r="KHZ82" s="512"/>
      <c r="KIA82" s="512"/>
      <c r="KIB82" s="512"/>
      <c r="KIF82" s="512"/>
      <c r="KIH82" s="512"/>
      <c r="KII82" s="512"/>
      <c r="KIJ82" s="512"/>
      <c r="KIN82" s="512"/>
      <c r="KIP82" s="512"/>
      <c r="KIQ82" s="512"/>
      <c r="KIR82" s="512"/>
      <c r="KIV82" s="512"/>
      <c r="KIX82" s="512"/>
      <c r="KIY82" s="512"/>
      <c r="KIZ82" s="512"/>
      <c r="KJD82" s="512"/>
      <c r="KJF82" s="512"/>
      <c r="KJG82" s="512"/>
      <c r="KJH82" s="512"/>
      <c r="KJL82" s="512"/>
      <c r="KJN82" s="512"/>
      <c r="KJO82" s="512"/>
      <c r="KJP82" s="512"/>
      <c r="KJT82" s="512"/>
      <c r="KJV82" s="512"/>
      <c r="KJW82" s="512"/>
      <c r="KJX82" s="512"/>
      <c r="KKB82" s="512"/>
      <c r="KKD82" s="512"/>
      <c r="KKE82" s="512"/>
      <c r="KKF82" s="512"/>
      <c r="KKJ82" s="512"/>
      <c r="KKL82" s="512"/>
      <c r="KKM82" s="512"/>
      <c r="KKN82" s="512"/>
      <c r="KKR82" s="512"/>
      <c r="KKT82" s="512"/>
      <c r="KKU82" s="512"/>
      <c r="KKV82" s="512"/>
      <c r="KKZ82" s="512"/>
      <c r="KLB82" s="512"/>
      <c r="KLC82" s="512"/>
      <c r="KLD82" s="512"/>
      <c r="KLH82" s="512"/>
      <c r="KLJ82" s="512"/>
      <c r="KLK82" s="512"/>
      <c r="KLL82" s="512"/>
      <c r="KLP82" s="512"/>
      <c r="KLR82" s="512"/>
      <c r="KLS82" s="512"/>
      <c r="KLT82" s="512"/>
      <c r="KLX82" s="512"/>
      <c r="KLZ82" s="512"/>
      <c r="KMA82" s="512"/>
      <c r="KMB82" s="512"/>
      <c r="KMF82" s="512"/>
      <c r="KMH82" s="512"/>
      <c r="KMI82" s="512"/>
      <c r="KMJ82" s="512"/>
      <c r="KMN82" s="512"/>
      <c r="KMP82" s="512"/>
      <c r="KMQ82" s="512"/>
      <c r="KMR82" s="512"/>
      <c r="KMV82" s="512"/>
      <c r="KMX82" s="512"/>
      <c r="KMY82" s="512"/>
      <c r="KMZ82" s="512"/>
      <c r="KND82" s="512"/>
      <c r="KNF82" s="512"/>
      <c r="KNG82" s="512"/>
      <c r="KNH82" s="512"/>
      <c r="KNL82" s="512"/>
      <c r="KNN82" s="512"/>
      <c r="KNO82" s="512"/>
      <c r="KNP82" s="512"/>
      <c r="KNT82" s="512"/>
      <c r="KNV82" s="512"/>
      <c r="KNW82" s="512"/>
      <c r="KNX82" s="512"/>
      <c r="KOB82" s="512"/>
      <c r="KOD82" s="512"/>
      <c r="KOE82" s="512"/>
      <c r="KOF82" s="512"/>
      <c r="KOJ82" s="512"/>
      <c r="KOL82" s="512"/>
      <c r="KOM82" s="512"/>
      <c r="KON82" s="512"/>
      <c r="KOR82" s="512"/>
      <c r="KOT82" s="512"/>
      <c r="KOU82" s="512"/>
      <c r="KOV82" s="512"/>
      <c r="KOZ82" s="512"/>
      <c r="KPB82" s="512"/>
      <c r="KPC82" s="512"/>
      <c r="KPD82" s="512"/>
      <c r="KPH82" s="512"/>
      <c r="KPJ82" s="512"/>
      <c r="KPK82" s="512"/>
      <c r="KPL82" s="512"/>
      <c r="KPP82" s="512"/>
      <c r="KPR82" s="512"/>
      <c r="KPS82" s="512"/>
      <c r="KPT82" s="512"/>
      <c r="KPX82" s="512"/>
      <c r="KPZ82" s="512"/>
      <c r="KQA82" s="512"/>
      <c r="KQB82" s="512"/>
      <c r="KQF82" s="512"/>
      <c r="KQH82" s="512"/>
      <c r="KQI82" s="512"/>
      <c r="KQJ82" s="512"/>
      <c r="KQN82" s="512"/>
      <c r="KQP82" s="512"/>
      <c r="KQQ82" s="512"/>
      <c r="KQR82" s="512"/>
      <c r="KQV82" s="512"/>
      <c r="KQX82" s="512"/>
      <c r="KQY82" s="512"/>
      <c r="KQZ82" s="512"/>
      <c r="KRD82" s="512"/>
      <c r="KRF82" s="512"/>
      <c r="KRG82" s="512"/>
      <c r="KRH82" s="512"/>
      <c r="KRL82" s="512"/>
      <c r="KRN82" s="512"/>
      <c r="KRO82" s="512"/>
      <c r="KRP82" s="512"/>
      <c r="KRT82" s="512"/>
      <c r="KRV82" s="512"/>
      <c r="KRW82" s="512"/>
      <c r="KRX82" s="512"/>
      <c r="KSB82" s="512"/>
      <c r="KSD82" s="512"/>
      <c r="KSE82" s="512"/>
      <c r="KSF82" s="512"/>
      <c r="KSJ82" s="512"/>
      <c r="KSL82" s="512"/>
      <c r="KSM82" s="512"/>
      <c r="KSN82" s="512"/>
      <c r="KSR82" s="512"/>
      <c r="KST82" s="512"/>
      <c r="KSU82" s="512"/>
      <c r="KSV82" s="512"/>
      <c r="KSZ82" s="512"/>
      <c r="KTB82" s="512"/>
      <c r="KTC82" s="512"/>
      <c r="KTD82" s="512"/>
      <c r="KTH82" s="512"/>
      <c r="KTJ82" s="512"/>
      <c r="KTK82" s="512"/>
      <c r="KTL82" s="512"/>
      <c r="KTP82" s="512"/>
      <c r="KTR82" s="512"/>
      <c r="KTS82" s="512"/>
      <c r="KTT82" s="512"/>
      <c r="KTX82" s="512"/>
      <c r="KTZ82" s="512"/>
      <c r="KUA82" s="512"/>
      <c r="KUB82" s="512"/>
      <c r="KUF82" s="512"/>
      <c r="KUH82" s="512"/>
      <c r="KUI82" s="512"/>
      <c r="KUJ82" s="512"/>
      <c r="KUN82" s="512"/>
      <c r="KUP82" s="512"/>
      <c r="KUQ82" s="512"/>
      <c r="KUR82" s="512"/>
      <c r="KUV82" s="512"/>
      <c r="KUX82" s="512"/>
      <c r="KUY82" s="512"/>
      <c r="KUZ82" s="512"/>
      <c r="KVD82" s="512"/>
      <c r="KVF82" s="512"/>
      <c r="KVG82" s="512"/>
      <c r="KVH82" s="512"/>
      <c r="KVL82" s="512"/>
      <c r="KVN82" s="512"/>
      <c r="KVO82" s="512"/>
      <c r="KVP82" s="512"/>
      <c r="KVT82" s="512"/>
      <c r="KVV82" s="512"/>
      <c r="KVW82" s="512"/>
      <c r="KVX82" s="512"/>
      <c r="KWB82" s="512"/>
      <c r="KWD82" s="512"/>
      <c r="KWE82" s="512"/>
      <c r="KWF82" s="512"/>
      <c r="KWJ82" s="512"/>
      <c r="KWL82" s="512"/>
      <c r="KWM82" s="512"/>
      <c r="KWN82" s="512"/>
      <c r="KWR82" s="512"/>
      <c r="KWT82" s="512"/>
      <c r="KWU82" s="512"/>
      <c r="KWV82" s="512"/>
      <c r="KWZ82" s="512"/>
      <c r="KXB82" s="512"/>
      <c r="KXC82" s="512"/>
      <c r="KXD82" s="512"/>
      <c r="KXH82" s="512"/>
      <c r="KXJ82" s="512"/>
      <c r="KXK82" s="512"/>
      <c r="KXL82" s="512"/>
      <c r="KXP82" s="512"/>
      <c r="KXR82" s="512"/>
      <c r="KXS82" s="512"/>
      <c r="KXT82" s="512"/>
      <c r="KXX82" s="512"/>
      <c r="KXZ82" s="512"/>
      <c r="KYA82" s="512"/>
      <c r="KYB82" s="512"/>
      <c r="KYF82" s="512"/>
      <c r="KYH82" s="512"/>
      <c r="KYI82" s="512"/>
      <c r="KYJ82" s="512"/>
      <c r="KYN82" s="512"/>
      <c r="KYP82" s="512"/>
      <c r="KYQ82" s="512"/>
      <c r="KYR82" s="512"/>
      <c r="KYV82" s="512"/>
      <c r="KYX82" s="512"/>
      <c r="KYY82" s="512"/>
      <c r="KYZ82" s="512"/>
      <c r="KZD82" s="512"/>
      <c r="KZF82" s="512"/>
      <c r="KZG82" s="512"/>
      <c r="KZH82" s="512"/>
      <c r="KZL82" s="512"/>
      <c r="KZN82" s="512"/>
      <c r="KZO82" s="512"/>
      <c r="KZP82" s="512"/>
      <c r="KZT82" s="512"/>
      <c r="KZV82" s="512"/>
      <c r="KZW82" s="512"/>
      <c r="KZX82" s="512"/>
      <c r="LAB82" s="512"/>
      <c r="LAD82" s="512"/>
      <c r="LAE82" s="512"/>
      <c r="LAF82" s="512"/>
      <c r="LAJ82" s="512"/>
      <c r="LAL82" s="512"/>
      <c r="LAM82" s="512"/>
      <c r="LAN82" s="512"/>
      <c r="LAR82" s="512"/>
      <c r="LAT82" s="512"/>
      <c r="LAU82" s="512"/>
      <c r="LAV82" s="512"/>
      <c r="LAZ82" s="512"/>
      <c r="LBB82" s="512"/>
      <c r="LBC82" s="512"/>
      <c r="LBD82" s="512"/>
      <c r="LBH82" s="512"/>
      <c r="LBJ82" s="512"/>
      <c r="LBK82" s="512"/>
      <c r="LBL82" s="512"/>
      <c r="LBP82" s="512"/>
      <c r="LBR82" s="512"/>
      <c r="LBS82" s="512"/>
      <c r="LBT82" s="512"/>
      <c r="LBX82" s="512"/>
      <c r="LBZ82" s="512"/>
      <c r="LCA82" s="512"/>
      <c r="LCB82" s="512"/>
      <c r="LCF82" s="512"/>
      <c r="LCH82" s="512"/>
      <c r="LCI82" s="512"/>
      <c r="LCJ82" s="512"/>
      <c r="LCN82" s="512"/>
      <c r="LCP82" s="512"/>
      <c r="LCQ82" s="512"/>
      <c r="LCR82" s="512"/>
      <c r="LCV82" s="512"/>
      <c r="LCX82" s="512"/>
      <c r="LCY82" s="512"/>
      <c r="LCZ82" s="512"/>
      <c r="LDD82" s="512"/>
      <c r="LDF82" s="512"/>
      <c r="LDG82" s="512"/>
      <c r="LDH82" s="512"/>
      <c r="LDL82" s="512"/>
      <c r="LDN82" s="512"/>
      <c r="LDO82" s="512"/>
      <c r="LDP82" s="512"/>
      <c r="LDT82" s="512"/>
      <c r="LDV82" s="512"/>
      <c r="LDW82" s="512"/>
      <c r="LDX82" s="512"/>
      <c r="LEB82" s="512"/>
      <c r="LED82" s="512"/>
      <c r="LEE82" s="512"/>
      <c r="LEF82" s="512"/>
      <c r="LEJ82" s="512"/>
      <c r="LEL82" s="512"/>
      <c r="LEM82" s="512"/>
      <c r="LEN82" s="512"/>
      <c r="LER82" s="512"/>
      <c r="LET82" s="512"/>
      <c r="LEU82" s="512"/>
      <c r="LEV82" s="512"/>
      <c r="LEZ82" s="512"/>
      <c r="LFB82" s="512"/>
      <c r="LFC82" s="512"/>
      <c r="LFD82" s="512"/>
      <c r="LFH82" s="512"/>
      <c r="LFJ82" s="512"/>
      <c r="LFK82" s="512"/>
      <c r="LFL82" s="512"/>
      <c r="LFP82" s="512"/>
      <c r="LFR82" s="512"/>
      <c r="LFS82" s="512"/>
      <c r="LFT82" s="512"/>
      <c r="LFX82" s="512"/>
      <c r="LFZ82" s="512"/>
      <c r="LGA82" s="512"/>
      <c r="LGB82" s="512"/>
      <c r="LGF82" s="512"/>
      <c r="LGH82" s="512"/>
      <c r="LGI82" s="512"/>
      <c r="LGJ82" s="512"/>
      <c r="LGN82" s="512"/>
      <c r="LGP82" s="512"/>
      <c r="LGQ82" s="512"/>
      <c r="LGR82" s="512"/>
      <c r="LGV82" s="512"/>
      <c r="LGX82" s="512"/>
      <c r="LGY82" s="512"/>
      <c r="LGZ82" s="512"/>
      <c r="LHD82" s="512"/>
      <c r="LHF82" s="512"/>
      <c r="LHG82" s="512"/>
      <c r="LHH82" s="512"/>
      <c r="LHL82" s="512"/>
      <c r="LHN82" s="512"/>
      <c r="LHO82" s="512"/>
      <c r="LHP82" s="512"/>
      <c r="LHT82" s="512"/>
      <c r="LHV82" s="512"/>
      <c r="LHW82" s="512"/>
      <c r="LHX82" s="512"/>
      <c r="LIB82" s="512"/>
      <c r="LID82" s="512"/>
      <c r="LIE82" s="512"/>
      <c r="LIF82" s="512"/>
      <c r="LIJ82" s="512"/>
      <c r="LIL82" s="512"/>
      <c r="LIM82" s="512"/>
      <c r="LIN82" s="512"/>
      <c r="LIR82" s="512"/>
      <c r="LIT82" s="512"/>
      <c r="LIU82" s="512"/>
      <c r="LIV82" s="512"/>
      <c r="LIZ82" s="512"/>
      <c r="LJB82" s="512"/>
      <c r="LJC82" s="512"/>
      <c r="LJD82" s="512"/>
      <c r="LJH82" s="512"/>
      <c r="LJJ82" s="512"/>
      <c r="LJK82" s="512"/>
      <c r="LJL82" s="512"/>
      <c r="LJP82" s="512"/>
      <c r="LJR82" s="512"/>
      <c r="LJS82" s="512"/>
      <c r="LJT82" s="512"/>
      <c r="LJX82" s="512"/>
      <c r="LJZ82" s="512"/>
      <c r="LKA82" s="512"/>
      <c r="LKB82" s="512"/>
      <c r="LKF82" s="512"/>
      <c r="LKH82" s="512"/>
      <c r="LKI82" s="512"/>
      <c r="LKJ82" s="512"/>
      <c r="LKN82" s="512"/>
      <c r="LKP82" s="512"/>
      <c r="LKQ82" s="512"/>
      <c r="LKR82" s="512"/>
      <c r="LKV82" s="512"/>
      <c r="LKX82" s="512"/>
      <c r="LKY82" s="512"/>
      <c r="LKZ82" s="512"/>
      <c r="LLD82" s="512"/>
      <c r="LLF82" s="512"/>
      <c r="LLG82" s="512"/>
      <c r="LLH82" s="512"/>
      <c r="LLL82" s="512"/>
      <c r="LLN82" s="512"/>
      <c r="LLO82" s="512"/>
      <c r="LLP82" s="512"/>
      <c r="LLT82" s="512"/>
      <c r="LLV82" s="512"/>
      <c r="LLW82" s="512"/>
      <c r="LLX82" s="512"/>
      <c r="LMB82" s="512"/>
      <c r="LMD82" s="512"/>
      <c r="LME82" s="512"/>
      <c r="LMF82" s="512"/>
      <c r="LMJ82" s="512"/>
      <c r="LML82" s="512"/>
      <c r="LMM82" s="512"/>
      <c r="LMN82" s="512"/>
      <c r="LMR82" s="512"/>
      <c r="LMT82" s="512"/>
      <c r="LMU82" s="512"/>
      <c r="LMV82" s="512"/>
      <c r="LMZ82" s="512"/>
      <c r="LNB82" s="512"/>
      <c r="LNC82" s="512"/>
      <c r="LND82" s="512"/>
      <c r="LNH82" s="512"/>
      <c r="LNJ82" s="512"/>
      <c r="LNK82" s="512"/>
      <c r="LNL82" s="512"/>
      <c r="LNP82" s="512"/>
      <c r="LNR82" s="512"/>
      <c r="LNS82" s="512"/>
      <c r="LNT82" s="512"/>
      <c r="LNX82" s="512"/>
      <c r="LNZ82" s="512"/>
      <c r="LOA82" s="512"/>
      <c r="LOB82" s="512"/>
      <c r="LOF82" s="512"/>
      <c r="LOH82" s="512"/>
      <c r="LOI82" s="512"/>
      <c r="LOJ82" s="512"/>
      <c r="LON82" s="512"/>
      <c r="LOP82" s="512"/>
      <c r="LOQ82" s="512"/>
      <c r="LOR82" s="512"/>
      <c r="LOV82" s="512"/>
      <c r="LOX82" s="512"/>
      <c r="LOY82" s="512"/>
      <c r="LOZ82" s="512"/>
      <c r="LPD82" s="512"/>
      <c r="LPF82" s="512"/>
      <c r="LPG82" s="512"/>
      <c r="LPH82" s="512"/>
      <c r="LPL82" s="512"/>
      <c r="LPN82" s="512"/>
      <c r="LPO82" s="512"/>
      <c r="LPP82" s="512"/>
      <c r="LPT82" s="512"/>
      <c r="LPV82" s="512"/>
      <c r="LPW82" s="512"/>
      <c r="LPX82" s="512"/>
      <c r="LQB82" s="512"/>
      <c r="LQD82" s="512"/>
      <c r="LQE82" s="512"/>
      <c r="LQF82" s="512"/>
      <c r="LQJ82" s="512"/>
      <c r="LQL82" s="512"/>
      <c r="LQM82" s="512"/>
      <c r="LQN82" s="512"/>
      <c r="LQR82" s="512"/>
      <c r="LQT82" s="512"/>
      <c r="LQU82" s="512"/>
      <c r="LQV82" s="512"/>
      <c r="LQZ82" s="512"/>
      <c r="LRB82" s="512"/>
      <c r="LRC82" s="512"/>
      <c r="LRD82" s="512"/>
      <c r="LRH82" s="512"/>
      <c r="LRJ82" s="512"/>
      <c r="LRK82" s="512"/>
      <c r="LRL82" s="512"/>
      <c r="LRP82" s="512"/>
      <c r="LRR82" s="512"/>
      <c r="LRS82" s="512"/>
      <c r="LRT82" s="512"/>
      <c r="LRX82" s="512"/>
      <c r="LRZ82" s="512"/>
      <c r="LSA82" s="512"/>
      <c r="LSB82" s="512"/>
      <c r="LSF82" s="512"/>
      <c r="LSH82" s="512"/>
      <c r="LSI82" s="512"/>
      <c r="LSJ82" s="512"/>
      <c r="LSN82" s="512"/>
      <c r="LSP82" s="512"/>
      <c r="LSQ82" s="512"/>
      <c r="LSR82" s="512"/>
      <c r="LSV82" s="512"/>
      <c r="LSX82" s="512"/>
      <c r="LSY82" s="512"/>
      <c r="LSZ82" s="512"/>
      <c r="LTD82" s="512"/>
      <c r="LTF82" s="512"/>
      <c r="LTG82" s="512"/>
      <c r="LTH82" s="512"/>
      <c r="LTL82" s="512"/>
      <c r="LTN82" s="512"/>
      <c r="LTO82" s="512"/>
      <c r="LTP82" s="512"/>
      <c r="LTT82" s="512"/>
      <c r="LTV82" s="512"/>
      <c r="LTW82" s="512"/>
      <c r="LTX82" s="512"/>
      <c r="LUB82" s="512"/>
      <c r="LUD82" s="512"/>
      <c r="LUE82" s="512"/>
      <c r="LUF82" s="512"/>
      <c r="LUJ82" s="512"/>
      <c r="LUL82" s="512"/>
      <c r="LUM82" s="512"/>
      <c r="LUN82" s="512"/>
      <c r="LUR82" s="512"/>
      <c r="LUT82" s="512"/>
      <c r="LUU82" s="512"/>
      <c r="LUV82" s="512"/>
      <c r="LUZ82" s="512"/>
      <c r="LVB82" s="512"/>
      <c r="LVC82" s="512"/>
      <c r="LVD82" s="512"/>
      <c r="LVH82" s="512"/>
      <c r="LVJ82" s="512"/>
      <c r="LVK82" s="512"/>
      <c r="LVL82" s="512"/>
      <c r="LVP82" s="512"/>
      <c r="LVR82" s="512"/>
      <c r="LVS82" s="512"/>
      <c r="LVT82" s="512"/>
      <c r="LVX82" s="512"/>
      <c r="LVZ82" s="512"/>
      <c r="LWA82" s="512"/>
      <c r="LWB82" s="512"/>
      <c r="LWF82" s="512"/>
      <c r="LWH82" s="512"/>
      <c r="LWI82" s="512"/>
      <c r="LWJ82" s="512"/>
      <c r="LWN82" s="512"/>
      <c r="LWP82" s="512"/>
      <c r="LWQ82" s="512"/>
      <c r="LWR82" s="512"/>
      <c r="LWV82" s="512"/>
      <c r="LWX82" s="512"/>
      <c r="LWY82" s="512"/>
      <c r="LWZ82" s="512"/>
      <c r="LXD82" s="512"/>
      <c r="LXF82" s="512"/>
      <c r="LXG82" s="512"/>
      <c r="LXH82" s="512"/>
      <c r="LXL82" s="512"/>
      <c r="LXN82" s="512"/>
      <c r="LXO82" s="512"/>
      <c r="LXP82" s="512"/>
      <c r="LXT82" s="512"/>
      <c r="LXV82" s="512"/>
      <c r="LXW82" s="512"/>
      <c r="LXX82" s="512"/>
      <c r="LYB82" s="512"/>
      <c r="LYD82" s="512"/>
      <c r="LYE82" s="512"/>
      <c r="LYF82" s="512"/>
      <c r="LYJ82" s="512"/>
      <c r="LYL82" s="512"/>
      <c r="LYM82" s="512"/>
      <c r="LYN82" s="512"/>
      <c r="LYR82" s="512"/>
      <c r="LYT82" s="512"/>
      <c r="LYU82" s="512"/>
      <c r="LYV82" s="512"/>
      <c r="LYZ82" s="512"/>
      <c r="LZB82" s="512"/>
      <c r="LZC82" s="512"/>
      <c r="LZD82" s="512"/>
      <c r="LZH82" s="512"/>
      <c r="LZJ82" s="512"/>
      <c r="LZK82" s="512"/>
      <c r="LZL82" s="512"/>
      <c r="LZP82" s="512"/>
      <c r="LZR82" s="512"/>
      <c r="LZS82" s="512"/>
      <c r="LZT82" s="512"/>
      <c r="LZX82" s="512"/>
      <c r="LZZ82" s="512"/>
      <c r="MAA82" s="512"/>
      <c r="MAB82" s="512"/>
      <c r="MAF82" s="512"/>
      <c r="MAH82" s="512"/>
      <c r="MAI82" s="512"/>
      <c r="MAJ82" s="512"/>
      <c r="MAN82" s="512"/>
      <c r="MAP82" s="512"/>
      <c r="MAQ82" s="512"/>
      <c r="MAR82" s="512"/>
      <c r="MAV82" s="512"/>
      <c r="MAX82" s="512"/>
      <c r="MAY82" s="512"/>
      <c r="MAZ82" s="512"/>
      <c r="MBD82" s="512"/>
      <c r="MBF82" s="512"/>
      <c r="MBG82" s="512"/>
      <c r="MBH82" s="512"/>
      <c r="MBL82" s="512"/>
      <c r="MBN82" s="512"/>
      <c r="MBO82" s="512"/>
      <c r="MBP82" s="512"/>
      <c r="MBT82" s="512"/>
      <c r="MBV82" s="512"/>
      <c r="MBW82" s="512"/>
      <c r="MBX82" s="512"/>
      <c r="MCB82" s="512"/>
      <c r="MCD82" s="512"/>
      <c r="MCE82" s="512"/>
      <c r="MCF82" s="512"/>
      <c r="MCJ82" s="512"/>
      <c r="MCL82" s="512"/>
      <c r="MCM82" s="512"/>
      <c r="MCN82" s="512"/>
      <c r="MCR82" s="512"/>
      <c r="MCT82" s="512"/>
      <c r="MCU82" s="512"/>
      <c r="MCV82" s="512"/>
      <c r="MCZ82" s="512"/>
      <c r="MDB82" s="512"/>
      <c r="MDC82" s="512"/>
      <c r="MDD82" s="512"/>
      <c r="MDH82" s="512"/>
      <c r="MDJ82" s="512"/>
      <c r="MDK82" s="512"/>
      <c r="MDL82" s="512"/>
      <c r="MDP82" s="512"/>
      <c r="MDR82" s="512"/>
      <c r="MDS82" s="512"/>
      <c r="MDT82" s="512"/>
      <c r="MDX82" s="512"/>
      <c r="MDZ82" s="512"/>
      <c r="MEA82" s="512"/>
      <c r="MEB82" s="512"/>
      <c r="MEF82" s="512"/>
      <c r="MEH82" s="512"/>
      <c r="MEI82" s="512"/>
      <c r="MEJ82" s="512"/>
      <c r="MEN82" s="512"/>
      <c r="MEP82" s="512"/>
      <c r="MEQ82" s="512"/>
      <c r="MER82" s="512"/>
      <c r="MEV82" s="512"/>
      <c r="MEX82" s="512"/>
      <c r="MEY82" s="512"/>
      <c r="MEZ82" s="512"/>
      <c r="MFD82" s="512"/>
      <c r="MFF82" s="512"/>
      <c r="MFG82" s="512"/>
      <c r="MFH82" s="512"/>
      <c r="MFL82" s="512"/>
      <c r="MFN82" s="512"/>
      <c r="MFO82" s="512"/>
      <c r="MFP82" s="512"/>
      <c r="MFT82" s="512"/>
      <c r="MFV82" s="512"/>
      <c r="MFW82" s="512"/>
      <c r="MFX82" s="512"/>
      <c r="MGB82" s="512"/>
      <c r="MGD82" s="512"/>
      <c r="MGE82" s="512"/>
      <c r="MGF82" s="512"/>
      <c r="MGJ82" s="512"/>
      <c r="MGL82" s="512"/>
      <c r="MGM82" s="512"/>
      <c r="MGN82" s="512"/>
      <c r="MGR82" s="512"/>
      <c r="MGT82" s="512"/>
      <c r="MGU82" s="512"/>
      <c r="MGV82" s="512"/>
      <c r="MGZ82" s="512"/>
      <c r="MHB82" s="512"/>
      <c r="MHC82" s="512"/>
      <c r="MHD82" s="512"/>
      <c r="MHH82" s="512"/>
      <c r="MHJ82" s="512"/>
      <c r="MHK82" s="512"/>
      <c r="MHL82" s="512"/>
      <c r="MHP82" s="512"/>
      <c r="MHR82" s="512"/>
      <c r="MHS82" s="512"/>
      <c r="MHT82" s="512"/>
      <c r="MHX82" s="512"/>
      <c r="MHZ82" s="512"/>
      <c r="MIA82" s="512"/>
      <c r="MIB82" s="512"/>
      <c r="MIF82" s="512"/>
      <c r="MIH82" s="512"/>
      <c r="MII82" s="512"/>
      <c r="MIJ82" s="512"/>
      <c r="MIN82" s="512"/>
      <c r="MIP82" s="512"/>
      <c r="MIQ82" s="512"/>
      <c r="MIR82" s="512"/>
      <c r="MIV82" s="512"/>
      <c r="MIX82" s="512"/>
      <c r="MIY82" s="512"/>
      <c r="MIZ82" s="512"/>
      <c r="MJD82" s="512"/>
      <c r="MJF82" s="512"/>
      <c r="MJG82" s="512"/>
      <c r="MJH82" s="512"/>
      <c r="MJL82" s="512"/>
      <c r="MJN82" s="512"/>
      <c r="MJO82" s="512"/>
      <c r="MJP82" s="512"/>
      <c r="MJT82" s="512"/>
      <c r="MJV82" s="512"/>
      <c r="MJW82" s="512"/>
      <c r="MJX82" s="512"/>
      <c r="MKB82" s="512"/>
      <c r="MKD82" s="512"/>
      <c r="MKE82" s="512"/>
      <c r="MKF82" s="512"/>
      <c r="MKJ82" s="512"/>
      <c r="MKL82" s="512"/>
      <c r="MKM82" s="512"/>
      <c r="MKN82" s="512"/>
      <c r="MKR82" s="512"/>
      <c r="MKT82" s="512"/>
      <c r="MKU82" s="512"/>
      <c r="MKV82" s="512"/>
      <c r="MKZ82" s="512"/>
      <c r="MLB82" s="512"/>
      <c r="MLC82" s="512"/>
      <c r="MLD82" s="512"/>
      <c r="MLH82" s="512"/>
      <c r="MLJ82" s="512"/>
      <c r="MLK82" s="512"/>
      <c r="MLL82" s="512"/>
      <c r="MLP82" s="512"/>
      <c r="MLR82" s="512"/>
      <c r="MLS82" s="512"/>
      <c r="MLT82" s="512"/>
      <c r="MLX82" s="512"/>
      <c r="MLZ82" s="512"/>
      <c r="MMA82" s="512"/>
      <c r="MMB82" s="512"/>
      <c r="MMF82" s="512"/>
      <c r="MMH82" s="512"/>
      <c r="MMI82" s="512"/>
      <c r="MMJ82" s="512"/>
      <c r="MMN82" s="512"/>
      <c r="MMP82" s="512"/>
      <c r="MMQ82" s="512"/>
      <c r="MMR82" s="512"/>
      <c r="MMV82" s="512"/>
      <c r="MMX82" s="512"/>
      <c r="MMY82" s="512"/>
      <c r="MMZ82" s="512"/>
      <c r="MND82" s="512"/>
      <c r="MNF82" s="512"/>
      <c r="MNG82" s="512"/>
      <c r="MNH82" s="512"/>
      <c r="MNL82" s="512"/>
      <c r="MNN82" s="512"/>
      <c r="MNO82" s="512"/>
      <c r="MNP82" s="512"/>
      <c r="MNT82" s="512"/>
      <c r="MNV82" s="512"/>
      <c r="MNW82" s="512"/>
      <c r="MNX82" s="512"/>
      <c r="MOB82" s="512"/>
      <c r="MOD82" s="512"/>
      <c r="MOE82" s="512"/>
      <c r="MOF82" s="512"/>
      <c r="MOJ82" s="512"/>
      <c r="MOL82" s="512"/>
      <c r="MOM82" s="512"/>
      <c r="MON82" s="512"/>
      <c r="MOR82" s="512"/>
      <c r="MOT82" s="512"/>
      <c r="MOU82" s="512"/>
      <c r="MOV82" s="512"/>
      <c r="MOZ82" s="512"/>
      <c r="MPB82" s="512"/>
      <c r="MPC82" s="512"/>
      <c r="MPD82" s="512"/>
      <c r="MPH82" s="512"/>
      <c r="MPJ82" s="512"/>
      <c r="MPK82" s="512"/>
      <c r="MPL82" s="512"/>
      <c r="MPP82" s="512"/>
      <c r="MPR82" s="512"/>
      <c r="MPS82" s="512"/>
      <c r="MPT82" s="512"/>
      <c r="MPX82" s="512"/>
      <c r="MPZ82" s="512"/>
      <c r="MQA82" s="512"/>
      <c r="MQB82" s="512"/>
      <c r="MQF82" s="512"/>
      <c r="MQH82" s="512"/>
      <c r="MQI82" s="512"/>
      <c r="MQJ82" s="512"/>
      <c r="MQN82" s="512"/>
      <c r="MQP82" s="512"/>
      <c r="MQQ82" s="512"/>
      <c r="MQR82" s="512"/>
      <c r="MQV82" s="512"/>
      <c r="MQX82" s="512"/>
      <c r="MQY82" s="512"/>
      <c r="MQZ82" s="512"/>
      <c r="MRD82" s="512"/>
      <c r="MRF82" s="512"/>
      <c r="MRG82" s="512"/>
      <c r="MRH82" s="512"/>
      <c r="MRL82" s="512"/>
      <c r="MRN82" s="512"/>
      <c r="MRO82" s="512"/>
      <c r="MRP82" s="512"/>
      <c r="MRT82" s="512"/>
      <c r="MRV82" s="512"/>
      <c r="MRW82" s="512"/>
      <c r="MRX82" s="512"/>
      <c r="MSB82" s="512"/>
      <c r="MSD82" s="512"/>
      <c r="MSE82" s="512"/>
      <c r="MSF82" s="512"/>
      <c r="MSJ82" s="512"/>
      <c r="MSL82" s="512"/>
      <c r="MSM82" s="512"/>
      <c r="MSN82" s="512"/>
      <c r="MSR82" s="512"/>
      <c r="MST82" s="512"/>
      <c r="MSU82" s="512"/>
      <c r="MSV82" s="512"/>
      <c r="MSZ82" s="512"/>
      <c r="MTB82" s="512"/>
      <c r="MTC82" s="512"/>
      <c r="MTD82" s="512"/>
      <c r="MTH82" s="512"/>
      <c r="MTJ82" s="512"/>
      <c r="MTK82" s="512"/>
      <c r="MTL82" s="512"/>
      <c r="MTP82" s="512"/>
      <c r="MTR82" s="512"/>
      <c r="MTS82" s="512"/>
      <c r="MTT82" s="512"/>
      <c r="MTX82" s="512"/>
      <c r="MTZ82" s="512"/>
      <c r="MUA82" s="512"/>
      <c r="MUB82" s="512"/>
      <c r="MUF82" s="512"/>
      <c r="MUH82" s="512"/>
      <c r="MUI82" s="512"/>
      <c r="MUJ82" s="512"/>
      <c r="MUN82" s="512"/>
      <c r="MUP82" s="512"/>
      <c r="MUQ82" s="512"/>
      <c r="MUR82" s="512"/>
      <c r="MUV82" s="512"/>
      <c r="MUX82" s="512"/>
      <c r="MUY82" s="512"/>
      <c r="MUZ82" s="512"/>
      <c r="MVD82" s="512"/>
      <c r="MVF82" s="512"/>
      <c r="MVG82" s="512"/>
      <c r="MVH82" s="512"/>
      <c r="MVL82" s="512"/>
      <c r="MVN82" s="512"/>
      <c r="MVO82" s="512"/>
      <c r="MVP82" s="512"/>
      <c r="MVT82" s="512"/>
      <c r="MVV82" s="512"/>
      <c r="MVW82" s="512"/>
      <c r="MVX82" s="512"/>
      <c r="MWB82" s="512"/>
      <c r="MWD82" s="512"/>
      <c r="MWE82" s="512"/>
      <c r="MWF82" s="512"/>
      <c r="MWJ82" s="512"/>
      <c r="MWL82" s="512"/>
      <c r="MWM82" s="512"/>
      <c r="MWN82" s="512"/>
      <c r="MWR82" s="512"/>
      <c r="MWT82" s="512"/>
      <c r="MWU82" s="512"/>
      <c r="MWV82" s="512"/>
      <c r="MWZ82" s="512"/>
      <c r="MXB82" s="512"/>
      <c r="MXC82" s="512"/>
      <c r="MXD82" s="512"/>
      <c r="MXH82" s="512"/>
      <c r="MXJ82" s="512"/>
      <c r="MXK82" s="512"/>
      <c r="MXL82" s="512"/>
      <c r="MXP82" s="512"/>
      <c r="MXR82" s="512"/>
      <c r="MXS82" s="512"/>
      <c r="MXT82" s="512"/>
      <c r="MXX82" s="512"/>
      <c r="MXZ82" s="512"/>
      <c r="MYA82" s="512"/>
      <c r="MYB82" s="512"/>
      <c r="MYF82" s="512"/>
      <c r="MYH82" s="512"/>
      <c r="MYI82" s="512"/>
      <c r="MYJ82" s="512"/>
      <c r="MYN82" s="512"/>
      <c r="MYP82" s="512"/>
      <c r="MYQ82" s="512"/>
      <c r="MYR82" s="512"/>
      <c r="MYV82" s="512"/>
      <c r="MYX82" s="512"/>
      <c r="MYY82" s="512"/>
      <c r="MYZ82" s="512"/>
      <c r="MZD82" s="512"/>
      <c r="MZF82" s="512"/>
      <c r="MZG82" s="512"/>
      <c r="MZH82" s="512"/>
      <c r="MZL82" s="512"/>
      <c r="MZN82" s="512"/>
      <c r="MZO82" s="512"/>
      <c r="MZP82" s="512"/>
      <c r="MZT82" s="512"/>
      <c r="MZV82" s="512"/>
      <c r="MZW82" s="512"/>
      <c r="MZX82" s="512"/>
      <c r="NAB82" s="512"/>
      <c r="NAD82" s="512"/>
      <c r="NAE82" s="512"/>
      <c r="NAF82" s="512"/>
      <c r="NAJ82" s="512"/>
      <c r="NAL82" s="512"/>
      <c r="NAM82" s="512"/>
      <c r="NAN82" s="512"/>
      <c r="NAR82" s="512"/>
      <c r="NAT82" s="512"/>
      <c r="NAU82" s="512"/>
      <c r="NAV82" s="512"/>
      <c r="NAZ82" s="512"/>
      <c r="NBB82" s="512"/>
      <c r="NBC82" s="512"/>
      <c r="NBD82" s="512"/>
      <c r="NBH82" s="512"/>
      <c r="NBJ82" s="512"/>
      <c r="NBK82" s="512"/>
      <c r="NBL82" s="512"/>
      <c r="NBP82" s="512"/>
      <c r="NBR82" s="512"/>
      <c r="NBS82" s="512"/>
      <c r="NBT82" s="512"/>
      <c r="NBX82" s="512"/>
      <c r="NBZ82" s="512"/>
      <c r="NCA82" s="512"/>
      <c r="NCB82" s="512"/>
      <c r="NCF82" s="512"/>
      <c r="NCH82" s="512"/>
      <c r="NCI82" s="512"/>
      <c r="NCJ82" s="512"/>
      <c r="NCN82" s="512"/>
      <c r="NCP82" s="512"/>
      <c r="NCQ82" s="512"/>
      <c r="NCR82" s="512"/>
      <c r="NCV82" s="512"/>
      <c r="NCX82" s="512"/>
      <c r="NCY82" s="512"/>
      <c r="NCZ82" s="512"/>
      <c r="NDD82" s="512"/>
      <c r="NDF82" s="512"/>
      <c r="NDG82" s="512"/>
      <c r="NDH82" s="512"/>
      <c r="NDL82" s="512"/>
      <c r="NDN82" s="512"/>
      <c r="NDO82" s="512"/>
      <c r="NDP82" s="512"/>
      <c r="NDT82" s="512"/>
      <c r="NDV82" s="512"/>
      <c r="NDW82" s="512"/>
      <c r="NDX82" s="512"/>
      <c r="NEB82" s="512"/>
      <c r="NED82" s="512"/>
      <c r="NEE82" s="512"/>
      <c r="NEF82" s="512"/>
      <c r="NEJ82" s="512"/>
      <c r="NEL82" s="512"/>
      <c r="NEM82" s="512"/>
      <c r="NEN82" s="512"/>
      <c r="NER82" s="512"/>
      <c r="NET82" s="512"/>
      <c r="NEU82" s="512"/>
      <c r="NEV82" s="512"/>
      <c r="NEZ82" s="512"/>
      <c r="NFB82" s="512"/>
      <c r="NFC82" s="512"/>
      <c r="NFD82" s="512"/>
      <c r="NFH82" s="512"/>
      <c r="NFJ82" s="512"/>
      <c r="NFK82" s="512"/>
      <c r="NFL82" s="512"/>
      <c r="NFP82" s="512"/>
      <c r="NFR82" s="512"/>
      <c r="NFS82" s="512"/>
      <c r="NFT82" s="512"/>
      <c r="NFX82" s="512"/>
      <c r="NFZ82" s="512"/>
      <c r="NGA82" s="512"/>
      <c r="NGB82" s="512"/>
      <c r="NGF82" s="512"/>
      <c r="NGH82" s="512"/>
      <c r="NGI82" s="512"/>
      <c r="NGJ82" s="512"/>
      <c r="NGN82" s="512"/>
      <c r="NGP82" s="512"/>
      <c r="NGQ82" s="512"/>
      <c r="NGR82" s="512"/>
      <c r="NGV82" s="512"/>
      <c r="NGX82" s="512"/>
      <c r="NGY82" s="512"/>
      <c r="NGZ82" s="512"/>
      <c r="NHD82" s="512"/>
      <c r="NHF82" s="512"/>
      <c r="NHG82" s="512"/>
      <c r="NHH82" s="512"/>
      <c r="NHL82" s="512"/>
      <c r="NHN82" s="512"/>
      <c r="NHO82" s="512"/>
      <c r="NHP82" s="512"/>
      <c r="NHT82" s="512"/>
      <c r="NHV82" s="512"/>
      <c r="NHW82" s="512"/>
      <c r="NHX82" s="512"/>
      <c r="NIB82" s="512"/>
      <c r="NID82" s="512"/>
      <c r="NIE82" s="512"/>
      <c r="NIF82" s="512"/>
      <c r="NIJ82" s="512"/>
      <c r="NIL82" s="512"/>
      <c r="NIM82" s="512"/>
      <c r="NIN82" s="512"/>
      <c r="NIR82" s="512"/>
      <c r="NIT82" s="512"/>
      <c r="NIU82" s="512"/>
      <c r="NIV82" s="512"/>
      <c r="NIZ82" s="512"/>
      <c r="NJB82" s="512"/>
      <c r="NJC82" s="512"/>
      <c r="NJD82" s="512"/>
      <c r="NJH82" s="512"/>
      <c r="NJJ82" s="512"/>
      <c r="NJK82" s="512"/>
      <c r="NJL82" s="512"/>
      <c r="NJP82" s="512"/>
      <c r="NJR82" s="512"/>
      <c r="NJS82" s="512"/>
      <c r="NJT82" s="512"/>
      <c r="NJX82" s="512"/>
      <c r="NJZ82" s="512"/>
      <c r="NKA82" s="512"/>
      <c r="NKB82" s="512"/>
      <c r="NKF82" s="512"/>
      <c r="NKH82" s="512"/>
      <c r="NKI82" s="512"/>
      <c r="NKJ82" s="512"/>
      <c r="NKN82" s="512"/>
      <c r="NKP82" s="512"/>
      <c r="NKQ82" s="512"/>
      <c r="NKR82" s="512"/>
      <c r="NKV82" s="512"/>
      <c r="NKX82" s="512"/>
      <c r="NKY82" s="512"/>
      <c r="NKZ82" s="512"/>
      <c r="NLD82" s="512"/>
      <c r="NLF82" s="512"/>
      <c r="NLG82" s="512"/>
      <c r="NLH82" s="512"/>
      <c r="NLL82" s="512"/>
      <c r="NLN82" s="512"/>
      <c r="NLO82" s="512"/>
      <c r="NLP82" s="512"/>
      <c r="NLT82" s="512"/>
      <c r="NLV82" s="512"/>
      <c r="NLW82" s="512"/>
      <c r="NLX82" s="512"/>
      <c r="NMB82" s="512"/>
      <c r="NMD82" s="512"/>
      <c r="NME82" s="512"/>
      <c r="NMF82" s="512"/>
      <c r="NMJ82" s="512"/>
      <c r="NML82" s="512"/>
      <c r="NMM82" s="512"/>
      <c r="NMN82" s="512"/>
      <c r="NMR82" s="512"/>
      <c r="NMT82" s="512"/>
      <c r="NMU82" s="512"/>
      <c r="NMV82" s="512"/>
      <c r="NMZ82" s="512"/>
      <c r="NNB82" s="512"/>
      <c r="NNC82" s="512"/>
      <c r="NND82" s="512"/>
      <c r="NNH82" s="512"/>
      <c r="NNJ82" s="512"/>
      <c r="NNK82" s="512"/>
      <c r="NNL82" s="512"/>
      <c r="NNP82" s="512"/>
      <c r="NNR82" s="512"/>
      <c r="NNS82" s="512"/>
      <c r="NNT82" s="512"/>
      <c r="NNX82" s="512"/>
      <c r="NNZ82" s="512"/>
      <c r="NOA82" s="512"/>
      <c r="NOB82" s="512"/>
      <c r="NOF82" s="512"/>
      <c r="NOH82" s="512"/>
      <c r="NOI82" s="512"/>
      <c r="NOJ82" s="512"/>
      <c r="NON82" s="512"/>
      <c r="NOP82" s="512"/>
      <c r="NOQ82" s="512"/>
      <c r="NOR82" s="512"/>
      <c r="NOV82" s="512"/>
      <c r="NOX82" s="512"/>
      <c r="NOY82" s="512"/>
      <c r="NOZ82" s="512"/>
      <c r="NPD82" s="512"/>
      <c r="NPF82" s="512"/>
      <c r="NPG82" s="512"/>
      <c r="NPH82" s="512"/>
      <c r="NPL82" s="512"/>
      <c r="NPN82" s="512"/>
      <c r="NPO82" s="512"/>
      <c r="NPP82" s="512"/>
      <c r="NPT82" s="512"/>
      <c r="NPV82" s="512"/>
      <c r="NPW82" s="512"/>
      <c r="NPX82" s="512"/>
      <c r="NQB82" s="512"/>
      <c r="NQD82" s="512"/>
      <c r="NQE82" s="512"/>
      <c r="NQF82" s="512"/>
      <c r="NQJ82" s="512"/>
      <c r="NQL82" s="512"/>
      <c r="NQM82" s="512"/>
      <c r="NQN82" s="512"/>
      <c r="NQR82" s="512"/>
      <c r="NQT82" s="512"/>
      <c r="NQU82" s="512"/>
      <c r="NQV82" s="512"/>
      <c r="NQZ82" s="512"/>
      <c r="NRB82" s="512"/>
      <c r="NRC82" s="512"/>
      <c r="NRD82" s="512"/>
      <c r="NRH82" s="512"/>
      <c r="NRJ82" s="512"/>
      <c r="NRK82" s="512"/>
      <c r="NRL82" s="512"/>
      <c r="NRP82" s="512"/>
      <c r="NRR82" s="512"/>
      <c r="NRS82" s="512"/>
      <c r="NRT82" s="512"/>
      <c r="NRX82" s="512"/>
      <c r="NRZ82" s="512"/>
      <c r="NSA82" s="512"/>
      <c r="NSB82" s="512"/>
      <c r="NSF82" s="512"/>
      <c r="NSH82" s="512"/>
      <c r="NSI82" s="512"/>
      <c r="NSJ82" s="512"/>
      <c r="NSN82" s="512"/>
      <c r="NSP82" s="512"/>
      <c r="NSQ82" s="512"/>
      <c r="NSR82" s="512"/>
      <c r="NSV82" s="512"/>
      <c r="NSX82" s="512"/>
      <c r="NSY82" s="512"/>
      <c r="NSZ82" s="512"/>
      <c r="NTD82" s="512"/>
      <c r="NTF82" s="512"/>
      <c r="NTG82" s="512"/>
      <c r="NTH82" s="512"/>
      <c r="NTL82" s="512"/>
      <c r="NTN82" s="512"/>
      <c r="NTO82" s="512"/>
      <c r="NTP82" s="512"/>
      <c r="NTT82" s="512"/>
      <c r="NTV82" s="512"/>
      <c r="NTW82" s="512"/>
      <c r="NTX82" s="512"/>
      <c r="NUB82" s="512"/>
      <c r="NUD82" s="512"/>
      <c r="NUE82" s="512"/>
      <c r="NUF82" s="512"/>
      <c r="NUJ82" s="512"/>
      <c r="NUL82" s="512"/>
      <c r="NUM82" s="512"/>
      <c r="NUN82" s="512"/>
      <c r="NUR82" s="512"/>
      <c r="NUT82" s="512"/>
      <c r="NUU82" s="512"/>
      <c r="NUV82" s="512"/>
      <c r="NUZ82" s="512"/>
      <c r="NVB82" s="512"/>
      <c r="NVC82" s="512"/>
      <c r="NVD82" s="512"/>
      <c r="NVH82" s="512"/>
      <c r="NVJ82" s="512"/>
      <c r="NVK82" s="512"/>
      <c r="NVL82" s="512"/>
      <c r="NVP82" s="512"/>
      <c r="NVR82" s="512"/>
      <c r="NVS82" s="512"/>
      <c r="NVT82" s="512"/>
      <c r="NVX82" s="512"/>
      <c r="NVZ82" s="512"/>
      <c r="NWA82" s="512"/>
      <c r="NWB82" s="512"/>
      <c r="NWF82" s="512"/>
      <c r="NWH82" s="512"/>
      <c r="NWI82" s="512"/>
      <c r="NWJ82" s="512"/>
      <c r="NWN82" s="512"/>
      <c r="NWP82" s="512"/>
      <c r="NWQ82" s="512"/>
      <c r="NWR82" s="512"/>
      <c r="NWV82" s="512"/>
      <c r="NWX82" s="512"/>
      <c r="NWY82" s="512"/>
      <c r="NWZ82" s="512"/>
      <c r="NXD82" s="512"/>
      <c r="NXF82" s="512"/>
      <c r="NXG82" s="512"/>
      <c r="NXH82" s="512"/>
      <c r="NXL82" s="512"/>
      <c r="NXN82" s="512"/>
      <c r="NXO82" s="512"/>
      <c r="NXP82" s="512"/>
      <c r="NXT82" s="512"/>
      <c r="NXV82" s="512"/>
      <c r="NXW82" s="512"/>
      <c r="NXX82" s="512"/>
      <c r="NYB82" s="512"/>
      <c r="NYD82" s="512"/>
      <c r="NYE82" s="512"/>
      <c r="NYF82" s="512"/>
      <c r="NYJ82" s="512"/>
      <c r="NYL82" s="512"/>
      <c r="NYM82" s="512"/>
      <c r="NYN82" s="512"/>
      <c r="NYR82" s="512"/>
      <c r="NYT82" s="512"/>
      <c r="NYU82" s="512"/>
      <c r="NYV82" s="512"/>
      <c r="NYZ82" s="512"/>
      <c r="NZB82" s="512"/>
      <c r="NZC82" s="512"/>
      <c r="NZD82" s="512"/>
      <c r="NZH82" s="512"/>
      <c r="NZJ82" s="512"/>
      <c r="NZK82" s="512"/>
      <c r="NZL82" s="512"/>
      <c r="NZP82" s="512"/>
      <c r="NZR82" s="512"/>
      <c r="NZS82" s="512"/>
      <c r="NZT82" s="512"/>
      <c r="NZX82" s="512"/>
      <c r="NZZ82" s="512"/>
      <c r="OAA82" s="512"/>
      <c r="OAB82" s="512"/>
      <c r="OAF82" s="512"/>
      <c r="OAH82" s="512"/>
      <c r="OAI82" s="512"/>
      <c r="OAJ82" s="512"/>
      <c r="OAN82" s="512"/>
      <c r="OAP82" s="512"/>
      <c r="OAQ82" s="512"/>
      <c r="OAR82" s="512"/>
      <c r="OAV82" s="512"/>
      <c r="OAX82" s="512"/>
      <c r="OAY82" s="512"/>
      <c r="OAZ82" s="512"/>
      <c r="OBD82" s="512"/>
      <c r="OBF82" s="512"/>
      <c r="OBG82" s="512"/>
      <c r="OBH82" s="512"/>
      <c r="OBL82" s="512"/>
      <c r="OBN82" s="512"/>
      <c r="OBO82" s="512"/>
      <c r="OBP82" s="512"/>
      <c r="OBT82" s="512"/>
      <c r="OBV82" s="512"/>
      <c r="OBW82" s="512"/>
      <c r="OBX82" s="512"/>
      <c r="OCB82" s="512"/>
      <c r="OCD82" s="512"/>
      <c r="OCE82" s="512"/>
      <c r="OCF82" s="512"/>
      <c r="OCJ82" s="512"/>
      <c r="OCL82" s="512"/>
      <c r="OCM82" s="512"/>
      <c r="OCN82" s="512"/>
      <c r="OCR82" s="512"/>
      <c r="OCT82" s="512"/>
      <c r="OCU82" s="512"/>
      <c r="OCV82" s="512"/>
      <c r="OCZ82" s="512"/>
      <c r="ODB82" s="512"/>
      <c r="ODC82" s="512"/>
      <c r="ODD82" s="512"/>
      <c r="ODH82" s="512"/>
      <c r="ODJ82" s="512"/>
      <c r="ODK82" s="512"/>
      <c r="ODL82" s="512"/>
      <c r="ODP82" s="512"/>
      <c r="ODR82" s="512"/>
      <c r="ODS82" s="512"/>
      <c r="ODT82" s="512"/>
      <c r="ODX82" s="512"/>
      <c r="ODZ82" s="512"/>
      <c r="OEA82" s="512"/>
      <c r="OEB82" s="512"/>
      <c r="OEF82" s="512"/>
      <c r="OEH82" s="512"/>
      <c r="OEI82" s="512"/>
      <c r="OEJ82" s="512"/>
      <c r="OEN82" s="512"/>
      <c r="OEP82" s="512"/>
      <c r="OEQ82" s="512"/>
      <c r="OER82" s="512"/>
      <c r="OEV82" s="512"/>
      <c r="OEX82" s="512"/>
      <c r="OEY82" s="512"/>
      <c r="OEZ82" s="512"/>
      <c r="OFD82" s="512"/>
      <c r="OFF82" s="512"/>
      <c r="OFG82" s="512"/>
      <c r="OFH82" s="512"/>
      <c r="OFL82" s="512"/>
      <c r="OFN82" s="512"/>
      <c r="OFO82" s="512"/>
      <c r="OFP82" s="512"/>
      <c r="OFT82" s="512"/>
      <c r="OFV82" s="512"/>
      <c r="OFW82" s="512"/>
      <c r="OFX82" s="512"/>
      <c r="OGB82" s="512"/>
      <c r="OGD82" s="512"/>
      <c r="OGE82" s="512"/>
      <c r="OGF82" s="512"/>
      <c r="OGJ82" s="512"/>
      <c r="OGL82" s="512"/>
      <c r="OGM82" s="512"/>
      <c r="OGN82" s="512"/>
      <c r="OGR82" s="512"/>
      <c r="OGT82" s="512"/>
      <c r="OGU82" s="512"/>
      <c r="OGV82" s="512"/>
      <c r="OGZ82" s="512"/>
      <c r="OHB82" s="512"/>
      <c r="OHC82" s="512"/>
      <c r="OHD82" s="512"/>
      <c r="OHH82" s="512"/>
      <c r="OHJ82" s="512"/>
      <c r="OHK82" s="512"/>
      <c r="OHL82" s="512"/>
      <c r="OHP82" s="512"/>
      <c r="OHR82" s="512"/>
      <c r="OHS82" s="512"/>
      <c r="OHT82" s="512"/>
      <c r="OHX82" s="512"/>
      <c r="OHZ82" s="512"/>
      <c r="OIA82" s="512"/>
      <c r="OIB82" s="512"/>
      <c r="OIF82" s="512"/>
      <c r="OIH82" s="512"/>
      <c r="OII82" s="512"/>
      <c r="OIJ82" s="512"/>
      <c r="OIN82" s="512"/>
      <c r="OIP82" s="512"/>
      <c r="OIQ82" s="512"/>
      <c r="OIR82" s="512"/>
      <c r="OIV82" s="512"/>
      <c r="OIX82" s="512"/>
      <c r="OIY82" s="512"/>
      <c r="OIZ82" s="512"/>
      <c r="OJD82" s="512"/>
      <c r="OJF82" s="512"/>
      <c r="OJG82" s="512"/>
      <c r="OJH82" s="512"/>
      <c r="OJL82" s="512"/>
      <c r="OJN82" s="512"/>
      <c r="OJO82" s="512"/>
      <c r="OJP82" s="512"/>
      <c r="OJT82" s="512"/>
      <c r="OJV82" s="512"/>
      <c r="OJW82" s="512"/>
      <c r="OJX82" s="512"/>
      <c r="OKB82" s="512"/>
      <c r="OKD82" s="512"/>
      <c r="OKE82" s="512"/>
      <c r="OKF82" s="512"/>
      <c r="OKJ82" s="512"/>
      <c r="OKL82" s="512"/>
      <c r="OKM82" s="512"/>
      <c r="OKN82" s="512"/>
      <c r="OKR82" s="512"/>
      <c r="OKT82" s="512"/>
      <c r="OKU82" s="512"/>
      <c r="OKV82" s="512"/>
      <c r="OKZ82" s="512"/>
      <c r="OLB82" s="512"/>
      <c r="OLC82" s="512"/>
      <c r="OLD82" s="512"/>
      <c r="OLH82" s="512"/>
      <c r="OLJ82" s="512"/>
      <c r="OLK82" s="512"/>
      <c r="OLL82" s="512"/>
      <c r="OLP82" s="512"/>
      <c r="OLR82" s="512"/>
      <c r="OLS82" s="512"/>
      <c r="OLT82" s="512"/>
      <c r="OLX82" s="512"/>
      <c r="OLZ82" s="512"/>
      <c r="OMA82" s="512"/>
      <c r="OMB82" s="512"/>
      <c r="OMF82" s="512"/>
      <c r="OMH82" s="512"/>
      <c r="OMI82" s="512"/>
      <c r="OMJ82" s="512"/>
      <c r="OMN82" s="512"/>
      <c r="OMP82" s="512"/>
      <c r="OMQ82" s="512"/>
      <c r="OMR82" s="512"/>
      <c r="OMV82" s="512"/>
      <c r="OMX82" s="512"/>
      <c r="OMY82" s="512"/>
      <c r="OMZ82" s="512"/>
      <c r="OND82" s="512"/>
      <c r="ONF82" s="512"/>
      <c r="ONG82" s="512"/>
      <c r="ONH82" s="512"/>
      <c r="ONL82" s="512"/>
      <c r="ONN82" s="512"/>
      <c r="ONO82" s="512"/>
      <c r="ONP82" s="512"/>
      <c r="ONT82" s="512"/>
      <c r="ONV82" s="512"/>
      <c r="ONW82" s="512"/>
      <c r="ONX82" s="512"/>
      <c r="OOB82" s="512"/>
      <c r="OOD82" s="512"/>
      <c r="OOE82" s="512"/>
      <c r="OOF82" s="512"/>
      <c r="OOJ82" s="512"/>
      <c r="OOL82" s="512"/>
      <c r="OOM82" s="512"/>
      <c r="OON82" s="512"/>
      <c r="OOR82" s="512"/>
      <c r="OOT82" s="512"/>
      <c r="OOU82" s="512"/>
      <c r="OOV82" s="512"/>
      <c r="OOZ82" s="512"/>
      <c r="OPB82" s="512"/>
      <c r="OPC82" s="512"/>
      <c r="OPD82" s="512"/>
      <c r="OPH82" s="512"/>
      <c r="OPJ82" s="512"/>
      <c r="OPK82" s="512"/>
      <c r="OPL82" s="512"/>
      <c r="OPP82" s="512"/>
      <c r="OPR82" s="512"/>
      <c r="OPS82" s="512"/>
      <c r="OPT82" s="512"/>
      <c r="OPX82" s="512"/>
      <c r="OPZ82" s="512"/>
      <c r="OQA82" s="512"/>
      <c r="OQB82" s="512"/>
      <c r="OQF82" s="512"/>
      <c r="OQH82" s="512"/>
      <c r="OQI82" s="512"/>
      <c r="OQJ82" s="512"/>
      <c r="OQN82" s="512"/>
      <c r="OQP82" s="512"/>
      <c r="OQQ82" s="512"/>
      <c r="OQR82" s="512"/>
      <c r="OQV82" s="512"/>
      <c r="OQX82" s="512"/>
      <c r="OQY82" s="512"/>
      <c r="OQZ82" s="512"/>
      <c r="ORD82" s="512"/>
      <c r="ORF82" s="512"/>
      <c r="ORG82" s="512"/>
      <c r="ORH82" s="512"/>
      <c r="ORL82" s="512"/>
      <c r="ORN82" s="512"/>
      <c r="ORO82" s="512"/>
      <c r="ORP82" s="512"/>
      <c r="ORT82" s="512"/>
      <c r="ORV82" s="512"/>
      <c r="ORW82" s="512"/>
      <c r="ORX82" s="512"/>
      <c r="OSB82" s="512"/>
      <c r="OSD82" s="512"/>
      <c r="OSE82" s="512"/>
      <c r="OSF82" s="512"/>
      <c r="OSJ82" s="512"/>
      <c r="OSL82" s="512"/>
      <c r="OSM82" s="512"/>
      <c r="OSN82" s="512"/>
      <c r="OSR82" s="512"/>
      <c r="OST82" s="512"/>
      <c r="OSU82" s="512"/>
      <c r="OSV82" s="512"/>
      <c r="OSZ82" s="512"/>
      <c r="OTB82" s="512"/>
      <c r="OTC82" s="512"/>
      <c r="OTD82" s="512"/>
      <c r="OTH82" s="512"/>
      <c r="OTJ82" s="512"/>
      <c r="OTK82" s="512"/>
      <c r="OTL82" s="512"/>
      <c r="OTP82" s="512"/>
      <c r="OTR82" s="512"/>
      <c r="OTS82" s="512"/>
      <c r="OTT82" s="512"/>
      <c r="OTX82" s="512"/>
      <c r="OTZ82" s="512"/>
      <c r="OUA82" s="512"/>
      <c r="OUB82" s="512"/>
      <c r="OUF82" s="512"/>
      <c r="OUH82" s="512"/>
      <c r="OUI82" s="512"/>
      <c r="OUJ82" s="512"/>
      <c r="OUN82" s="512"/>
      <c r="OUP82" s="512"/>
      <c r="OUQ82" s="512"/>
      <c r="OUR82" s="512"/>
      <c r="OUV82" s="512"/>
      <c r="OUX82" s="512"/>
      <c r="OUY82" s="512"/>
      <c r="OUZ82" s="512"/>
      <c r="OVD82" s="512"/>
      <c r="OVF82" s="512"/>
      <c r="OVG82" s="512"/>
      <c r="OVH82" s="512"/>
      <c r="OVL82" s="512"/>
      <c r="OVN82" s="512"/>
      <c r="OVO82" s="512"/>
      <c r="OVP82" s="512"/>
      <c r="OVT82" s="512"/>
      <c r="OVV82" s="512"/>
      <c r="OVW82" s="512"/>
      <c r="OVX82" s="512"/>
      <c r="OWB82" s="512"/>
      <c r="OWD82" s="512"/>
      <c r="OWE82" s="512"/>
      <c r="OWF82" s="512"/>
      <c r="OWJ82" s="512"/>
      <c r="OWL82" s="512"/>
      <c r="OWM82" s="512"/>
      <c r="OWN82" s="512"/>
      <c r="OWR82" s="512"/>
      <c r="OWT82" s="512"/>
      <c r="OWU82" s="512"/>
      <c r="OWV82" s="512"/>
      <c r="OWZ82" s="512"/>
      <c r="OXB82" s="512"/>
      <c r="OXC82" s="512"/>
      <c r="OXD82" s="512"/>
      <c r="OXH82" s="512"/>
      <c r="OXJ82" s="512"/>
      <c r="OXK82" s="512"/>
      <c r="OXL82" s="512"/>
      <c r="OXP82" s="512"/>
      <c r="OXR82" s="512"/>
      <c r="OXS82" s="512"/>
      <c r="OXT82" s="512"/>
      <c r="OXX82" s="512"/>
      <c r="OXZ82" s="512"/>
      <c r="OYA82" s="512"/>
      <c r="OYB82" s="512"/>
      <c r="OYF82" s="512"/>
      <c r="OYH82" s="512"/>
      <c r="OYI82" s="512"/>
      <c r="OYJ82" s="512"/>
      <c r="OYN82" s="512"/>
      <c r="OYP82" s="512"/>
      <c r="OYQ82" s="512"/>
      <c r="OYR82" s="512"/>
      <c r="OYV82" s="512"/>
      <c r="OYX82" s="512"/>
      <c r="OYY82" s="512"/>
      <c r="OYZ82" s="512"/>
      <c r="OZD82" s="512"/>
      <c r="OZF82" s="512"/>
      <c r="OZG82" s="512"/>
      <c r="OZH82" s="512"/>
      <c r="OZL82" s="512"/>
      <c r="OZN82" s="512"/>
      <c r="OZO82" s="512"/>
      <c r="OZP82" s="512"/>
      <c r="OZT82" s="512"/>
      <c r="OZV82" s="512"/>
      <c r="OZW82" s="512"/>
      <c r="OZX82" s="512"/>
      <c r="PAB82" s="512"/>
      <c r="PAD82" s="512"/>
      <c r="PAE82" s="512"/>
      <c r="PAF82" s="512"/>
      <c r="PAJ82" s="512"/>
      <c r="PAL82" s="512"/>
      <c r="PAM82" s="512"/>
      <c r="PAN82" s="512"/>
      <c r="PAR82" s="512"/>
      <c r="PAT82" s="512"/>
      <c r="PAU82" s="512"/>
      <c r="PAV82" s="512"/>
      <c r="PAZ82" s="512"/>
      <c r="PBB82" s="512"/>
      <c r="PBC82" s="512"/>
      <c r="PBD82" s="512"/>
      <c r="PBH82" s="512"/>
      <c r="PBJ82" s="512"/>
      <c r="PBK82" s="512"/>
      <c r="PBL82" s="512"/>
      <c r="PBP82" s="512"/>
      <c r="PBR82" s="512"/>
      <c r="PBS82" s="512"/>
      <c r="PBT82" s="512"/>
      <c r="PBX82" s="512"/>
      <c r="PBZ82" s="512"/>
      <c r="PCA82" s="512"/>
      <c r="PCB82" s="512"/>
      <c r="PCF82" s="512"/>
      <c r="PCH82" s="512"/>
      <c r="PCI82" s="512"/>
      <c r="PCJ82" s="512"/>
      <c r="PCN82" s="512"/>
      <c r="PCP82" s="512"/>
      <c r="PCQ82" s="512"/>
      <c r="PCR82" s="512"/>
      <c r="PCV82" s="512"/>
      <c r="PCX82" s="512"/>
      <c r="PCY82" s="512"/>
      <c r="PCZ82" s="512"/>
      <c r="PDD82" s="512"/>
      <c r="PDF82" s="512"/>
      <c r="PDG82" s="512"/>
      <c r="PDH82" s="512"/>
      <c r="PDL82" s="512"/>
      <c r="PDN82" s="512"/>
      <c r="PDO82" s="512"/>
      <c r="PDP82" s="512"/>
      <c r="PDT82" s="512"/>
      <c r="PDV82" s="512"/>
      <c r="PDW82" s="512"/>
      <c r="PDX82" s="512"/>
      <c r="PEB82" s="512"/>
      <c r="PED82" s="512"/>
      <c r="PEE82" s="512"/>
      <c r="PEF82" s="512"/>
      <c r="PEJ82" s="512"/>
      <c r="PEL82" s="512"/>
      <c r="PEM82" s="512"/>
      <c r="PEN82" s="512"/>
      <c r="PER82" s="512"/>
      <c r="PET82" s="512"/>
      <c r="PEU82" s="512"/>
      <c r="PEV82" s="512"/>
      <c r="PEZ82" s="512"/>
      <c r="PFB82" s="512"/>
      <c r="PFC82" s="512"/>
      <c r="PFD82" s="512"/>
      <c r="PFH82" s="512"/>
      <c r="PFJ82" s="512"/>
      <c r="PFK82" s="512"/>
      <c r="PFL82" s="512"/>
      <c r="PFP82" s="512"/>
      <c r="PFR82" s="512"/>
      <c r="PFS82" s="512"/>
      <c r="PFT82" s="512"/>
      <c r="PFX82" s="512"/>
      <c r="PFZ82" s="512"/>
      <c r="PGA82" s="512"/>
      <c r="PGB82" s="512"/>
      <c r="PGF82" s="512"/>
      <c r="PGH82" s="512"/>
      <c r="PGI82" s="512"/>
      <c r="PGJ82" s="512"/>
      <c r="PGN82" s="512"/>
      <c r="PGP82" s="512"/>
      <c r="PGQ82" s="512"/>
      <c r="PGR82" s="512"/>
      <c r="PGV82" s="512"/>
      <c r="PGX82" s="512"/>
      <c r="PGY82" s="512"/>
      <c r="PGZ82" s="512"/>
      <c r="PHD82" s="512"/>
      <c r="PHF82" s="512"/>
      <c r="PHG82" s="512"/>
      <c r="PHH82" s="512"/>
      <c r="PHL82" s="512"/>
      <c r="PHN82" s="512"/>
      <c r="PHO82" s="512"/>
      <c r="PHP82" s="512"/>
      <c r="PHT82" s="512"/>
      <c r="PHV82" s="512"/>
      <c r="PHW82" s="512"/>
      <c r="PHX82" s="512"/>
      <c r="PIB82" s="512"/>
      <c r="PID82" s="512"/>
      <c r="PIE82" s="512"/>
      <c r="PIF82" s="512"/>
      <c r="PIJ82" s="512"/>
      <c r="PIL82" s="512"/>
      <c r="PIM82" s="512"/>
      <c r="PIN82" s="512"/>
      <c r="PIR82" s="512"/>
      <c r="PIT82" s="512"/>
      <c r="PIU82" s="512"/>
      <c r="PIV82" s="512"/>
      <c r="PIZ82" s="512"/>
      <c r="PJB82" s="512"/>
      <c r="PJC82" s="512"/>
      <c r="PJD82" s="512"/>
      <c r="PJH82" s="512"/>
      <c r="PJJ82" s="512"/>
      <c r="PJK82" s="512"/>
      <c r="PJL82" s="512"/>
      <c r="PJP82" s="512"/>
      <c r="PJR82" s="512"/>
      <c r="PJS82" s="512"/>
      <c r="PJT82" s="512"/>
      <c r="PJX82" s="512"/>
      <c r="PJZ82" s="512"/>
      <c r="PKA82" s="512"/>
      <c r="PKB82" s="512"/>
      <c r="PKF82" s="512"/>
      <c r="PKH82" s="512"/>
      <c r="PKI82" s="512"/>
      <c r="PKJ82" s="512"/>
      <c r="PKN82" s="512"/>
      <c r="PKP82" s="512"/>
      <c r="PKQ82" s="512"/>
      <c r="PKR82" s="512"/>
      <c r="PKV82" s="512"/>
      <c r="PKX82" s="512"/>
      <c r="PKY82" s="512"/>
      <c r="PKZ82" s="512"/>
      <c r="PLD82" s="512"/>
      <c r="PLF82" s="512"/>
      <c r="PLG82" s="512"/>
      <c r="PLH82" s="512"/>
      <c r="PLL82" s="512"/>
      <c r="PLN82" s="512"/>
      <c r="PLO82" s="512"/>
      <c r="PLP82" s="512"/>
      <c r="PLT82" s="512"/>
      <c r="PLV82" s="512"/>
      <c r="PLW82" s="512"/>
      <c r="PLX82" s="512"/>
      <c r="PMB82" s="512"/>
      <c r="PMD82" s="512"/>
      <c r="PME82" s="512"/>
      <c r="PMF82" s="512"/>
      <c r="PMJ82" s="512"/>
      <c r="PML82" s="512"/>
      <c r="PMM82" s="512"/>
      <c r="PMN82" s="512"/>
      <c r="PMR82" s="512"/>
      <c r="PMT82" s="512"/>
      <c r="PMU82" s="512"/>
      <c r="PMV82" s="512"/>
      <c r="PMZ82" s="512"/>
      <c r="PNB82" s="512"/>
      <c r="PNC82" s="512"/>
      <c r="PND82" s="512"/>
      <c r="PNH82" s="512"/>
      <c r="PNJ82" s="512"/>
      <c r="PNK82" s="512"/>
      <c r="PNL82" s="512"/>
      <c r="PNP82" s="512"/>
      <c r="PNR82" s="512"/>
      <c r="PNS82" s="512"/>
      <c r="PNT82" s="512"/>
      <c r="PNX82" s="512"/>
      <c r="PNZ82" s="512"/>
      <c r="POA82" s="512"/>
      <c r="POB82" s="512"/>
      <c r="POF82" s="512"/>
      <c r="POH82" s="512"/>
      <c r="POI82" s="512"/>
      <c r="POJ82" s="512"/>
      <c r="PON82" s="512"/>
      <c r="POP82" s="512"/>
      <c r="POQ82" s="512"/>
      <c r="POR82" s="512"/>
      <c r="POV82" s="512"/>
      <c r="POX82" s="512"/>
      <c r="POY82" s="512"/>
      <c r="POZ82" s="512"/>
      <c r="PPD82" s="512"/>
      <c r="PPF82" s="512"/>
      <c r="PPG82" s="512"/>
      <c r="PPH82" s="512"/>
      <c r="PPL82" s="512"/>
      <c r="PPN82" s="512"/>
      <c r="PPO82" s="512"/>
      <c r="PPP82" s="512"/>
      <c r="PPT82" s="512"/>
      <c r="PPV82" s="512"/>
      <c r="PPW82" s="512"/>
      <c r="PPX82" s="512"/>
      <c r="PQB82" s="512"/>
      <c r="PQD82" s="512"/>
      <c r="PQE82" s="512"/>
      <c r="PQF82" s="512"/>
      <c r="PQJ82" s="512"/>
      <c r="PQL82" s="512"/>
      <c r="PQM82" s="512"/>
      <c r="PQN82" s="512"/>
      <c r="PQR82" s="512"/>
      <c r="PQT82" s="512"/>
      <c r="PQU82" s="512"/>
      <c r="PQV82" s="512"/>
      <c r="PQZ82" s="512"/>
      <c r="PRB82" s="512"/>
      <c r="PRC82" s="512"/>
      <c r="PRD82" s="512"/>
      <c r="PRH82" s="512"/>
      <c r="PRJ82" s="512"/>
      <c r="PRK82" s="512"/>
      <c r="PRL82" s="512"/>
      <c r="PRP82" s="512"/>
      <c r="PRR82" s="512"/>
      <c r="PRS82" s="512"/>
      <c r="PRT82" s="512"/>
      <c r="PRX82" s="512"/>
      <c r="PRZ82" s="512"/>
      <c r="PSA82" s="512"/>
      <c r="PSB82" s="512"/>
      <c r="PSF82" s="512"/>
      <c r="PSH82" s="512"/>
      <c r="PSI82" s="512"/>
      <c r="PSJ82" s="512"/>
      <c r="PSN82" s="512"/>
      <c r="PSP82" s="512"/>
      <c r="PSQ82" s="512"/>
      <c r="PSR82" s="512"/>
      <c r="PSV82" s="512"/>
      <c r="PSX82" s="512"/>
      <c r="PSY82" s="512"/>
      <c r="PSZ82" s="512"/>
      <c r="PTD82" s="512"/>
      <c r="PTF82" s="512"/>
      <c r="PTG82" s="512"/>
      <c r="PTH82" s="512"/>
      <c r="PTL82" s="512"/>
      <c r="PTN82" s="512"/>
      <c r="PTO82" s="512"/>
      <c r="PTP82" s="512"/>
      <c r="PTT82" s="512"/>
      <c r="PTV82" s="512"/>
      <c r="PTW82" s="512"/>
      <c r="PTX82" s="512"/>
      <c r="PUB82" s="512"/>
      <c r="PUD82" s="512"/>
      <c r="PUE82" s="512"/>
      <c r="PUF82" s="512"/>
      <c r="PUJ82" s="512"/>
      <c r="PUL82" s="512"/>
      <c r="PUM82" s="512"/>
      <c r="PUN82" s="512"/>
      <c r="PUR82" s="512"/>
      <c r="PUT82" s="512"/>
      <c r="PUU82" s="512"/>
      <c r="PUV82" s="512"/>
      <c r="PUZ82" s="512"/>
      <c r="PVB82" s="512"/>
      <c r="PVC82" s="512"/>
      <c r="PVD82" s="512"/>
      <c r="PVH82" s="512"/>
      <c r="PVJ82" s="512"/>
      <c r="PVK82" s="512"/>
      <c r="PVL82" s="512"/>
      <c r="PVP82" s="512"/>
      <c r="PVR82" s="512"/>
      <c r="PVS82" s="512"/>
      <c r="PVT82" s="512"/>
      <c r="PVX82" s="512"/>
      <c r="PVZ82" s="512"/>
      <c r="PWA82" s="512"/>
      <c r="PWB82" s="512"/>
      <c r="PWF82" s="512"/>
      <c r="PWH82" s="512"/>
      <c r="PWI82" s="512"/>
      <c r="PWJ82" s="512"/>
      <c r="PWN82" s="512"/>
      <c r="PWP82" s="512"/>
      <c r="PWQ82" s="512"/>
      <c r="PWR82" s="512"/>
      <c r="PWV82" s="512"/>
      <c r="PWX82" s="512"/>
      <c r="PWY82" s="512"/>
      <c r="PWZ82" s="512"/>
      <c r="PXD82" s="512"/>
      <c r="PXF82" s="512"/>
      <c r="PXG82" s="512"/>
      <c r="PXH82" s="512"/>
      <c r="PXL82" s="512"/>
      <c r="PXN82" s="512"/>
      <c r="PXO82" s="512"/>
      <c r="PXP82" s="512"/>
      <c r="PXT82" s="512"/>
      <c r="PXV82" s="512"/>
      <c r="PXW82" s="512"/>
      <c r="PXX82" s="512"/>
      <c r="PYB82" s="512"/>
      <c r="PYD82" s="512"/>
      <c r="PYE82" s="512"/>
      <c r="PYF82" s="512"/>
      <c r="PYJ82" s="512"/>
      <c r="PYL82" s="512"/>
      <c r="PYM82" s="512"/>
      <c r="PYN82" s="512"/>
      <c r="PYR82" s="512"/>
      <c r="PYT82" s="512"/>
      <c r="PYU82" s="512"/>
      <c r="PYV82" s="512"/>
      <c r="PYZ82" s="512"/>
      <c r="PZB82" s="512"/>
      <c r="PZC82" s="512"/>
      <c r="PZD82" s="512"/>
      <c r="PZH82" s="512"/>
      <c r="PZJ82" s="512"/>
      <c r="PZK82" s="512"/>
      <c r="PZL82" s="512"/>
      <c r="PZP82" s="512"/>
      <c r="PZR82" s="512"/>
      <c r="PZS82" s="512"/>
      <c r="PZT82" s="512"/>
      <c r="PZX82" s="512"/>
      <c r="PZZ82" s="512"/>
      <c r="QAA82" s="512"/>
      <c r="QAB82" s="512"/>
      <c r="QAF82" s="512"/>
      <c r="QAH82" s="512"/>
      <c r="QAI82" s="512"/>
      <c r="QAJ82" s="512"/>
      <c r="QAN82" s="512"/>
      <c r="QAP82" s="512"/>
      <c r="QAQ82" s="512"/>
      <c r="QAR82" s="512"/>
      <c r="QAV82" s="512"/>
      <c r="QAX82" s="512"/>
      <c r="QAY82" s="512"/>
      <c r="QAZ82" s="512"/>
      <c r="QBD82" s="512"/>
      <c r="QBF82" s="512"/>
      <c r="QBG82" s="512"/>
      <c r="QBH82" s="512"/>
      <c r="QBL82" s="512"/>
      <c r="QBN82" s="512"/>
      <c r="QBO82" s="512"/>
      <c r="QBP82" s="512"/>
      <c r="QBT82" s="512"/>
      <c r="QBV82" s="512"/>
      <c r="QBW82" s="512"/>
      <c r="QBX82" s="512"/>
      <c r="QCB82" s="512"/>
      <c r="QCD82" s="512"/>
      <c r="QCE82" s="512"/>
      <c r="QCF82" s="512"/>
      <c r="QCJ82" s="512"/>
      <c r="QCL82" s="512"/>
      <c r="QCM82" s="512"/>
      <c r="QCN82" s="512"/>
      <c r="QCR82" s="512"/>
      <c r="QCT82" s="512"/>
      <c r="QCU82" s="512"/>
      <c r="QCV82" s="512"/>
      <c r="QCZ82" s="512"/>
      <c r="QDB82" s="512"/>
      <c r="QDC82" s="512"/>
      <c r="QDD82" s="512"/>
      <c r="QDH82" s="512"/>
      <c r="QDJ82" s="512"/>
      <c r="QDK82" s="512"/>
      <c r="QDL82" s="512"/>
      <c r="QDP82" s="512"/>
      <c r="QDR82" s="512"/>
      <c r="QDS82" s="512"/>
      <c r="QDT82" s="512"/>
      <c r="QDX82" s="512"/>
      <c r="QDZ82" s="512"/>
      <c r="QEA82" s="512"/>
      <c r="QEB82" s="512"/>
      <c r="QEF82" s="512"/>
      <c r="QEH82" s="512"/>
      <c r="QEI82" s="512"/>
      <c r="QEJ82" s="512"/>
      <c r="QEN82" s="512"/>
      <c r="QEP82" s="512"/>
      <c r="QEQ82" s="512"/>
      <c r="QER82" s="512"/>
      <c r="QEV82" s="512"/>
      <c r="QEX82" s="512"/>
      <c r="QEY82" s="512"/>
      <c r="QEZ82" s="512"/>
      <c r="QFD82" s="512"/>
      <c r="QFF82" s="512"/>
      <c r="QFG82" s="512"/>
      <c r="QFH82" s="512"/>
      <c r="QFL82" s="512"/>
      <c r="QFN82" s="512"/>
      <c r="QFO82" s="512"/>
      <c r="QFP82" s="512"/>
      <c r="QFT82" s="512"/>
      <c r="QFV82" s="512"/>
      <c r="QFW82" s="512"/>
      <c r="QFX82" s="512"/>
      <c r="QGB82" s="512"/>
      <c r="QGD82" s="512"/>
      <c r="QGE82" s="512"/>
      <c r="QGF82" s="512"/>
      <c r="QGJ82" s="512"/>
      <c r="QGL82" s="512"/>
      <c r="QGM82" s="512"/>
      <c r="QGN82" s="512"/>
      <c r="QGR82" s="512"/>
      <c r="QGT82" s="512"/>
      <c r="QGU82" s="512"/>
      <c r="QGV82" s="512"/>
      <c r="QGZ82" s="512"/>
      <c r="QHB82" s="512"/>
      <c r="QHC82" s="512"/>
      <c r="QHD82" s="512"/>
      <c r="QHH82" s="512"/>
      <c r="QHJ82" s="512"/>
      <c r="QHK82" s="512"/>
      <c r="QHL82" s="512"/>
      <c r="QHP82" s="512"/>
      <c r="QHR82" s="512"/>
      <c r="QHS82" s="512"/>
      <c r="QHT82" s="512"/>
      <c r="QHX82" s="512"/>
      <c r="QHZ82" s="512"/>
      <c r="QIA82" s="512"/>
      <c r="QIB82" s="512"/>
      <c r="QIF82" s="512"/>
      <c r="QIH82" s="512"/>
      <c r="QII82" s="512"/>
      <c r="QIJ82" s="512"/>
      <c r="QIN82" s="512"/>
      <c r="QIP82" s="512"/>
      <c r="QIQ82" s="512"/>
      <c r="QIR82" s="512"/>
      <c r="QIV82" s="512"/>
      <c r="QIX82" s="512"/>
      <c r="QIY82" s="512"/>
      <c r="QIZ82" s="512"/>
      <c r="QJD82" s="512"/>
      <c r="QJF82" s="512"/>
      <c r="QJG82" s="512"/>
      <c r="QJH82" s="512"/>
      <c r="QJL82" s="512"/>
      <c r="QJN82" s="512"/>
      <c r="QJO82" s="512"/>
      <c r="QJP82" s="512"/>
      <c r="QJT82" s="512"/>
      <c r="QJV82" s="512"/>
      <c r="QJW82" s="512"/>
      <c r="QJX82" s="512"/>
      <c r="QKB82" s="512"/>
      <c r="QKD82" s="512"/>
      <c r="QKE82" s="512"/>
      <c r="QKF82" s="512"/>
      <c r="QKJ82" s="512"/>
      <c r="QKL82" s="512"/>
      <c r="QKM82" s="512"/>
      <c r="QKN82" s="512"/>
      <c r="QKR82" s="512"/>
      <c r="QKT82" s="512"/>
      <c r="QKU82" s="512"/>
      <c r="QKV82" s="512"/>
      <c r="QKZ82" s="512"/>
      <c r="QLB82" s="512"/>
      <c r="QLC82" s="512"/>
      <c r="QLD82" s="512"/>
      <c r="QLH82" s="512"/>
      <c r="QLJ82" s="512"/>
      <c r="QLK82" s="512"/>
      <c r="QLL82" s="512"/>
      <c r="QLP82" s="512"/>
      <c r="QLR82" s="512"/>
      <c r="QLS82" s="512"/>
      <c r="QLT82" s="512"/>
      <c r="QLX82" s="512"/>
      <c r="QLZ82" s="512"/>
      <c r="QMA82" s="512"/>
      <c r="QMB82" s="512"/>
      <c r="QMF82" s="512"/>
      <c r="QMH82" s="512"/>
      <c r="QMI82" s="512"/>
      <c r="QMJ82" s="512"/>
      <c r="QMN82" s="512"/>
      <c r="QMP82" s="512"/>
      <c r="QMQ82" s="512"/>
      <c r="QMR82" s="512"/>
      <c r="QMV82" s="512"/>
      <c r="QMX82" s="512"/>
      <c r="QMY82" s="512"/>
      <c r="QMZ82" s="512"/>
      <c r="QND82" s="512"/>
      <c r="QNF82" s="512"/>
      <c r="QNG82" s="512"/>
      <c r="QNH82" s="512"/>
      <c r="QNL82" s="512"/>
      <c r="QNN82" s="512"/>
      <c r="QNO82" s="512"/>
      <c r="QNP82" s="512"/>
      <c r="QNT82" s="512"/>
      <c r="QNV82" s="512"/>
      <c r="QNW82" s="512"/>
      <c r="QNX82" s="512"/>
      <c r="QOB82" s="512"/>
      <c r="QOD82" s="512"/>
      <c r="QOE82" s="512"/>
      <c r="QOF82" s="512"/>
      <c r="QOJ82" s="512"/>
      <c r="QOL82" s="512"/>
      <c r="QOM82" s="512"/>
      <c r="QON82" s="512"/>
      <c r="QOR82" s="512"/>
      <c r="QOT82" s="512"/>
      <c r="QOU82" s="512"/>
      <c r="QOV82" s="512"/>
      <c r="QOZ82" s="512"/>
      <c r="QPB82" s="512"/>
      <c r="QPC82" s="512"/>
      <c r="QPD82" s="512"/>
      <c r="QPH82" s="512"/>
      <c r="QPJ82" s="512"/>
      <c r="QPK82" s="512"/>
      <c r="QPL82" s="512"/>
      <c r="QPP82" s="512"/>
      <c r="QPR82" s="512"/>
      <c r="QPS82" s="512"/>
      <c r="QPT82" s="512"/>
      <c r="QPX82" s="512"/>
      <c r="QPZ82" s="512"/>
      <c r="QQA82" s="512"/>
      <c r="QQB82" s="512"/>
      <c r="QQF82" s="512"/>
      <c r="QQH82" s="512"/>
      <c r="QQI82" s="512"/>
      <c r="QQJ82" s="512"/>
      <c r="QQN82" s="512"/>
      <c r="QQP82" s="512"/>
      <c r="QQQ82" s="512"/>
      <c r="QQR82" s="512"/>
      <c r="QQV82" s="512"/>
      <c r="QQX82" s="512"/>
      <c r="QQY82" s="512"/>
      <c r="QQZ82" s="512"/>
      <c r="QRD82" s="512"/>
      <c r="QRF82" s="512"/>
      <c r="QRG82" s="512"/>
      <c r="QRH82" s="512"/>
      <c r="QRL82" s="512"/>
      <c r="QRN82" s="512"/>
      <c r="QRO82" s="512"/>
      <c r="QRP82" s="512"/>
      <c r="QRT82" s="512"/>
      <c r="QRV82" s="512"/>
      <c r="QRW82" s="512"/>
      <c r="QRX82" s="512"/>
      <c r="QSB82" s="512"/>
      <c r="QSD82" s="512"/>
      <c r="QSE82" s="512"/>
      <c r="QSF82" s="512"/>
      <c r="QSJ82" s="512"/>
      <c r="QSL82" s="512"/>
      <c r="QSM82" s="512"/>
      <c r="QSN82" s="512"/>
      <c r="QSR82" s="512"/>
      <c r="QST82" s="512"/>
      <c r="QSU82" s="512"/>
      <c r="QSV82" s="512"/>
      <c r="QSZ82" s="512"/>
      <c r="QTB82" s="512"/>
      <c r="QTC82" s="512"/>
      <c r="QTD82" s="512"/>
      <c r="QTH82" s="512"/>
      <c r="QTJ82" s="512"/>
      <c r="QTK82" s="512"/>
      <c r="QTL82" s="512"/>
      <c r="QTP82" s="512"/>
      <c r="QTR82" s="512"/>
      <c r="QTS82" s="512"/>
      <c r="QTT82" s="512"/>
      <c r="QTX82" s="512"/>
      <c r="QTZ82" s="512"/>
      <c r="QUA82" s="512"/>
      <c r="QUB82" s="512"/>
      <c r="QUF82" s="512"/>
      <c r="QUH82" s="512"/>
      <c r="QUI82" s="512"/>
      <c r="QUJ82" s="512"/>
      <c r="QUN82" s="512"/>
      <c r="QUP82" s="512"/>
      <c r="QUQ82" s="512"/>
      <c r="QUR82" s="512"/>
      <c r="QUV82" s="512"/>
      <c r="QUX82" s="512"/>
      <c r="QUY82" s="512"/>
      <c r="QUZ82" s="512"/>
      <c r="QVD82" s="512"/>
      <c r="QVF82" s="512"/>
      <c r="QVG82" s="512"/>
      <c r="QVH82" s="512"/>
      <c r="QVL82" s="512"/>
      <c r="QVN82" s="512"/>
      <c r="QVO82" s="512"/>
      <c r="QVP82" s="512"/>
      <c r="QVT82" s="512"/>
      <c r="QVV82" s="512"/>
      <c r="QVW82" s="512"/>
      <c r="QVX82" s="512"/>
      <c r="QWB82" s="512"/>
      <c r="QWD82" s="512"/>
      <c r="QWE82" s="512"/>
      <c r="QWF82" s="512"/>
      <c r="QWJ82" s="512"/>
      <c r="QWL82" s="512"/>
      <c r="QWM82" s="512"/>
      <c r="QWN82" s="512"/>
      <c r="QWR82" s="512"/>
      <c r="QWT82" s="512"/>
      <c r="QWU82" s="512"/>
      <c r="QWV82" s="512"/>
      <c r="QWZ82" s="512"/>
      <c r="QXB82" s="512"/>
      <c r="QXC82" s="512"/>
      <c r="QXD82" s="512"/>
      <c r="QXH82" s="512"/>
      <c r="QXJ82" s="512"/>
      <c r="QXK82" s="512"/>
      <c r="QXL82" s="512"/>
      <c r="QXP82" s="512"/>
      <c r="QXR82" s="512"/>
      <c r="QXS82" s="512"/>
      <c r="QXT82" s="512"/>
      <c r="QXX82" s="512"/>
      <c r="QXZ82" s="512"/>
      <c r="QYA82" s="512"/>
      <c r="QYB82" s="512"/>
      <c r="QYF82" s="512"/>
      <c r="QYH82" s="512"/>
      <c r="QYI82" s="512"/>
      <c r="QYJ82" s="512"/>
      <c r="QYN82" s="512"/>
      <c r="QYP82" s="512"/>
      <c r="QYQ82" s="512"/>
      <c r="QYR82" s="512"/>
      <c r="QYV82" s="512"/>
      <c r="QYX82" s="512"/>
      <c r="QYY82" s="512"/>
      <c r="QYZ82" s="512"/>
      <c r="QZD82" s="512"/>
      <c r="QZF82" s="512"/>
      <c r="QZG82" s="512"/>
      <c r="QZH82" s="512"/>
      <c r="QZL82" s="512"/>
      <c r="QZN82" s="512"/>
      <c r="QZO82" s="512"/>
      <c r="QZP82" s="512"/>
      <c r="QZT82" s="512"/>
      <c r="QZV82" s="512"/>
      <c r="QZW82" s="512"/>
      <c r="QZX82" s="512"/>
      <c r="RAB82" s="512"/>
      <c r="RAD82" s="512"/>
      <c r="RAE82" s="512"/>
      <c r="RAF82" s="512"/>
      <c r="RAJ82" s="512"/>
      <c r="RAL82" s="512"/>
      <c r="RAM82" s="512"/>
      <c r="RAN82" s="512"/>
      <c r="RAR82" s="512"/>
      <c r="RAT82" s="512"/>
      <c r="RAU82" s="512"/>
      <c r="RAV82" s="512"/>
      <c r="RAZ82" s="512"/>
      <c r="RBB82" s="512"/>
      <c r="RBC82" s="512"/>
      <c r="RBD82" s="512"/>
      <c r="RBH82" s="512"/>
      <c r="RBJ82" s="512"/>
      <c r="RBK82" s="512"/>
      <c r="RBL82" s="512"/>
      <c r="RBP82" s="512"/>
      <c r="RBR82" s="512"/>
      <c r="RBS82" s="512"/>
      <c r="RBT82" s="512"/>
      <c r="RBX82" s="512"/>
      <c r="RBZ82" s="512"/>
      <c r="RCA82" s="512"/>
      <c r="RCB82" s="512"/>
      <c r="RCF82" s="512"/>
      <c r="RCH82" s="512"/>
      <c r="RCI82" s="512"/>
      <c r="RCJ82" s="512"/>
      <c r="RCN82" s="512"/>
      <c r="RCP82" s="512"/>
      <c r="RCQ82" s="512"/>
      <c r="RCR82" s="512"/>
      <c r="RCV82" s="512"/>
      <c r="RCX82" s="512"/>
      <c r="RCY82" s="512"/>
      <c r="RCZ82" s="512"/>
      <c r="RDD82" s="512"/>
      <c r="RDF82" s="512"/>
      <c r="RDG82" s="512"/>
      <c r="RDH82" s="512"/>
      <c r="RDL82" s="512"/>
      <c r="RDN82" s="512"/>
      <c r="RDO82" s="512"/>
      <c r="RDP82" s="512"/>
      <c r="RDT82" s="512"/>
      <c r="RDV82" s="512"/>
      <c r="RDW82" s="512"/>
      <c r="RDX82" s="512"/>
      <c r="REB82" s="512"/>
      <c r="RED82" s="512"/>
      <c r="REE82" s="512"/>
      <c r="REF82" s="512"/>
      <c r="REJ82" s="512"/>
      <c r="REL82" s="512"/>
      <c r="REM82" s="512"/>
      <c r="REN82" s="512"/>
      <c r="RER82" s="512"/>
      <c r="RET82" s="512"/>
      <c r="REU82" s="512"/>
      <c r="REV82" s="512"/>
      <c r="REZ82" s="512"/>
      <c r="RFB82" s="512"/>
      <c r="RFC82" s="512"/>
      <c r="RFD82" s="512"/>
      <c r="RFH82" s="512"/>
      <c r="RFJ82" s="512"/>
      <c r="RFK82" s="512"/>
      <c r="RFL82" s="512"/>
      <c r="RFP82" s="512"/>
      <c r="RFR82" s="512"/>
      <c r="RFS82" s="512"/>
      <c r="RFT82" s="512"/>
      <c r="RFX82" s="512"/>
      <c r="RFZ82" s="512"/>
      <c r="RGA82" s="512"/>
      <c r="RGB82" s="512"/>
      <c r="RGF82" s="512"/>
      <c r="RGH82" s="512"/>
      <c r="RGI82" s="512"/>
      <c r="RGJ82" s="512"/>
      <c r="RGN82" s="512"/>
      <c r="RGP82" s="512"/>
      <c r="RGQ82" s="512"/>
      <c r="RGR82" s="512"/>
      <c r="RGV82" s="512"/>
      <c r="RGX82" s="512"/>
      <c r="RGY82" s="512"/>
      <c r="RGZ82" s="512"/>
      <c r="RHD82" s="512"/>
      <c r="RHF82" s="512"/>
      <c r="RHG82" s="512"/>
      <c r="RHH82" s="512"/>
      <c r="RHL82" s="512"/>
      <c r="RHN82" s="512"/>
      <c r="RHO82" s="512"/>
      <c r="RHP82" s="512"/>
      <c r="RHT82" s="512"/>
      <c r="RHV82" s="512"/>
      <c r="RHW82" s="512"/>
      <c r="RHX82" s="512"/>
      <c r="RIB82" s="512"/>
      <c r="RID82" s="512"/>
      <c r="RIE82" s="512"/>
      <c r="RIF82" s="512"/>
      <c r="RIJ82" s="512"/>
      <c r="RIL82" s="512"/>
      <c r="RIM82" s="512"/>
      <c r="RIN82" s="512"/>
      <c r="RIR82" s="512"/>
      <c r="RIT82" s="512"/>
      <c r="RIU82" s="512"/>
      <c r="RIV82" s="512"/>
      <c r="RIZ82" s="512"/>
      <c r="RJB82" s="512"/>
      <c r="RJC82" s="512"/>
      <c r="RJD82" s="512"/>
      <c r="RJH82" s="512"/>
      <c r="RJJ82" s="512"/>
      <c r="RJK82" s="512"/>
      <c r="RJL82" s="512"/>
      <c r="RJP82" s="512"/>
      <c r="RJR82" s="512"/>
      <c r="RJS82" s="512"/>
      <c r="RJT82" s="512"/>
      <c r="RJX82" s="512"/>
      <c r="RJZ82" s="512"/>
      <c r="RKA82" s="512"/>
      <c r="RKB82" s="512"/>
      <c r="RKF82" s="512"/>
      <c r="RKH82" s="512"/>
      <c r="RKI82" s="512"/>
      <c r="RKJ82" s="512"/>
      <c r="RKN82" s="512"/>
      <c r="RKP82" s="512"/>
      <c r="RKQ82" s="512"/>
      <c r="RKR82" s="512"/>
      <c r="RKV82" s="512"/>
      <c r="RKX82" s="512"/>
      <c r="RKY82" s="512"/>
      <c r="RKZ82" s="512"/>
      <c r="RLD82" s="512"/>
      <c r="RLF82" s="512"/>
      <c r="RLG82" s="512"/>
      <c r="RLH82" s="512"/>
      <c r="RLL82" s="512"/>
      <c r="RLN82" s="512"/>
      <c r="RLO82" s="512"/>
      <c r="RLP82" s="512"/>
      <c r="RLT82" s="512"/>
      <c r="RLV82" s="512"/>
      <c r="RLW82" s="512"/>
      <c r="RLX82" s="512"/>
      <c r="RMB82" s="512"/>
      <c r="RMD82" s="512"/>
      <c r="RME82" s="512"/>
      <c r="RMF82" s="512"/>
      <c r="RMJ82" s="512"/>
      <c r="RML82" s="512"/>
      <c r="RMM82" s="512"/>
      <c r="RMN82" s="512"/>
      <c r="RMR82" s="512"/>
      <c r="RMT82" s="512"/>
      <c r="RMU82" s="512"/>
      <c r="RMV82" s="512"/>
      <c r="RMZ82" s="512"/>
      <c r="RNB82" s="512"/>
      <c r="RNC82" s="512"/>
      <c r="RND82" s="512"/>
      <c r="RNH82" s="512"/>
      <c r="RNJ82" s="512"/>
      <c r="RNK82" s="512"/>
      <c r="RNL82" s="512"/>
      <c r="RNP82" s="512"/>
      <c r="RNR82" s="512"/>
      <c r="RNS82" s="512"/>
      <c r="RNT82" s="512"/>
      <c r="RNX82" s="512"/>
      <c r="RNZ82" s="512"/>
      <c r="ROA82" s="512"/>
      <c r="ROB82" s="512"/>
      <c r="ROF82" s="512"/>
      <c r="ROH82" s="512"/>
      <c r="ROI82" s="512"/>
      <c r="ROJ82" s="512"/>
      <c r="RON82" s="512"/>
      <c r="ROP82" s="512"/>
      <c r="ROQ82" s="512"/>
      <c r="ROR82" s="512"/>
      <c r="ROV82" s="512"/>
      <c r="ROX82" s="512"/>
      <c r="ROY82" s="512"/>
      <c r="ROZ82" s="512"/>
      <c r="RPD82" s="512"/>
      <c r="RPF82" s="512"/>
      <c r="RPG82" s="512"/>
      <c r="RPH82" s="512"/>
      <c r="RPL82" s="512"/>
      <c r="RPN82" s="512"/>
      <c r="RPO82" s="512"/>
      <c r="RPP82" s="512"/>
      <c r="RPT82" s="512"/>
      <c r="RPV82" s="512"/>
      <c r="RPW82" s="512"/>
      <c r="RPX82" s="512"/>
      <c r="RQB82" s="512"/>
      <c r="RQD82" s="512"/>
      <c r="RQE82" s="512"/>
      <c r="RQF82" s="512"/>
      <c r="RQJ82" s="512"/>
      <c r="RQL82" s="512"/>
      <c r="RQM82" s="512"/>
      <c r="RQN82" s="512"/>
      <c r="RQR82" s="512"/>
      <c r="RQT82" s="512"/>
      <c r="RQU82" s="512"/>
      <c r="RQV82" s="512"/>
      <c r="RQZ82" s="512"/>
      <c r="RRB82" s="512"/>
      <c r="RRC82" s="512"/>
      <c r="RRD82" s="512"/>
      <c r="RRH82" s="512"/>
      <c r="RRJ82" s="512"/>
      <c r="RRK82" s="512"/>
      <c r="RRL82" s="512"/>
      <c r="RRP82" s="512"/>
      <c r="RRR82" s="512"/>
      <c r="RRS82" s="512"/>
      <c r="RRT82" s="512"/>
      <c r="RRX82" s="512"/>
      <c r="RRZ82" s="512"/>
      <c r="RSA82" s="512"/>
      <c r="RSB82" s="512"/>
      <c r="RSF82" s="512"/>
      <c r="RSH82" s="512"/>
      <c r="RSI82" s="512"/>
      <c r="RSJ82" s="512"/>
      <c r="RSN82" s="512"/>
      <c r="RSP82" s="512"/>
      <c r="RSQ82" s="512"/>
      <c r="RSR82" s="512"/>
      <c r="RSV82" s="512"/>
      <c r="RSX82" s="512"/>
      <c r="RSY82" s="512"/>
      <c r="RSZ82" s="512"/>
      <c r="RTD82" s="512"/>
      <c r="RTF82" s="512"/>
      <c r="RTG82" s="512"/>
      <c r="RTH82" s="512"/>
      <c r="RTL82" s="512"/>
      <c r="RTN82" s="512"/>
      <c r="RTO82" s="512"/>
      <c r="RTP82" s="512"/>
      <c r="RTT82" s="512"/>
      <c r="RTV82" s="512"/>
      <c r="RTW82" s="512"/>
      <c r="RTX82" s="512"/>
      <c r="RUB82" s="512"/>
      <c r="RUD82" s="512"/>
      <c r="RUE82" s="512"/>
      <c r="RUF82" s="512"/>
      <c r="RUJ82" s="512"/>
      <c r="RUL82" s="512"/>
      <c r="RUM82" s="512"/>
      <c r="RUN82" s="512"/>
      <c r="RUR82" s="512"/>
      <c r="RUT82" s="512"/>
      <c r="RUU82" s="512"/>
      <c r="RUV82" s="512"/>
      <c r="RUZ82" s="512"/>
      <c r="RVB82" s="512"/>
      <c r="RVC82" s="512"/>
      <c r="RVD82" s="512"/>
      <c r="RVH82" s="512"/>
      <c r="RVJ82" s="512"/>
      <c r="RVK82" s="512"/>
      <c r="RVL82" s="512"/>
      <c r="RVP82" s="512"/>
      <c r="RVR82" s="512"/>
      <c r="RVS82" s="512"/>
      <c r="RVT82" s="512"/>
      <c r="RVX82" s="512"/>
      <c r="RVZ82" s="512"/>
      <c r="RWA82" s="512"/>
      <c r="RWB82" s="512"/>
      <c r="RWF82" s="512"/>
      <c r="RWH82" s="512"/>
      <c r="RWI82" s="512"/>
      <c r="RWJ82" s="512"/>
      <c r="RWN82" s="512"/>
      <c r="RWP82" s="512"/>
      <c r="RWQ82" s="512"/>
      <c r="RWR82" s="512"/>
      <c r="RWV82" s="512"/>
      <c r="RWX82" s="512"/>
      <c r="RWY82" s="512"/>
      <c r="RWZ82" s="512"/>
      <c r="RXD82" s="512"/>
      <c r="RXF82" s="512"/>
      <c r="RXG82" s="512"/>
      <c r="RXH82" s="512"/>
      <c r="RXL82" s="512"/>
      <c r="RXN82" s="512"/>
      <c r="RXO82" s="512"/>
      <c r="RXP82" s="512"/>
      <c r="RXT82" s="512"/>
      <c r="RXV82" s="512"/>
      <c r="RXW82" s="512"/>
      <c r="RXX82" s="512"/>
      <c r="RYB82" s="512"/>
      <c r="RYD82" s="512"/>
      <c r="RYE82" s="512"/>
      <c r="RYF82" s="512"/>
      <c r="RYJ82" s="512"/>
      <c r="RYL82" s="512"/>
      <c r="RYM82" s="512"/>
      <c r="RYN82" s="512"/>
      <c r="RYR82" s="512"/>
      <c r="RYT82" s="512"/>
      <c r="RYU82" s="512"/>
      <c r="RYV82" s="512"/>
      <c r="RYZ82" s="512"/>
      <c r="RZB82" s="512"/>
      <c r="RZC82" s="512"/>
      <c r="RZD82" s="512"/>
      <c r="RZH82" s="512"/>
      <c r="RZJ82" s="512"/>
      <c r="RZK82" s="512"/>
      <c r="RZL82" s="512"/>
      <c r="RZP82" s="512"/>
      <c r="RZR82" s="512"/>
      <c r="RZS82" s="512"/>
      <c r="RZT82" s="512"/>
      <c r="RZX82" s="512"/>
      <c r="RZZ82" s="512"/>
      <c r="SAA82" s="512"/>
      <c r="SAB82" s="512"/>
      <c r="SAF82" s="512"/>
      <c r="SAH82" s="512"/>
      <c r="SAI82" s="512"/>
      <c r="SAJ82" s="512"/>
      <c r="SAN82" s="512"/>
      <c r="SAP82" s="512"/>
      <c r="SAQ82" s="512"/>
      <c r="SAR82" s="512"/>
      <c r="SAV82" s="512"/>
      <c r="SAX82" s="512"/>
      <c r="SAY82" s="512"/>
      <c r="SAZ82" s="512"/>
      <c r="SBD82" s="512"/>
      <c r="SBF82" s="512"/>
      <c r="SBG82" s="512"/>
      <c r="SBH82" s="512"/>
      <c r="SBL82" s="512"/>
      <c r="SBN82" s="512"/>
      <c r="SBO82" s="512"/>
      <c r="SBP82" s="512"/>
      <c r="SBT82" s="512"/>
      <c r="SBV82" s="512"/>
      <c r="SBW82" s="512"/>
      <c r="SBX82" s="512"/>
      <c r="SCB82" s="512"/>
      <c r="SCD82" s="512"/>
      <c r="SCE82" s="512"/>
      <c r="SCF82" s="512"/>
      <c r="SCJ82" s="512"/>
      <c r="SCL82" s="512"/>
      <c r="SCM82" s="512"/>
      <c r="SCN82" s="512"/>
      <c r="SCR82" s="512"/>
      <c r="SCT82" s="512"/>
      <c r="SCU82" s="512"/>
      <c r="SCV82" s="512"/>
      <c r="SCZ82" s="512"/>
      <c r="SDB82" s="512"/>
      <c r="SDC82" s="512"/>
      <c r="SDD82" s="512"/>
      <c r="SDH82" s="512"/>
      <c r="SDJ82" s="512"/>
      <c r="SDK82" s="512"/>
      <c r="SDL82" s="512"/>
      <c r="SDP82" s="512"/>
      <c r="SDR82" s="512"/>
      <c r="SDS82" s="512"/>
      <c r="SDT82" s="512"/>
      <c r="SDX82" s="512"/>
      <c r="SDZ82" s="512"/>
      <c r="SEA82" s="512"/>
      <c r="SEB82" s="512"/>
      <c r="SEF82" s="512"/>
      <c r="SEH82" s="512"/>
      <c r="SEI82" s="512"/>
      <c r="SEJ82" s="512"/>
      <c r="SEN82" s="512"/>
      <c r="SEP82" s="512"/>
      <c r="SEQ82" s="512"/>
      <c r="SER82" s="512"/>
      <c r="SEV82" s="512"/>
      <c r="SEX82" s="512"/>
      <c r="SEY82" s="512"/>
      <c r="SEZ82" s="512"/>
      <c r="SFD82" s="512"/>
      <c r="SFF82" s="512"/>
      <c r="SFG82" s="512"/>
      <c r="SFH82" s="512"/>
      <c r="SFL82" s="512"/>
      <c r="SFN82" s="512"/>
      <c r="SFO82" s="512"/>
      <c r="SFP82" s="512"/>
      <c r="SFT82" s="512"/>
      <c r="SFV82" s="512"/>
      <c r="SFW82" s="512"/>
      <c r="SFX82" s="512"/>
      <c r="SGB82" s="512"/>
      <c r="SGD82" s="512"/>
      <c r="SGE82" s="512"/>
      <c r="SGF82" s="512"/>
      <c r="SGJ82" s="512"/>
      <c r="SGL82" s="512"/>
      <c r="SGM82" s="512"/>
      <c r="SGN82" s="512"/>
      <c r="SGR82" s="512"/>
      <c r="SGT82" s="512"/>
      <c r="SGU82" s="512"/>
      <c r="SGV82" s="512"/>
      <c r="SGZ82" s="512"/>
      <c r="SHB82" s="512"/>
      <c r="SHC82" s="512"/>
      <c r="SHD82" s="512"/>
      <c r="SHH82" s="512"/>
      <c r="SHJ82" s="512"/>
      <c r="SHK82" s="512"/>
      <c r="SHL82" s="512"/>
      <c r="SHP82" s="512"/>
      <c r="SHR82" s="512"/>
      <c r="SHS82" s="512"/>
      <c r="SHT82" s="512"/>
      <c r="SHX82" s="512"/>
      <c r="SHZ82" s="512"/>
      <c r="SIA82" s="512"/>
      <c r="SIB82" s="512"/>
      <c r="SIF82" s="512"/>
      <c r="SIH82" s="512"/>
      <c r="SII82" s="512"/>
      <c r="SIJ82" s="512"/>
      <c r="SIN82" s="512"/>
      <c r="SIP82" s="512"/>
      <c r="SIQ82" s="512"/>
      <c r="SIR82" s="512"/>
      <c r="SIV82" s="512"/>
      <c r="SIX82" s="512"/>
      <c r="SIY82" s="512"/>
      <c r="SIZ82" s="512"/>
      <c r="SJD82" s="512"/>
      <c r="SJF82" s="512"/>
      <c r="SJG82" s="512"/>
      <c r="SJH82" s="512"/>
      <c r="SJL82" s="512"/>
      <c r="SJN82" s="512"/>
      <c r="SJO82" s="512"/>
      <c r="SJP82" s="512"/>
      <c r="SJT82" s="512"/>
      <c r="SJV82" s="512"/>
      <c r="SJW82" s="512"/>
      <c r="SJX82" s="512"/>
      <c r="SKB82" s="512"/>
      <c r="SKD82" s="512"/>
      <c r="SKE82" s="512"/>
      <c r="SKF82" s="512"/>
      <c r="SKJ82" s="512"/>
      <c r="SKL82" s="512"/>
      <c r="SKM82" s="512"/>
      <c r="SKN82" s="512"/>
      <c r="SKR82" s="512"/>
      <c r="SKT82" s="512"/>
      <c r="SKU82" s="512"/>
      <c r="SKV82" s="512"/>
      <c r="SKZ82" s="512"/>
      <c r="SLB82" s="512"/>
      <c r="SLC82" s="512"/>
      <c r="SLD82" s="512"/>
      <c r="SLH82" s="512"/>
      <c r="SLJ82" s="512"/>
      <c r="SLK82" s="512"/>
      <c r="SLL82" s="512"/>
      <c r="SLP82" s="512"/>
      <c r="SLR82" s="512"/>
      <c r="SLS82" s="512"/>
      <c r="SLT82" s="512"/>
      <c r="SLX82" s="512"/>
      <c r="SLZ82" s="512"/>
      <c r="SMA82" s="512"/>
      <c r="SMB82" s="512"/>
      <c r="SMF82" s="512"/>
      <c r="SMH82" s="512"/>
      <c r="SMI82" s="512"/>
      <c r="SMJ82" s="512"/>
      <c r="SMN82" s="512"/>
      <c r="SMP82" s="512"/>
      <c r="SMQ82" s="512"/>
      <c r="SMR82" s="512"/>
      <c r="SMV82" s="512"/>
      <c r="SMX82" s="512"/>
      <c r="SMY82" s="512"/>
      <c r="SMZ82" s="512"/>
      <c r="SND82" s="512"/>
      <c r="SNF82" s="512"/>
      <c r="SNG82" s="512"/>
      <c r="SNH82" s="512"/>
      <c r="SNL82" s="512"/>
      <c r="SNN82" s="512"/>
      <c r="SNO82" s="512"/>
      <c r="SNP82" s="512"/>
      <c r="SNT82" s="512"/>
      <c r="SNV82" s="512"/>
      <c r="SNW82" s="512"/>
      <c r="SNX82" s="512"/>
      <c r="SOB82" s="512"/>
      <c r="SOD82" s="512"/>
      <c r="SOE82" s="512"/>
      <c r="SOF82" s="512"/>
      <c r="SOJ82" s="512"/>
      <c r="SOL82" s="512"/>
      <c r="SOM82" s="512"/>
      <c r="SON82" s="512"/>
      <c r="SOR82" s="512"/>
      <c r="SOT82" s="512"/>
      <c r="SOU82" s="512"/>
      <c r="SOV82" s="512"/>
      <c r="SOZ82" s="512"/>
      <c r="SPB82" s="512"/>
      <c r="SPC82" s="512"/>
      <c r="SPD82" s="512"/>
      <c r="SPH82" s="512"/>
      <c r="SPJ82" s="512"/>
      <c r="SPK82" s="512"/>
      <c r="SPL82" s="512"/>
      <c r="SPP82" s="512"/>
      <c r="SPR82" s="512"/>
      <c r="SPS82" s="512"/>
      <c r="SPT82" s="512"/>
      <c r="SPX82" s="512"/>
      <c r="SPZ82" s="512"/>
      <c r="SQA82" s="512"/>
      <c r="SQB82" s="512"/>
      <c r="SQF82" s="512"/>
      <c r="SQH82" s="512"/>
      <c r="SQI82" s="512"/>
      <c r="SQJ82" s="512"/>
      <c r="SQN82" s="512"/>
      <c r="SQP82" s="512"/>
      <c r="SQQ82" s="512"/>
      <c r="SQR82" s="512"/>
      <c r="SQV82" s="512"/>
      <c r="SQX82" s="512"/>
      <c r="SQY82" s="512"/>
      <c r="SQZ82" s="512"/>
      <c r="SRD82" s="512"/>
      <c r="SRF82" s="512"/>
      <c r="SRG82" s="512"/>
      <c r="SRH82" s="512"/>
      <c r="SRL82" s="512"/>
      <c r="SRN82" s="512"/>
      <c r="SRO82" s="512"/>
      <c r="SRP82" s="512"/>
      <c r="SRT82" s="512"/>
      <c r="SRV82" s="512"/>
      <c r="SRW82" s="512"/>
      <c r="SRX82" s="512"/>
      <c r="SSB82" s="512"/>
      <c r="SSD82" s="512"/>
      <c r="SSE82" s="512"/>
      <c r="SSF82" s="512"/>
      <c r="SSJ82" s="512"/>
      <c r="SSL82" s="512"/>
      <c r="SSM82" s="512"/>
      <c r="SSN82" s="512"/>
      <c r="SSR82" s="512"/>
      <c r="SST82" s="512"/>
      <c r="SSU82" s="512"/>
      <c r="SSV82" s="512"/>
      <c r="SSZ82" s="512"/>
      <c r="STB82" s="512"/>
      <c r="STC82" s="512"/>
      <c r="STD82" s="512"/>
      <c r="STH82" s="512"/>
      <c r="STJ82" s="512"/>
      <c r="STK82" s="512"/>
      <c r="STL82" s="512"/>
      <c r="STP82" s="512"/>
      <c r="STR82" s="512"/>
      <c r="STS82" s="512"/>
      <c r="STT82" s="512"/>
      <c r="STX82" s="512"/>
      <c r="STZ82" s="512"/>
      <c r="SUA82" s="512"/>
      <c r="SUB82" s="512"/>
      <c r="SUF82" s="512"/>
      <c r="SUH82" s="512"/>
      <c r="SUI82" s="512"/>
      <c r="SUJ82" s="512"/>
      <c r="SUN82" s="512"/>
      <c r="SUP82" s="512"/>
      <c r="SUQ82" s="512"/>
      <c r="SUR82" s="512"/>
      <c r="SUV82" s="512"/>
      <c r="SUX82" s="512"/>
      <c r="SUY82" s="512"/>
      <c r="SUZ82" s="512"/>
      <c r="SVD82" s="512"/>
      <c r="SVF82" s="512"/>
      <c r="SVG82" s="512"/>
      <c r="SVH82" s="512"/>
      <c r="SVL82" s="512"/>
      <c r="SVN82" s="512"/>
      <c r="SVO82" s="512"/>
      <c r="SVP82" s="512"/>
      <c r="SVT82" s="512"/>
      <c r="SVV82" s="512"/>
      <c r="SVW82" s="512"/>
      <c r="SVX82" s="512"/>
      <c r="SWB82" s="512"/>
      <c r="SWD82" s="512"/>
      <c r="SWE82" s="512"/>
      <c r="SWF82" s="512"/>
      <c r="SWJ82" s="512"/>
      <c r="SWL82" s="512"/>
      <c r="SWM82" s="512"/>
      <c r="SWN82" s="512"/>
      <c r="SWR82" s="512"/>
      <c r="SWT82" s="512"/>
      <c r="SWU82" s="512"/>
      <c r="SWV82" s="512"/>
      <c r="SWZ82" s="512"/>
      <c r="SXB82" s="512"/>
      <c r="SXC82" s="512"/>
      <c r="SXD82" s="512"/>
      <c r="SXH82" s="512"/>
      <c r="SXJ82" s="512"/>
      <c r="SXK82" s="512"/>
      <c r="SXL82" s="512"/>
      <c r="SXP82" s="512"/>
      <c r="SXR82" s="512"/>
      <c r="SXS82" s="512"/>
      <c r="SXT82" s="512"/>
      <c r="SXX82" s="512"/>
      <c r="SXZ82" s="512"/>
      <c r="SYA82" s="512"/>
      <c r="SYB82" s="512"/>
      <c r="SYF82" s="512"/>
      <c r="SYH82" s="512"/>
      <c r="SYI82" s="512"/>
      <c r="SYJ82" s="512"/>
      <c r="SYN82" s="512"/>
      <c r="SYP82" s="512"/>
      <c r="SYQ82" s="512"/>
      <c r="SYR82" s="512"/>
      <c r="SYV82" s="512"/>
      <c r="SYX82" s="512"/>
      <c r="SYY82" s="512"/>
      <c r="SYZ82" s="512"/>
      <c r="SZD82" s="512"/>
      <c r="SZF82" s="512"/>
      <c r="SZG82" s="512"/>
      <c r="SZH82" s="512"/>
      <c r="SZL82" s="512"/>
      <c r="SZN82" s="512"/>
      <c r="SZO82" s="512"/>
      <c r="SZP82" s="512"/>
      <c r="SZT82" s="512"/>
      <c r="SZV82" s="512"/>
      <c r="SZW82" s="512"/>
      <c r="SZX82" s="512"/>
      <c r="TAB82" s="512"/>
      <c r="TAD82" s="512"/>
      <c r="TAE82" s="512"/>
      <c r="TAF82" s="512"/>
      <c r="TAJ82" s="512"/>
      <c r="TAL82" s="512"/>
      <c r="TAM82" s="512"/>
      <c r="TAN82" s="512"/>
      <c r="TAR82" s="512"/>
      <c r="TAT82" s="512"/>
      <c r="TAU82" s="512"/>
      <c r="TAV82" s="512"/>
      <c r="TAZ82" s="512"/>
      <c r="TBB82" s="512"/>
      <c r="TBC82" s="512"/>
      <c r="TBD82" s="512"/>
      <c r="TBH82" s="512"/>
      <c r="TBJ82" s="512"/>
      <c r="TBK82" s="512"/>
      <c r="TBL82" s="512"/>
      <c r="TBP82" s="512"/>
      <c r="TBR82" s="512"/>
      <c r="TBS82" s="512"/>
      <c r="TBT82" s="512"/>
      <c r="TBX82" s="512"/>
      <c r="TBZ82" s="512"/>
      <c r="TCA82" s="512"/>
      <c r="TCB82" s="512"/>
      <c r="TCF82" s="512"/>
      <c r="TCH82" s="512"/>
      <c r="TCI82" s="512"/>
      <c r="TCJ82" s="512"/>
      <c r="TCN82" s="512"/>
      <c r="TCP82" s="512"/>
      <c r="TCQ82" s="512"/>
      <c r="TCR82" s="512"/>
      <c r="TCV82" s="512"/>
      <c r="TCX82" s="512"/>
      <c r="TCY82" s="512"/>
      <c r="TCZ82" s="512"/>
      <c r="TDD82" s="512"/>
      <c r="TDF82" s="512"/>
      <c r="TDG82" s="512"/>
      <c r="TDH82" s="512"/>
      <c r="TDL82" s="512"/>
      <c r="TDN82" s="512"/>
      <c r="TDO82" s="512"/>
      <c r="TDP82" s="512"/>
      <c r="TDT82" s="512"/>
      <c r="TDV82" s="512"/>
      <c r="TDW82" s="512"/>
      <c r="TDX82" s="512"/>
      <c r="TEB82" s="512"/>
      <c r="TED82" s="512"/>
      <c r="TEE82" s="512"/>
      <c r="TEF82" s="512"/>
      <c r="TEJ82" s="512"/>
      <c r="TEL82" s="512"/>
      <c r="TEM82" s="512"/>
      <c r="TEN82" s="512"/>
      <c r="TER82" s="512"/>
      <c r="TET82" s="512"/>
      <c r="TEU82" s="512"/>
      <c r="TEV82" s="512"/>
      <c r="TEZ82" s="512"/>
      <c r="TFB82" s="512"/>
      <c r="TFC82" s="512"/>
      <c r="TFD82" s="512"/>
      <c r="TFH82" s="512"/>
      <c r="TFJ82" s="512"/>
      <c r="TFK82" s="512"/>
      <c r="TFL82" s="512"/>
      <c r="TFP82" s="512"/>
      <c r="TFR82" s="512"/>
      <c r="TFS82" s="512"/>
      <c r="TFT82" s="512"/>
      <c r="TFX82" s="512"/>
      <c r="TFZ82" s="512"/>
      <c r="TGA82" s="512"/>
      <c r="TGB82" s="512"/>
      <c r="TGF82" s="512"/>
      <c r="TGH82" s="512"/>
      <c r="TGI82" s="512"/>
      <c r="TGJ82" s="512"/>
      <c r="TGN82" s="512"/>
      <c r="TGP82" s="512"/>
      <c r="TGQ82" s="512"/>
      <c r="TGR82" s="512"/>
      <c r="TGV82" s="512"/>
      <c r="TGX82" s="512"/>
      <c r="TGY82" s="512"/>
      <c r="TGZ82" s="512"/>
      <c r="THD82" s="512"/>
      <c r="THF82" s="512"/>
      <c r="THG82" s="512"/>
      <c r="THH82" s="512"/>
      <c r="THL82" s="512"/>
      <c r="THN82" s="512"/>
      <c r="THO82" s="512"/>
      <c r="THP82" s="512"/>
      <c r="THT82" s="512"/>
      <c r="THV82" s="512"/>
      <c r="THW82" s="512"/>
      <c r="THX82" s="512"/>
      <c r="TIB82" s="512"/>
      <c r="TID82" s="512"/>
      <c r="TIE82" s="512"/>
      <c r="TIF82" s="512"/>
      <c r="TIJ82" s="512"/>
      <c r="TIL82" s="512"/>
      <c r="TIM82" s="512"/>
      <c r="TIN82" s="512"/>
      <c r="TIR82" s="512"/>
      <c r="TIT82" s="512"/>
      <c r="TIU82" s="512"/>
      <c r="TIV82" s="512"/>
      <c r="TIZ82" s="512"/>
      <c r="TJB82" s="512"/>
      <c r="TJC82" s="512"/>
      <c r="TJD82" s="512"/>
      <c r="TJH82" s="512"/>
      <c r="TJJ82" s="512"/>
      <c r="TJK82" s="512"/>
      <c r="TJL82" s="512"/>
      <c r="TJP82" s="512"/>
      <c r="TJR82" s="512"/>
      <c r="TJS82" s="512"/>
      <c r="TJT82" s="512"/>
      <c r="TJX82" s="512"/>
      <c r="TJZ82" s="512"/>
      <c r="TKA82" s="512"/>
      <c r="TKB82" s="512"/>
      <c r="TKF82" s="512"/>
      <c r="TKH82" s="512"/>
      <c r="TKI82" s="512"/>
      <c r="TKJ82" s="512"/>
      <c r="TKN82" s="512"/>
      <c r="TKP82" s="512"/>
      <c r="TKQ82" s="512"/>
      <c r="TKR82" s="512"/>
      <c r="TKV82" s="512"/>
      <c r="TKX82" s="512"/>
      <c r="TKY82" s="512"/>
      <c r="TKZ82" s="512"/>
      <c r="TLD82" s="512"/>
      <c r="TLF82" s="512"/>
      <c r="TLG82" s="512"/>
      <c r="TLH82" s="512"/>
      <c r="TLL82" s="512"/>
      <c r="TLN82" s="512"/>
      <c r="TLO82" s="512"/>
      <c r="TLP82" s="512"/>
      <c r="TLT82" s="512"/>
      <c r="TLV82" s="512"/>
      <c r="TLW82" s="512"/>
      <c r="TLX82" s="512"/>
      <c r="TMB82" s="512"/>
      <c r="TMD82" s="512"/>
      <c r="TME82" s="512"/>
      <c r="TMF82" s="512"/>
      <c r="TMJ82" s="512"/>
      <c r="TML82" s="512"/>
      <c r="TMM82" s="512"/>
      <c r="TMN82" s="512"/>
      <c r="TMR82" s="512"/>
      <c r="TMT82" s="512"/>
      <c r="TMU82" s="512"/>
      <c r="TMV82" s="512"/>
      <c r="TMZ82" s="512"/>
      <c r="TNB82" s="512"/>
      <c r="TNC82" s="512"/>
      <c r="TND82" s="512"/>
      <c r="TNH82" s="512"/>
      <c r="TNJ82" s="512"/>
      <c r="TNK82" s="512"/>
      <c r="TNL82" s="512"/>
      <c r="TNP82" s="512"/>
      <c r="TNR82" s="512"/>
      <c r="TNS82" s="512"/>
      <c r="TNT82" s="512"/>
      <c r="TNX82" s="512"/>
      <c r="TNZ82" s="512"/>
      <c r="TOA82" s="512"/>
      <c r="TOB82" s="512"/>
      <c r="TOF82" s="512"/>
      <c r="TOH82" s="512"/>
      <c r="TOI82" s="512"/>
      <c r="TOJ82" s="512"/>
      <c r="TON82" s="512"/>
      <c r="TOP82" s="512"/>
      <c r="TOQ82" s="512"/>
      <c r="TOR82" s="512"/>
      <c r="TOV82" s="512"/>
      <c r="TOX82" s="512"/>
      <c r="TOY82" s="512"/>
      <c r="TOZ82" s="512"/>
      <c r="TPD82" s="512"/>
      <c r="TPF82" s="512"/>
      <c r="TPG82" s="512"/>
      <c r="TPH82" s="512"/>
      <c r="TPL82" s="512"/>
      <c r="TPN82" s="512"/>
      <c r="TPO82" s="512"/>
      <c r="TPP82" s="512"/>
      <c r="TPT82" s="512"/>
      <c r="TPV82" s="512"/>
      <c r="TPW82" s="512"/>
      <c r="TPX82" s="512"/>
      <c r="TQB82" s="512"/>
      <c r="TQD82" s="512"/>
      <c r="TQE82" s="512"/>
      <c r="TQF82" s="512"/>
      <c r="TQJ82" s="512"/>
      <c r="TQL82" s="512"/>
      <c r="TQM82" s="512"/>
      <c r="TQN82" s="512"/>
      <c r="TQR82" s="512"/>
      <c r="TQT82" s="512"/>
      <c r="TQU82" s="512"/>
      <c r="TQV82" s="512"/>
      <c r="TQZ82" s="512"/>
      <c r="TRB82" s="512"/>
      <c r="TRC82" s="512"/>
      <c r="TRD82" s="512"/>
      <c r="TRH82" s="512"/>
      <c r="TRJ82" s="512"/>
      <c r="TRK82" s="512"/>
      <c r="TRL82" s="512"/>
      <c r="TRP82" s="512"/>
      <c r="TRR82" s="512"/>
      <c r="TRS82" s="512"/>
      <c r="TRT82" s="512"/>
      <c r="TRX82" s="512"/>
      <c r="TRZ82" s="512"/>
      <c r="TSA82" s="512"/>
      <c r="TSB82" s="512"/>
      <c r="TSF82" s="512"/>
      <c r="TSH82" s="512"/>
      <c r="TSI82" s="512"/>
      <c r="TSJ82" s="512"/>
      <c r="TSN82" s="512"/>
      <c r="TSP82" s="512"/>
      <c r="TSQ82" s="512"/>
      <c r="TSR82" s="512"/>
      <c r="TSV82" s="512"/>
      <c r="TSX82" s="512"/>
      <c r="TSY82" s="512"/>
      <c r="TSZ82" s="512"/>
      <c r="TTD82" s="512"/>
      <c r="TTF82" s="512"/>
      <c r="TTG82" s="512"/>
      <c r="TTH82" s="512"/>
      <c r="TTL82" s="512"/>
      <c r="TTN82" s="512"/>
      <c r="TTO82" s="512"/>
      <c r="TTP82" s="512"/>
      <c r="TTT82" s="512"/>
      <c r="TTV82" s="512"/>
      <c r="TTW82" s="512"/>
      <c r="TTX82" s="512"/>
      <c r="TUB82" s="512"/>
      <c r="TUD82" s="512"/>
      <c r="TUE82" s="512"/>
      <c r="TUF82" s="512"/>
      <c r="TUJ82" s="512"/>
      <c r="TUL82" s="512"/>
      <c r="TUM82" s="512"/>
      <c r="TUN82" s="512"/>
      <c r="TUR82" s="512"/>
      <c r="TUT82" s="512"/>
      <c r="TUU82" s="512"/>
      <c r="TUV82" s="512"/>
      <c r="TUZ82" s="512"/>
      <c r="TVB82" s="512"/>
      <c r="TVC82" s="512"/>
      <c r="TVD82" s="512"/>
      <c r="TVH82" s="512"/>
      <c r="TVJ82" s="512"/>
      <c r="TVK82" s="512"/>
      <c r="TVL82" s="512"/>
      <c r="TVP82" s="512"/>
      <c r="TVR82" s="512"/>
      <c r="TVS82" s="512"/>
      <c r="TVT82" s="512"/>
      <c r="TVX82" s="512"/>
      <c r="TVZ82" s="512"/>
      <c r="TWA82" s="512"/>
      <c r="TWB82" s="512"/>
      <c r="TWF82" s="512"/>
      <c r="TWH82" s="512"/>
      <c r="TWI82" s="512"/>
      <c r="TWJ82" s="512"/>
      <c r="TWN82" s="512"/>
      <c r="TWP82" s="512"/>
      <c r="TWQ82" s="512"/>
      <c r="TWR82" s="512"/>
      <c r="TWV82" s="512"/>
      <c r="TWX82" s="512"/>
      <c r="TWY82" s="512"/>
      <c r="TWZ82" s="512"/>
      <c r="TXD82" s="512"/>
      <c r="TXF82" s="512"/>
      <c r="TXG82" s="512"/>
      <c r="TXH82" s="512"/>
      <c r="TXL82" s="512"/>
      <c r="TXN82" s="512"/>
      <c r="TXO82" s="512"/>
      <c r="TXP82" s="512"/>
      <c r="TXT82" s="512"/>
      <c r="TXV82" s="512"/>
      <c r="TXW82" s="512"/>
      <c r="TXX82" s="512"/>
      <c r="TYB82" s="512"/>
      <c r="TYD82" s="512"/>
      <c r="TYE82" s="512"/>
      <c r="TYF82" s="512"/>
      <c r="TYJ82" s="512"/>
      <c r="TYL82" s="512"/>
      <c r="TYM82" s="512"/>
      <c r="TYN82" s="512"/>
      <c r="TYR82" s="512"/>
      <c r="TYT82" s="512"/>
      <c r="TYU82" s="512"/>
      <c r="TYV82" s="512"/>
      <c r="TYZ82" s="512"/>
      <c r="TZB82" s="512"/>
      <c r="TZC82" s="512"/>
      <c r="TZD82" s="512"/>
      <c r="TZH82" s="512"/>
      <c r="TZJ82" s="512"/>
      <c r="TZK82" s="512"/>
      <c r="TZL82" s="512"/>
      <c r="TZP82" s="512"/>
      <c r="TZR82" s="512"/>
      <c r="TZS82" s="512"/>
      <c r="TZT82" s="512"/>
      <c r="TZX82" s="512"/>
      <c r="TZZ82" s="512"/>
      <c r="UAA82" s="512"/>
      <c r="UAB82" s="512"/>
      <c r="UAF82" s="512"/>
      <c r="UAH82" s="512"/>
      <c r="UAI82" s="512"/>
      <c r="UAJ82" s="512"/>
      <c r="UAN82" s="512"/>
      <c r="UAP82" s="512"/>
      <c r="UAQ82" s="512"/>
      <c r="UAR82" s="512"/>
      <c r="UAV82" s="512"/>
      <c r="UAX82" s="512"/>
      <c r="UAY82" s="512"/>
      <c r="UAZ82" s="512"/>
      <c r="UBD82" s="512"/>
      <c r="UBF82" s="512"/>
      <c r="UBG82" s="512"/>
      <c r="UBH82" s="512"/>
      <c r="UBL82" s="512"/>
      <c r="UBN82" s="512"/>
      <c r="UBO82" s="512"/>
      <c r="UBP82" s="512"/>
      <c r="UBT82" s="512"/>
      <c r="UBV82" s="512"/>
      <c r="UBW82" s="512"/>
      <c r="UBX82" s="512"/>
      <c r="UCB82" s="512"/>
      <c r="UCD82" s="512"/>
      <c r="UCE82" s="512"/>
      <c r="UCF82" s="512"/>
      <c r="UCJ82" s="512"/>
      <c r="UCL82" s="512"/>
      <c r="UCM82" s="512"/>
      <c r="UCN82" s="512"/>
      <c r="UCR82" s="512"/>
      <c r="UCT82" s="512"/>
      <c r="UCU82" s="512"/>
      <c r="UCV82" s="512"/>
      <c r="UCZ82" s="512"/>
      <c r="UDB82" s="512"/>
      <c r="UDC82" s="512"/>
      <c r="UDD82" s="512"/>
      <c r="UDH82" s="512"/>
      <c r="UDJ82" s="512"/>
      <c r="UDK82" s="512"/>
      <c r="UDL82" s="512"/>
      <c r="UDP82" s="512"/>
      <c r="UDR82" s="512"/>
      <c r="UDS82" s="512"/>
      <c r="UDT82" s="512"/>
      <c r="UDX82" s="512"/>
      <c r="UDZ82" s="512"/>
      <c r="UEA82" s="512"/>
      <c r="UEB82" s="512"/>
      <c r="UEF82" s="512"/>
      <c r="UEH82" s="512"/>
      <c r="UEI82" s="512"/>
      <c r="UEJ82" s="512"/>
      <c r="UEN82" s="512"/>
      <c r="UEP82" s="512"/>
      <c r="UEQ82" s="512"/>
      <c r="UER82" s="512"/>
      <c r="UEV82" s="512"/>
      <c r="UEX82" s="512"/>
      <c r="UEY82" s="512"/>
      <c r="UEZ82" s="512"/>
      <c r="UFD82" s="512"/>
      <c r="UFF82" s="512"/>
      <c r="UFG82" s="512"/>
      <c r="UFH82" s="512"/>
      <c r="UFL82" s="512"/>
      <c r="UFN82" s="512"/>
      <c r="UFO82" s="512"/>
      <c r="UFP82" s="512"/>
      <c r="UFT82" s="512"/>
      <c r="UFV82" s="512"/>
      <c r="UFW82" s="512"/>
      <c r="UFX82" s="512"/>
      <c r="UGB82" s="512"/>
      <c r="UGD82" s="512"/>
      <c r="UGE82" s="512"/>
      <c r="UGF82" s="512"/>
      <c r="UGJ82" s="512"/>
      <c r="UGL82" s="512"/>
      <c r="UGM82" s="512"/>
      <c r="UGN82" s="512"/>
      <c r="UGR82" s="512"/>
      <c r="UGT82" s="512"/>
      <c r="UGU82" s="512"/>
      <c r="UGV82" s="512"/>
      <c r="UGZ82" s="512"/>
      <c r="UHB82" s="512"/>
      <c r="UHC82" s="512"/>
      <c r="UHD82" s="512"/>
      <c r="UHH82" s="512"/>
      <c r="UHJ82" s="512"/>
      <c r="UHK82" s="512"/>
      <c r="UHL82" s="512"/>
      <c r="UHP82" s="512"/>
      <c r="UHR82" s="512"/>
      <c r="UHS82" s="512"/>
      <c r="UHT82" s="512"/>
      <c r="UHX82" s="512"/>
      <c r="UHZ82" s="512"/>
      <c r="UIA82" s="512"/>
      <c r="UIB82" s="512"/>
      <c r="UIF82" s="512"/>
      <c r="UIH82" s="512"/>
      <c r="UII82" s="512"/>
      <c r="UIJ82" s="512"/>
      <c r="UIN82" s="512"/>
      <c r="UIP82" s="512"/>
      <c r="UIQ82" s="512"/>
      <c r="UIR82" s="512"/>
      <c r="UIV82" s="512"/>
      <c r="UIX82" s="512"/>
      <c r="UIY82" s="512"/>
      <c r="UIZ82" s="512"/>
      <c r="UJD82" s="512"/>
      <c r="UJF82" s="512"/>
      <c r="UJG82" s="512"/>
      <c r="UJH82" s="512"/>
      <c r="UJL82" s="512"/>
      <c r="UJN82" s="512"/>
      <c r="UJO82" s="512"/>
      <c r="UJP82" s="512"/>
      <c r="UJT82" s="512"/>
      <c r="UJV82" s="512"/>
      <c r="UJW82" s="512"/>
      <c r="UJX82" s="512"/>
      <c r="UKB82" s="512"/>
      <c r="UKD82" s="512"/>
      <c r="UKE82" s="512"/>
      <c r="UKF82" s="512"/>
      <c r="UKJ82" s="512"/>
      <c r="UKL82" s="512"/>
      <c r="UKM82" s="512"/>
      <c r="UKN82" s="512"/>
      <c r="UKR82" s="512"/>
      <c r="UKT82" s="512"/>
      <c r="UKU82" s="512"/>
      <c r="UKV82" s="512"/>
      <c r="UKZ82" s="512"/>
      <c r="ULB82" s="512"/>
      <c r="ULC82" s="512"/>
      <c r="ULD82" s="512"/>
      <c r="ULH82" s="512"/>
      <c r="ULJ82" s="512"/>
      <c r="ULK82" s="512"/>
      <c r="ULL82" s="512"/>
      <c r="ULP82" s="512"/>
      <c r="ULR82" s="512"/>
      <c r="ULS82" s="512"/>
      <c r="ULT82" s="512"/>
      <c r="ULX82" s="512"/>
      <c r="ULZ82" s="512"/>
      <c r="UMA82" s="512"/>
      <c r="UMB82" s="512"/>
      <c r="UMF82" s="512"/>
      <c r="UMH82" s="512"/>
      <c r="UMI82" s="512"/>
      <c r="UMJ82" s="512"/>
      <c r="UMN82" s="512"/>
      <c r="UMP82" s="512"/>
      <c r="UMQ82" s="512"/>
      <c r="UMR82" s="512"/>
      <c r="UMV82" s="512"/>
      <c r="UMX82" s="512"/>
      <c r="UMY82" s="512"/>
      <c r="UMZ82" s="512"/>
      <c r="UND82" s="512"/>
      <c r="UNF82" s="512"/>
      <c r="UNG82" s="512"/>
      <c r="UNH82" s="512"/>
      <c r="UNL82" s="512"/>
      <c r="UNN82" s="512"/>
      <c r="UNO82" s="512"/>
      <c r="UNP82" s="512"/>
      <c r="UNT82" s="512"/>
      <c r="UNV82" s="512"/>
      <c r="UNW82" s="512"/>
      <c r="UNX82" s="512"/>
      <c r="UOB82" s="512"/>
      <c r="UOD82" s="512"/>
      <c r="UOE82" s="512"/>
      <c r="UOF82" s="512"/>
      <c r="UOJ82" s="512"/>
      <c r="UOL82" s="512"/>
      <c r="UOM82" s="512"/>
      <c r="UON82" s="512"/>
      <c r="UOR82" s="512"/>
      <c r="UOT82" s="512"/>
      <c r="UOU82" s="512"/>
      <c r="UOV82" s="512"/>
      <c r="UOZ82" s="512"/>
      <c r="UPB82" s="512"/>
      <c r="UPC82" s="512"/>
      <c r="UPD82" s="512"/>
      <c r="UPH82" s="512"/>
      <c r="UPJ82" s="512"/>
      <c r="UPK82" s="512"/>
      <c r="UPL82" s="512"/>
      <c r="UPP82" s="512"/>
      <c r="UPR82" s="512"/>
      <c r="UPS82" s="512"/>
      <c r="UPT82" s="512"/>
      <c r="UPX82" s="512"/>
      <c r="UPZ82" s="512"/>
      <c r="UQA82" s="512"/>
      <c r="UQB82" s="512"/>
      <c r="UQF82" s="512"/>
      <c r="UQH82" s="512"/>
      <c r="UQI82" s="512"/>
      <c r="UQJ82" s="512"/>
      <c r="UQN82" s="512"/>
      <c r="UQP82" s="512"/>
      <c r="UQQ82" s="512"/>
      <c r="UQR82" s="512"/>
      <c r="UQV82" s="512"/>
      <c r="UQX82" s="512"/>
      <c r="UQY82" s="512"/>
      <c r="UQZ82" s="512"/>
      <c r="URD82" s="512"/>
      <c r="URF82" s="512"/>
      <c r="URG82" s="512"/>
      <c r="URH82" s="512"/>
      <c r="URL82" s="512"/>
      <c r="URN82" s="512"/>
      <c r="URO82" s="512"/>
      <c r="URP82" s="512"/>
      <c r="URT82" s="512"/>
      <c r="URV82" s="512"/>
      <c r="URW82" s="512"/>
      <c r="URX82" s="512"/>
      <c r="USB82" s="512"/>
      <c r="USD82" s="512"/>
      <c r="USE82" s="512"/>
      <c r="USF82" s="512"/>
      <c r="USJ82" s="512"/>
      <c r="USL82" s="512"/>
      <c r="USM82" s="512"/>
      <c r="USN82" s="512"/>
      <c r="USR82" s="512"/>
      <c r="UST82" s="512"/>
      <c r="USU82" s="512"/>
      <c r="USV82" s="512"/>
      <c r="USZ82" s="512"/>
      <c r="UTB82" s="512"/>
      <c r="UTC82" s="512"/>
      <c r="UTD82" s="512"/>
      <c r="UTH82" s="512"/>
      <c r="UTJ82" s="512"/>
      <c r="UTK82" s="512"/>
      <c r="UTL82" s="512"/>
      <c r="UTP82" s="512"/>
      <c r="UTR82" s="512"/>
      <c r="UTS82" s="512"/>
      <c r="UTT82" s="512"/>
      <c r="UTX82" s="512"/>
      <c r="UTZ82" s="512"/>
      <c r="UUA82" s="512"/>
      <c r="UUB82" s="512"/>
      <c r="UUF82" s="512"/>
      <c r="UUH82" s="512"/>
      <c r="UUI82" s="512"/>
      <c r="UUJ82" s="512"/>
      <c r="UUN82" s="512"/>
      <c r="UUP82" s="512"/>
      <c r="UUQ82" s="512"/>
      <c r="UUR82" s="512"/>
      <c r="UUV82" s="512"/>
      <c r="UUX82" s="512"/>
      <c r="UUY82" s="512"/>
      <c r="UUZ82" s="512"/>
      <c r="UVD82" s="512"/>
      <c r="UVF82" s="512"/>
      <c r="UVG82" s="512"/>
      <c r="UVH82" s="512"/>
      <c r="UVL82" s="512"/>
      <c r="UVN82" s="512"/>
      <c r="UVO82" s="512"/>
      <c r="UVP82" s="512"/>
      <c r="UVT82" s="512"/>
      <c r="UVV82" s="512"/>
      <c r="UVW82" s="512"/>
      <c r="UVX82" s="512"/>
      <c r="UWB82" s="512"/>
      <c r="UWD82" s="512"/>
      <c r="UWE82" s="512"/>
      <c r="UWF82" s="512"/>
      <c r="UWJ82" s="512"/>
      <c r="UWL82" s="512"/>
      <c r="UWM82" s="512"/>
      <c r="UWN82" s="512"/>
      <c r="UWR82" s="512"/>
      <c r="UWT82" s="512"/>
      <c r="UWU82" s="512"/>
      <c r="UWV82" s="512"/>
      <c r="UWZ82" s="512"/>
      <c r="UXB82" s="512"/>
      <c r="UXC82" s="512"/>
      <c r="UXD82" s="512"/>
      <c r="UXH82" s="512"/>
      <c r="UXJ82" s="512"/>
      <c r="UXK82" s="512"/>
      <c r="UXL82" s="512"/>
      <c r="UXP82" s="512"/>
      <c r="UXR82" s="512"/>
      <c r="UXS82" s="512"/>
      <c r="UXT82" s="512"/>
      <c r="UXX82" s="512"/>
      <c r="UXZ82" s="512"/>
      <c r="UYA82" s="512"/>
      <c r="UYB82" s="512"/>
      <c r="UYF82" s="512"/>
      <c r="UYH82" s="512"/>
      <c r="UYI82" s="512"/>
      <c r="UYJ82" s="512"/>
      <c r="UYN82" s="512"/>
      <c r="UYP82" s="512"/>
      <c r="UYQ82" s="512"/>
      <c r="UYR82" s="512"/>
      <c r="UYV82" s="512"/>
      <c r="UYX82" s="512"/>
      <c r="UYY82" s="512"/>
      <c r="UYZ82" s="512"/>
      <c r="UZD82" s="512"/>
      <c r="UZF82" s="512"/>
      <c r="UZG82" s="512"/>
      <c r="UZH82" s="512"/>
      <c r="UZL82" s="512"/>
      <c r="UZN82" s="512"/>
      <c r="UZO82" s="512"/>
      <c r="UZP82" s="512"/>
      <c r="UZT82" s="512"/>
      <c r="UZV82" s="512"/>
      <c r="UZW82" s="512"/>
      <c r="UZX82" s="512"/>
      <c r="VAB82" s="512"/>
      <c r="VAD82" s="512"/>
      <c r="VAE82" s="512"/>
      <c r="VAF82" s="512"/>
      <c r="VAJ82" s="512"/>
      <c r="VAL82" s="512"/>
      <c r="VAM82" s="512"/>
      <c r="VAN82" s="512"/>
      <c r="VAR82" s="512"/>
      <c r="VAT82" s="512"/>
      <c r="VAU82" s="512"/>
      <c r="VAV82" s="512"/>
      <c r="VAZ82" s="512"/>
      <c r="VBB82" s="512"/>
      <c r="VBC82" s="512"/>
      <c r="VBD82" s="512"/>
      <c r="VBH82" s="512"/>
      <c r="VBJ82" s="512"/>
      <c r="VBK82" s="512"/>
      <c r="VBL82" s="512"/>
      <c r="VBP82" s="512"/>
      <c r="VBR82" s="512"/>
      <c r="VBS82" s="512"/>
      <c r="VBT82" s="512"/>
      <c r="VBX82" s="512"/>
      <c r="VBZ82" s="512"/>
      <c r="VCA82" s="512"/>
      <c r="VCB82" s="512"/>
      <c r="VCF82" s="512"/>
      <c r="VCH82" s="512"/>
      <c r="VCI82" s="512"/>
      <c r="VCJ82" s="512"/>
      <c r="VCN82" s="512"/>
      <c r="VCP82" s="512"/>
      <c r="VCQ82" s="512"/>
      <c r="VCR82" s="512"/>
      <c r="VCV82" s="512"/>
      <c r="VCX82" s="512"/>
      <c r="VCY82" s="512"/>
      <c r="VCZ82" s="512"/>
      <c r="VDD82" s="512"/>
      <c r="VDF82" s="512"/>
      <c r="VDG82" s="512"/>
      <c r="VDH82" s="512"/>
      <c r="VDL82" s="512"/>
      <c r="VDN82" s="512"/>
      <c r="VDO82" s="512"/>
      <c r="VDP82" s="512"/>
      <c r="VDT82" s="512"/>
      <c r="VDV82" s="512"/>
      <c r="VDW82" s="512"/>
      <c r="VDX82" s="512"/>
      <c r="VEB82" s="512"/>
      <c r="VED82" s="512"/>
      <c r="VEE82" s="512"/>
      <c r="VEF82" s="512"/>
      <c r="VEJ82" s="512"/>
      <c r="VEL82" s="512"/>
      <c r="VEM82" s="512"/>
      <c r="VEN82" s="512"/>
      <c r="VER82" s="512"/>
      <c r="VET82" s="512"/>
      <c r="VEU82" s="512"/>
      <c r="VEV82" s="512"/>
      <c r="VEZ82" s="512"/>
      <c r="VFB82" s="512"/>
      <c r="VFC82" s="512"/>
      <c r="VFD82" s="512"/>
      <c r="VFH82" s="512"/>
      <c r="VFJ82" s="512"/>
      <c r="VFK82" s="512"/>
      <c r="VFL82" s="512"/>
      <c r="VFP82" s="512"/>
      <c r="VFR82" s="512"/>
      <c r="VFS82" s="512"/>
      <c r="VFT82" s="512"/>
      <c r="VFX82" s="512"/>
      <c r="VFZ82" s="512"/>
      <c r="VGA82" s="512"/>
      <c r="VGB82" s="512"/>
      <c r="VGF82" s="512"/>
      <c r="VGH82" s="512"/>
      <c r="VGI82" s="512"/>
      <c r="VGJ82" s="512"/>
      <c r="VGN82" s="512"/>
      <c r="VGP82" s="512"/>
      <c r="VGQ82" s="512"/>
      <c r="VGR82" s="512"/>
      <c r="VGV82" s="512"/>
      <c r="VGX82" s="512"/>
      <c r="VGY82" s="512"/>
      <c r="VGZ82" s="512"/>
      <c r="VHD82" s="512"/>
      <c r="VHF82" s="512"/>
      <c r="VHG82" s="512"/>
      <c r="VHH82" s="512"/>
      <c r="VHL82" s="512"/>
      <c r="VHN82" s="512"/>
      <c r="VHO82" s="512"/>
      <c r="VHP82" s="512"/>
      <c r="VHT82" s="512"/>
      <c r="VHV82" s="512"/>
      <c r="VHW82" s="512"/>
      <c r="VHX82" s="512"/>
      <c r="VIB82" s="512"/>
      <c r="VID82" s="512"/>
      <c r="VIE82" s="512"/>
      <c r="VIF82" s="512"/>
      <c r="VIJ82" s="512"/>
      <c r="VIL82" s="512"/>
      <c r="VIM82" s="512"/>
      <c r="VIN82" s="512"/>
      <c r="VIR82" s="512"/>
      <c r="VIT82" s="512"/>
      <c r="VIU82" s="512"/>
      <c r="VIV82" s="512"/>
      <c r="VIZ82" s="512"/>
      <c r="VJB82" s="512"/>
      <c r="VJC82" s="512"/>
      <c r="VJD82" s="512"/>
      <c r="VJH82" s="512"/>
      <c r="VJJ82" s="512"/>
      <c r="VJK82" s="512"/>
      <c r="VJL82" s="512"/>
      <c r="VJP82" s="512"/>
      <c r="VJR82" s="512"/>
      <c r="VJS82" s="512"/>
      <c r="VJT82" s="512"/>
      <c r="VJX82" s="512"/>
      <c r="VJZ82" s="512"/>
      <c r="VKA82" s="512"/>
      <c r="VKB82" s="512"/>
      <c r="VKF82" s="512"/>
      <c r="VKH82" s="512"/>
      <c r="VKI82" s="512"/>
      <c r="VKJ82" s="512"/>
      <c r="VKN82" s="512"/>
      <c r="VKP82" s="512"/>
      <c r="VKQ82" s="512"/>
      <c r="VKR82" s="512"/>
      <c r="VKV82" s="512"/>
      <c r="VKX82" s="512"/>
      <c r="VKY82" s="512"/>
      <c r="VKZ82" s="512"/>
      <c r="VLD82" s="512"/>
      <c r="VLF82" s="512"/>
      <c r="VLG82" s="512"/>
      <c r="VLH82" s="512"/>
      <c r="VLL82" s="512"/>
      <c r="VLN82" s="512"/>
      <c r="VLO82" s="512"/>
      <c r="VLP82" s="512"/>
      <c r="VLT82" s="512"/>
      <c r="VLV82" s="512"/>
      <c r="VLW82" s="512"/>
      <c r="VLX82" s="512"/>
      <c r="VMB82" s="512"/>
      <c r="VMD82" s="512"/>
      <c r="VME82" s="512"/>
      <c r="VMF82" s="512"/>
      <c r="VMJ82" s="512"/>
      <c r="VML82" s="512"/>
      <c r="VMM82" s="512"/>
      <c r="VMN82" s="512"/>
      <c r="VMR82" s="512"/>
      <c r="VMT82" s="512"/>
      <c r="VMU82" s="512"/>
      <c r="VMV82" s="512"/>
      <c r="VMZ82" s="512"/>
      <c r="VNB82" s="512"/>
      <c r="VNC82" s="512"/>
      <c r="VND82" s="512"/>
      <c r="VNH82" s="512"/>
      <c r="VNJ82" s="512"/>
      <c r="VNK82" s="512"/>
      <c r="VNL82" s="512"/>
      <c r="VNP82" s="512"/>
      <c r="VNR82" s="512"/>
      <c r="VNS82" s="512"/>
      <c r="VNT82" s="512"/>
      <c r="VNX82" s="512"/>
      <c r="VNZ82" s="512"/>
      <c r="VOA82" s="512"/>
      <c r="VOB82" s="512"/>
      <c r="VOF82" s="512"/>
      <c r="VOH82" s="512"/>
      <c r="VOI82" s="512"/>
      <c r="VOJ82" s="512"/>
      <c r="VON82" s="512"/>
      <c r="VOP82" s="512"/>
      <c r="VOQ82" s="512"/>
      <c r="VOR82" s="512"/>
      <c r="VOV82" s="512"/>
      <c r="VOX82" s="512"/>
      <c r="VOY82" s="512"/>
      <c r="VOZ82" s="512"/>
      <c r="VPD82" s="512"/>
      <c r="VPF82" s="512"/>
      <c r="VPG82" s="512"/>
      <c r="VPH82" s="512"/>
      <c r="VPL82" s="512"/>
      <c r="VPN82" s="512"/>
      <c r="VPO82" s="512"/>
      <c r="VPP82" s="512"/>
      <c r="VPT82" s="512"/>
      <c r="VPV82" s="512"/>
      <c r="VPW82" s="512"/>
      <c r="VPX82" s="512"/>
      <c r="VQB82" s="512"/>
      <c r="VQD82" s="512"/>
      <c r="VQE82" s="512"/>
      <c r="VQF82" s="512"/>
      <c r="VQJ82" s="512"/>
      <c r="VQL82" s="512"/>
      <c r="VQM82" s="512"/>
      <c r="VQN82" s="512"/>
      <c r="VQR82" s="512"/>
      <c r="VQT82" s="512"/>
      <c r="VQU82" s="512"/>
      <c r="VQV82" s="512"/>
      <c r="VQZ82" s="512"/>
      <c r="VRB82" s="512"/>
      <c r="VRC82" s="512"/>
      <c r="VRD82" s="512"/>
      <c r="VRH82" s="512"/>
      <c r="VRJ82" s="512"/>
      <c r="VRK82" s="512"/>
      <c r="VRL82" s="512"/>
      <c r="VRP82" s="512"/>
      <c r="VRR82" s="512"/>
      <c r="VRS82" s="512"/>
      <c r="VRT82" s="512"/>
      <c r="VRX82" s="512"/>
      <c r="VRZ82" s="512"/>
      <c r="VSA82" s="512"/>
      <c r="VSB82" s="512"/>
      <c r="VSF82" s="512"/>
      <c r="VSH82" s="512"/>
      <c r="VSI82" s="512"/>
      <c r="VSJ82" s="512"/>
      <c r="VSN82" s="512"/>
      <c r="VSP82" s="512"/>
      <c r="VSQ82" s="512"/>
      <c r="VSR82" s="512"/>
      <c r="VSV82" s="512"/>
      <c r="VSX82" s="512"/>
      <c r="VSY82" s="512"/>
      <c r="VSZ82" s="512"/>
      <c r="VTD82" s="512"/>
      <c r="VTF82" s="512"/>
      <c r="VTG82" s="512"/>
      <c r="VTH82" s="512"/>
      <c r="VTL82" s="512"/>
      <c r="VTN82" s="512"/>
      <c r="VTO82" s="512"/>
      <c r="VTP82" s="512"/>
      <c r="VTT82" s="512"/>
      <c r="VTV82" s="512"/>
      <c r="VTW82" s="512"/>
      <c r="VTX82" s="512"/>
      <c r="VUB82" s="512"/>
      <c r="VUD82" s="512"/>
      <c r="VUE82" s="512"/>
      <c r="VUF82" s="512"/>
      <c r="VUJ82" s="512"/>
      <c r="VUL82" s="512"/>
      <c r="VUM82" s="512"/>
      <c r="VUN82" s="512"/>
      <c r="VUR82" s="512"/>
      <c r="VUT82" s="512"/>
      <c r="VUU82" s="512"/>
      <c r="VUV82" s="512"/>
      <c r="VUZ82" s="512"/>
      <c r="VVB82" s="512"/>
      <c r="VVC82" s="512"/>
      <c r="VVD82" s="512"/>
      <c r="VVH82" s="512"/>
      <c r="VVJ82" s="512"/>
      <c r="VVK82" s="512"/>
      <c r="VVL82" s="512"/>
      <c r="VVP82" s="512"/>
      <c r="VVR82" s="512"/>
      <c r="VVS82" s="512"/>
      <c r="VVT82" s="512"/>
      <c r="VVX82" s="512"/>
      <c r="VVZ82" s="512"/>
      <c r="VWA82" s="512"/>
      <c r="VWB82" s="512"/>
      <c r="VWF82" s="512"/>
      <c r="VWH82" s="512"/>
      <c r="VWI82" s="512"/>
      <c r="VWJ82" s="512"/>
      <c r="VWN82" s="512"/>
      <c r="VWP82" s="512"/>
      <c r="VWQ82" s="512"/>
      <c r="VWR82" s="512"/>
      <c r="VWV82" s="512"/>
      <c r="VWX82" s="512"/>
      <c r="VWY82" s="512"/>
      <c r="VWZ82" s="512"/>
      <c r="VXD82" s="512"/>
      <c r="VXF82" s="512"/>
      <c r="VXG82" s="512"/>
      <c r="VXH82" s="512"/>
      <c r="VXL82" s="512"/>
      <c r="VXN82" s="512"/>
      <c r="VXO82" s="512"/>
      <c r="VXP82" s="512"/>
      <c r="VXT82" s="512"/>
      <c r="VXV82" s="512"/>
      <c r="VXW82" s="512"/>
      <c r="VXX82" s="512"/>
      <c r="VYB82" s="512"/>
      <c r="VYD82" s="512"/>
      <c r="VYE82" s="512"/>
      <c r="VYF82" s="512"/>
      <c r="VYJ82" s="512"/>
      <c r="VYL82" s="512"/>
      <c r="VYM82" s="512"/>
      <c r="VYN82" s="512"/>
      <c r="VYR82" s="512"/>
      <c r="VYT82" s="512"/>
      <c r="VYU82" s="512"/>
      <c r="VYV82" s="512"/>
      <c r="VYZ82" s="512"/>
      <c r="VZB82" s="512"/>
      <c r="VZC82" s="512"/>
      <c r="VZD82" s="512"/>
      <c r="VZH82" s="512"/>
      <c r="VZJ82" s="512"/>
      <c r="VZK82" s="512"/>
      <c r="VZL82" s="512"/>
      <c r="VZP82" s="512"/>
      <c r="VZR82" s="512"/>
      <c r="VZS82" s="512"/>
      <c r="VZT82" s="512"/>
      <c r="VZX82" s="512"/>
      <c r="VZZ82" s="512"/>
      <c r="WAA82" s="512"/>
      <c r="WAB82" s="512"/>
      <c r="WAF82" s="512"/>
      <c r="WAH82" s="512"/>
      <c r="WAI82" s="512"/>
      <c r="WAJ82" s="512"/>
      <c r="WAN82" s="512"/>
      <c r="WAP82" s="512"/>
      <c r="WAQ82" s="512"/>
      <c r="WAR82" s="512"/>
      <c r="WAV82" s="512"/>
      <c r="WAX82" s="512"/>
      <c r="WAY82" s="512"/>
      <c r="WAZ82" s="512"/>
      <c r="WBD82" s="512"/>
      <c r="WBF82" s="512"/>
      <c r="WBG82" s="512"/>
      <c r="WBH82" s="512"/>
      <c r="WBL82" s="512"/>
      <c r="WBN82" s="512"/>
      <c r="WBO82" s="512"/>
      <c r="WBP82" s="512"/>
      <c r="WBT82" s="512"/>
      <c r="WBV82" s="512"/>
      <c r="WBW82" s="512"/>
      <c r="WBX82" s="512"/>
      <c r="WCB82" s="512"/>
      <c r="WCD82" s="512"/>
      <c r="WCE82" s="512"/>
      <c r="WCF82" s="512"/>
      <c r="WCJ82" s="512"/>
      <c r="WCL82" s="512"/>
      <c r="WCM82" s="512"/>
      <c r="WCN82" s="512"/>
      <c r="WCR82" s="512"/>
      <c r="WCT82" s="512"/>
      <c r="WCU82" s="512"/>
      <c r="WCV82" s="512"/>
      <c r="WCZ82" s="512"/>
      <c r="WDB82" s="512"/>
      <c r="WDC82" s="512"/>
      <c r="WDD82" s="512"/>
      <c r="WDH82" s="512"/>
      <c r="WDJ82" s="512"/>
      <c r="WDK82" s="512"/>
      <c r="WDL82" s="512"/>
      <c r="WDP82" s="512"/>
      <c r="WDR82" s="512"/>
      <c r="WDS82" s="512"/>
      <c r="WDT82" s="512"/>
      <c r="WDX82" s="512"/>
      <c r="WDZ82" s="512"/>
      <c r="WEA82" s="512"/>
      <c r="WEB82" s="512"/>
      <c r="WEF82" s="512"/>
      <c r="WEH82" s="512"/>
      <c r="WEI82" s="512"/>
      <c r="WEJ82" s="512"/>
      <c r="WEN82" s="512"/>
      <c r="WEP82" s="512"/>
      <c r="WEQ82" s="512"/>
      <c r="WER82" s="512"/>
      <c r="WEV82" s="512"/>
      <c r="WEX82" s="512"/>
      <c r="WEY82" s="512"/>
      <c r="WEZ82" s="512"/>
      <c r="WFD82" s="512"/>
      <c r="WFF82" s="512"/>
      <c r="WFG82" s="512"/>
      <c r="WFH82" s="512"/>
      <c r="WFL82" s="512"/>
      <c r="WFN82" s="512"/>
      <c r="WFO82" s="512"/>
      <c r="WFP82" s="512"/>
      <c r="WFT82" s="512"/>
      <c r="WFV82" s="512"/>
      <c r="WFW82" s="512"/>
      <c r="WFX82" s="512"/>
      <c r="WGB82" s="512"/>
      <c r="WGD82" s="512"/>
      <c r="WGE82" s="512"/>
      <c r="WGF82" s="512"/>
      <c r="WGJ82" s="512"/>
      <c r="WGL82" s="512"/>
      <c r="WGM82" s="512"/>
      <c r="WGN82" s="512"/>
      <c r="WGR82" s="512"/>
      <c r="WGT82" s="512"/>
      <c r="WGU82" s="512"/>
      <c r="WGV82" s="512"/>
      <c r="WGZ82" s="512"/>
      <c r="WHB82" s="512"/>
      <c r="WHC82" s="512"/>
      <c r="WHD82" s="512"/>
      <c r="WHH82" s="512"/>
      <c r="WHJ82" s="512"/>
      <c r="WHK82" s="512"/>
      <c r="WHL82" s="512"/>
      <c r="WHP82" s="512"/>
      <c r="WHR82" s="512"/>
      <c r="WHS82" s="512"/>
      <c r="WHT82" s="512"/>
      <c r="WHX82" s="512"/>
      <c r="WHZ82" s="512"/>
      <c r="WIA82" s="512"/>
      <c r="WIB82" s="512"/>
      <c r="WIF82" s="512"/>
      <c r="WIH82" s="512"/>
      <c r="WII82" s="512"/>
      <c r="WIJ82" s="512"/>
      <c r="WIN82" s="512"/>
      <c r="WIP82" s="512"/>
      <c r="WIQ82" s="512"/>
      <c r="WIR82" s="512"/>
      <c r="WIV82" s="512"/>
      <c r="WIX82" s="512"/>
      <c r="WIY82" s="512"/>
      <c r="WIZ82" s="512"/>
      <c r="WJD82" s="512"/>
      <c r="WJF82" s="512"/>
      <c r="WJG82" s="512"/>
      <c r="WJH82" s="512"/>
      <c r="WJL82" s="512"/>
      <c r="WJN82" s="512"/>
      <c r="WJO82" s="512"/>
      <c r="WJP82" s="512"/>
      <c r="WJT82" s="512"/>
      <c r="WJV82" s="512"/>
      <c r="WJW82" s="512"/>
      <c r="WJX82" s="512"/>
      <c r="WKB82" s="512"/>
      <c r="WKD82" s="512"/>
      <c r="WKE82" s="512"/>
      <c r="WKF82" s="512"/>
      <c r="WKJ82" s="512"/>
      <c r="WKL82" s="512"/>
      <c r="WKM82" s="512"/>
      <c r="WKN82" s="512"/>
      <c r="WKR82" s="512"/>
      <c r="WKT82" s="512"/>
      <c r="WKU82" s="512"/>
      <c r="WKV82" s="512"/>
      <c r="WKZ82" s="512"/>
      <c r="WLB82" s="512"/>
      <c r="WLC82" s="512"/>
      <c r="WLD82" s="512"/>
      <c r="WLH82" s="512"/>
      <c r="WLJ82" s="512"/>
      <c r="WLK82" s="512"/>
      <c r="WLL82" s="512"/>
      <c r="WLP82" s="512"/>
      <c r="WLR82" s="512"/>
      <c r="WLS82" s="512"/>
      <c r="WLT82" s="512"/>
      <c r="WLX82" s="512"/>
      <c r="WLZ82" s="512"/>
      <c r="WMA82" s="512"/>
      <c r="WMB82" s="512"/>
      <c r="WMF82" s="512"/>
      <c r="WMH82" s="512"/>
      <c r="WMI82" s="512"/>
      <c r="WMJ82" s="512"/>
      <c r="WMN82" s="512"/>
      <c r="WMP82" s="512"/>
      <c r="WMQ82" s="512"/>
      <c r="WMR82" s="512"/>
      <c r="WMV82" s="512"/>
      <c r="WMX82" s="512"/>
      <c r="WMY82" s="512"/>
      <c r="WMZ82" s="512"/>
      <c r="WND82" s="512"/>
      <c r="WNF82" s="512"/>
      <c r="WNG82" s="512"/>
      <c r="WNH82" s="512"/>
      <c r="WNL82" s="512"/>
      <c r="WNN82" s="512"/>
      <c r="WNO82" s="512"/>
      <c r="WNP82" s="512"/>
      <c r="WNT82" s="512"/>
      <c r="WNV82" s="512"/>
      <c r="WNW82" s="512"/>
      <c r="WNX82" s="512"/>
      <c r="WOB82" s="512"/>
      <c r="WOD82" s="512"/>
      <c r="WOE82" s="512"/>
      <c r="WOF82" s="512"/>
      <c r="WOJ82" s="512"/>
      <c r="WOL82" s="512"/>
      <c r="WOM82" s="512"/>
      <c r="WON82" s="512"/>
      <c r="WOR82" s="512"/>
      <c r="WOT82" s="512"/>
      <c r="WOU82" s="512"/>
      <c r="WOV82" s="512"/>
      <c r="WOZ82" s="512"/>
      <c r="WPB82" s="512"/>
      <c r="WPC82" s="512"/>
      <c r="WPD82" s="512"/>
      <c r="WPH82" s="512"/>
      <c r="WPJ82" s="512"/>
      <c r="WPK82" s="512"/>
      <c r="WPL82" s="512"/>
      <c r="WPP82" s="512"/>
      <c r="WPR82" s="512"/>
      <c r="WPS82" s="512"/>
      <c r="WPT82" s="512"/>
      <c r="WPX82" s="512"/>
      <c r="WPZ82" s="512"/>
      <c r="WQA82" s="512"/>
      <c r="WQB82" s="512"/>
      <c r="WQF82" s="512"/>
      <c r="WQH82" s="512"/>
      <c r="WQI82" s="512"/>
      <c r="WQJ82" s="512"/>
      <c r="WQN82" s="512"/>
      <c r="WQP82" s="512"/>
      <c r="WQQ82" s="512"/>
      <c r="WQR82" s="512"/>
      <c r="WQV82" s="512"/>
      <c r="WQX82" s="512"/>
      <c r="WQY82" s="512"/>
      <c r="WQZ82" s="512"/>
      <c r="WRD82" s="512"/>
      <c r="WRF82" s="512"/>
      <c r="WRG82" s="512"/>
      <c r="WRH82" s="512"/>
      <c r="WRL82" s="512"/>
      <c r="WRN82" s="512"/>
      <c r="WRO82" s="512"/>
      <c r="WRP82" s="512"/>
      <c r="WRT82" s="512"/>
      <c r="WRV82" s="512"/>
      <c r="WRW82" s="512"/>
      <c r="WRX82" s="512"/>
      <c r="WSB82" s="512"/>
      <c r="WSD82" s="512"/>
      <c r="WSE82" s="512"/>
      <c r="WSF82" s="512"/>
      <c r="WSJ82" s="512"/>
      <c r="WSL82" s="512"/>
      <c r="WSM82" s="512"/>
      <c r="WSN82" s="512"/>
      <c r="WSR82" s="512"/>
      <c r="WST82" s="512"/>
      <c r="WSU82" s="512"/>
      <c r="WSV82" s="512"/>
      <c r="WSZ82" s="512"/>
      <c r="WTB82" s="512"/>
      <c r="WTC82" s="512"/>
      <c r="WTD82" s="512"/>
      <c r="WTH82" s="512"/>
      <c r="WTJ82" s="512"/>
      <c r="WTK82" s="512"/>
      <c r="WTL82" s="512"/>
      <c r="WTP82" s="512"/>
      <c r="WTR82" s="512"/>
      <c r="WTS82" s="512"/>
      <c r="WTT82" s="512"/>
      <c r="WTX82" s="512"/>
      <c r="WTZ82" s="512"/>
      <c r="WUA82" s="512"/>
      <c r="WUB82" s="512"/>
      <c r="WUF82" s="512"/>
      <c r="WUH82" s="512"/>
      <c r="WUI82" s="512"/>
      <c r="WUJ82" s="512"/>
      <c r="WUN82" s="512"/>
      <c r="WUP82" s="512"/>
      <c r="WUQ82" s="512"/>
      <c r="WUR82" s="512"/>
      <c r="WUV82" s="512"/>
      <c r="WUX82" s="512"/>
      <c r="WUY82" s="512"/>
      <c r="WUZ82" s="512"/>
      <c r="WVD82" s="512"/>
      <c r="WVF82" s="512"/>
      <c r="WVG82" s="512"/>
      <c r="WVH82" s="512"/>
      <c r="WVL82" s="512"/>
      <c r="WVN82" s="512"/>
      <c r="WVO82" s="512"/>
      <c r="WVP82" s="512"/>
      <c r="WVT82" s="512"/>
      <c r="WVV82" s="512"/>
      <c r="WVW82" s="512"/>
      <c r="WVX82" s="512"/>
      <c r="WWB82" s="512"/>
      <c r="WWD82" s="512"/>
      <c r="WWE82" s="512"/>
      <c r="WWF82" s="512"/>
      <c r="WWJ82" s="512"/>
      <c r="WWL82" s="512"/>
      <c r="WWM82" s="512"/>
      <c r="WWN82" s="512"/>
      <c r="WWR82" s="512"/>
      <c r="WWT82" s="512"/>
      <c r="WWU82" s="512"/>
      <c r="WWV82" s="512"/>
      <c r="WWZ82" s="512"/>
      <c r="WXB82" s="512"/>
      <c r="WXC82" s="512"/>
      <c r="WXD82" s="512"/>
      <c r="WXH82" s="512"/>
      <c r="WXJ82" s="512"/>
      <c r="WXK82" s="512"/>
      <c r="WXL82" s="512"/>
      <c r="WXP82" s="512"/>
      <c r="WXR82" s="512"/>
      <c r="WXS82" s="512"/>
      <c r="WXT82" s="512"/>
      <c r="WXX82" s="512"/>
      <c r="WXZ82" s="512"/>
      <c r="WYA82" s="512"/>
      <c r="WYB82" s="512"/>
      <c r="WYF82" s="512"/>
      <c r="WYH82" s="512"/>
      <c r="WYI82" s="512"/>
      <c r="WYJ82" s="512"/>
      <c r="WYN82" s="512"/>
      <c r="WYP82" s="512"/>
      <c r="WYQ82" s="512"/>
      <c r="WYR82" s="512"/>
      <c r="WYV82" s="512"/>
      <c r="WYX82" s="512"/>
      <c r="WYY82" s="512"/>
      <c r="WYZ82" s="512"/>
      <c r="WZD82" s="512"/>
      <c r="WZF82" s="512"/>
      <c r="WZG82" s="512"/>
      <c r="WZH82" s="512"/>
      <c r="WZL82" s="512"/>
      <c r="WZN82" s="512"/>
      <c r="WZO82" s="512"/>
      <c r="WZP82" s="512"/>
      <c r="WZT82" s="512"/>
      <c r="WZV82" s="512"/>
      <c r="WZW82" s="512"/>
      <c r="WZX82" s="512"/>
      <c r="XAB82" s="512"/>
      <c r="XAD82" s="512"/>
      <c r="XAE82" s="512"/>
      <c r="XAF82" s="512"/>
      <c r="XAJ82" s="512"/>
      <c r="XAL82" s="512"/>
      <c r="XAM82" s="512"/>
      <c r="XAN82" s="512"/>
      <c r="XAR82" s="512"/>
      <c r="XAT82" s="512"/>
      <c r="XAU82" s="512"/>
      <c r="XAV82" s="512"/>
      <c r="XAZ82" s="512"/>
      <c r="XBB82" s="512"/>
      <c r="XBC82" s="512"/>
      <c r="XBD82" s="512"/>
      <c r="XBH82" s="512"/>
      <c r="XBJ82" s="512"/>
      <c r="XBK82" s="512"/>
      <c r="XBL82" s="512"/>
      <c r="XBP82" s="512"/>
      <c r="XBR82" s="512"/>
      <c r="XBS82" s="512"/>
      <c r="XBT82" s="512"/>
      <c r="XBX82" s="512"/>
      <c r="XBZ82" s="512"/>
      <c r="XCA82" s="512"/>
      <c r="XCB82" s="512"/>
      <c r="XCF82" s="512"/>
      <c r="XCH82" s="512"/>
      <c r="XCI82" s="512"/>
      <c r="XCJ82" s="512"/>
      <c r="XCN82" s="512"/>
      <c r="XCP82" s="512"/>
      <c r="XCQ82" s="512"/>
      <c r="XCR82" s="512"/>
      <c r="XCV82" s="512"/>
      <c r="XCX82" s="512"/>
      <c r="XCY82" s="512"/>
      <c r="XCZ82" s="512"/>
      <c r="XDD82" s="512"/>
      <c r="XDF82" s="512"/>
      <c r="XDG82" s="512"/>
      <c r="XDH82" s="512"/>
      <c r="XDL82" s="512"/>
      <c r="XDN82" s="512"/>
      <c r="XDO82" s="512"/>
      <c r="XDP82" s="512"/>
      <c r="XDT82" s="512"/>
      <c r="XDV82" s="512"/>
      <c r="XDW82" s="512"/>
      <c r="XDX82" s="512"/>
      <c r="XEB82" s="512"/>
      <c r="XED82" s="512"/>
      <c r="XEE82" s="512"/>
      <c r="XEF82" s="512"/>
      <c r="XEJ82" s="512"/>
      <c r="XEL82" s="512"/>
      <c r="XEM82" s="512"/>
      <c r="XEN82" s="512"/>
      <c r="XER82" s="512"/>
      <c r="XET82" s="512"/>
      <c r="XEU82" s="512"/>
      <c r="XEV82" s="512"/>
      <c r="XEZ82" s="512"/>
      <c r="XFB82" s="512"/>
      <c r="XFC82" s="512"/>
      <c r="XFD82" s="512"/>
    </row>
    <row r="83" spans="3:1024 1026:2048 2050:3072 3074:4096 4098:5120 5122:6144 6146:7168 7170:8192 8194:9216 9218:10240 10242:11264 11266:12288 12290:13312 13314:14336 14338:15360 15362:16384" s="256" customFormat="1" x14ac:dyDescent="0.15">
      <c r="C83" s="545"/>
      <c r="D83" s="542" t="s">
        <v>844</v>
      </c>
      <c r="E83" s="547"/>
      <c r="F83" s="520">
        <v>1.4</v>
      </c>
      <c r="G83" s="264">
        <f t="shared" si="7"/>
        <v>1.319969283503945E-2</v>
      </c>
      <c r="H83" s="15">
        <f t="shared" si="8"/>
        <v>0</v>
      </c>
      <c r="I83" s="15">
        <f t="shared" si="9"/>
        <v>18.47956996905523</v>
      </c>
      <c r="J83" s="15">
        <f>H83/SUM(H76:H86)*F15</f>
        <v>0</v>
      </c>
      <c r="K83" s="15">
        <f t="shared" si="6"/>
        <v>66.119157095691349</v>
      </c>
      <c r="L83" s="263">
        <v>0.83</v>
      </c>
      <c r="M83" s="264">
        <f t="shared" si="10"/>
        <v>0</v>
      </c>
      <c r="N83" s="545"/>
      <c r="O83" s="545"/>
      <c r="P83" s="545"/>
      <c r="R83" s="545"/>
      <c r="T83" s="545"/>
      <c r="U83" s="545"/>
      <c r="V83" s="545"/>
      <c r="W83" s="545"/>
      <c r="X83" s="545"/>
      <c r="Z83" s="545"/>
      <c r="AB83" s="545"/>
      <c r="AC83" s="545"/>
      <c r="AD83" s="545"/>
      <c r="AE83" s="545"/>
      <c r="AF83" s="545"/>
      <c r="AH83" s="545"/>
      <c r="AJ83" s="545"/>
      <c r="AK83" s="545"/>
      <c r="AL83" s="545"/>
      <c r="AM83" s="545"/>
      <c r="AN83" s="545"/>
      <c r="AP83" s="545"/>
      <c r="AR83" s="545"/>
      <c r="AS83" s="545"/>
      <c r="AT83" s="545"/>
      <c r="AU83" s="545"/>
      <c r="AV83" s="545"/>
      <c r="AX83" s="545"/>
      <c r="AZ83" s="545"/>
      <c r="BA83" s="545"/>
      <c r="BB83" s="545"/>
      <c r="BC83" s="545"/>
      <c r="BD83" s="545"/>
      <c r="BF83" s="545"/>
      <c r="BH83" s="545"/>
      <c r="BI83" s="545"/>
      <c r="BJ83" s="545"/>
      <c r="BK83" s="545"/>
      <c r="BL83" s="545"/>
      <c r="BN83" s="545"/>
      <c r="BP83" s="545"/>
      <c r="BQ83" s="545"/>
      <c r="BR83" s="545"/>
      <c r="BS83" s="545"/>
      <c r="BT83" s="545"/>
      <c r="BV83" s="545"/>
      <c r="BX83" s="545"/>
      <c r="BY83" s="545"/>
      <c r="BZ83" s="545"/>
      <c r="CA83" s="545"/>
      <c r="CB83" s="545"/>
      <c r="CD83" s="545"/>
      <c r="CF83" s="545"/>
      <c r="CG83" s="545"/>
      <c r="CH83" s="545"/>
      <c r="CI83" s="545"/>
      <c r="CJ83" s="545"/>
      <c r="CL83" s="545"/>
      <c r="CN83" s="545"/>
      <c r="CO83" s="545"/>
      <c r="CP83" s="545"/>
      <c r="CQ83" s="545"/>
      <c r="CR83" s="545"/>
      <c r="CT83" s="545"/>
      <c r="CV83" s="545"/>
      <c r="CW83" s="545"/>
      <c r="CX83" s="545"/>
      <c r="CY83" s="545"/>
      <c r="CZ83" s="545"/>
      <c r="DB83" s="545"/>
      <c r="DD83" s="545"/>
      <c r="DE83" s="545"/>
      <c r="DF83" s="545"/>
      <c r="DG83" s="545"/>
      <c r="DH83" s="545"/>
      <c r="DJ83" s="545"/>
      <c r="DL83" s="545"/>
      <c r="DM83" s="545"/>
      <c r="DN83" s="545"/>
      <c r="DO83" s="545"/>
      <c r="DP83" s="545"/>
      <c r="DR83" s="545"/>
      <c r="DT83" s="545"/>
      <c r="DU83" s="545"/>
      <c r="DV83" s="545"/>
      <c r="DW83" s="545"/>
      <c r="DX83" s="545"/>
      <c r="DZ83" s="545"/>
      <c r="EB83" s="545"/>
      <c r="EC83" s="545"/>
      <c r="ED83" s="545"/>
      <c r="EE83" s="545"/>
      <c r="EF83" s="545"/>
      <c r="EH83" s="545"/>
      <c r="EJ83" s="545"/>
      <c r="EK83" s="545"/>
      <c r="EL83" s="545"/>
      <c r="EM83" s="545"/>
      <c r="EN83" s="545"/>
      <c r="EP83" s="545"/>
      <c r="ER83" s="545"/>
      <c r="ES83" s="545"/>
      <c r="ET83" s="545"/>
      <c r="EU83" s="545"/>
      <c r="EV83" s="545"/>
      <c r="EX83" s="545"/>
      <c r="EZ83" s="545"/>
      <c r="FA83" s="545"/>
      <c r="FB83" s="545"/>
      <c r="FC83" s="545"/>
      <c r="FD83" s="545"/>
      <c r="FF83" s="545"/>
      <c r="FH83" s="545"/>
      <c r="FI83" s="545"/>
      <c r="FJ83" s="545"/>
      <c r="FK83" s="545"/>
      <c r="FL83" s="545"/>
      <c r="FN83" s="545"/>
      <c r="FP83" s="545"/>
      <c r="FQ83" s="545"/>
      <c r="FR83" s="545"/>
      <c r="FS83" s="545"/>
      <c r="FT83" s="545"/>
      <c r="FV83" s="545"/>
      <c r="FX83" s="545"/>
      <c r="FY83" s="545"/>
      <c r="FZ83" s="545"/>
      <c r="GA83" s="545"/>
      <c r="GB83" s="545"/>
      <c r="GD83" s="545"/>
      <c r="GF83" s="545"/>
      <c r="GG83" s="545"/>
      <c r="GH83" s="545"/>
      <c r="GI83" s="545"/>
      <c r="GJ83" s="545"/>
      <c r="GL83" s="545"/>
      <c r="GN83" s="545"/>
      <c r="GO83" s="545"/>
      <c r="GP83" s="545"/>
      <c r="GQ83" s="545"/>
      <c r="GR83" s="545"/>
      <c r="GT83" s="545"/>
      <c r="GV83" s="545"/>
      <c r="GW83" s="545"/>
      <c r="GX83" s="545"/>
      <c r="GY83" s="545"/>
      <c r="GZ83" s="545"/>
      <c r="HB83" s="545"/>
      <c r="HD83" s="545"/>
      <c r="HE83" s="545"/>
      <c r="HF83" s="545"/>
      <c r="HG83" s="545"/>
      <c r="HH83" s="545"/>
      <c r="HJ83" s="545"/>
      <c r="HL83" s="545"/>
      <c r="HM83" s="545"/>
      <c r="HN83" s="545"/>
      <c r="HO83" s="545"/>
      <c r="HP83" s="545"/>
      <c r="HR83" s="545"/>
      <c r="HT83" s="545"/>
      <c r="HU83" s="545"/>
      <c r="HV83" s="545"/>
      <c r="HW83" s="545"/>
      <c r="HX83" s="545"/>
      <c r="HZ83" s="545"/>
      <c r="IB83" s="545"/>
      <c r="IC83" s="545"/>
      <c r="ID83" s="545"/>
      <c r="IE83" s="545"/>
      <c r="IF83" s="545"/>
      <c r="IH83" s="545"/>
      <c r="IJ83" s="545"/>
      <c r="IK83" s="545"/>
      <c r="IL83" s="545"/>
      <c r="IM83" s="545"/>
      <c r="IN83" s="545"/>
      <c r="IP83" s="545"/>
      <c r="IR83" s="545"/>
      <c r="IS83" s="545"/>
      <c r="IT83" s="545"/>
      <c r="IU83" s="545"/>
      <c r="IV83" s="545"/>
      <c r="IX83" s="545"/>
      <c r="IZ83" s="545"/>
      <c r="JA83" s="545"/>
      <c r="JB83" s="545"/>
      <c r="JC83" s="545"/>
      <c r="JD83" s="545"/>
      <c r="JF83" s="545"/>
      <c r="JH83" s="545"/>
      <c r="JI83" s="545"/>
      <c r="JJ83" s="545"/>
      <c r="JK83" s="545"/>
      <c r="JL83" s="545"/>
      <c r="JN83" s="545"/>
      <c r="JP83" s="545"/>
      <c r="JQ83" s="545"/>
      <c r="JR83" s="545"/>
      <c r="JS83" s="545"/>
      <c r="JT83" s="545"/>
      <c r="JV83" s="545"/>
      <c r="JX83" s="545"/>
      <c r="JY83" s="545"/>
      <c r="JZ83" s="545"/>
      <c r="KA83" s="545"/>
      <c r="KB83" s="545"/>
      <c r="KD83" s="545"/>
      <c r="KF83" s="545"/>
      <c r="KG83" s="545"/>
      <c r="KH83" s="545"/>
      <c r="KI83" s="545"/>
      <c r="KJ83" s="545"/>
      <c r="KL83" s="545"/>
      <c r="KN83" s="545"/>
      <c r="KO83" s="545"/>
      <c r="KP83" s="545"/>
      <c r="KQ83" s="545"/>
      <c r="KR83" s="545"/>
      <c r="KT83" s="545"/>
      <c r="KV83" s="545"/>
      <c r="KW83" s="545"/>
      <c r="KX83" s="545"/>
      <c r="KY83" s="545"/>
      <c r="KZ83" s="545"/>
      <c r="LB83" s="545"/>
      <c r="LD83" s="545"/>
      <c r="LE83" s="545"/>
      <c r="LF83" s="545"/>
      <c r="LG83" s="545"/>
      <c r="LH83" s="545"/>
      <c r="LJ83" s="545"/>
      <c r="LL83" s="545"/>
      <c r="LM83" s="545"/>
      <c r="LN83" s="545"/>
      <c r="LO83" s="545"/>
      <c r="LP83" s="545"/>
      <c r="LR83" s="545"/>
      <c r="LT83" s="545"/>
      <c r="LU83" s="545"/>
      <c r="LV83" s="545"/>
      <c r="LW83" s="545"/>
      <c r="LX83" s="545"/>
      <c r="LZ83" s="545"/>
      <c r="MB83" s="545"/>
      <c r="MC83" s="545"/>
      <c r="MD83" s="545"/>
      <c r="ME83" s="545"/>
      <c r="MF83" s="545"/>
      <c r="MH83" s="545"/>
      <c r="MJ83" s="545"/>
      <c r="MK83" s="545"/>
      <c r="ML83" s="545"/>
      <c r="MM83" s="545"/>
      <c r="MN83" s="545"/>
      <c r="MP83" s="545"/>
      <c r="MR83" s="545"/>
      <c r="MS83" s="545"/>
      <c r="MT83" s="545"/>
      <c r="MU83" s="545"/>
      <c r="MV83" s="545"/>
      <c r="MX83" s="545"/>
      <c r="MZ83" s="545"/>
      <c r="NA83" s="545"/>
      <c r="NB83" s="545"/>
      <c r="NC83" s="545"/>
      <c r="ND83" s="545"/>
      <c r="NF83" s="545"/>
      <c r="NH83" s="545"/>
      <c r="NI83" s="545"/>
      <c r="NJ83" s="545"/>
      <c r="NK83" s="545"/>
      <c r="NL83" s="545"/>
      <c r="NN83" s="545"/>
      <c r="NP83" s="545"/>
      <c r="NQ83" s="545"/>
      <c r="NR83" s="545"/>
      <c r="NS83" s="545"/>
      <c r="NT83" s="545"/>
      <c r="NV83" s="545"/>
      <c r="NX83" s="545"/>
      <c r="NY83" s="545"/>
      <c r="NZ83" s="545"/>
      <c r="OA83" s="545"/>
      <c r="OB83" s="545"/>
      <c r="OD83" s="545"/>
      <c r="OF83" s="545"/>
      <c r="OG83" s="545"/>
      <c r="OH83" s="545"/>
      <c r="OI83" s="545"/>
      <c r="OJ83" s="545"/>
      <c r="OL83" s="545"/>
      <c r="ON83" s="545"/>
      <c r="OO83" s="545"/>
      <c r="OP83" s="545"/>
      <c r="OQ83" s="545"/>
      <c r="OR83" s="545"/>
      <c r="OT83" s="545"/>
      <c r="OV83" s="545"/>
      <c r="OW83" s="545"/>
      <c r="OX83" s="545"/>
      <c r="OY83" s="545"/>
      <c r="OZ83" s="545"/>
      <c r="PB83" s="545"/>
      <c r="PD83" s="545"/>
      <c r="PE83" s="545"/>
      <c r="PF83" s="545"/>
      <c r="PG83" s="545"/>
      <c r="PH83" s="545"/>
      <c r="PJ83" s="545"/>
      <c r="PL83" s="545"/>
      <c r="PM83" s="545"/>
      <c r="PN83" s="545"/>
      <c r="PO83" s="545"/>
      <c r="PP83" s="545"/>
      <c r="PR83" s="545"/>
      <c r="PT83" s="545"/>
      <c r="PU83" s="545"/>
      <c r="PV83" s="545"/>
      <c r="PW83" s="545"/>
      <c r="PX83" s="545"/>
      <c r="PZ83" s="545"/>
      <c r="QB83" s="545"/>
      <c r="QC83" s="545"/>
      <c r="QD83" s="545"/>
      <c r="QE83" s="545"/>
      <c r="QF83" s="545"/>
      <c r="QH83" s="545"/>
      <c r="QJ83" s="545"/>
      <c r="QK83" s="545"/>
      <c r="QL83" s="545"/>
      <c r="QM83" s="545"/>
      <c r="QN83" s="545"/>
      <c r="QP83" s="545"/>
      <c r="QR83" s="545"/>
      <c r="QS83" s="545"/>
      <c r="QT83" s="545"/>
      <c r="QU83" s="545"/>
      <c r="QV83" s="545"/>
      <c r="QX83" s="545"/>
      <c r="QZ83" s="545"/>
      <c r="RA83" s="545"/>
      <c r="RB83" s="545"/>
      <c r="RC83" s="545"/>
      <c r="RD83" s="545"/>
      <c r="RF83" s="545"/>
      <c r="RH83" s="545"/>
      <c r="RI83" s="545"/>
      <c r="RJ83" s="545"/>
      <c r="RK83" s="545"/>
      <c r="RL83" s="545"/>
      <c r="RN83" s="545"/>
      <c r="RP83" s="545"/>
      <c r="RQ83" s="545"/>
      <c r="RR83" s="545"/>
      <c r="RS83" s="545"/>
      <c r="RT83" s="545"/>
      <c r="RV83" s="545"/>
      <c r="RX83" s="545"/>
      <c r="RY83" s="545"/>
      <c r="RZ83" s="545"/>
      <c r="SA83" s="545"/>
      <c r="SB83" s="545"/>
      <c r="SD83" s="545"/>
      <c r="SF83" s="545"/>
      <c r="SG83" s="545"/>
      <c r="SH83" s="545"/>
      <c r="SI83" s="545"/>
      <c r="SJ83" s="545"/>
      <c r="SL83" s="545"/>
      <c r="SN83" s="545"/>
      <c r="SO83" s="545"/>
      <c r="SP83" s="545"/>
      <c r="SQ83" s="545"/>
      <c r="SR83" s="545"/>
      <c r="ST83" s="545"/>
      <c r="SV83" s="545"/>
      <c r="SW83" s="545"/>
      <c r="SX83" s="545"/>
      <c r="SY83" s="545"/>
      <c r="SZ83" s="545"/>
      <c r="TB83" s="545"/>
      <c r="TD83" s="545"/>
      <c r="TE83" s="545"/>
      <c r="TF83" s="545"/>
      <c r="TG83" s="545"/>
      <c r="TH83" s="545"/>
      <c r="TJ83" s="545"/>
      <c r="TL83" s="545"/>
      <c r="TM83" s="545"/>
      <c r="TN83" s="545"/>
      <c r="TO83" s="545"/>
      <c r="TP83" s="545"/>
      <c r="TR83" s="545"/>
      <c r="TT83" s="545"/>
      <c r="TU83" s="545"/>
      <c r="TV83" s="545"/>
      <c r="TW83" s="545"/>
      <c r="TX83" s="545"/>
      <c r="TZ83" s="545"/>
      <c r="UB83" s="545"/>
      <c r="UC83" s="545"/>
      <c r="UD83" s="545"/>
      <c r="UE83" s="545"/>
      <c r="UF83" s="545"/>
      <c r="UH83" s="545"/>
      <c r="UJ83" s="545"/>
      <c r="UK83" s="545"/>
      <c r="UL83" s="545"/>
      <c r="UM83" s="545"/>
      <c r="UN83" s="545"/>
      <c r="UP83" s="545"/>
      <c r="UR83" s="545"/>
      <c r="US83" s="545"/>
      <c r="UT83" s="545"/>
      <c r="UU83" s="545"/>
      <c r="UV83" s="545"/>
      <c r="UX83" s="545"/>
      <c r="UZ83" s="545"/>
      <c r="VA83" s="545"/>
      <c r="VB83" s="545"/>
      <c r="VC83" s="545"/>
      <c r="VD83" s="545"/>
      <c r="VF83" s="545"/>
      <c r="VH83" s="545"/>
      <c r="VI83" s="545"/>
      <c r="VJ83" s="545"/>
      <c r="VK83" s="545"/>
      <c r="VL83" s="545"/>
      <c r="VN83" s="545"/>
      <c r="VP83" s="545"/>
      <c r="VQ83" s="545"/>
      <c r="VR83" s="545"/>
      <c r="VS83" s="545"/>
      <c r="VT83" s="545"/>
      <c r="VV83" s="545"/>
      <c r="VX83" s="545"/>
      <c r="VY83" s="545"/>
      <c r="VZ83" s="545"/>
      <c r="WA83" s="545"/>
      <c r="WB83" s="545"/>
      <c r="WD83" s="545"/>
      <c r="WF83" s="545"/>
      <c r="WG83" s="545"/>
      <c r="WH83" s="545"/>
      <c r="WI83" s="545"/>
      <c r="WJ83" s="545"/>
      <c r="WL83" s="545"/>
      <c r="WN83" s="545"/>
      <c r="WO83" s="545"/>
      <c r="WP83" s="545"/>
      <c r="WQ83" s="545"/>
      <c r="WR83" s="545"/>
      <c r="WT83" s="545"/>
      <c r="WV83" s="545"/>
      <c r="WW83" s="545"/>
      <c r="WX83" s="545"/>
      <c r="WY83" s="545"/>
      <c r="WZ83" s="545"/>
      <c r="XB83" s="545"/>
      <c r="XD83" s="545"/>
      <c r="XE83" s="545"/>
      <c r="XF83" s="545"/>
      <c r="XG83" s="545"/>
      <c r="XH83" s="545"/>
      <c r="XJ83" s="545"/>
      <c r="XL83" s="545"/>
      <c r="XM83" s="545"/>
      <c r="XN83" s="545"/>
      <c r="XO83" s="545"/>
      <c r="XP83" s="545"/>
      <c r="XR83" s="545"/>
      <c r="XT83" s="545"/>
      <c r="XU83" s="545"/>
      <c r="XV83" s="545"/>
      <c r="XW83" s="545"/>
      <c r="XX83" s="545"/>
      <c r="XZ83" s="545"/>
      <c r="YB83" s="545"/>
      <c r="YC83" s="545"/>
      <c r="YD83" s="545"/>
      <c r="YE83" s="545"/>
      <c r="YF83" s="545"/>
      <c r="YH83" s="545"/>
      <c r="YJ83" s="545"/>
      <c r="YK83" s="545"/>
      <c r="YL83" s="545"/>
      <c r="YM83" s="545"/>
      <c r="YN83" s="545"/>
      <c r="YP83" s="545"/>
      <c r="YR83" s="545"/>
      <c r="YS83" s="545"/>
      <c r="YT83" s="545"/>
      <c r="YU83" s="545"/>
      <c r="YV83" s="545"/>
      <c r="YX83" s="545"/>
      <c r="YZ83" s="545"/>
      <c r="ZA83" s="545"/>
      <c r="ZB83" s="545"/>
      <c r="ZC83" s="545"/>
      <c r="ZD83" s="545"/>
      <c r="ZF83" s="545"/>
      <c r="ZH83" s="545"/>
      <c r="ZI83" s="545"/>
      <c r="ZJ83" s="545"/>
      <c r="ZK83" s="545"/>
      <c r="ZL83" s="545"/>
      <c r="ZN83" s="545"/>
      <c r="ZP83" s="545"/>
      <c r="ZQ83" s="545"/>
      <c r="ZR83" s="545"/>
      <c r="ZS83" s="545"/>
      <c r="ZT83" s="545"/>
      <c r="ZV83" s="545"/>
      <c r="ZX83" s="545"/>
      <c r="ZY83" s="545"/>
      <c r="ZZ83" s="545"/>
      <c r="AAA83" s="545"/>
      <c r="AAB83" s="545"/>
      <c r="AAD83" s="545"/>
      <c r="AAF83" s="545"/>
      <c r="AAG83" s="545"/>
      <c r="AAH83" s="545"/>
      <c r="AAI83" s="545"/>
      <c r="AAJ83" s="545"/>
      <c r="AAL83" s="545"/>
      <c r="AAN83" s="545"/>
      <c r="AAO83" s="545"/>
      <c r="AAP83" s="545"/>
      <c r="AAQ83" s="545"/>
      <c r="AAR83" s="545"/>
      <c r="AAT83" s="545"/>
      <c r="AAV83" s="545"/>
      <c r="AAW83" s="545"/>
      <c r="AAX83" s="545"/>
      <c r="AAY83" s="545"/>
      <c r="AAZ83" s="545"/>
      <c r="ABB83" s="545"/>
      <c r="ABD83" s="545"/>
      <c r="ABE83" s="545"/>
      <c r="ABF83" s="545"/>
      <c r="ABG83" s="545"/>
      <c r="ABH83" s="545"/>
      <c r="ABJ83" s="545"/>
      <c r="ABL83" s="545"/>
      <c r="ABM83" s="545"/>
      <c r="ABN83" s="545"/>
      <c r="ABO83" s="545"/>
      <c r="ABP83" s="545"/>
      <c r="ABR83" s="545"/>
      <c r="ABT83" s="545"/>
      <c r="ABU83" s="545"/>
      <c r="ABV83" s="545"/>
      <c r="ABW83" s="545"/>
      <c r="ABX83" s="545"/>
      <c r="ABZ83" s="545"/>
      <c r="ACB83" s="545"/>
      <c r="ACC83" s="545"/>
      <c r="ACD83" s="545"/>
      <c r="ACE83" s="545"/>
      <c r="ACF83" s="545"/>
      <c r="ACH83" s="545"/>
      <c r="ACJ83" s="545"/>
      <c r="ACK83" s="545"/>
      <c r="ACL83" s="545"/>
      <c r="ACM83" s="545"/>
      <c r="ACN83" s="545"/>
      <c r="ACP83" s="545"/>
      <c r="ACR83" s="545"/>
      <c r="ACS83" s="545"/>
      <c r="ACT83" s="545"/>
      <c r="ACU83" s="545"/>
      <c r="ACV83" s="545"/>
      <c r="ACX83" s="545"/>
      <c r="ACZ83" s="545"/>
      <c r="ADA83" s="545"/>
      <c r="ADB83" s="545"/>
      <c r="ADC83" s="545"/>
      <c r="ADD83" s="545"/>
      <c r="ADF83" s="545"/>
      <c r="ADH83" s="545"/>
      <c r="ADI83" s="545"/>
      <c r="ADJ83" s="545"/>
      <c r="ADK83" s="545"/>
      <c r="ADL83" s="545"/>
      <c r="ADN83" s="545"/>
      <c r="ADP83" s="545"/>
      <c r="ADQ83" s="545"/>
      <c r="ADR83" s="545"/>
      <c r="ADS83" s="545"/>
      <c r="ADT83" s="545"/>
      <c r="ADV83" s="545"/>
      <c r="ADX83" s="545"/>
      <c r="ADY83" s="545"/>
      <c r="ADZ83" s="545"/>
      <c r="AEA83" s="545"/>
      <c r="AEB83" s="545"/>
      <c r="AED83" s="545"/>
      <c r="AEF83" s="545"/>
      <c r="AEG83" s="545"/>
      <c r="AEH83" s="545"/>
      <c r="AEI83" s="545"/>
      <c r="AEJ83" s="545"/>
      <c r="AEL83" s="545"/>
      <c r="AEN83" s="545"/>
      <c r="AEO83" s="545"/>
      <c r="AEP83" s="545"/>
      <c r="AEQ83" s="545"/>
      <c r="AER83" s="545"/>
      <c r="AET83" s="545"/>
      <c r="AEV83" s="545"/>
      <c r="AEW83" s="545"/>
      <c r="AEX83" s="545"/>
      <c r="AEY83" s="545"/>
      <c r="AEZ83" s="545"/>
      <c r="AFB83" s="545"/>
      <c r="AFD83" s="545"/>
      <c r="AFE83" s="545"/>
      <c r="AFF83" s="545"/>
      <c r="AFG83" s="545"/>
      <c r="AFH83" s="545"/>
      <c r="AFJ83" s="545"/>
      <c r="AFL83" s="545"/>
      <c r="AFM83" s="545"/>
      <c r="AFN83" s="545"/>
      <c r="AFO83" s="545"/>
      <c r="AFP83" s="545"/>
      <c r="AFR83" s="545"/>
      <c r="AFT83" s="545"/>
      <c r="AFU83" s="545"/>
      <c r="AFV83" s="545"/>
      <c r="AFW83" s="545"/>
      <c r="AFX83" s="545"/>
      <c r="AFZ83" s="545"/>
      <c r="AGB83" s="545"/>
      <c r="AGC83" s="545"/>
      <c r="AGD83" s="545"/>
      <c r="AGE83" s="545"/>
      <c r="AGF83" s="545"/>
      <c r="AGH83" s="545"/>
      <c r="AGJ83" s="545"/>
      <c r="AGK83" s="545"/>
      <c r="AGL83" s="545"/>
      <c r="AGM83" s="545"/>
      <c r="AGN83" s="545"/>
      <c r="AGP83" s="545"/>
      <c r="AGR83" s="545"/>
      <c r="AGS83" s="545"/>
      <c r="AGT83" s="545"/>
      <c r="AGU83" s="545"/>
      <c r="AGV83" s="545"/>
      <c r="AGX83" s="545"/>
      <c r="AGZ83" s="545"/>
      <c r="AHA83" s="545"/>
      <c r="AHB83" s="545"/>
      <c r="AHC83" s="545"/>
      <c r="AHD83" s="545"/>
      <c r="AHF83" s="545"/>
      <c r="AHH83" s="545"/>
      <c r="AHI83" s="545"/>
      <c r="AHJ83" s="545"/>
      <c r="AHK83" s="545"/>
      <c r="AHL83" s="545"/>
      <c r="AHN83" s="545"/>
      <c r="AHP83" s="545"/>
      <c r="AHQ83" s="545"/>
      <c r="AHR83" s="545"/>
      <c r="AHS83" s="545"/>
      <c r="AHT83" s="545"/>
      <c r="AHV83" s="545"/>
      <c r="AHX83" s="545"/>
      <c r="AHY83" s="545"/>
      <c r="AHZ83" s="545"/>
      <c r="AIA83" s="545"/>
      <c r="AIB83" s="545"/>
      <c r="AID83" s="545"/>
      <c r="AIF83" s="545"/>
      <c r="AIG83" s="545"/>
      <c r="AIH83" s="545"/>
      <c r="AII83" s="545"/>
      <c r="AIJ83" s="545"/>
      <c r="AIL83" s="545"/>
      <c r="AIN83" s="545"/>
      <c r="AIO83" s="545"/>
      <c r="AIP83" s="545"/>
      <c r="AIQ83" s="545"/>
      <c r="AIR83" s="545"/>
      <c r="AIT83" s="545"/>
      <c r="AIV83" s="545"/>
      <c r="AIW83" s="545"/>
      <c r="AIX83" s="545"/>
      <c r="AIY83" s="545"/>
      <c r="AIZ83" s="545"/>
      <c r="AJB83" s="545"/>
      <c r="AJD83" s="545"/>
      <c r="AJE83" s="545"/>
      <c r="AJF83" s="545"/>
      <c r="AJG83" s="545"/>
      <c r="AJH83" s="545"/>
      <c r="AJJ83" s="545"/>
      <c r="AJL83" s="545"/>
      <c r="AJM83" s="545"/>
      <c r="AJN83" s="545"/>
      <c r="AJO83" s="545"/>
      <c r="AJP83" s="545"/>
      <c r="AJR83" s="545"/>
      <c r="AJT83" s="545"/>
      <c r="AJU83" s="545"/>
      <c r="AJV83" s="545"/>
      <c r="AJW83" s="545"/>
      <c r="AJX83" s="545"/>
      <c r="AJZ83" s="545"/>
      <c r="AKB83" s="545"/>
      <c r="AKC83" s="545"/>
      <c r="AKD83" s="545"/>
      <c r="AKE83" s="545"/>
      <c r="AKF83" s="545"/>
      <c r="AKH83" s="545"/>
      <c r="AKJ83" s="545"/>
      <c r="AKK83" s="545"/>
      <c r="AKL83" s="545"/>
      <c r="AKM83" s="545"/>
      <c r="AKN83" s="545"/>
      <c r="AKP83" s="545"/>
      <c r="AKR83" s="545"/>
      <c r="AKS83" s="545"/>
      <c r="AKT83" s="545"/>
      <c r="AKU83" s="545"/>
      <c r="AKV83" s="545"/>
      <c r="AKX83" s="545"/>
      <c r="AKZ83" s="545"/>
      <c r="ALA83" s="545"/>
      <c r="ALB83" s="545"/>
      <c r="ALC83" s="545"/>
      <c r="ALD83" s="545"/>
      <c r="ALF83" s="545"/>
      <c r="ALH83" s="545"/>
      <c r="ALI83" s="545"/>
      <c r="ALJ83" s="545"/>
      <c r="ALK83" s="545"/>
      <c r="ALL83" s="545"/>
      <c r="ALN83" s="545"/>
      <c r="ALP83" s="545"/>
      <c r="ALQ83" s="545"/>
      <c r="ALR83" s="545"/>
      <c r="ALS83" s="545"/>
      <c r="ALT83" s="545"/>
      <c r="ALV83" s="545"/>
      <c r="ALX83" s="545"/>
      <c r="ALY83" s="545"/>
      <c r="ALZ83" s="545"/>
      <c r="AMA83" s="545"/>
      <c r="AMB83" s="545"/>
      <c r="AMD83" s="545"/>
      <c r="AMF83" s="545"/>
      <c r="AMG83" s="545"/>
      <c r="AMH83" s="545"/>
      <c r="AMI83" s="545"/>
      <c r="AMJ83" s="545"/>
      <c r="AML83" s="545"/>
      <c r="AMN83" s="545"/>
      <c r="AMO83" s="545"/>
      <c r="AMP83" s="545"/>
      <c r="AMQ83" s="545"/>
      <c r="AMR83" s="545"/>
      <c r="AMT83" s="545"/>
      <c r="AMV83" s="545"/>
      <c r="AMW83" s="545"/>
      <c r="AMX83" s="545"/>
      <c r="AMY83" s="545"/>
      <c r="AMZ83" s="545"/>
      <c r="ANB83" s="545"/>
      <c r="AND83" s="545"/>
      <c r="ANE83" s="545"/>
      <c r="ANF83" s="545"/>
      <c r="ANG83" s="545"/>
      <c r="ANH83" s="545"/>
      <c r="ANJ83" s="545"/>
      <c r="ANL83" s="545"/>
      <c r="ANM83" s="545"/>
      <c r="ANN83" s="545"/>
      <c r="ANO83" s="545"/>
      <c r="ANP83" s="545"/>
      <c r="ANR83" s="545"/>
      <c r="ANT83" s="545"/>
      <c r="ANU83" s="545"/>
      <c r="ANV83" s="545"/>
      <c r="ANW83" s="545"/>
      <c r="ANX83" s="545"/>
      <c r="ANZ83" s="545"/>
      <c r="AOB83" s="545"/>
      <c r="AOC83" s="545"/>
      <c r="AOD83" s="545"/>
      <c r="AOE83" s="545"/>
      <c r="AOF83" s="545"/>
      <c r="AOH83" s="545"/>
      <c r="AOJ83" s="545"/>
      <c r="AOK83" s="545"/>
      <c r="AOL83" s="545"/>
      <c r="AOM83" s="545"/>
      <c r="AON83" s="545"/>
      <c r="AOP83" s="545"/>
      <c r="AOR83" s="545"/>
      <c r="AOS83" s="545"/>
      <c r="AOT83" s="545"/>
      <c r="AOU83" s="545"/>
      <c r="AOV83" s="545"/>
      <c r="AOX83" s="545"/>
      <c r="AOZ83" s="545"/>
      <c r="APA83" s="545"/>
      <c r="APB83" s="545"/>
      <c r="APC83" s="545"/>
      <c r="APD83" s="545"/>
      <c r="APF83" s="545"/>
      <c r="APH83" s="545"/>
      <c r="API83" s="545"/>
      <c r="APJ83" s="545"/>
      <c r="APK83" s="545"/>
      <c r="APL83" s="545"/>
      <c r="APN83" s="545"/>
      <c r="APP83" s="545"/>
      <c r="APQ83" s="545"/>
      <c r="APR83" s="545"/>
      <c r="APS83" s="545"/>
      <c r="APT83" s="545"/>
      <c r="APV83" s="545"/>
      <c r="APX83" s="545"/>
      <c r="APY83" s="545"/>
      <c r="APZ83" s="545"/>
      <c r="AQA83" s="545"/>
      <c r="AQB83" s="545"/>
      <c r="AQD83" s="545"/>
      <c r="AQF83" s="545"/>
      <c r="AQG83" s="545"/>
      <c r="AQH83" s="545"/>
      <c r="AQI83" s="545"/>
      <c r="AQJ83" s="545"/>
      <c r="AQL83" s="545"/>
      <c r="AQN83" s="545"/>
      <c r="AQO83" s="545"/>
      <c r="AQP83" s="545"/>
      <c r="AQQ83" s="545"/>
      <c r="AQR83" s="545"/>
      <c r="AQT83" s="545"/>
      <c r="AQV83" s="545"/>
      <c r="AQW83" s="545"/>
      <c r="AQX83" s="545"/>
      <c r="AQY83" s="545"/>
      <c r="AQZ83" s="545"/>
      <c r="ARB83" s="545"/>
      <c r="ARD83" s="545"/>
      <c r="ARE83" s="545"/>
      <c r="ARF83" s="545"/>
      <c r="ARG83" s="545"/>
      <c r="ARH83" s="545"/>
      <c r="ARJ83" s="545"/>
      <c r="ARL83" s="545"/>
      <c r="ARM83" s="545"/>
      <c r="ARN83" s="545"/>
      <c r="ARO83" s="545"/>
      <c r="ARP83" s="545"/>
      <c r="ARR83" s="545"/>
      <c r="ART83" s="545"/>
      <c r="ARU83" s="545"/>
      <c r="ARV83" s="545"/>
      <c r="ARW83" s="545"/>
      <c r="ARX83" s="545"/>
      <c r="ARZ83" s="545"/>
      <c r="ASB83" s="545"/>
      <c r="ASC83" s="545"/>
      <c r="ASD83" s="545"/>
      <c r="ASE83" s="545"/>
      <c r="ASF83" s="545"/>
      <c r="ASH83" s="545"/>
      <c r="ASJ83" s="545"/>
      <c r="ASK83" s="545"/>
      <c r="ASL83" s="545"/>
      <c r="ASM83" s="545"/>
      <c r="ASN83" s="545"/>
      <c r="ASP83" s="545"/>
      <c r="ASR83" s="545"/>
      <c r="ASS83" s="545"/>
      <c r="AST83" s="545"/>
      <c r="ASU83" s="545"/>
      <c r="ASV83" s="545"/>
      <c r="ASX83" s="545"/>
      <c r="ASZ83" s="545"/>
      <c r="ATA83" s="545"/>
      <c r="ATB83" s="545"/>
      <c r="ATC83" s="545"/>
      <c r="ATD83" s="545"/>
      <c r="ATF83" s="545"/>
      <c r="ATH83" s="545"/>
      <c r="ATI83" s="545"/>
      <c r="ATJ83" s="545"/>
      <c r="ATK83" s="545"/>
      <c r="ATL83" s="545"/>
      <c r="ATN83" s="545"/>
      <c r="ATP83" s="545"/>
      <c r="ATQ83" s="545"/>
      <c r="ATR83" s="545"/>
      <c r="ATS83" s="545"/>
      <c r="ATT83" s="545"/>
      <c r="ATV83" s="545"/>
      <c r="ATX83" s="545"/>
      <c r="ATY83" s="545"/>
      <c r="ATZ83" s="545"/>
      <c r="AUA83" s="545"/>
      <c r="AUB83" s="545"/>
      <c r="AUD83" s="545"/>
      <c r="AUF83" s="545"/>
      <c r="AUG83" s="545"/>
      <c r="AUH83" s="545"/>
      <c r="AUI83" s="545"/>
      <c r="AUJ83" s="545"/>
      <c r="AUL83" s="545"/>
      <c r="AUN83" s="545"/>
      <c r="AUO83" s="545"/>
      <c r="AUP83" s="545"/>
      <c r="AUQ83" s="545"/>
      <c r="AUR83" s="545"/>
      <c r="AUT83" s="545"/>
      <c r="AUV83" s="545"/>
      <c r="AUW83" s="545"/>
      <c r="AUX83" s="545"/>
      <c r="AUY83" s="545"/>
      <c r="AUZ83" s="545"/>
      <c r="AVB83" s="545"/>
      <c r="AVD83" s="545"/>
      <c r="AVE83" s="545"/>
      <c r="AVF83" s="545"/>
      <c r="AVG83" s="545"/>
      <c r="AVH83" s="545"/>
      <c r="AVJ83" s="545"/>
      <c r="AVL83" s="545"/>
      <c r="AVM83" s="545"/>
      <c r="AVN83" s="545"/>
      <c r="AVO83" s="545"/>
      <c r="AVP83" s="545"/>
      <c r="AVR83" s="545"/>
      <c r="AVT83" s="545"/>
      <c r="AVU83" s="545"/>
      <c r="AVV83" s="545"/>
      <c r="AVW83" s="545"/>
      <c r="AVX83" s="545"/>
      <c r="AVZ83" s="545"/>
      <c r="AWB83" s="545"/>
      <c r="AWC83" s="545"/>
      <c r="AWD83" s="545"/>
      <c r="AWE83" s="545"/>
      <c r="AWF83" s="545"/>
      <c r="AWH83" s="545"/>
      <c r="AWJ83" s="545"/>
      <c r="AWK83" s="545"/>
      <c r="AWL83" s="545"/>
      <c r="AWM83" s="545"/>
      <c r="AWN83" s="545"/>
      <c r="AWP83" s="545"/>
      <c r="AWR83" s="545"/>
      <c r="AWS83" s="545"/>
      <c r="AWT83" s="545"/>
      <c r="AWU83" s="545"/>
      <c r="AWV83" s="545"/>
      <c r="AWX83" s="545"/>
      <c r="AWZ83" s="545"/>
      <c r="AXA83" s="545"/>
      <c r="AXB83" s="545"/>
      <c r="AXC83" s="545"/>
      <c r="AXD83" s="545"/>
      <c r="AXF83" s="545"/>
      <c r="AXH83" s="545"/>
      <c r="AXI83" s="545"/>
      <c r="AXJ83" s="545"/>
      <c r="AXK83" s="545"/>
      <c r="AXL83" s="545"/>
      <c r="AXN83" s="545"/>
      <c r="AXP83" s="545"/>
      <c r="AXQ83" s="545"/>
      <c r="AXR83" s="545"/>
      <c r="AXS83" s="545"/>
      <c r="AXT83" s="545"/>
      <c r="AXV83" s="545"/>
      <c r="AXX83" s="545"/>
      <c r="AXY83" s="545"/>
      <c r="AXZ83" s="545"/>
      <c r="AYA83" s="545"/>
      <c r="AYB83" s="545"/>
      <c r="AYD83" s="545"/>
      <c r="AYF83" s="545"/>
      <c r="AYG83" s="545"/>
      <c r="AYH83" s="545"/>
      <c r="AYI83" s="545"/>
      <c r="AYJ83" s="545"/>
      <c r="AYL83" s="545"/>
      <c r="AYN83" s="545"/>
      <c r="AYO83" s="545"/>
      <c r="AYP83" s="545"/>
      <c r="AYQ83" s="545"/>
      <c r="AYR83" s="545"/>
      <c r="AYT83" s="545"/>
      <c r="AYV83" s="545"/>
      <c r="AYW83" s="545"/>
      <c r="AYX83" s="545"/>
      <c r="AYY83" s="545"/>
      <c r="AYZ83" s="545"/>
      <c r="AZB83" s="545"/>
      <c r="AZD83" s="545"/>
      <c r="AZE83" s="545"/>
      <c r="AZF83" s="545"/>
      <c r="AZG83" s="545"/>
      <c r="AZH83" s="545"/>
      <c r="AZJ83" s="545"/>
      <c r="AZL83" s="545"/>
      <c r="AZM83" s="545"/>
      <c r="AZN83" s="545"/>
      <c r="AZO83" s="545"/>
      <c r="AZP83" s="545"/>
      <c r="AZR83" s="545"/>
      <c r="AZT83" s="545"/>
      <c r="AZU83" s="545"/>
      <c r="AZV83" s="545"/>
      <c r="AZW83" s="545"/>
      <c r="AZX83" s="545"/>
      <c r="AZZ83" s="545"/>
      <c r="BAB83" s="545"/>
      <c r="BAC83" s="545"/>
      <c r="BAD83" s="545"/>
      <c r="BAE83" s="545"/>
      <c r="BAF83" s="545"/>
      <c r="BAH83" s="545"/>
      <c r="BAJ83" s="545"/>
      <c r="BAK83" s="545"/>
      <c r="BAL83" s="545"/>
      <c r="BAM83" s="545"/>
      <c r="BAN83" s="545"/>
      <c r="BAP83" s="545"/>
      <c r="BAR83" s="545"/>
      <c r="BAS83" s="545"/>
      <c r="BAT83" s="545"/>
      <c r="BAU83" s="545"/>
      <c r="BAV83" s="545"/>
      <c r="BAX83" s="545"/>
      <c r="BAZ83" s="545"/>
      <c r="BBA83" s="545"/>
      <c r="BBB83" s="545"/>
      <c r="BBC83" s="545"/>
      <c r="BBD83" s="545"/>
      <c r="BBF83" s="545"/>
      <c r="BBH83" s="545"/>
      <c r="BBI83" s="545"/>
      <c r="BBJ83" s="545"/>
      <c r="BBK83" s="545"/>
      <c r="BBL83" s="545"/>
      <c r="BBN83" s="545"/>
      <c r="BBP83" s="545"/>
      <c r="BBQ83" s="545"/>
      <c r="BBR83" s="545"/>
      <c r="BBS83" s="545"/>
      <c r="BBT83" s="545"/>
      <c r="BBV83" s="545"/>
      <c r="BBX83" s="545"/>
      <c r="BBY83" s="545"/>
      <c r="BBZ83" s="545"/>
      <c r="BCA83" s="545"/>
      <c r="BCB83" s="545"/>
      <c r="BCD83" s="545"/>
      <c r="BCF83" s="545"/>
      <c r="BCG83" s="545"/>
      <c r="BCH83" s="545"/>
      <c r="BCI83" s="545"/>
      <c r="BCJ83" s="545"/>
      <c r="BCL83" s="545"/>
      <c r="BCN83" s="545"/>
      <c r="BCO83" s="545"/>
      <c r="BCP83" s="545"/>
      <c r="BCQ83" s="545"/>
      <c r="BCR83" s="545"/>
      <c r="BCT83" s="545"/>
      <c r="BCV83" s="545"/>
      <c r="BCW83" s="545"/>
      <c r="BCX83" s="545"/>
      <c r="BCY83" s="545"/>
      <c r="BCZ83" s="545"/>
      <c r="BDB83" s="545"/>
      <c r="BDD83" s="545"/>
      <c r="BDE83" s="545"/>
      <c r="BDF83" s="545"/>
      <c r="BDG83" s="545"/>
      <c r="BDH83" s="545"/>
      <c r="BDJ83" s="545"/>
      <c r="BDL83" s="545"/>
      <c r="BDM83" s="545"/>
      <c r="BDN83" s="545"/>
      <c r="BDO83" s="545"/>
      <c r="BDP83" s="545"/>
      <c r="BDR83" s="545"/>
      <c r="BDT83" s="545"/>
      <c r="BDU83" s="545"/>
      <c r="BDV83" s="545"/>
      <c r="BDW83" s="545"/>
      <c r="BDX83" s="545"/>
      <c r="BDZ83" s="545"/>
      <c r="BEB83" s="545"/>
      <c r="BEC83" s="545"/>
      <c r="BED83" s="545"/>
      <c r="BEE83" s="545"/>
      <c r="BEF83" s="545"/>
      <c r="BEH83" s="545"/>
      <c r="BEJ83" s="545"/>
      <c r="BEK83" s="545"/>
      <c r="BEL83" s="545"/>
      <c r="BEM83" s="545"/>
      <c r="BEN83" s="545"/>
      <c r="BEP83" s="545"/>
      <c r="BER83" s="545"/>
      <c r="BES83" s="545"/>
      <c r="BET83" s="545"/>
      <c r="BEU83" s="545"/>
      <c r="BEV83" s="545"/>
      <c r="BEX83" s="545"/>
      <c r="BEZ83" s="545"/>
      <c r="BFA83" s="545"/>
      <c r="BFB83" s="545"/>
      <c r="BFC83" s="545"/>
      <c r="BFD83" s="545"/>
      <c r="BFF83" s="545"/>
      <c r="BFH83" s="545"/>
      <c r="BFI83" s="545"/>
      <c r="BFJ83" s="545"/>
      <c r="BFK83" s="545"/>
      <c r="BFL83" s="545"/>
      <c r="BFN83" s="545"/>
      <c r="BFP83" s="545"/>
      <c r="BFQ83" s="545"/>
      <c r="BFR83" s="545"/>
      <c r="BFS83" s="545"/>
      <c r="BFT83" s="545"/>
      <c r="BFV83" s="545"/>
      <c r="BFX83" s="545"/>
      <c r="BFY83" s="545"/>
      <c r="BFZ83" s="545"/>
      <c r="BGA83" s="545"/>
      <c r="BGB83" s="545"/>
      <c r="BGD83" s="545"/>
      <c r="BGF83" s="545"/>
      <c r="BGG83" s="545"/>
      <c r="BGH83" s="545"/>
      <c r="BGI83" s="545"/>
      <c r="BGJ83" s="545"/>
      <c r="BGL83" s="545"/>
      <c r="BGN83" s="545"/>
      <c r="BGO83" s="545"/>
      <c r="BGP83" s="545"/>
      <c r="BGQ83" s="545"/>
      <c r="BGR83" s="545"/>
      <c r="BGT83" s="545"/>
      <c r="BGV83" s="545"/>
      <c r="BGW83" s="545"/>
      <c r="BGX83" s="545"/>
      <c r="BGY83" s="545"/>
      <c r="BGZ83" s="545"/>
      <c r="BHB83" s="545"/>
      <c r="BHD83" s="545"/>
      <c r="BHE83" s="545"/>
      <c r="BHF83" s="545"/>
      <c r="BHG83" s="545"/>
      <c r="BHH83" s="545"/>
      <c r="BHJ83" s="545"/>
      <c r="BHL83" s="545"/>
      <c r="BHM83" s="545"/>
      <c r="BHN83" s="545"/>
      <c r="BHO83" s="545"/>
      <c r="BHP83" s="545"/>
      <c r="BHR83" s="545"/>
      <c r="BHT83" s="545"/>
      <c r="BHU83" s="545"/>
      <c r="BHV83" s="545"/>
      <c r="BHW83" s="545"/>
      <c r="BHX83" s="545"/>
      <c r="BHZ83" s="545"/>
      <c r="BIB83" s="545"/>
      <c r="BIC83" s="545"/>
      <c r="BID83" s="545"/>
      <c r="BIE83" s="545"/>
      <c r="BIF83" s="545"/>
      <c r="BIH83" s="545"/>
      <c r="BIJ83" s="545"/>
      <c r="BIK83" s="545"/>
      <c r="BIL83" s="545"/>
      <c r="BIM83" s="545"/>
      <c r="BIN83" s="545"/>
      <c r="BIP83" s="545"/>
      <c r="BIR83" s="545"/>
      <c r="BIS83" s="545"/>
      <c r="BIT83" s="545"/>
      <c r="BIU83" s="545"/>
      <c r="BIV83" s="545"/>
      <c r="BIX83" s="545"/>
      <c r="BIZ83" s="545"/>
      <c r="BJA83" s="545"/>
      <c r="BJB83" s="545"/>
      <c r="BJC83" s="545"/>
      <c r="BJD83" s="545"/>
      <c r="BJF83" s="545"/>
      <c r="BJH83" s="545"/>
      <c r="BJI83" s="545"/>
      <c r="BJJ83" s="545"/>
      <c r="BJK83" s="545"/>
      <c r="BJL83" s="545"/>
      <c r="BJN83" s="545"/>
      <c r="BJP83" s="545"/>
      <c r="BJQ83" s="545"/>
      <c r="BJR83" s="545"/>
      <c r="BJS83" s="545"/>
      <c r="BJT83" s="545"/>
      <c r="BJV83" s="545"/>
      <c r="BJX83" s="545"/>
      <c r="BJY83" s="545"/>
      <c r="BJZ83" s="545"/>
      <c r="BKA83" s="545"/>
      <c r="BKB83" s="545"/>
      <c r="BKD83" s="545"/>
      <c r="BKF83" s="545"/>
      <c r="BKG83" s="545"/>
      <c r="BKH83" s="545"/>
      <c r="BKI83" s="545"/>
      <c r="BKJ83" s="545"/>
      <c r="BKL83" s="545"/>
      <c r="BKN83" s="545"/>
      <c r="BKO83" s="545"/>
      <c r="BKP83" s="545"/>
      <c r="BKQ83" s="545"/>
      <c r="BKR83" s="545"/>
      <c r="BKT83" s="545"/>
      <c r="BKV83" s="545"/>
      <c r="BKW83" s="545"/>
      <c r="BKX83" s="545"/>
      <c r="BKY83" s="545"/>
      <c r="BKZ83" s="545"/>
      <c r="BLB83" s="545"/>
      <c r="BLD83" s="545"/>
      <c r="BLE83" s="545"/>
      <c r="BLF83" s="545"/>
      <c r="BLG83" s="545"/>
      <c r="BLH83" s="545"/>
      <c r="BLJ83" s="545"/>
      <c r="BLL83" s="545"/>
      <c r="BLM83" s="545"/>
      <c r="BLN83" s="545"/>
      <c r="BLO83" s="545"/>
      <c r="BLP83" s="545"/>
      <c r="BLR83" s="545"/>
      <c r="BLT83" s="545"/>
      <c r="BLU83" s="545"/>
      <c r="BLV83" s="545"/>
      <c r="BLW83" s="545"/>
      <c r="BLX83" s="545"/>
      <c r="BLZ83" s="545"/>
      <c r="BMB83" s="545"/>
      <c r="BMC83" s="545"/>
      <c r="BMD83" s="545"/>
      <c r="BME83" s="545"/>
      <c r="BMF83" s="545"/>
      <c r="BMH83" s="545"/>
      <c r="BMJ83" s="545"/>
      <c r="BMK83" s="545"/>
      <c r="BML83" s="545"/>
      <c r="BMM83" s="545"/>
      <c r="BMN83" s="545"/>
      <c r="BMP83" s="545"/>
      <c r="BMR83" s="545"/>
      <c r="BMS83" s="545"/>
      <c r="BMT83" s="545"/>
      <c r="BMU83" s="545"/>
      <c r="BMV83" s="545"/>
      <c r="BMX83" s="545"/>
      <c r="BMZ83" s="545"/>
      <c r="BNA83" s="545"/>
      <c r="BNB83" s="545"/>
      <c r="BNC83" s="545"/>
      <c r="BND83" s="545"/>
      <c r="BNF83" s="545"/>
      <c r="BNH83" s="545"/>
      <c r="BNI83" s="545"/>
      <c r="BNJ83" s="545"/>
      <c r="BNK83" s="545"/>
      <c r="BNL83" s="545"/>
      <c r="BNN83" s="545"/>
      <c r="BNP83" s="545"/>
      <c r="BNQ83" s="545"/>
      <c r="BNR83" s="545"/>
      <c r="BNS83" s="545"/>
      <c r="BNT83" s="545"/>
      <c r="BNV83" s="545"/>
      <c r="BNX83" s="545"/>
      <c r="BNY83" s="545"/>
      <c r="BNZ83" s="545"/>
      <c r="BOA83" s="545"/>
      <c r="BOB83" s="545"/>
      <c r="BOD83" s="545"/>
      <c r="BOF83" s="545"/>
      <c r="BOG83" s="545"/>
      <c r="BOH83" s="545"/>
      <c r="BOI83" s="545"/>
      <c r="BOJ83" s="545"/>
      <c r="BOL83" s="545"/>
      <c r="BON83" s="545"/>
      <c r="BOO83" s="545"/>
      <c r="BOP83" s="545"/>
      <c r="BOQ83" s="545"/>
      <c r="BOR83" s="545"/>
      <c r="BOT83" s="545"/>
      <c r="BOV83" s="545"/>
      <c r="BOW83" s="545"/>
      <c r="BOX83" s="545"/>
      <c r="BOY83" s="545"/>
      <c r="BOZ83" s="545"/>
      <c r="BPB83" s="545"/>
      <c r="BPD83" s="545"/>
      <c r="BPE83" s="545"/>
      <c r="BPF83" s="545"/>
      <c r="BPG83" s="545"/>
      <c r="BPH83" s="545"/>
      <c r="BPJ83" s="545"/>
      <c r="BPL83" s="545"/>
      <c r="BPM83" s="545"/>
      <c r="BPN83" s="545"/>
      <c r="BPO83" s="545"/>
      <c r="BPP83" s="545"/>
      <c r="BPR83" s="545"/>
      <c r="BPT83" s="545"/>
      <c r="BPU83" s="545"/>
      <c r="BPV83" s="545"/>
      <c r="BPW83" s="545"/>
      <c r="BPX83" s="545"/>
      <c r="BPZ83" s="545"/>
      <c r="BQB83" s="545"/>
      <c r="BQC83" s="545"/>
      <c r="BQD83" s="545"/>
      <c r="BQE83" s="545"/>
      <c r="BQF83" s="545"/>
      <c r="BQH83" s="545"/>
      <c r="BQJ83" s="545"/>
      <c r="BQK83" s="545"/>
      <c r="BQL83" s="545"/>
      <c r="BQM83" s="545"/>
      <c r="BQN83" s="545"/>
      <c r="BQP83" s="545"/>
      <c r="BQR83" s="545"/>
      <c r="BQS83" s="545"/>
      <c r="BQT83" s="545"/>
      <c r="BQU83" s="545"/>
      <c r="BQV83" s="545"/>
      <c r="BQX83" s="545"/>
      <c r="BQZ83" s="545"/>
      <c r="BRA83" s="545"/>
      <c r="BRB83" s="545"/>
      <c r="BRC83" s="545"/>
      <c r="BRD83" s="545"/>
      <c r="BRF83" s="545"/>
      <c r="BRH83" s="545"/>
      <c r="BRI83" s="545"/>
      <c r="BRJ83" s="545"/>
      <c r="BRK83" s="545"/>
      <c r="BRL83" s="545"/>
      <c r="BRN83" s="545"/>
      <c r="BRP83" s="545"/>
      <c r="BRQ83" s="545"/>
      <c r="BRR83" s="545"/>
      <c r="BRS83" s="545"/>
      <c r="BRT83" s="545"/>
      <c r="BRV83" s="545"/>
      <c r="BRX83" s="545"/>
      <c r="BRY83" s="545"/>
      <c r="BRZ83" s="545"/>
      <c r="BSA83" s="545"/>
      <c r="BSB83" s="545"/>
      <c r="BSD83" s="545"/>
      <c r="BSF83" s="545"/>
      <c r="BSG83" s="545"/>
      <c r="BSH83" s="545"/>
      <c r="BSI83" s="545"/>
      <c r="BSJ83" s="545"/>
      <c r="BSL83" s="545"/>
      <c r="BSN83" s="545"/>
      <c r="BSO83" s="545"/>
      <c r="BSP83" s="545"/>
      <c r="BSQ83" s="545"/>
      <c r="BSR83" s="545"/>
      <c r="BST83" s="545"/>
      <c r="BSV83" s="545"/>
      <c r="BSW83" s="545"/>
      <c r="BSX83" s="545"/>
      <c r="BSY83" s="545"/>
      <c r="BSZ83" s="545"/>
      <c r="BTB83" s="545"/>
      <c r="BTD83" s="545"/>
      <c r="BTE83" s="545"/>
      <c r="BTF83" s="545"/>
      <c r="BTG83" s="545"/>
      <c r="BTH83" s="545"/>
      <c r="BTJ83" s="545"/>
      <c r="BTL83" s="545"/>
      <c r="BTM83" s="545"/>
      <c r="BTN83" s="545"/>
      <c r="BTO83" s="545"/>
      <c r="BTP83" s="545"/>
      <c r="BTR83" s="545"/>
      <c r="BTT83" s="545"/>
      <c r="BTU83" s="545"/>
      <c r="BTV83" s="545"/>
      <c r="BTW83" s="545"/>
      <c r="BTX83" s="545"/>
      <c r="BTZ83" s="545"/>
      <c r="BUB83" s="545"/>
      <c r="BUC83" s="545"/>
      <c r="BUD83" s="545"/>
      <c r="BUE83" s="545"/>
      <c r="BUF83" s="545"/>
      <c r="BUH83" s="545"/>
      <c r="BUJ83" s="545"/>
      <c r="BUK83" s="545"/>
      <c r="BUL83" s="545"/>
      <c r="BUM83" s="545"/>
      <c r="BUN83" s="545"/>
      <c r="BUP83" s="545"/>
      <c r="BUR83" s="545"/>
      <c r="BUS83" s="545"/>
      <c r="BUT83" s="545"/>
      <c r="BUU83" s="545"/>
      <c r="BUV83" s="545"/>
      <c r="BUX83" s="545"/>
      <c r="BUZ83" s="545"/>
      <c r="BVA83" s="545"/>
      <c r="BVB83" s="545"/>
      <c r="BVC83" s="545"/>
      <c r="BVD83" s="545"/>
      <c r="BVF83" s="545"/>
      <c r="BVH83" s="545"/>
      <c r="BVI83" s="545"/>
      <c r="BVJ83" s="545"/>
      <c r="BVK83" s="545"/>
      <c r="BVL83" s="545"/>
      <c r="BVN83" s="545"/>
      <c r="BVP83" s="545"/>
      <c r="BVQ83" s="545"/>
      <c r="BVR83" s="545"/>
      <c r="BVS83" s="545"/>
      <c r="BVT83" s="545"/>
      <c r="BVV83" s="545"/>
      <c r="BVX83" s="545"/>
      <c r="BVY83" s="545"/>
      <c r="BVZ83" s="545"/>
      <c r="BWA83" s="545"/>
      <c r="BWB83" s="545"/>
      <c r="BWD83" s="545"/>
      <c r="BWF83" s="545"/>
      <c r="BWG83" s="545"/>
      <c r="BWH83" s="545"/>
      <c r="BWI83" s="545"/>
      <c r="BWJ83" s="545"/>
      <c r="BWL83" s="545"/>
      <c r="BWN83" s="545"/>
      <c r="BWO83" s="545"/>
      <c r="BWP83" s="545"/>
      <c r="BWQ83" s="545"/>
      <c r="BWR83" s="545"/>
      <c r="BWT83" s="545"/>
      <c r="BWV83" s="545"/>
      <c r="BWW83" s="545"/>
      <c r="BWX83" s="545"/>
      <c r="BWY83" s="545"/>
      <c r="BWZ83" s="545"/>
      <c r="BXB83" s="545"/>
      <c r="BXD83" s="545"/>
      <c r="BXE83" s="545"/>
      <c r="BXF83" s="545"/>
      <c r="BXG83" s="545"/>
      <c r="BXH83" s="545"/>
      <c r="BXJ83" s="545"/>
      <c r="BXL83" s="545"/>
      <c r="BXM83" s="545"/>
      <c r="BXN83" s="545"/>
      <c r="BXO83" s="545"/>
      <c r="BXP83" s="545"/>
      <c r="BXR83" s="545"/>
      <c r="BXT83" s="545"/>
      <c r="BXU83" s="545"/>
      <c r="BXV83" s="545"/>
      <c r="BXW83" s="545"/>
      <c r="BXX83" s="545"/>
      <c r="BXZ83" s="545"/>
      <c r="BYB83" s="545"/>
      <c r="BYC83" s="545"/>
      <c r="BYD83" s="545"/>
      <c r="BYE83" s="545"/>
      <c r="BYF83" s="545"/>
      <c r="BYH83" s="545"/>
      <c r="BYJ83" s="545"/>
      <c r="BYK83" s="545"/>
      <c r="BYL83" s="545"/>
      <c r="BYM83" s="545"/>
      <c r="BYN83" s="545"/>
      <c r="BYP83" s="545"/>
      <c r="BYR83" s="545"/>
      <c r="BYS83" s="545"/>
      <c r="BYT83" s="545"/>
      <c r="BYU83" s="545"/>
      <c r="BYV83" s="545"/>
      <c r="BYX83" s="545"/>
      <c r="BYZ83" s="545"/>
      <c r="BZA83" s="545"/>
      <c r="BZB83" s="545"/>
      <c r="BZC83" s="545"/>
      <c r="BZD83" s="545"/>
      <c r="BZF83" s="545"/>
      <c r="BZH83" s="545"/>
      <c r="BZI83" s="545"/>
      <c r="BZJ83" s="545"/>
      <c r="BZK83" s="545"/>
      <c r="BZL83" s="545"/>
      <c r="BZN83" s="545"/>
      <c r="BZP83" s="545"/>
      <c r="BZQ83" s="545"/>
      <c r="BZR83" s="545"/>
      <c r="BZS83" s="545"/>
      <c r="BZT83" s="545"/>
      <c r="BZV83" s="545"/>
      <c r="BZX83" s="545"/>
      <c r="BZY83" s="545"/>
      <c r="BZZ83" s="545"/>
      <c r="CAA83" s="545"/>
      <c r="CAB83" s="545"/>
      <c r="CAD83" s="545"/>
      <c r="CAF83" s="545"/>
      <c r="CAG83" s="545"/>
      <c r="CAH83" s="545"/>
      <c r="CAI83" s="545"/>
      <c r="CAJ83" s="545"/>
      <c r="CAL83" s="545"/>
      <c r="CAN83" s="545"/>
      <c r="CAO83" s="545"/>
      <c r="CAP83" s="545"/>
      <c r="CAQ83" s="545"/>
      <c r="CAR83" s="545"/>
      <c r="CAT83" s="545"/>
      <c r="CAV83" s="545"/>
      <c r="CAW83" s="545"/>
      <c r="CAX83" s="545"/>
      <c r="CAY83" s="545"/>
      <c r="CAZ83" s="545"/>
      <c r="CBB83" s="545"/>
      <c r="CBD83" s="545"/>
      <c r="CBE83" s="545"/>
      <c r="CBF83" s="545"/>
      <c r="CBG83" s="545"/>
      <c r="CBH83" s="545"/>
      <c r="CBJ83" s="545"/>
      <c r="CBL83" s="545"/>
      <c r="CBM83" s="545"/>
      <c r="CBN83" s="545"/>
      <c r="CBO83" s="545"/>
      <c r="CBP83" s="545"/>
      <c r="CBR83" s="545"/>
      <c r="CBT83" s="545"/>
      <c r="CBU83" s="545"/>
      <c r="CBV83" s="545"/>
      <c r="CBW83" s="545"/>
      <c r="CBX83" s="545"/>
      <c r="CBZ83" s="545"/>
      <c r="CCB83" s="545"/>
      <c r="CCC83" s="545"/>
      <c r="CCD83" s="545"/>
      <c r="CCE83" s="545"/>
      <c r="CCF83" s="545"/>
      <c r="CCH83" s="545"/>
      <c r="CCJ83" s="545"/>
      <c r="CCK83" s="545"/>
      <c r="CCL83" s="545"/>
      <c r="CCM83" s="545"/>
      <c r="CCN83" s="545"/>
      <c r="CCP83" s="545"/>
      <c r="CCR83" s="545"/>
      <c r="CCS83" s="545"/>
      <c r="CCT83" s="545"/>
      <c r="CCU83" s="545"/>
      <c r="CCV83" s="545"/>
      <c r="CCX83" s="545"/>
      <c r="CCZ83" s="545"/>
      <c r="CDA83" s="545"/>
      <c r="CDB83" s="545"/>
      <c r="CDC83" s="545"/>
      <c r="CDD83" s="545"/>
      <c r="CDF83" s="545"/>
      <c r="CDH83" s="545"/>
      <c r="CDI83" s="545"/>
      <c r="CDJ83" s="545"/>
      <c r="CDK83" s="545"/>
      <c r="CDL83" s="545"/>
      <c r="CDN83" s="545"/>
      <c r="CDP83" s="545"/>
      <c r="CDQ83" s="545"/>
      <c r="CDR83" s="545"/>
      <c r="CDS83" s="545"/>
      <c r="CDT83" s="545"/>
      <c r="CDV83" s="545"/>
      <c r="CDX83" s="545"/>
      <c r="CDY83" s="545"/>
      <c r="CDZ83" s="545"/>
      <c r="CEA83" s="545"/>
      <c r="CEB83" s="545"/>
      <c r="CED83" s="545"/>
      <c r="CEF83" s="545"/>
      <c r="CEG83" s="545"/>
      <c r="CEH83" s="545"/>
      <c r="CEI83" s="545"/>
      <c r="CEJ83" s="545"/>
      <c r="CEL83" s="545"/>
      <c r="CEN83" s="545"/>
      <c r="CEO83" s="545"/>
      <c r="CEP83" s="545"/>
      <c r="CEQ83" s="545"/>
      <c r="CER83" s="545"/>
      <c r="CET83" s="545"/>
      <c r="CEV83" s="545"/>
      <c r="CEW83" s="545"/>
      <c r="CEX83" s="545"/>
      <c r="CEY83" s="545"/>
      <c r="CEZ83" s="545"/>
      <c r="CFB83" s="545"/>
      <c r="CFD83" s="545"/>
      <c r="CFE83" s="545"/>
      <c r="CFF83" s="545"/>
      <c r="CFG83" s="545"/>
      <c r="CFH83" s="545"/>
      <c r="CFJ83" s="545"/>
      <c r="CFL83" s="545"/>
      <c r="CFM83" s="545"/>
      <c r="CFN83" s="545"/>
      <c r="CFO83" s="545"/>
      <c r="CFP83" s="545"/>
      <c r="CFR83" s="545"/>
      <c r="CFT83" s="545"/>
      <c r="CFU83" s="545"/>
      <c r="CFV83" s="545"/>
      <c r="CFW83" s="545"/>
      <c r="CFX83" s="545"/>
      <c r="CFZ83" s="545"/>
      <c r="CGB83" s="545"/>
      <c r="CGC83" s="545"/>
      <c r="CGD83" s="545"/>
      <c r="CGE83" s="545"/>
      <c r="CGF83" s="545"/>
      <c r="CGH83" s="545"/>
      <c r="CGJ83" s="545"/>
      <c r="CGK83" s="545"/>
      <c r="CGL83" s="545"/>
      <c r="CGM83" s="545"/>
      <c r="CGN83" s="545"/>
      <c r="CGP83" s="545"/>
      <c r="CGR83" s="545"/>
      <c r="CGS83" s="545"/>
      <c r="CGT83" s="545"/>
      <c r="CGU83" s="545"/>
      <c r="CGV83" s="545"/>
      <c r="CGX83" s="545"/>
      <c r="CGZ83" s="545"/>
      <c r="CHA83" s="545"/>
      <c r="CHB83" s="545"/>
      <c r="CHC83" s="545"/>
      <c r="CHD83" s="545"/>
      <c r="CHF83" s="545"/>
      <c r="CHH83" s="545"/>
      <c r="CHI83" s="545"/>
      <c r="CHJ83" s="545"/>
      <c r="CHK83" s="545"/>
      <c r="CHL83" s="545"/>
      <c r="CHN83" s="545"/>
      <c r="CHP83" s="545"/>
      <c r="CHQ83" s="545"/>
      <c r="CHR83" s="545"/>
      <c r="CHS83" s="545"/>
      <c r="CHT83" s="545"/>
      <c r="CHV83" s="545"/>
      <c r="CHX83" s="545"/>
      <c r="CHY83" s="545"/>
      <c r="CHZ83" s="545"/>
      <c r="CIA83" s="545"/>
      <c r="CIB83" s="545"/>
      <c r="CID83" s="545"/>
      <c r="CIF83" s="545"/>
      <c r="CIG83" s="545"/>
      <c r="CIH83" s="545"/>
      <c r="CII83" s="545"/>
      <c r="CIJ83" s="545"/>
      <c r="CIL83" s="545"/>
      <c r="CIN83" s="545"/>
      <c r="CIO83" s="545"/>
      <c r="CIP83" s="545"/>
      <c r="CIQ83" s="545"/>
      <c r="CIR83" s="545"/>
      <c r="CIT83" s="545"/>
      <c r="CIV83" s="545"/>
      <c r="CIW83" s="545"/>
      <c r="CIX83" s="545"/>
      <c r="CIY83" s="545"/>
      <c r="CIZ83" s="545"/>
      <c r="CJB83" s="545"/>
      <c r="CJD83" s="545"/>
      <c r="CJE83" s="545"/>
      <c r="CJF83" s="545"/>
      <c r="CJG83" s="545"/>
      <c r="CJH83" s="545"/>
      <c r="CJJ83" s="545"/>
      <c r="CJL83" s="545"/>
      <c r="CJM83" s="545"/>
      <c r="CJN83" s="545"/>
      <c r="CJO83" s="545"/>
      <c r="CJP83" s="545"/>
      <c r="CJR83" s="545"/>
      <c r="CJT83" s="545"/>
      <c r="CJU83" s="545"/>
      <c r="CJV83" s="545"/>
      <c r="CJW83" s="545"/>
      <c r="CJX83" s="545"/>
      <c r="CJZ83" s="545"/>
      <c r="CKB83" s="545"/>
      <c r="CKC83" s="545"/>
      <c r="CKD83" s="545"/>
      <c r="CKE83" s="545"/>
      <c r="CKF83" s="545"/>
      <c r="CKH83" s="545"/>
      <c r="CKJ83" s="545"/>
      <c r="CKK83" s="545"/>
      <c r="CKL83" s="545"/>
      <c r="CKM83" s="545"/>
      <c r="CKN83" s="545"/>
      <c r="CKP83" s="545"/>
      <c r="CKR83" s="545"/>
      <c r="CKS83" s="545"/>
      <c r="CKT83" s="545"/>
      <c r="CKU83" s="545"/>
      <c r="CKV83" s="545"/>
      <c r="CKX83" s="545"/>
      <c r="CKZ83" s="545"/>
      <c r="CLA83" s="545"/>
      <c r="CLB83" s="545"/>
      <c r="CLC83" s="545"/>
      <c r="CLD83" s="545"/>
      <c r="CLF83" s="545"/>
      <c r="CLH83" s="545"/>
      <c r="CLI83" s="545"/>
      <c r="CLJ83" s="545"/>
      <c r="CLK83" s="545"/>
      <c r="CLL83" s="545"/>
      <c r="CLN83" s="545"/>
      <c r="CLP83" s="545"/>
      <c r="CLQ83" s="545"/>
      <c r="CLR83" s="545"/>
      <c r="CLS83" s="545"/>
      <c r="CLT83" s="545"/>
      <c r="CLV83" s="545"/>
      <c r="CLX83" s="545"/>
      <c r="CLY83" s="545"/>
      <c r="CLZ83" s="545"/>
      <c r="CMA83" s="545"/>
      <c r="CMB83" s="545"/>
      <c r="CMD83" s="545"/>
      <c r="CMF83" s="545"/>
      <c r="CMG83" s="545"/>
      <c r="CMH83" s="545"/>
      <c r="CMI83" s="545"/>
      <c r="CMJ83" s="545"/>
      <c r="CML83" s="545"/>
      <c r="CMN83" s="545"/>
      <c r="CMO83" s="545"/>
      <c r="CMP83" s="545"/>
      <c r="CMQ83" s="545"/>
      <c r="CMR83" s="545"/>
      <c r="CMT83" s="545"/>
      <c r="CMV83" s="545"/>
      <c r="CMW83" s="545"/>
      <c r="CMX83" s="545"/>
      <c r="CMY83" s="545"/>
      <c r="CMZ83" s="545"/>
      <c r="CNB83" s="545"/>
      <c r="CND83" s="545"/>
      <c r="CNE83" s="545"/>
      <c r="CNF83" s="545"/>
      <c r="CNG83" s="545"/>
      <c r="CNH83" s="545"/>
      <c r="CNJ83" s="545"/>
      <c r="CNL83" s="545"/>
      <c r="CNM83" s="545"/>
      <c r="CNN83" s="545"/>
      <c r="CNO83" s="545"/>
      <c r="CNP83" s="545"/>
      <c r="CNR83" s="545"/>
      <c r="CNT83" s="545"/>
      <c r="CNU83" s="545"/>
      <c r="CNV83" s="545"/>
      <c r="CNW83" s="545"/>
      <c r="CNX83" s="545"/>
      <c r="CNZ83" s="545"/>
      <c r="COB83" s="545"/>
      <c r="COC83" s="545"/>
      <c r="COD83" s="545"/>
      <c r="COE83" s="545"/>
      <c r="COF83" s="545"/>
      <c r="COH83" s="545"/>
      <c r="COJ83" s="545"/>
      <c r="COK83" s="545"/>
      <c r="COL83" s="545"/>
      <c r="COM83" s="545"/>
      <c r="CON83" s="545"/>
      <c r="COP83" s="545"/>
      <c r="COR83" s="545"/>
      <c r="COS83" s="545"/>
      <c r="COT83" s="545"/>
      <c r="COU83" s="545"/>
      <c r="COV83" s="545"/>
      <c r="COX83" s="545"/>
      <c r="COZ83" s="545"/>
      <c r="CPA83" s="545"/>
      <c r="CPB83" s="545"/>
      <c r="CPC83" s="545"/>
      <c r="CPD83" s="545"/>
      <c r="CPF83" s="545"/>
      <c r="CPH83" s="545"/>
      <c r="CPI83" s="545"/>
      <c r="CPJ83" s="545"/>
      <c r="CPK83" s="545"/>
      <c r="CPL83" s="545"/>
      <c r="CPN83" s="545"/>
      <c r="CPP83" s="545"/>
      <c r="CPQ83" s="545"/>
      <c r="CPR83" s="545"/>
      <c r="CPS83" s="545"/>
      <c r="CPT83" s="545"/>
      <c r="CPV83" s="545"/>
      <c r="CPX83" s="545"/>
      <c r="CPY83" s="545"/>
      <c r="CPZ83" s="545"/>
      <c r="CQA83" s="545"/>
      <c r="CQB83" s="545"/>
      <c r="CQD83" s="545"/>
      <c r="CQF83" s="545"/>
      <c r="CQG83" s="545"/>
      <c r="CQH83" s="545"/>
      <c r="CQI83" s="545"/>
      <c r="CQJ83" s="545"/>
      <c r="CQL83" s="545"/>
      <c r="CQN83" s="545"/>
      <c r="CQO83" s="545"/>
      <c r="CQP83" s="545"/>
      <c r="CQQ83" s="545"/>
      <c r="CQR83" s="545"/>
      <c r="CQT83" s="545"/>
      <c r="CQV83" s="545"/>
      <c r="CQW83" s="545"/>
      <c r="CQX83" s="545"/>
      <c r="CQY83" s="545"/>
      <c r="CQZ83" s="545"/>
      <c r="CRB83" s="545"/>
      <c r="CRD83" s="545"/>
      <c r="CRE83" s="545"/>
      <c r="CRF83" s="545"/>
      <c r="CRG83" s="545"/>
      <c r="CRH83" s="545"/>
      <c r="CRJ83" s="545"/>
      <c r="CRL83" s="545"/>
      <c r="CRM83" s="545"/>
      <c r="CRN83" s="545"/>
      <c r="CRO83" s="545"/>
      <c r="CRP83" s="545"/>
      <c r="CRR83" s="545"/>
      <c r="CRT83" s="545"/>
      <c r="CRU83" s="545"/>
      <c r="CRV83" s="545"/>
      <c r="CRW83" s="545"/>
      <c r="CRX83" s="545"/>
      <c r="CRZ83" s="545"/>
      <c r="CSB83" s="545"/>
      <c r="CSC83" s="545"/>
      <c r="CSD83" s="545"/>
      <c r="CSE83" s="545"/>
      <c r="CSF83" s="545"/>
      <c r="CSH83" s="545"/>
      <c r="CSJ83" s="545"/>
      <c r="CSK83" s="545"/>
      <c r="CSL83" s="545"/>
      <c r="CSM83" s="545"/>
      <c r="CSN83" s="545"/>
      <c r="CSP83" s="545"/>
      <c r="CSR83" s="545"/>
      <c r="CSS83" s="545"/>
      <c r="CST83" s="545"/>
      <c r="CSU83" s="545"/>
      <c r="CSV83" s="545"/>
      <c r="CSX83" s="545"/>
      <c r="CSZ83" s="545"/>
      <c r="CTA83" s="545"/>
      <c r="CTB83" s="545"/>
      <c r="CTC83" s="545"/>
      <c r="CTD83" s="545"/>
      <c r="CTF83" s="545"/>
      <c r="CTH83" s="545"/>
      <c r="CTI83" s="545"/>
      <c r="CTJ83" s="545"/>
      <c r="CTK83" s="545"/>
      <c r="CTL83" s="545"/>
      <c r="CTN83" s="545"/>
      <c r="CTP83" s="545"/>
      <c r="CTQ83" s="545"/>
      <c r="CTR83" s="545"/>
      <c r="CTS83" s="545"/>
      <c r="CTT83" s="545"/>
      <c r="CTV83" s="545"/>
      <c r="CTX83" s="545"/>
      <c r="CTY83" s="545"/>
      <c r="CTZ83" s="545"/>
      <c r="CUA83" s="545"/>
      <c r="CUB83" s="545"/>
      <c r="CUD83" s="545"/>
      <c r="CUF83" s="545"/>
      <c r="CUG83" s="545"/>
      <c r="CUH83" s="545"/>
      <c r="CUI83" s="545"/>
      <c r="CUJ83" s="545"/>
      <c r="CUL83" s="545"/>
      <c r="CUN83" s="545"/>
      <c r="CUO83" s="545"/>
      <c r="CUP83" s="545"/>
      <c r="CUQ83" s="545"/>
      <c r="CUR83" s="545"/>
      <c r="CUT83" s="545"/>
      <c r="CUV83" s="545"/>
      <c r="CUW83" s="545"/>
      <c r="CUX83" s="545"/>
      <c r="CUY83" s="545"/>
      <c r="CUZ83" s="545"/>
      <c r="CVB83" s="545"/>
      <c r="CVD83" s="545"/>
      <c r="CVE83" s="545"/>
      <c r="CVF83" s="545"/>
      <c r="CVG83" s="545"/>
      <c r="CVH83" s="545"/>
      <c r="CVJ83" s="545"/>
      <c r="CVL83" s="545"/>
      <c r="CVM83" s="545"/>
      <c r="CVN83" s="545"/>
      <c r="CVO83" s="545"/>
      <c r="CVP83" s="545"/>
      <c r="CVR83" s="545"/>
      <c r="CVT83" s="545"/>
      <c r="CVU83" s="545"/>
      <c r="CVV83" s="545"/>
      <c r="CVW83" s="545"/>
      <c r="CVX83" s="545"/>
      <c r="CVZ83" s="545"/>
      <c r="CWB83" s="545"/>
      <c r="CWC83" s="545"/>
      <c r="CWD83" s="545"/>
      <c r="CWE83" s="545"/>
      <c r="CWF83" s="545"/>
      <c r="CWH83" s="545"/>
      <c r="CWJ83" s="545"/>
      <c r="CWK83" s="545"/>
      <c r="CWL83" s="545"/>
      <c r="CWM83" s="545"/>
      <c r="CWN83" s="545"/>
      <c r="CWP83" s="545"/>
      <c r="CWR83" s="545"/>
      <c r="CWS83" s="545"/>
      <c r="CWT83" s="545"/>
      <c r="CWU83" s="545"/>
      <c r="CWV83" s="545"/>
      <c r="CWX83" s="545"/>
      <c r="CWZ83" s="545"/>
      <c r="CXA83" s="545"/>
      <c r="CXB83" s="545"/>
      <c r="CXC83" s="545"/>
      <c r="CXD83" s="545"/>
      <c r="CXF83" s="545"/>
      <c r="CXH83" s="545"/>
      <c r="CXI83" s="545"/>
      <c r="CXJ83" s="545"/>
      <c r="CXK83" s="545"/>
      <c r="CXL83" s="545"/>
      <c r="CXN83" s="545"/>
      <c r="CXP83" s="545"/>
      <c r="CXQ83" s="545"/>
      <c r="CXR83" s="545"/>
      <c r="CXS83" s="545"/>
      <c r="CXT83" s="545"/>
      <c r="CXV83" s="545"/>
      <c r="CXX83" s="545"/>
      <c r="CXY83" s="545"/>
      <c r="CXZ83" s="545"/>
      <c r="CYA83" s="545"/>
      <c r="CYB83" s="545"/>
      <c r="CYD83" s="545"/>
      <c r="CYF83" s="545"/>
      <c r="CYG83" s="545"/>
      <c r="CYH83" s="545"/>
      <c r="CYI83" s="545"/>
      <c r="CYJ83" s="545"/>
      <c r="CYL83" s="545"/>
      <c r="CYN83" s="545"/>
      <c r="CYO83" s="545"/>
      <c r="CYP83" s="545"/>
      <c r="CYQ83" s="545"/>
      <c r="CYR83" s="545"/>
      <c r="CYT83" s="545"/>
      <c r="CYV83" s="545"/>
      <c r="CYW83" s="545"/>
      <c r="CYX83" s="545"/>
      <c r="CYY83" s="545"/>
      <c r="CYZ83" s="545"/>
      <c r="CZB83" s="545"/>
      <c r="CZD83" s="545"/>
      <c r="CZE83" s="545"/>
      <c r="CZF83" s="545"/>
      <c r="CZG83" s="545"/>
      <c r="CZH83" s="545"/>
      <c r="CZJ83" s="545"/>
      <c r="CZL83" s="545"/>
      <c r="CZM83" s="545"/>
      <c r="CZN83" s="545"/>
      <c r="CZO83" s="545"/>
      <c r="CZP83" s="545"/>
      <c r="CZR83" s="545"/>
      <c r="CZT83" s="545"/>
      <c r="CZU83" s="545"/>
      <c r="CZV83" s="545"/>
      <c r="CZW83" s="545"/>
      <c r="CZX83" s="545"/>
      <c r="CZZ83" s="545"/>
      <c r="DAB83" s="545"/>
      <c r="DAC83" s="545"/>
      <c r="DAD83" s="545"/>
      <c r="DAE83" s="545"/>
      <c r="DAF83" s="545"/>
      <c r="DAH83" s="545"/>
      <c r="DAJ83" s="545"/>
      <c r="DAK83" s="545"/>
      <c r="DAL83" s="545"/>
      <c r="DAM83" s="545"/>
      <c r="DAN83" s="545"/>
      <c r="DAP83" s="545"/>
      <c r="DAR83" s="545"/>
      <c r="DAS83" s="545"/>
      <c r="DAT83" s="545"/>
      <c r="DAU83" s="545"/>
      <c r="DAV83" s="545"/>
      <c r="DAX83" s="545"/>
      <c r="DAZ83" s="545"/>
      <c r="DBA83" s="545"/>
      <c r="DBB83" s="545"/>
      <c r="DBC83" s="545"/>
      <c r="DBD83" s="545"/>
      <c r="DBF83" s="545"/>
      <c r="DBH83" s="545"/>
      <c r="DBI83" s="545"/>
      <c r="DBJ83" s="545"/>
      <c r="DBK83" s="545"/>
      <c r="DBL83" s="545"/>
      <c r="DBN83" s="545"/>
      <c r="DBP83" s="545"/>
      <c r="DBQ83" s="545"/>
      <c r="DBR83" s="545"/>
      <c r="DBS83" s="545"/>
      <c r="DBT83" s="545"/>
      <c r="DBV83" s="545"/>
      <c r="DBX83" s="545"/>
      <c r="DBY83" s="545"/>
      <c r="DBZ83" s="545"/>
      <c r="DCA83" s="545"/>
      <c r="DCB83" s="545"/>
      <c r="DCD83" s="545"/>
      <c r="DCF83" s="545"/>
      <c r="DCG83" s="545"/>
      <c r="DCH83" s="545"/>
      <c r="DCI83" s="545"/>
      <c r="DCJ83" s="545"/>
      <c r="DCL83" s="545"/>
      <c r="DCN83" s="545"/>
      <c r="DCO83" s="545"/>
      <c r="DCP83" s="545"/>
      <c r="DCQ83" s="545"/>
      <c r="DCR83" s="545"/>
      <c r="DCT83" s="545"/>
      <c r="DCV83" s="545"/>
      <c r="DCW83" s="545"/>
      <c r="DCX83" s="545"/>
      <c r="DCY83" s="545"/>
      <c r="DCZ83" s="545"/>
      <c r="DDB83" s="545"/>
      <c r="DDD83" s="545"/>
      <c r="DDE83" s="545"/>
      <c r="DDF83" s="545"/>
      <c r="DDG83" s="545"/>
      <c r="DDH83" s="545"/>
      <c r="DDJ83" s="545"/>
      <c r="DDL83" s="545"/>
      <c r="DDM83" s="545"/>
      <c r="DDN83" s="545"/>
      <c r="DDO83" s="545"/>
      <c r="DDP83" s="545"/>
      <c r="DDR83" s="545"/>
      <c r="DDT83" s="545"/>
      <c r="DDU83" s="545"/>
      <c r="DDV83" s="545"/>
      <c r="DDW83" s="545"/>
      <c r="DDX83" s="545"/>
      <c r="DDZ83" s="545"/>
      <c r="DEB83" s="545"/>
      <c r="DEC83" s="545"/>
      <c r="DED83" s="545"/>
      <c r="DEE83" s="545"/>
      <c r="DEF83" s="545"/>
      <c r="DEH83" s="545"/>
      <c r="DEJ83" s="545"/>
      <c r="DEK83" s="545"/>
      <c r="DEL83" s="545"/>
      <c r="DEM83" s="545"/>
      <c r="DEN83" s="545"/>
      <c r="DEP83" s="545"/>
      <c r="DER83" s="545"/>
      <c r="DES83" s="545"/>
      <c r="DET83" s="545"/>
      <c r="DEU83" s="545"/>
      <c r="DEV83" s="545"/>
      <c r="DEX83" s="545"/>
      <c r="DEZ83" s="545"/>
      <c r="DFA83" s="545"/>
      <c r="DFB83" s="545"/>
      <c r="DFC83" s="545"/>
      <c r="DFD83" s="545"/>
      <c r="DFF83" s="545"/>
      <c r="DFH83" s="545"/>
      <c r="DFI83" s="545"/>
      <c r="DFJ83" s="545"/>
      <c r="DFK83" s="545"/>
      <c r="DFL83" s="545"/>
      <c r="DFN83" s="545"/>
      <c r="DFP83" s="545"/>
      <c r="DFQ83" s="545"/>
      <c r="DFR83" s="545"/>
      <c r="DFS83" s="545"/>
      <c r="DFT83" s="545"/>
      <c r="DFV83" s="545"/>
      <c r="DFX83" s="545"/>
      <c r="DFY83" s="545"/>
      <c r="DFZ83" s="545"/>
      <c r="DGA83" s="545"/>
      <c r="DGB83" s="545"/>
      <c r="DGD83" s="545"/>
      <c r="DGF83" s="545"/>
      <c r="DGG83" s="545"/>
      <c r="DGH83" s="545"/>
      <c r="DGI83" s="545"/>
      <c r="DGJ83" s="545"/>
      <c r="DGL83" s="545"/>
      <c r="DGN83" s="545"/>
      <c r="DGO83" s="545"/>
      <c r="DGP83" s="545"/>
      <c r="DGQ83" s="545"/>
      <c r="DGR83" s="545"/>
      <c r="DGT83" s="545"/>
      <c r="DGV83" s="545"/>
      <c r="DGW83" s="545"/>
      <c r="DGX83" s="545"/>
      <c r="DGY83" s="545"/>
      <c r="DGZ83" s="545"/>
      <c r="DHB83" s="545"/>
      <c r="DHD83" s="545"/>
      <c r="DHE83" s="545"/>
      <c r="DHF83" s="545"/>
      <c r="DHG83" s="545"/>
      <c r="DHH83" s="545"/>
      <c r="DHJ83" s="545"/>
      <c r="DHL83" s="545"/>
      <c r="DHM83" s="545"/>
      <c r="DHN83" s="545"/>
      <c r="DHO83" s="545"/>
      <c r="DHP83" s="545"/>
      <c r="DHR83" s="545"/>
      <c r="DHT83" s="545"/>
      <c r="DHU83" s="545"/>
      <c r="DHV83" s="545"/>
      <c r="DHW83" s="545"/>
      <c r="DHX83" s="545"/>
      <c r="DHZ83" s="545"/>
      <c r="DIB83" s="545"/>
      <c r="DIC83" s="545"/>
      <c r="DID83" s="545"/>
      <c r="DIE83" s="545"/>
      <c r="DIF83" s="545"/>
      <c r="DIH83" s="545"/>
      <c r="DIJ83" s="545"/>
      <c r="DIK83" s="545"/>
      <c r="DIL83" s="545"/>
      <c r="DIM83" s="545"/>
      <c r="DIN83" s="545"/>
      <c r="DIP83" s="545"/>
      <c r="DIR83" s="545"/>
      <c r="DIS83" s="545"/>
      <c r="DIT83" s="545"/>
      <c r="DIU83" s="545"/>
      <c r="DIV83" s="545"/>
      <c r="DIX83" s="545"/>
      <c r="DIZ83" s="545"/>
      <c r="DJA83" s="545"/>
      <c r="DJB83" s="545"/>
      <c r="DJC83" s="545"/>
      <c r="DJD83" s="545"/>
      <c r="DJF83" s="545"/>
      <c r="DJH83" s="545"/>
      <c r="DJI83" s="545"/>
      <c r="DJJ83" s="545"/>
      <c r="DJK83" s="545"/>
      <c r="DJL83" s="545"/>
      <c r="DJN83" s="545"/>
      <c r="DJP83" s="545"/>
      <c r="DJQ83" s="545"/>
      <c r="DJR83" s="545"/>
      <c r="DJS83" s="545"/>
      <c r="DJT83" s="545"/>
      <c r="DJV83" s="545"/>
      <c r="DJX83" s="545"/>
      <c r="DJY83" s="545"/>
      <c r="DJZ83" s="545"/>
      <c r="DKA83" s="545"/>
      <c r="DKB83" s="545"/>
      <c r="DKD83" s="545"/>
      <c r="DKF83" s="545"/>
      <c r="DKG83" s="545"/>
      <c r="DKH83" s="545"/>
      <c r="DKI83" s="545"/>
      <c r="DKJ83" s="545"/>
      <c r="DKL83" s="545"/>
      <c r="DKN83" s="545"/>
      <c r="DKO83" s="545"/>
      <c r="DKP83" s="545"/>
      <c r="DKQ83" s="545"/>
      <c r="DKR83" s="545"/>
      <c r="DKT83" s="545"/>
      <c r="DKV83" s="545"/>
      <c r="DKW83" s="545"/>
      <c r="DKX83" s="545"/>
      <c r="DKY83" s="545"/>
      <c r="DKZ83" s="545"/>
      <c r="DLB83" s="545"/>
      <c r="DLD83" s="545"/>
      <c r="DLE83" s="545"/>
      <c r="DLF83" s="545"/>
      <c r="DLG83" s="545"/>
      <c r="DLH83" s="545"/>
      <c r="DLJ83" s="545"/>
      <c r="DLL83" s="545"/>
      <c r="DLM83" s="545"/>
      <c r="DLN83" s="545"/>
      <c r="DLO83" s="545"/>
      <c r="DLP83" s="545"/>
      <c r="DLR83" s="545"/>
      <c r="DLT83" s="545"/>
      <c r="DLU83" s="545"/>
      <c r="DLV83" s="545"/>
      <c r="DLW83" s="545"/>
      <c r="DLX83" s="545"/>
      <c r="DLZ83" s="545"/>
      <c r="DMB83" s="545"/>
      <c r="DMC83" s="545"/>
      <c r="DMD83" s="545"/>
      <c r="DME83" s="545"/>
      <c r="DMF83" s="545"/>
      <c r="DMH83" s="545"/>
      <c r="DMJ83" s="545"/>
      <c r="DMK83" s="545"/>
      <c r="DML83" s="545"/>
      <c r="DMM83" s="545"/>
      <c r="DMN83" s="545"/>
      <c r="DMP83" s="545"/>
      <c r="DMR83" s="545"/>
      <c r="DMS83" s="545"/>
      <c r="DMT83" s="545"/>
      <c r="DMU83" s="545"/>
      <c r="DMV83" s="545"/>
      <c r="DMX83" s="545"/>
      <c r="DMZ83" s="545"/>
      <c r="DNA83" s="545"/>
      <c r="DNB83" s="545"/>
      <c r="DNC83" s="545"/>
      <c r="DND83" s="545"/>
      <c r="DNF83" s="545"/>
      <c r="DNH83" s="545"/>
      <c r="DNI83" s="545"/>
      <c r="DNJ83" s="545"/>
      <c r="DNK83" s="545"/>
      <c r="DNL83" s="545"/>
      <c r="DNN83" s="545"/>
      <c r="DNP83" s="545"/>
      <c r="DNQ83" s="545"/>
      <c r="DNR83" s="545"/>
      <c r="DNS83" s="545"/>
      <c r="DNT83" s="545"/>
      <c r="DNV83" s="545"/>
      <c r="DNX83" s="545"/>
      <c r="DNY83" s="545"/>
      <c r="DNZ83" s="545"/>
      <c r="DOA83" s="545"/>
      <c r="DOB83" s="545"/>
      <c r="DOD83" s="545"/>
      <c r="DOF83" s="545"/>
      <c r="DOG83" s="545"/>
      <c r="DOH83" s="545"/>
      <c r="DOI83" s="545"/>
      <c r="DOJ83" s="545"/>
      <c r="DOL83" s="545"/>
      <c r="DON83" s="545"/>
      <c r="DOO83" s="545"/>
      <c r="DOP83" s="545"/>
      <c r="DOQ83" s="545"/>
      <c r="DOR83" s="545"/>
      <c r="DOT83" s="545"/>
      <c r="DOV83" s="545"/>
      <c r="DOW83" s="545"/>
      <c r="DOX83" s="545"/>
      <c r="DOY83" s="545"/>
      <c r="DOZ83" s="545"/>
      <c r="DPB83" s="545"/>
      <c r="DPD83" s="545"/>
      <c r="DPE83" s="545"/>
      <c r="DPF83" s="545"/>
      <c r="DPG83" s="545"/>
      <c r="DPH83" s="545"/>
      <c r="DPJ83" s="545"/>
      <c r="DPL83" s="545"/>
      <c r="DPM83" s="545"/>
      <c r="DPN83" s="545"/>
      <c r="DPO83" s="545"/>
      <c r="DPP83" s="545"/>
      <c r="DPR83" s="545"/>
      <c r="DPT83" s="545"/>
      <c r="DPU83" s="545"/>
      <c r="DPV83" s="545"/>
      <c r="DPW83" s="545"/>
      <c r="DPX83" s="545"/>
      <c r="DPZ83" s="545"/>
      <c r="DQB83" s="545"/>
      <c r="DQC83" s="545"/>
      <c r="DQD83" s="545"/>
      <c r="DQE83" s="545"/>
      <c r="DQF83" s="545"/>
      <c r="DQH83" s="545"/>
      <c r="DQJ83" s="545"/>
      <c r="DQK83" s="545"/>
      <c r="DQL83" s="545"/>
      <c r="DQM83" s="545"/>
      <c r="DQN83" s="545"/>
      <c r="DQP83" s="545"/>
      <c r="DQR83" s="545"/>
      <c r="DQS83" s="545"/>
      <c r="DQT83" s="545"/>
      <c r="DQU83" s="545"/>
      <c r="DQV83" s="545"/>
      <c r="DQX83" s="545"/>
      <c r="DQZ83" s="545"/>
      <c r="DRA83" s="545"/>
      <c r="DRB83" s="545"/>
      <c r="DRC83" s="545"/>
      <c r="DRD83" s="545"/>
      <c r="DRF83" s="545"/>
      <c r="DRH83" s="545"/>
      <c r="DRI83" s="545"/>
      <c r="DRJ83" s="545"/>
      <c r="DRK83" s="545"/>
      <c r="DRL83" s="545"/>
      <c r="DRN83" s="545"/>
      <c r="DRP83" s="545"/>
      <c r="DRQ83" s="545"/>
      <c r="DRR83" s="545"/>
      <c r="DRS83" s="545"/>
      <c r="DRT83" s="545"/>
      <c r="DRV83" s="545"/>
      <c r="DRX83" s="545"/>
      <c r="DRY83" s="545"/>
      <c r="DRZ83" s="545"/>
      <c r="DSA83" s="545"/>
      <c r="DSB83" s="545"/>
      <c r="DSD83" s="545"/>
      <c r="DSF83" s="545"/>
      <c r="DSG83" s="545"/>
      <c r="DSH83" s="545"/>
      <c r="DSI83" s="545"/>
      <c r="DSJ83" s="545"/>
      <c r="DSL83" s="545"/>
      <c r="DSN83" s="545"/>
      <c r="DSO83" s="545"/>
      <c r="DSP83" s="545"/>
      <c r="DSQ83" s="545"/>
      <c r="DSR83" s="545"/>
      <c r="DST83" s="545"/>
      <c r="DSV83" s="545"/>
      <c r="DSW83" s="545"/>
      <c r="DSX83" s="545"/>
      <c r="DSY83" s="545"/>
      <c r="DSZ83" s="545"/>
      <c r="DTB83" s="545"/>
      <c r="DTD83" s="545"/>
      <c r="DTE83" s="545"/>
      <c r="DTF83" s="545"/>
      <c r="DTG83" s="545"/>
      <c r="DTH83" s="545"/>
      <c r="DTJ83" s="545"/>
      <c r="DTL83" s="545"/>
      <c r="DTM83" s="545"/>
      <c r="DTN83" s="545"/>
      <c r="DTO83" s="545"/>
      <c r="DTP83" s="545"/>
      <c r="DTR83" s="545"/>
      <c r="DTT83" s="545"/>
      <c r="DTU83" s="545"/>
      <c r="DTV83" s="545"/>
      <c r="DTW83" s="545"/>
      <c r="DTX83" s="545"/>
      <c r="DTZ83" s="545"/>
      <c r="DUB83" s="545"/>
      <c r="DUC83" s="545"/>
      <c r="DUD83" s="545"/>
      <c r="DUE83" s="545"/>
      <c r="DUF83" s="545"/>
      <c r="DUH83" s="545"/>
      <c r="DUJ83" s="545"/>
      <c r="DUK83" s="545"/>
      <c r="DUL83" s="545"/>
      <c r="DUM83" s="545"/>
      <c r="DUN83" s="545"/>
      <c r="DUP83" s="545"/>
      <c r="DUR83" s="545"/>
      <c r="DUS83" s="545"/>
      <c r="DUT83" s="545"/>
      <c r="DUU83" s="545"/>
      <c r="DUV83" s="545"/>
      <c r="DUX83" s="545"/>
      <c r="DUZ83" s="545"/>
      <c r="DVA83" s="545"/>
      <c r="DVB83" s="545"/>
      <c r="DVC83" s="545"/>
      <c r="DVD83" s="545"/>
      <c r="DVF83" s="545"/>
      <c r="DVH83" s="545"/>
      <c r="DVI83" s="545"/>
      <c r="DVJ83" s="545"/>
      <c r="DVK83" s="545"/>
      <c r="DVL83" s="545"/>
      <c r="DVN83" s="545"/>
      <c r="DVP83" s="545"/>
      <c r="DVQ83" s="545"/>
      <c r="DVR83" s="545"/>
      <c r="DVS83" s="545"/>
      <c r="DVT83" s="545"/>
      <c r="DVV83" s="545"/>
      <c r="DVX83" s="545"/>
      <c r="DVY83" s="545"/>
      <c r="DVZ83" s="545"/>
      <c r="DWA83" s="545"/>
      <c r="DWB83" s="545"/>
      <c r="DWD83" s="545"/>
      <c r="DWF83" s="545"/>
      <c r="DWG83" s="545"/>
      <c r="DWH83" s="545"/>
      <c r="DWI83" s="545"/>
      <c r="DWJ83" s="545"/>
      <c r="DWL83" s="545"/>
      <c r="DWN83" s="545"/>
      <c r="DWO83" s="545"/>
      <c r="DWP83" s="545"/>
      <c r="DWQ83" s="545"/>
      <c r="DWR83" s="545"/>
      <c r="DWT83" s="545"/>
      <c r="DWV83" s="545"/>
      <c r="DWW83" s="545"/>
      <c r="DWX83" s="545"/>
      <c r="DWY83" s="545"/>
      <c r="DWZ83" s="545"/>
      <c r="DXB83" s="545"/>
      <c r="DXD83" s="545"/>
      <c r="DXE83" s="545"/>
      <c r="DXF83" s="545"/>
      <c r="DXG83" s="545"/>
      <c r="DXH83" s="545"/>
      <c r="DXJ83" s="545"/>
      <c r="DXL83" s="545"/>
      <c r="DXM83" s="545"/>
      <c r="DXN83" s="545"/>
      <c r="DXO83" s="545"/>
      <c r="DXP83" s="545"/>
      <c r="DXR83" s="545"/>
      <c r="DXT83" s="545"/>
      <c r="DXU83" s="545"/>
      <c r="DXV83" s="545"/>
      <c r="DXW83" s="545"/>
      <c r="DXX83" s="545"/>
      <c r="DXZ83" s="545"/>
      <c r="DYB83" s="545"/>
      <c r="DYC83" s="545"/>
      <c r="DYD83" s="545"/>
      <c r="DYE83" s="545"/>
      <c r="DYF83" s="545"/>
      <c r="DYH83" s="545"/>
      <c r="DYJ83" s="545"/>
      <c r="DYK83" s="545"/>
      <c r="DYL83" s="545"/>
      <c r="DYM83" s="545"/>
      <c r="DYN83" s="545"/>
      <c r="DYP83" s="545"/>
      <c r="DYR83" s="545"/>
      <c r="DYS83" s="545"/>
      <c r="DYT83" s="545"/>
      <c r="DYU83" s="545"/>
      <c r="DYV83" s="545"/>
      <c r="DYX83" s="545"/>
      <c r="DYZ83" s="545"/>
      <c r="DZA83" s="545"/>
      <c r="DZB83" s="545"/>
      <c r="DZC83" s="545"/>
      <c r="DZD83" s="545"/>
      <c r="DZF83" s="545"/>
      <c r="DZH83" s="545"/>
      <c r="DZI83" s="545"/>
      <c r="DZJ83" s="545"/>
      <c r="DZK83" s="545"/>
      <c r="DZL83" s="545"/>
      <c r="DZN83" s="545"/>
      <c r="DZP83" s="545"/>
      <c r="DZQ83" s="545"/>
      <c r="DZR83" s="545"/>
      <c r="DZS83" s="545"/>
      <c r="DZT83" s="545"/>
      <c r="DZV83" s="545"/>
      <c r="DZX83" s="545"/>
      <c r="DZY83" s="545"/>
      <c r="DZZ83" s="545"/>
      <c r="EAA83" s="545"/>
      <c r="EAB83" s="545"/>
      <c r="EAD83" s="545"/>
      <c r="EAF83" s="545"/>
      <c r="EAG83" s="545"/>
      <c r="EAH83" s="545"/>
      <c r="EAI83" s="545"/>
      <c r="EAJ83" s="545"/>
      <c r="EAL83" s="545"/>
      <c r="EAN83" s="545"/>
      <c r="EAO83" s="545"/>
      <c r="EAP83" s="545"/>
      <c r="EAQ83" s="545"/>
      <c r="EAR83" s="545"/>
      <c r="EAT83" s="545"/>
      <c r="EAV83" s="545"/>
      <c r="EAW83" s="545"/>
      <c r="EAX83" s="545"/>
      <c r="EAY83" s="545"/>
      <c r="EAZ83" s="545"/>
      <c r="EBB83" s="545"/>
      <c r="EBD83" s="545"/>
      <c r="EBE83" s="545"/>
      <c r="EBF83" s="545"/>
      <c r="EBG83" s="545"/>
      <c r="EBH83" s="545"/>
      <c r="EBJ83" s="545"/>
      <c r="EBL83" s="545"/>
      <c r="EBM83" s="545"/>
      <c r="EBN83" s="545"/>
      <c r="EBO83" s="545"/>
      <c r="EBP83" s="545"/>
      <c r="EBR83" s="545"/>
      <c r="EBT83" s="545"/>
      <c r="EBU83" s="545"/>
      <c r="EBV83" s="545"/>
      <c r="EBW83" s="545"/>
      <c r="EBX83" s="545"/>
      <c r="EBZ83" s="545"/>
      <c r="ECB83" s="545"/>
      <c r="ECC83" s="545"/>
      <c r="ECD83" s="545"/>
      <c r="ECE83" s="545"/>
      <c r="ECF83" s="545"/>
      <c r="ECH83" s="545"/>
      <c r="ECJ83" s="545"/>
      <c r="ECK83" s="545"/>
      <c r="ECL83" s="545"/>
      <c r="ECM83" s="545"/>
      <c r="ECN83" s="545"/>
      <c r="ECP83" s="545"/>
      <c r="ECR83" s="545"/>
      <c r="ECS83" s="545"/>
      <c r="ECT83" s="545"/>
      <c r="ECU83" s="545"/>
      <c r="ECV83" s="545"/>
      <c r="ECX83" s="545"/>
      <c r="ECZ83" s="545"/>
      <c r="EDA83" s="545"/>
      <c r="EDB83" s="545"/>
      <c r="EDC83" s="545"/>
      <c r="EDD83" s="545"/>
      <c r="EDF83" s="545"/>
      <c r="EDH83" s="545"/>
      <c r="EDI83" s="545"/>
      <c r="EDJ83" s="545"/>
      <c r="EDK83" s="545"/>
      <c r="EDL83" s="545"/>
      <c r="EDN83" s="545"/>
      <c r="EDP83" s="545"/>
      <c r="EDQ83" s="545"/>
      <c r="EDR83" s="545"/>
      <c r="EDS83" s="545"/>
      <c r="EDT83" s="545"/>
      <c r="EDV83" s="545"/>
      <c r="EDX83" s="545"/>
      <c r="EDY83" s="545"/>
      <c r="EDZ83" s="545"/>
      <c r="EEA83" s="545"/>
      <c r="EEB83" s="545"/>
      <c r="EED83" s="545"/>
      <c r="EEF83" s="545"/>
      <c r="EEG83" s="545"/>
      <c r="EEH83" s="545"/>
      <c r="EEI83" s="545"/>
      <c r="EEJ83" s="545"/>
      <c r="EEL83" s="545"/>
      <c r="EEN83" s="545"/>
      <c r="EEO83" s="545"/>
      <c r="EEP83" s="545"/>
      <c r="EEQ83" s="545"/>
      <c r="EER83" s="545"/>
      <c r="EET83" s="545"/>
      <c r="EEV83" s="545"/>
      <c r="EEW83" s="545"/>
      <c r="EEX83" s="545"/>
      <c r="EEY83" s="545"/>
      <c r="EEZ83" s="545"/>
      <c r="EFB83" s="545"/>
      <c r="EFD83" s="545"/>
      <c r="EFE83" s="545"/>
      <c r="EFF83" s="545"/>
      <c r="EFG83" s="545"/>
      <c r="EFH83" s="545"/>
      <c r="EFJ83" s="545"/>
      <c r="EFL83" s="545"/>
      <c r="EFM83" s="545"/>
      <c r="EFN83" s="545"/>
      <c r="EFO83" s="545"/>
      <c r="EFP83" s="545"/>
      <c r="EFR83" s="545"/>
      <c r="EFT83" s="545"/>
      <c r="EFU83" s="545"/>
      <c r="EFV83" s="545"/>
      <c r="EFW83" s="545"/>
      <c r="EFX83" s="545"/>
      <c r="EFZ83" s="545"/>
      <c r="EGB83" s="545"/>
      <c r="EGC83" s="545"/>
      <c r="EGD83" s="545"/>
      <c r="EGE83" s="545"/>
      <c r="EGF83" s="545"/>
      <c r="EGH83" s="545"/>
      <c r="EGJ83" s="545"/>
      <c r="EGK83" s="545"/>
      <c r="EGL83" s="545"/>
      <c r="EGM83" s="545"/>
      <c r="EGN83" s="545"/>
      <c r="EGP83" s="545"/>
      <c r="EGR83" s="545"/>
      <c r="EGS83" s="545"/>
      <c r="EGT83" s="545"/>
      <c r="EGU83" s="545"/>
      <c r="EGV83" s="545"/>
      <c r="EGX83" s="545"/>
      <c r="EGZ83" s="545"/>
      <c r="EHA83" s="545"/>
      <c r="EHB83" s="545"/>
      <c r="EHC83" s="545"/>
      <c r="EHD83" s="545"/>
      <c r="EHF83" s="545"/>
      <c r="EHH83" s="545"/>
      <c r="EHI83" s="545"/>
      <c r="EHJ83" s="545"/>
      <c r="EHK83" s="545"/>
      <c r="EHL83" s="545"/>
      <c r="EHN83" s="545"/>
      <c r="EHP83" s="545"/>
      <c r="EHQ83" s="545"/>
      <c r="EHR83" s="545"/>
      <c r="EHS83" s="545"/>
      <c r="EHT83" s="545"/>
      <c r="EHV83" s="545"/>
      <c r="EHX83" s="545"/>
      <c r="EHY83" s="545"/>
      <c r="EHZ83" s="545"/>
      <c r="EIA83" s="545"/>
      <c r="EIB83" s="545"/>
      <c r="EID83" s="545"/>
      <c r="EIF83" s="545"/>
      <c r="EIG83" s="545"/>
      <c r="EIH83" s="545"/>
      <c r="EII83" s="545"/>
      <c r="EIJ83" s="545"/>
      <c r="EIL83" s="545"/>
      <c r="EIN83" s="545"/>
      <c r="EIO83" s="545"/>
      <c r="EIP83" s="545"/>
      <c r="EIQ83" s="545"/>
      <c r="EIR83" s="545"/>
      <c r="EIT83" s="545"/>
      <c r="EIV83" s="545"/>
      <c r="EIW83" s="545"/>
      <c r="EIX83" s="545"/>
      <c r="EIY83" s="545"/>
      <c r="EIZ83" s="545"/>
      <c r="EJB83" s="545"/>
      <c r="EJD83" s="545"/>
      <c r="EJE83" s="545"/>
      <c r="EJF83" s="545"/>
      <c r="EJG83" s="545"/>
      <c r="EJH83" s="545"/>
      <c r="EJJ83" s="545"/>
      <c r="EJL83" s="545"/>
      <c r="EJM83" s="545"/>
      <c r="EJN83" s="545"/>
      <c r="EJO83" s="545"/>
      <c r="EJP83" s="545"/>
      <c r="EJR83" s="545"/>
      <c r="EJT83" s="545"/>
      <c r="EJU83" s="545"/>
      <c r="EJV83" s="545"/>
      <c r="EJW83" s="545"/>
      <c r="EJX83" s="545"/>
      <c r="EJZ83" s="545"/>
      <c r="EKB83" s="545"/>
      <c r="EKC83" s="545"/>
      <c r="EKD83" s="545"/>
      <c r="EKE83" s="545"/>
      <c r="EKF83" s="545"/>
      <c r="EKH83" s="545"/>
      <c r="EKJ83" s="545"/>
      <c r="EKK83" s="545"/>
      <c r="EKL83" s="545"/>
      <c r="EKM83" s="545"/>
      <c r="EKN83" s="545"/>
      <c r="EKP83" s="545"/>
      <c r="EKR83" s="545"/>
      <c r="EKS83" s="545"/>
      <c r="EKT83" s="545"/>
      <c r="EKU83" s="545"/>
      <c r="EKV83" s="545"/>
      <c r="EKX83" s="545"/>
      <c r="EKZ83" s="545"/>
      <c r="ELA83" s="545"/>
      <c r="ELB83" s="545"/>
      <c r="ELC83" s="545"/>
      <c r="ELD83" s="545"/>
      <c r="ELF83" s="545"/>
      <c r="ELH83" s="545"/>
      <c r="ELI83" s="545"/>
      <c r="ELJ83" s="545"/>
      <c r="ELK83" s="545"/>
      <c r="ELL83" s="545"/>
      <c r="ELN83" s="545"/>
      <c r="ELP83" s="545"/>
      <c r="ELQ83" s="545"/>
      <c r="ELR83" s="545"/>
      <c r="ELS83" s="545"/>
      <c r="ELT83" s="545"/>
      <c r="ELV83" s="545"/>
      <c r="ELX83" s="545"/>
      <c r="ELY83" s="545"/>
      <c r="ELZ83" s="545"/>
      <c r="EMA83" s="545"/>
      <c r="EMB83" s="545"/>
      <c r="EMD83" s="545"/>
      <c r="EMF83" s="545"/>
      <c r="EMG83" s="545"/>
      <c r="EMH83" s="545"/>
      <c r="EMI83" s="545"/>
      <c r="EMJ83" s="545"/>
      <c r="EML83" s="545"/>
      <c r="EMN83" s="545"/>
      <c r="EMO83" s="545"/>
      <c r="EMP83" s="545"/>
      <c r="EMQ83" s="545"/>
      <c r="EMR83" s="545"/>
      <c r="EMT83" s="545"/>
      <c r="EMV83" s="545"/>
      <c r="EMW83" s="545"/>
      <c r="EMX83" s="545"/>
      <c r="EMY83" s="545"/>
      <c r="EMZ83" s="545"/>
      <c r="ENB83" s="545"/>
      <c r="END83" s="545"/>
      <c r="ENE83" s="545"/>
      <c r="ENF83" s="545"/>
      <c r="ENG83" s="545"/>
      <c r="ENH83" s="545"/>
      <c r="ENJ83" s="545"/>
      <c r="ENL83" s="545"/>
      <c r="ENM83" s="545"/>
      <c r="ENN83" s="545"/>
      <c r="ENO83" s="545"/>
      <c r="ENP83" s="545"/>
      <c r="ENR83" s="545"/>
      <c r="ENT83" s="545"/>
      <c r="ENU83" s="545"/>
      <c r="ENV83" s="545"/>
      <c r="ENW83" s="545"/>
      <c r="ENX83" s="545"/>
      <c r="ENZ83" s="545"/>
      <c r="EOB83" s="545"/>
      <c r="EOC83" s="545"/>
      <c r="EOD83" s="545"/>
      <c r="EOE83" s="545"/>
      <c r="EOF83" s="545"/>
      <c r="EOH83" s="545"/>
      <c r="EOJ83" s="545"/>
      <c r="EOK83" s="545"/>
      <c r="EOL83" s="545"/>
      <c r="EOM83" s="545"/>
      <c r="EON83" s="545"/>
      <c r="EOP83" s="545"/>
      <c r="EOR83" s="545"/>
      <c r="EOS83" s="545"/>
      <c r="EOT83" s="545"/>
      <c r="EOU83" s="545"/>
      <c r="EOV83" s="545"/>
      <c r="EOX83" s="545"/>
      <c r="EOZ83" s="545"/>
      <c r="EPA83" s="545"/>
      <c r="EPB83" s="545"/>
      <c r="EPC83" s="545"/>
      <c r="EPD83" s="545"/>
      <c r="EPF83" s="545"/>
      <c r="EPH83" s="545"/>
      <c r="EPI83" s="545"/>
      <c r="EPJ83" s="545"/>
      <c r="EPK83" s="545"/>
      <c r="EPL83" s="545"/>
      <c r="EPN83" s="545"/>
      <c r="EPP83" s="545"/>
      <c r="EPQ83" s="545"/>
      <c r="EPR83" s="545"/>
      <c r="EPS83" s="545"/>
      <c r="EPT83" s="545"/>
      <c r="EPV83" s="545"/>
      <c r="EPX83" s="545"/>
      <c r="EPY83" s="545"/>
      <c r="EPZ83" s="545"/>
      <c r="EQA83" s="545"/>
      <c r="EQB83" s="545"/>
      <c r="EQD83" s="545"/>
      <c r="EQF83" s="545"/>
      <c r="EQG83" s="545"/>
      <c r="EQH83" s="545"/>
      <c r="EQI83" s="545"/>
      <c r="EQJ83" s="545"/>
      <c r="EQL83" s="545"/>
      <c r="EQN83" s="545"/>
      <c r="EQO83" s="545"/>
      <c r="EQP83" s="545"/>
      <c r="EQQ83" s="545"/>
      <c r="EQR83" s="545"/>
      <c r="EQT83" s="545"/>
      <c r="EQV83" s="545"/>
      <c r="EQW83" s="545"/>
      <c r="EQX83" s="545"/>
      <c r="EQY83" s="545"/>
      <c r="EQZ83" s="545"/>
      <c r="ERB83" s="545"/>
      <c r="ERD83" s="545"/>
      <c r="ERE83" s="545"/>
      <c r="ERF83" s="545"/>
      <c r="ERG83" s="545"/>
      <c r="ERH83" s="545"/>
      <c r="ERJ83" s="545"/>
      <c r="ERL83" s="545"/>
      <c r="ERM83" s="545"/>
      <c r="ERN83" s="545"/>
      <c r="ERO83" s="545"/>
      <c r="ERP83" s="545"/>
      <c r="ERR83" s="545"/>
      <c r="ERT83" s="545"/>
      <c r="ERU83" s="545"/>
      <c r="ERV83" s="545"/>
      <c r="ERW83" s="545"/>
      <c r="ERX83" s="545"/>
      <c r="ERZ83" s="545"/>
      <c r="ESB83" s="545"/>
      <c r="ESC83" s="545"/>
      <c r="ESD83" s="545"/>
      <c r="ESE83" s="545"/>
      <c r="ESF83" s="545"/>
      <c r="ESH83" s="545"/>
      <c r="ESJ83" s="545"/>
      <c r="ESK83" s="545"/>
      <c r="ESL83" s="545"/>
      <c r="ESM83" s="545"/>
      <c r="ESN83" s="545"/>
      <c r="ESP83" s="545"/>
      <c r="ESR83" s="545"/>
      <c r="ESS83" s="545"/>
      <c r="EST83" s="545"/>
      <c r="ESU83" s="545"/>
      <c r="ESV83" s="545"/>
      <c r="ESX83" s="545"/>
      <c r="ESZ83" s="545"/>
      <c r="ETA83" s="545"/>
      <c r="ETB83" s="545"/>
      <c r="ETC83" s="545"/>
      <c r="ETD83" s="545"/>
      <c r="ETF83" s="545"/>
      <c r="ETH83" s="545"/>
      <c r="ETI83" s="545"/>
      <c r="ETJ83" s="545"/>
      <c r="ETK83" s="545"/>
      <c r="ETL83" s="545"/>
      <c r="ETN83" s="545"/>
      <c r="ETP83" s="545"/>
      <c r="ETQ83" s="545"/>
      <c r="ETR83" s="545"/>
      <c r="ETS83" s="545"/>
      <c r="ETT83" s="545"/>
      <c r="ETV83" s="545"/>
      <c r="ETX83" s="545"/>
      <c r="ETY83" s="545"/>
      <c r="ETZ83" s="545"/>
      <c r="EUA83" s="545"/>
      <c r="EUB83" s="545"/>
      <c r="EUD83" s="545"/>
      <c r="EUF83" s="545"/>
      <c r="EUG83" s="545"/>
      <c r="EUH83" s="545"/>
      <c r="EUI83" s="545"/>
      <c r="EUJ83" s="545"/>
      <c r="EUL83" s="545"/>
      <c r="EUN83" s="545"/>
      <c r="EUO83" s="545"/>
      <c r="EUP83" s="545"/>
      <c r="EUQ83" s="545"/>
      <c r="EUR83" s="545"/>
      <c r="EUT83" s="545"/>
      <c r="EUV83" s="545"/>
      <c r="EUW83" s="545"/>
      <c r="EUX83" s="545"/>
      <c r="EUY83" s="545"/>
      <c r="EUZ83" s="545"/>
      <c r="EVB83" s="545"/>
      <c r="EVD83" s="545"/>
      <c r="EVE83" s="545"/>
      <c r="EVF83" s="545"/>
      <c r="EVG83" s="545"/>
      <c r="EVH83" s="545"/>
      <c r="EVJ83" s="545"/>
      <c r="EVL83" s="545"/>
      <c r="EVM83" s="545"/>
      <c r="EVN83" s="545"/>
      <c r="EVO83" s="545"/>
      <c r="EVP83" s="545"/>
      <c r="EVR83" s="545"/>
      <c r="EVT83" s="545"/>
      <c r="EVU83" s="545"/>
      <c r="EVV83" s="545"/>
      <c r="EVW83" s="545"/>
      <c r="EVX83" s="545"/>
      <c r="EVZ83" s="545"/>
      <c r="EWB83" s="545"/>
      <c r="EWC83" s="545"/>
      <c r="EWD83" s="545"/>
      <c r="EWE83" s="545"/>
      <c r="EWF83" s="545"/>
      <c r="EWH83" s="545"/>
      <c r="EWJ83" s="545"/>
      <c r="EWK83" s="545"/>
      <c r="EWL83" s="545"/>
      <c r="EWM83" s="545"/>
      <c r="EWN83" s="545"/>
      <c r="EWP83" s="545"/>
      <c r="EWR83" s="545"/>
      <c r="EWS83" s="545"/>
      <c r="EWT83" s="545"/>
      <c r="EWU83" s="545"/>
      <c r="EWV83" s="545"/>
      <c r="EWX83" s="545"/>
      <c r="EWZ83" s="545"/>
      <c r="EXA83" s="545"/>
      <c r="EXB83" s="545"/>
      <c r="EXC83" s="545"/>
      <c r="EXD83" s="545"/>
      <c r="EXF83" s="545"/>
      <c r="EXH83" s="545"/>
      <c r="EXI83" s="545"/>
      <c r="EXJ83" s="545"/>
      <c r="EXK83" s="545"/>
      <c r="EXL83" s="545"/>
      <c r="EXN83" s="545"/>
      <c r="EXP83" s="545"/>
      <c r="EXQ83" s="545"/>
      <c r="EXR83" s="545"/>
      <c r="EXS83" s="545"/>
      <c r="EXT83" s="545"/>
      <c r="EXV83" s="545"/>
      <c r="EXX83" s="545"/>
      <c r="EXY83" s="545"/>
      <c r="EXZ83" s="545"/>
      <c r="EYA83" s="545"/>
      <c r="EYB83" s="545"/>
      <c r="EYD83" s="545"/>
      <c r="EYF83" s="545"/>
      <c r="EYG83" s="545"/>
      <c r="EYH83" s="545"/>
      <c r="EYI83" s="545"/>
      <c r="EYJ83" s="545"/>
      <c r="EYL83" s="545"/>
      <c r="EYN83" s="545"/>
      <c r="EYO83" s="545"/>
      <c r="EYP83" s="545"/>
      <c r="EYQ83" s="545"/>
      <c r="EYR83" s="545"/>
      <c r="EYT83" s="545"/>
      <c r="EYV83" s="545"/>
      <c r="EYW83" s="545"/>
      <c r="EYX83" s="545"/>
      <c r="EYY83" s="545"/>
      <c r="EYZ83" s="545"/>
      <c r="EZB83" s="545"/>
      <c r="EZD83" s="545"/>
      <c r="EZE83" s="545"/>
      <c r="EZF83" s="545"/>
      <c r="EZG83" s="545"/>
      <c r="EZH83" s="545"/>
      <c r="EZJ83" s="545"/>
      <c r="EZL83" s="545"/>
      <c r="EZM83" s="545"/>
      <c r="EZN83" s="545"/>
      <c r="EZO83" s="545"/>
      <c r="EZP83" s="545"/>
      <c r="EZR83" s="545"/>
      <c r="EZT83" s="545"/>
      <c r="EZU83" s="545"/>
      <c r="EZV83" s="545"/>
      <c r="EZW83" s="545"/>
      <c r="EZX83" s="545"/>
      <c r="EZZ83" s="545"/>
      <c r="FAB83" s="545"/>
      <c r="FAC83" s="545"/>
      <c r="FAD83" s="545"/>
      <c r="FAE83" s="545"/>
      <c r="FAF83" s="545"/>
      <c r="FAH83" s="545"/>
      <c r="FAJ83" s="545"/>
      <c r="FAK83" s="545"/>
      <c r="FAL83" s="545"/>
      <c r="FAM83" s="545"/>
      <c r="FAN83" s="545"/>
      <c r="FAP83" s="545"/>
      <c r="FAR83" s="545"/>
      <c r="FAS83" s="545"/>
      <c r="FAT83" s="545"/>
      <c r="FAU83" s="545"/>
      <c r="FAV83" s="545"/>
      <c r="FAX83" s="545"/>
      <c r="FAZ83" s="545"/>
      <c r="FBA83" s="545"/>
      <c r="FBB83" s="545"/>
      <c r="FBC83" s="545"/>
      <c r="FBD83" s="545"/>
      <c r="FBF83" s="545"/>
      <c r="FBH83" s="545"/>
      <c r="FBI83" s="545"/>
      <c r="FBJ83" s="545"/>
      <c r="FBK83" s="545"/>
      <c r="FBL83" s="545"/>
      <c r="FBN83" s="545"/>
      <c r="FBP83" s="545"/>
      <c r="FBQ83" s="545"/>
      <c r="FBR83" s="545"/>
      <c r="FBS83" s="545"/>
      <c r="FBT83" s="545"/>
      <c r="FBV83" s="545"/>
      <c r="FBX83" s="545"/>
      <c r="FBY83" s="545"/>
      <c r="FBZ83" s="545"/>
      <c r="FCA83" s="545"/>
      <c r="FCB83" s="545"/>
      <c r="FCD83" s="545"/>
      <c r="FCF83" s="545"/>
      <c r="FCG83" s="545"/>
      <c r="FCH83" s="545"/>
      <c r="FCI83" s="545"/>
      <c r="FCJ83" s="545"/>
      <c r="FCL83" s="545"/>
      <c r="FCN83" s="545"/>
      <c r="FCO83" s="545"/>
      <c r="FCP83" s="545"/>
      <c r="FCQ83" s="545"/>
      <c r="FCR83" s="545"/>
      <c r="FCT83" s="545"/>
      <c r="FCV83" s="545"/>
      <c r="FCW83" s="545"/>
      <c r="FCX83" s="545"/>
      <c r="FCY83" s="545"/>
      <c r="FCZ83" s="545"/>
      <c r="FDB83" s="545"/>
      <c r="FDD83" s="545"/>
      <c r="FDE83" s="545"/>
      <c r="FDF83" s="545"/>
      <c r="FDG83" s="545"/>
      <c r="FDH83" s="545"/>
      <c r="FDJ83" s="545"/>
      <c r="FDL83" s="545"/>
      <c r="FDM83" s="545"/>
      <c r="FDN83" s="545"/>
      <c r="FDO83" s="545"/>
      <c r="FDP83" s="545"/>
      <c r="FDR83" s="545"/>
      <c r="FDT83" s="545"/>
      <c r="FDU83" s="545"/>
      <c r="FDV83" s="545"/>
      <c r="FDW83" s="545"/>
      <c r="FDX83" s="545"/>
      <c r="FDZ83" s="545"/>
      <c r="FEB83" s="545"/>
      <c r="FEC83" s="545"/>
      <c r="FED83" s="545"/>
      <c r="FEE83" s="545"/>
      <c r="FEF83" s="545"/>
      <c r="FEH83" s="545"/>
      <c r="FEJ83" s="545"/>
      <c r="FEK83" s="545"/>
      <c r="FEL83" s="545"/>
      <c r="FEM83" s="545"/>
      <c r="FEN83" s="545"/>
      <c r="FEP83" s="545"/>
      <c r="FER83" s="545"/>
      <c r="FES83" s="545"/>
      <c r="FET83" s="545"/>
      <c r="FEU83" s="545"/>
      <c r="FEV83" s="545"/>
      <c r="FEX83" s="545"/>
      <c r="FEZ83" s="545"/>
      <c r="FFA83" s="545"/>
      <c r="FFB83" s="545"/>
      <c r="FFC83" s="545"/>
      <c r="FFD83" s="545"/>
      <c r="FFF83" s="545"/>
      <c r="FFH83" s="545"/>
      <c r="FFI83" s="545"/>
      <c r="FFJ83" s="545"/>
      <c r="FFK83" s="545"/>
      <c r="FFL83" s="545"/>
      <c r="FFN83" s="545"/>
      <c r="FFP83" s="545"/>
      <c r="FFQ83" s="545"/>
      <c r="FFR83" s="545"/>
      <c r="FFS83" s="545"/>
      <c r="FFT83" s="545"/>
      <c r="FFV83" s="545"/>
      <c r="FFX83" s="545"/>
      <c r="FFY83" s="545"/>
      <c r="FFZ83" s="545"/>
      <c r="FGA83" s="545"/>
      <c r="FGB83" s="545"/>
      <c r="FGD83" s="545"/>
      <c r="FGF83" s="545"/>
      <c r="FGG83" s="545"/>
      <c r="FGH83" s="545"/>
      <c r="FGI83" s="545"/>
      <c r="FGJ83" s="545"/>
      <c r="FGL83" s="545"/>
      <c r="FGN83" s="545"/>
      <c r="FGO83" s="545"/>
      <c r="FGP83" s="545"/>
      <c r="FGQ83" s="545"/>
      <c r="FGR83" s="545"/>
      <c r="FGT83" s="545"/>
      <c r="FGV83" s="545"/>
      <c r="FGW83" s="545"/>
      <c r="FGX83" s="545"/>
      <c r="FGY83" s="545"/>
      <c r="FGZ83" s="545"/>
      <c r="FHB83" s="545"/>
      <c r="FHD83" s="545"/>
      <c r="FHE83" s="545"/>
      <c r="FHF83" s="545"/>
      <c r="FHG83" s="545"/>
      <c r="FHH83" s="545"/>
      <c r="FHJ83" s="545"/>
      <c r="FHL83" s="545"/>
      <c r="FHM83" s="545"/>
      <c r="FHN83" s="545"/>
      <c r="FHO83" s="545"/>
      <c r="FHP83" s="545"/>
      <c r="FHR83" s="545"/>
      <c r="FHT83" s="545"/>
      <c r="FHU83" s="545"/>
      <c r="FHV83" s="545"/>
      <c r="FHW83" s="545"/>
      <c r="FHX83" s="545"/>
      <c r="FHZ83" s="545"/>
      <c r="FIB83" s="545"/>
      <c r="FIC83" s="545"/>
      <c r="FID83" s="545"/>
      <c r="FIE83" s="545"/>
      <c r="FIF83" s="545"/>
      <c r="FIH83" s="545"/>
      <c r="FIJ83" s="545"/>
      <c r="FIK83" s="545"/>
      <c r="FIL83" s="545"/>
      <c r="FIM83" s="545"/>
      <c r="FIN83" s="545"/>
      <c r="FIP83" s="545"/>
      <c r="FIR83" s="545"/>
      <c r="FIS83" s="545"/>
      <c r="FIT83" s="545"/>
      <c r="FIU83" s="545"/>
      <c r="FIV83" s="545"/>
      <c r="FIX83" s="545"/>
      <c r="FIZ83" s="545"/>
      <c r="FJA83" s="545"/>
      <c r="FJB83" s="545"/>
      <c r="FJC83" s="545"/>
      <c r="FJD83" s="545"/>
      <c r="FJF83" s="545"/>
      <c r="FJH83" s="545"/>
      <c r="FJI83" s="545"/>
      <c r="FJJ83" s="545"/>
      <c r="FJK83" s="545"/>
      <c r="FJL83" s="545"/>
      <c r="FJN83" s="545"/>
      <c r="FJP83" s="545"/>
      <c r="FJQ83" s="545"/>
      <c r="FJR83" s="545"/>
      <c r="FJS83" s="545"/>
      <c r="FJT83" s="545"/>
      <c r="FJV83" s="545"/>
      <c r="FJX83" s="545"/>
      <c r="FJY83" s="545"/>
      <c r="FJZ83" s="545"/>
      <c r="FKA83" s="545"/>
      <c r="FKB83" s="545"/>
      <c r="FKD83" s="545"/>
      <c r="FKF83" s="545"/>
      <c r="FKG83" s="545"/>
      <c r="FKH83" s="545"/>
      <c r="FKI83" s="545"/>
      <c r="FKJ83" s="545"/>
      <c r="FKL83" s="545"/>
      <c r="FKN83" s="545"/>
      <c r="FKO83" s="545"/>
      <c r="FKP83" s="545"/>
      <c r="FKQ83" s="545"/>
      <c r="FKR83" s="545"/>
      <c r="FKT83" s="545"/>
      <c r="FKV83" s="545"/>
      <c r="FKW83" s="545"/>
      <c r="FKX83" s="545"/>
      <c r="FKY83" s="545"/>
      <c r="FKZ83" s="545"/>
      <c r="FLB83" s="545"/>
      <c r="FLD83" s="545"/>
      <c r="FLE83" s="545"/>
      <c r="FLF83" s="545"/>
      <c r="FLG83" s="545"/>
      <c r="FLH83" s="545"/>
      <c r="FLJ83" s="545"/>
      <c r="FLL83" s="545"/>
      <c r="FLM83" s="545"/>
      <c r="FLN83" s="545"/>
      <c r="FLO83" s="545"/>
      <c r="FLP83" s="545"/>
      <c r="FLR83" s="545"/>
      <c r="FLT83" s="545"/>
      <c r="FLU83" s="545"/>
      <c r="FLV83" s="545"/>
      <c r="FLW83" s="545"/>
      <c r="FLX83" s="545"/>
      <c r="FLZ83" s="545"/>
      <c r="FMB83" s="545"/>
      <c r="FMC83" s="545"/>
      <c r="FMD83" s="545"/>
      <c r="FME83" s="545"/>
      <c r="FMF83" s="545"/>
      <c r="FMH83" s="545"/>
      <c r="FMJ83" s="545"/>
      <c r="FMK83" s="545"/>
      <c r="FML83" s="545"/>
      <c r="FMM83" s="545"/>
      <c r="FMN83" s="545"/>
      <c r="FMP83" s="545"/>
      <c r="FMR83" s="545"/>
      <c r="FMS83" s="545"/>
      <c r="FMT83" s="545"/>
      <c r="FMU83" s="545"/>
      <c r="FMV83" s="545"/>
      <c r="FMX83" s="545"/>
      <c r="FMZ83" s="545"/>
      <c r="FNA83" s="545"/>
      <c r="FNB83" s="545"/>
      <c r="FNC83" s="545"/>
      <c r="FND83" s="545"/>
      <c r="FNF83" s="545"/>
      <c r="FNH83" s="545"/>
      <c r="FNI83" s="545"/>
      <c r="FNJ83" s="545"/>
      <c r="FNK83" s="545"/>
      <c r="FNL83" s="545"/>
      <c r="FNN83" s="545"/>
      <c r="FNP83" s="545"/>
      <c r="FNQ83" s="545"/>
      <c r="FNR83" s="545"/>
      <c r="FNS83" s="545"/>
      <c r="FNT83" s="545"/>
      <c r="FNV83" s="545"/>
      <c r="FNX83" s="545"/>
      <c r="FNY83" s="545"/>
      <c r="FNZ83" s="545"/>
      <c r="FOA83" s="545"/>
      <c r="FOB83" s="545"/>
      <c r="FOD83" s="545"/>
      <c r="FOF83" s="545"/>
      <c r="FOG83" s="545"/>
      <c r="FOH83" s="545"/>
      <c r="FOI83" s="545"/>
      <c r="FOJ83" s="545"/>
      <c r="FOL83" s="545"/>
      <c r="FON83" s="545"/>
      <c r="FOO83" s="545"/>
      <c r="FOP83" s="545"/>
      <c r="FOQ83" s="545"/>
      <c r="FOR83" s="545"/>
      <c r="FOT83" s="545"/>
      <c r="FOV83" s="545"/>
      <c r="FOW83" s="545"/>
      <c r="FOX83" s="545"/>
      <c r="FOY83" s="545"/>
      <c r="FOZ83" s="545"/>
      <c r="FPB83" s="545"/>
      <c r="FPD83" s="545"/>
      <c r="FPE83" s="545"/>
      <c r="FPF83" s="545"/>
      <c r="FPG83" s="545"/>
      <c r="FPH83" s="545"/>
      <c r="FPJ83" s="545"/>
      <c r="FPL83" s="545"/>
      <c r="FPM83" s="545"/>
      <c r="FPN83" s="545"/>
      <c r="FPO83" s="545"/>
      <c r="FPP83" s="545"/>
      <c r="FPR83" s="545"/>
      <c r="FPT83" s="545"/>
      <c r="FPU83" s="545"/>
      <c r="FPV83" s="545"/>
      <c r="FPW83" s="545"/>
      <c r="FPX83" s="545"/>
      <c r="FPZ83" s="545"/>
      <c r="FQB83" s="545"/>
      <c r="FQC83" s="545"/>
      <c r="FQD83" s="545"/>
      <c r="FQE83" s="545"/>
      <c r="FQF83" s="545"/>
      <c r="FQH83" s="545"/>
      <c r="FQJ83" s="545"/>
      <c r="FQK83" s="545"/>
      <c r="FQL83" s="545"/>
      <c r="FQM83" s="545"/>
      <c r="FQN83" s="545"/>
      <c r="FQP83" s="545"/>
      <c r="FQR83" s="545"/>
      <c r="FQS83" s="545"/>
      <c r="FQT83" s="545"/>
      <c r="FQU83" s="545"/>
      <c r="FQV83" s="545"/>
      <c r="FQX83" s="545"/>
      <c r="FQZ83" s="545"/>
      <c r="FRA83" s="545"/>
      <c r="FRB83" s="545"/>
      <c r="FRC83" s="545"/>
      <c r="FRD83" s="545"/>
      <c r="FRF83" s="545"/>
      <c r="FRH83" s="545"/>
      <c r="FRI83" s="545"/>
      <c r="FRJ83" s="545"/>
      <c r="FRK83" s="545"/>
      <c r="FRL83" s="545"/>
      <c r="FRN83" s="545"/>
      <c r="FRP83" s="545"/>
      <c r="FRQ83" s="545"/>
      <c r="FRR83" s="545"/>
      <c r="FRS83" s="545"/>
      <c r="FRT83" s="545"/>
      <c r="FRV83" s="545"/>
      <c r="FRX83" s="545"/>
      <c r="FRY83" s="545"/>
      <c r="FRZ83" s="545"/>
      <c r="FSA83" s="545"/>
      <c r="FSB83" s="545"/>
      <c r="FSD83" s="545"/>
      <c r="FSF83" s="545"/>
      <c r="FSG83" s="545"/>
      <c r="FSH83" s="545"/>
      <c r="FSI83" s="545"/>
      <c r="FSJ83" s="545"/>
      <c r="FSL83" s="545"/>
      <c r="FSN83" s="545"/>
      <c r="FSO83" s="545"/>
      <c r="FSP83" s="545"/>
      <c r="FSQ83" s="545"/>
      <c r="FSR83" s="545"/>
      <c r="FST83" s="545"/>
      <c r="FSV83" s="545"/>
      <c r="FSW83" s="545"/>
      <c r="FSX83" s="545"/>
      <c r="FSY83" s="545"/>
      <c r="FSZ83" s="545"/>
      <c r="FTB83" s="545"/>
      <c r="FTD83" s="545"/>
      <c r="FTE83" s="545"/>
      <c r="FTF83" s="545"/>
      <c r="FTG83" s="545"/>
      <c r="FTH83" s="545"/>
      <c r="FTJ83" s="545"/>
      <c r="FTL83" s="545"/>
      <c r="FTM83" s="545"/>
      <c r="FTN83" s="545"/>
      <c r="FTO83" s="545"/>
      <c r="FTP83" s="545"/>
      <c r="FTR83" s="545"/>
      <c r="FTT83" s="545"/>
      <c r="FTU83" s="545"/>
      <c r="FTV83" s="545"/>
      <c r="FTW83" s="545"/>
      <c r="FTX83" s="545"/>
      <c r="FTZ83" s="545"/>
      <c r="FUB83" s="545"/>
      <c r="FUC83" s="545"/>
      <c r="FUD83" s="545"/>
      <c r="FUE83" s="545"/>
      <c r="FUF83" s="545"/>
      <c r="FUH83" s="545"/>
      <c r="FUJ83" s="545"/>
      <c r="FUK83" s="545"/>
      <c r="FUL83" s="545"/>
      <c r="FUM83" s="545"/>
      <c r="FUN83" s="545"/>
      <c r="FUP83" s="545"/>
      <c r="FUR83" s="545"/>
      <c r="FUS83" s="545"/>
      <c r="FUT83" s="545"/>
      <c r="FUU83" s="545"/>
      <c r="FUV83" s="545"/>
      <c r="FUX83" s="545"/>
      <c r="FUZ83" s="545"/>
      <c r="FVA83" s="545"/>
      <c r="FVB83" s="545"/>
      <c r="FVC83" s="545"/>
      <c r="FVD83" s="545"/>
      <c r="FVF83" s="545"/>
      <c r="FVH83" s="545"/>
      <c r="FVI83" s="545"/>
      <c r="FVJ83" s="545"/>
      <c r="FVK83" s="545"/>
      <c r="FVL83" s="545"/>
      <c r="FVN83" s="545"/>
      <c r="FVP83" s="545"/>
      <c r="FVQ83" s="545"/>
      <c r="FVR83" s="545"/>
      <c r="FVS83" s="545"/>
      <c r="FVT83" s="545"/>
      <c r="FVV83" s="545"/>
      <c r="FVX83" s="545"/>
      <c r="FVY83" s="545"/>
      <c r="FVZ83" s="545"/>
      <c r="FWA83" s="545"/>
      <c r="FWB83" s="545"/>
      <c r="FWD83" s="545"/>
      <c r="FWF83" s="545"/>
      <c r="FWG83" s="545"/>
      <c r="FWH83" s="545"/>
      <c r="FWI83" s="545"/>
      <c r="FWJ83" s="545"/>
      <c r="FWL83" s="545"/>
      <c r="FWN83" s="545"/>
      <c r="FWO83" s="545"/>
      <c r="FWP83" s="545"/>
      <c r="FWQ83" s="545"/>
      <c r="FWR83" s="545"/>
      <c r="FWT83" s="545"/>
      <c r="FWV83" s="545"/>
      <c r="FWW83" s="545"/>
      <c r="FWX83" s="545"/>
      <c r="FWY83" s="545"/>
      <c r="FWZ83" s="545"/>
      <c r="FXB83" s="545"/>
      <c r="FXD83" s="545"/>
      <c r="FXE83" s="545"/>
      <c r="FXF83" s="545"/>
      <c r="FXG83" s="545"/>
      <c r="FXH83" s="545"/>
      <c r="FXJ83" s="545"/>
      <c r="FXL83" s="545"/>
      <c r="FXM83" s="545"/>
      <c r="FXN83" s="545"/>
      <c r="FXO83" s="545"/>
      <c r="FXP83" s="545"/>
      <c r="FXR83" s="545"/>
      <c r="FXT83" s="545"/>
      <c r="FXU83" s="545"/>
      <c r="FXV83" s="545"/>
      <c r="FXW83" s="545"/>
      <c r="FXX83" s="545"/>
      <c r="FXZ83" s="545"/>
      <c r="FYB83" s="545"/>
      <c r="FYC83" s="545"/>
      <c r="FYD83" s="545"/>
      <c r="FYE83" s="545"/>
      <c r="FYF83" s="545"/>
      <c r="FYH83" s="545"/>
      <c r="FYJ83" s="545"/>
      <c r="FYK83" s="545"/>
      <c r="FYL83" s="545"/>
      <c r="FYM83" s="545"/>
      <c r="FYN83" s="545"/>
      <c r="FYP83" s="545"/>
      <c r="FYR83" s="545"/>
      <c r="FYS83" s="545"/>
      <c r="FYT83" s="545"/>
      <c r="FYU83" s="545"/>
      <c r="FYV83" s="545"/>
      <c r="FYX83" s="545"/>
      <c r="FYZ83" s="545"/>
      <c r="FZA83" s="545"/>
      <c r="FZB83" s="545"/>
      <c r="FZC83" s="545"/>
      <c r="FZD83" s="545"/>
      <c r="FZF83" s="545"/>
      <c r="FZH83" s="545"/>
      <c r="FZI83" s="545"/>
      <c r="FZJ83" s="545"/>
      <c r="FZK83" s="545"/>
      <c r="FZL83" s="545"/>
      <c r="FZN83" s="545"/>
      <c r="FZP83" s="545"/>
      <c r="FZQ83" s="545"/>
      <c r="FZR83" s="545"/>
      <c r="FZS83" s="545"/>
      <c r="FZT83" s="545"/>
      <c r="FZV83" s="545"/>
      <c r="FZX83" s="545"/>
      <c r="FZY83" s="545"/>
      <c r="FZZ83" s="545"/>
      <c r="GAA83" s="545"/>
      <c r="GAB83" s="545"/>
      <c r="GAD83" s="545"/>
      <c r="GAF83" s="545"/>
      <c r="GAG83" s="545"/>
      <c r="GAH83" s="545"/>
      <c r="GAI83" s="545"/>
      <c r="GAJ83" s="545"/>
      <c r="GAL83" s="545"/>
      <c r="GAN83" s="545"/>
      <c r="GAO83" s="545"/>
      <c r="GAP83" s="545"/>
      <c r="GAQ83" s="545"/>
      <c r="GAR83" s="545"/>
      <c r="GAT83" s="545"/>
      <c r="GAV83" s="545"/>
      <c r="GAW83" s="545"/>
      <c r="GAX83" s="545"/>
      <c r="GAY83" s="545"/>
      <c r="GAZ83" s="545"/>
      <c r="GBB83" s="545"/>
      <c r="GBD83" s="545"/>
      <c r="GBE83" s="545"/>
      <c r="GBF83" s="545"/>
      <c r="GBG83" s="545"/>
      <c r="GBH83" s="545"/>
      <c r="GBJ83" s="545"/>
      <c r="GBL83" s="545"/>
      <c r="GBM83" s="545"/>
      <c r="GBN83" s="545"/>
      <c r="GBO83" s="545"/>
      <c r="GBP83" s="545"/>
      <c r="GBR83" s="545"/>
      <c r="GBT83" s="545"/>
      <c r="GBU83" s="545"/>
      <c r="GBV83" s="545"/>
      <c r="GBW83" s="545"/>
      <c r="GBX83" s="545"/>
      <c r="GBZ83" s="545"/>
      <c r="GCB83" s="545"/>
      <c r="GCC83" s="545"/>
      <c r="GCD83" s="545"/>
      <c r="GCE83" s="545"/>
      <c r="GCF83" s="545"/>
      <c r="GCH83" s="545"/>
      <c r="GCJ83" s="545"/>
      <c r="GCK83" s="545"/>
      <c r="GCL83" s="545"/>
      <c r="GCM83" s="545"/>
      <c r="GCN83" s="545"/>
      <c r="GCP83" s="545"/>
      <c r="GCR83" s="545"/>
      <c r="GCS83" s="545"/>
      <c r="GCT83" s="545"/>
      <c r="GCU83" s="545"/>
      <c r="GCV83" s="545"/>
      <c r="GCX83" s="545"/>
      <c r="GCZ83" s="545"/>
      <c r="GDA83" s="545"/>
      <c r="GDB83" s="545"/>
      <c r="GDC83" s="545"/>
      <c r="GDD83" s="545"/>
      <c r="GDF83" s="545"/>
      <c r="GDH83" s="545"/>
      <c r="GDI83" s="545"/>
      <c r="GDJ83" s="545"/>
      <c r="GDK83" s="545"/>
      <c r="GDL83" s="545"/>
      <c r="GDN83" s="545"/>
      <c r="GDP83" s="545"/>
      <c r="GDQ83" s="545"/>
      <c r="GDR83" s="545"/>
      <c r="GDS83" s="545"/>
      <c r="GDT83" s="545"/>
      <c r="GDV83" s="545"/>
      <c r="GDX83" s="545"/>
      <c r="GDY83" s="545"/>
      <c r="GDZ83" s="545"/>
      <c r="GEA83" s="545"/>
      <c r="GEB83" s="545"/>
      <c r="GED83" s="545"/>
      <c r="GEF83" s="545"/>
      <c r="GEG83" s="545"/>
      <c r="GEH83" s="545"/>
      <c r="GEI83" s="545"/>
      <c r="GEJ83" s="545"/>
      <c r="GEL83" s="545"/>
      <c r="GEN83" s="545"/>
      <c r="GEO83" s="545"/>
      <c r="GEP83" s="545"/>
      <c r="GEQ83" s="545"/>
      <c r="GER83" s="545"/>
      <c r="GET83" s="545"/>
      <c r="GEV83" s="545"/>
      <c r="GEW83" s="545"/>
      <c r="GEX83" s="545"/>
      <c r="GEY83" s="545"/>
      <c r="GEZ83" s="545"/>
      <c r="GFB83" s="545"/>
      <c r="GFD83" s="545"/>
      <c r="GFE83" s="545"/>
      <c r="GFF83" s="545"/>
      <c r="GFG83" s="545"/>
      <c r="GFH83" s="545"/>
      <c r="GFJ83" s="545"/>
      <c r="GFL83" s="545"/>
      <c r="GFM83" s="545"/>
      <c r="GFN83" s="545"/>
      <c r="GFO83" s="545"/>
      <c r="GFP83" s="545"/>
      <c r="GFR83" s="545"/>
      <c r="GFT83" s="545"/>
      <c r="GFU83" s="545"/>
      <c r="GFV83" s="545"/>
      <c r="GFW83" s="545"/>
      <c r="GFX83" s="545"/>
      <c r="GFZ83" s="545"/>
      <c r="GGB83" s="545"/>
      <c r="GGC83" s="545"/>
      <c r="GGD83" s="545"/>
      <c r="GGE83" s="545"/>
      <c r="GGF83" s="545"/>
      <c r="GGH83" s="545"/>
      <c r="GGJ83" s="545"/>
      <c r="GGK83" s="545"/>
      <c r="GGL83" s="545"/>
      <c r="GGM83" s="545"/>
      <c r="GGN83" s="545"/>
      <c r="GGP83" s="545"/>
      <c r="GGR83" s="545"/>
      <c r="GGS83" s="545"/>
      <c r="GGT83" s="545"/>
      <c r="GGU83" s="545"/>
      <c r="GGV83" s="545"/>
      <c r="GGX83" s="545"/>
      <c r="GGZ83" s="545"/>
      <c r="GHA83" s="545"/>
      <c r="GHB83" s="545"/>
      <c r="GHC83" s="545"/>
      <c r="GHD83" s="545"/>
      <c r="GHF83" s="545"/>
      <c r="GHH83" s="545"/>
      <c r="GHI83" s="545"/>
      <c r="GHJ83" s="545"/>
      <c r="GHK83" s="545"/>
      <c r="GHL83" s="545"/>
      <c r="GHN83" s="545"/>
      <c r="GHP83" s="545"/>
      <c r="GHQ83" s="545"/>
      <c r="GHR83" s="545"/>
      <c r="GHS83" s="545"/>
      <c r="GHT83" s="545"/>
      <c r="GHV83" s="545"/>
      <c r="GHX83" s="545"/>
      <c r="GHY83" s="545"/>
      <c r="GHZ83" s="545"/>
      <c r="GIA83" s="545"/>
      <c r="GIB83" s="545"/>
      <c r="GID83" s="545"/>
      <c r="GIF83" s="545"/>
      <c r="GIG83" s="545"/>
      <c r="GIH83" s="545"/>
      <c r="GII83" s="545"/>
      <c r="GIJ83" s="545"/>
      <c r="GIL83" s="545"/>
      <c r="GIN83" s="545"/>
      <c r="GIO83" s="545"/>
      <c r="GIP83" s="545"/>
      <c r="GIQ83" s="545"/>
      <c r="GIR83" s="545"/>
      <c r="GIT83" s="545"/>
      <c r="GIV83" s="545"/>
      <c r="GIW83" s="545"/>
      <c r="GIX83" s="545"/>
      <c r="GIY83" s="545"/>
      <c r="GIZ83" s="545"/>
      <c r="GJB83" s="545"/>
      <c r="GJD83" s="545"/>
      <c r="GJE83" s="545"/>
      <c r="GJF83" s="545"/>
      <c r="GJG83" s="545"/>
      <c r="GJH83" s="545"/>
      <c r="GJJ83" s="545"/>
      <c r="GJL83" s="545"/>
      <c r="GJM83" s="545"/>
      <c r="GJN83" s="545"/>
      <c r="GJO83" s="545"/>
      <c r="GJP83" s="545"/>
      <c r="GJR83" s="545"/>
      <c r="GJT83" s="545"/>
      <c r="GJU83" s="545"/>
      <c r="GJV83" s="545"/>
      <c r="GJW83" s="545"/>
      <c r="GJX83" s="545"/>
      <c r="GJZ83" s="545"/>
      <c r="GKB83" s="545"/>
      <c r="GKC83" s="545"/>
      <c r="GKD83" s="545"/>
      <c r="GKE83" s="545"/>
      <c r="GKF83" s="545"/>
      <c r="GKH83" s="545"/>
      <c r="GKJ83" s="545"/>
      <c r="GKK83" s="545"/>
      <c r="GKL83" s="545"/>
      <c r="GKM83" s="545"/>
      <c r="GKN83" s="545"/>
      <c r="GKP83" s="545"/>
      <c r="GKR83" s="545"/>
      <c r="GKS83" s="545"/>
      <c r="GKT83" s="545"/>
      <c r="GKU83" s="545"/>
      <c r="GKV83" s="545"/>
      <c r="GKX83" s="545"/>
      <c r="GKZ83" s="545"/>
      <c r="GLA83" s="545"/>
      <c r="GLB83" s="545"/>
      <c r="GLC83" s="545"/>
      <c r="GLD83" s="545"/>
      <c r="GLF83" s="545"/>
      <c r="GLH83" s="545"/>
      <c r="GLI83" s="545"/>
      <c r="GLJ83" s="545"/>
      <c r="GLK83" s="545"/>
      <c r="GLL83" s="545"/>
      <c r="GLN83" s="545"/>
      <c r="GLP83" s="545"/>
      <c r="GLQ83" s="545"/>
      <c r="GLR83" s="545"/>
      <c r="GLS83" s="545"/>
      <c r="GLT83" s="545"/>
      <c r="GLV83" s="545"/>
      <c r="GLX83" s="545"/>
      <c r="GLY83" s="545"/>
      <c r="GLZ83" s="545"/>
      <c r="GMA83" s="545"/>
      <c r="GMB83" s="545"/>
      <c r="GMD83" s="545"/>
      <c r="GMF83" s="545"/>
      <c r="GMG83" s="545"/>
      <c r="GMH83" s="545"/>
      <c r="GMI83" s="545"/>
      <c r="GMJ83" s="545"/>
      <c r="GML83" s="545"/>
      <c r="GMN83" s="545"/>
      <c r="GMO83" s="545"/>
      <c r="GMP83" s="545"/>
      <c r="GMQ83" s="545"/>
      <c r="GMR83" s="545"/>
      <c r="GMT83" s="545"/>
      <c r="GMV83" s="545"/>
      <c r="GMW83" s="545"/>
      <c r="GMX83" s="545"/>
      <c r="GMY83" s="545"/>
      <c r="GMZ83" s="545"/>
      <c r="GNB83" s="545"/>
      <c r="GND83" s="545"/>
      <c r="GNE83" s="545"/>
      <c r="GNF83" s="545"/>
      <c r="GNG83" s="545"/>
      <c r="GNH83" s="545"/>
      <c r="GNJ83" s="545"/>
      <c r="GNL83" s="545"/>
      <c r="GNM83" s="545"/>
      <c r="GNN83" s="545"/>
      <c r="GNO83" s="545"/>
      <c r="GNP83" s="545"/>
      <c r="GNR83" s="545"/>
      <c r="GNT83" s="545"/>
      <c r="GNU83" s="545"/>
      <c r="GNV83" s="545"/>
      <c r="GNW83" s="545"/>
      <c r="GNX83" s="545"/>
      <c r="GNZ83" s="545"/>
      <c r="GOB83" s="545"/>
      <c r="GOC83" s="545"/>
      <c r="GOD83" s="545"/>
      <c r="GOE83" s="545"/>
      <c r="GOF83" s="545"/>
      <c r="GOH83" s="545"/>
      <c r="GOJ83" s="545"/>
      <c r="GOK83" s="545"/>
      <c r="GOL83" s="545"/>
      <c r="GOM83" s="545"/>
      <c r="GON83" s="545"/>
      <c r="GOP83" s="545"/>
      <c r="GOR83" s="545"/>
      <c r="GOS83" s="545"/>
      <c r="GOT83" s="545"/>
      <c r="GOU83" s="545"/>
      <c r="GOV83" s="545"/>
      <c r="GOX83" s="545"/>
      <c r="GOZ83" s="545"/>
      <c r="GPA83" s="545"/>
      <c r="GPB83" s="545"/>
      <c r="GPC83" s="545"/>
      <c r="GPD83" s="545"/>
      <c r="GPF83" s="545"/>
      <c r="GPH83" s="545"/>
      <c r="GPI83" s="545"/>
      <c r="GPJ83" s="545"/>
      <c r="GPK83" s="545"/>
      <c r="GPL83" s="545"/>
      <c r="GPN83" s="545"/>
      <c r="GPP83" s="545"/>
      <c r="GPQ83" s="545"/>
      <c r="GPR83" s="545"/>
      <c r="GPS83" s="545"/>
      <c r="GPT83" s="545"/>
      <c r="GPV83" s="545"/>
      <c r="GPX83" s="545"/>
      <c r="GPY83" s="545"/>
      <c r="GPZ83" s="545"/>
      <c r="GQA83" s="545"/>
      <c r="GQB83" s="545"/>
      <c r="GQD83" s="545"/>
      <c r="GQF83" s="545"/>
      <c r="GQG83" s="545"/>
      <c r="GQH83" s="545"/>
      <c r="GQI83" s="545"/>
      <c r="GQJ83" s="545"/>
      <c r="GQL83" s="545"/>
      <c r="GQN83" s="545"/>
      <c r="GQO83" s="545"/>
      <c r="GQP83" s="545"/>
      <c r="GQQ83" s="545"/>
      <c r="GQR83" s="545"/>
      <c r="GQT83" s="545"/>
      <c r="GQV83" s="545"/>
      <c r="GQW83" s="545"/>
      <c r="GQX83" s="545"/>
      <c r="GQY83" s="545"/>
      <c r="GQZ83" s="545"/>
      <c r="GRB83" s="545"/>
      <c r="GRD83" s="545"/>
      <c r="GRE83" s="545"/>
      <c r="GRF83" s="545"/>
      <c r="GRG83" s="545"/>
      <c r="GRH83" s="545"/>
      <c r="GRJ83" s="545"/>
      <c r="GRL83" s="545"/>
      <c r="GRM83" s="545"/>
      <c r="GRN83" s="545"/>
      <c r="GRO83" s="545"/>
      <c r="GRP83" s="545"/>
      <c r="GRR83" s="545"/>
      <c r="GRT83" s="545"/>
      <c r="GRU83" s="545"/>
      <c r="GRV83" s="545"/>
      <c r="GRW83" s="545"/>
      <c r="GRX83" s="545"/>
      <c r="GRZ83" s="545"/>
      <c r="GSB83" s="545"/>
      <c r="GSC83" s="545"/>
      <c r="GSD83" s="545"/>
      <c r="GSE83" s="545"/>
      <c r="GSF83" s="545"/>
      <c r="GSH83" s="545"/>
      <c r="GSJ83" s="545"/>
      <c r="GSK83" s="545"/>
      <c r="GSL83" s="545"/>
      <c r="GSM83" s="545"/>
      <c r="GSN83" s="545"/>
      <c r="GSP83" s="545"/>
      <c r="GSR83" s="545"/>
      <c r="GSS83" s="545"/>
      <c r="GST83" s="545"/>
      <c r="GSU83" s="545"/>
      <c r="GSV83" s="545"/>
      <c r="GSX83" s="545"/>
      <c r="GSZ83" s="545"/>
      <c r="GTA83" s="545"/>
      <c r="GTB83" s="545"/>
      <c r="GTC83" s="545"/>
      <c r="GTD83" s="545"/>
      <c r="GTF83" s="545"/>
      <c r="GTH83" s="545"/>
      <c r="GTI83" s="545"/>
      <c r="GTJ83" s="545"/>
      <c r="GTK83" s="545"/>
      <c r="GTL83" s="545"/>
      <c r="GTN83" s="545"/>
      <c r="GTP83" s="545"/>
      <c r="GTQ83" s="545"/>
      <c r="GTR83" s="545"/>
      <c r="GTS83" s="545"/>
      <c r="GTT83" s="545"/>
      <c r="GTV83" s="545"/>
      <c r="GTX83" s="545"/>
      <c r="GTY83" s="545"/>
      <c r="GTZ83" s="545"/>
      <c r="GUA83" s="545"/>
      <c r="GUB83" s="545"/>
      <c r="GUD83" s="545"/>
      <c r="GUF83" s="545"/>
      <c r="GUG83" s="545"/>
      <c r="GUH83" s="545"/>
      <c r="GUI83" s="545"/>
      <c r="GUJ83" s="545"/>
      <c r="GUL83" s="545"/>
      <c r="GUN83" s="545"/>
      <c r="GUO83" s="545"/>
      <c r="GUP83" s="545"/>
      <c r="GUQ83" s="545"/>
      <c r="GUR83" s="545"/>
      <c r="GUT83" s="545"/>
      <c r="GUV83" s="545"/>
      <c r="GUW83" s="545"/>
      <c r="GUX83" s="545"/>
      <c r="GUY83" s="545"/>
      <c r="GUZ83" s="545"/>
      <c r="GVB83" s="545"/>
      <c r="GVD83" s="545"/>
      <c r="GVE83" s="545"/>
      <c r="GVF83" s="545"/>
      <c r="GVG83" s="545"/>
      <c r="GVH83" s="545"/>
      <c r="GVJ83" s="545"/>
      <c r="GVL83" s="545"/>
      <c r="GVM83" s="545"/>
      <c r="GVN83" s="545"/>
      <c r="GVO83" s="545"/>
      <c r="GVP83" s="545"/>
      <c r="GVR83" s="545"/>
      <c r="GVT83" s="545"/>
      <c r="GVU83" s="545"/>
      <c r="GVV83" s="545"/>
      <c r="GVW83" s="545"/>
      <c r="GVX83" s="545"/>
      <c r="GVZ83" s="545"/>
      <c r="GWB83" s="545"/>
      <c r="GWC83" s="545"/>
      <c r="GWD83" s="545"/>
      <c r="GWE83" s="545"/>
      <c r="GWF83" s="545"/>
      <c r="GWH83" s="545"/>
      <c r="GWJ83" s="545"/>
      <c r="GWK83" s="545"/>
      <c r="GWL83" s="545"/>
      <c r="GWM83" s="545"/>
      <c r="GWN83" s="545"/>
      <c r="GWP83" s="545"/>
      <c r="GWR83" s="545"/>
      <c r="GWS83" s="545"/>
      <c r="GWT83" s="545"/>
      <c r="GWU83" s="545"/>
      <c r="GWV83" s="545"/>
      <c r="GWX83" s="545"/>
      <c r="GWZ83" s="545"/>
      <c r="GXA83" s="545"/>
      <c r="GXB83" s="545"/>
      <c r="GXC83" s="545"/>
      <c r="GXD83" s="545"/>
      <c r="GXF83" s="545"/>
      <c r="GXH83" s="545"/>
      <c r="GXI83" s="545"/>
      <c r="GXJ83" s="545"/>
      <c r="GXK83" s="545"/>
      <c r="GXL83" s="545"/>
      <c r="GXN83" s="545"/>
      <c r="GXP83" s="545"/>
      <c r="GXQ83" s="545"/>
      <c r="GXR83" s="545"/>
      <c r="GXS83" s="545"/>
      <c r="GXT83" s="545"/>
      <c r="GXV83" s="545"/>
      <c r="GXX83" s="545"/>
      <c r="GXY83" s="545"/>
      <c r="GXZ83" s="545"/>
      <c r="GYA83" s="545"/>
      <c r="GYB83" s="545"/>
      <c r="GYD83" s="545"/>
      <c r="GYF83" s="545"/>
      <c r="GYG83" s="545"/>
      <c r="GYH83" s="545"/>
      <c r="GYI83" s="545"/>
      <c r="GYJ83" s="545"/>
      <c r="GYL83" s="545"/>
      <c r="GYN83" s="545"/>
      <c r="GYO83" s="545"/>
      <c r="GYP83" s="545"/>
      <c r="GYQ83" s="545"/>
      <c r="GYR83" s="545"/>
      <c r="GYT83" s="545"/>
      <c r="GYV83" s="545"/>
      <c r="GYW83" s="545"/>
      <c r="GYX83" s="545"/>
      <c r="GYY83" s="545"/>
      <c r="GYZ83" s="545"/>
      <c r="GZB83" s="545"/>
      <c r="GZD83" s="545"/>
      <c r="GZE83" s="545"/>
      <c r="GZF83" s="545"/>
      <c r="GZG83" s="545"/>
      <c r="GZH83" s="545"/>
      <c r="GZJ83" s="545"/>
      <c r="GZL83" s="545"/>
      <c r="GZM83" s="545"/>
      <c r="GZN83" s="545"/>
      <c r="GZO83" s="545"/>
      <c r="GZP83" s="545"/>
      <c r="GZR83" s="545"/>
      <c r="GZT83" s="545"/>
      <c r="GZU83" s="545"/>
      <c r="GZV83" s="545"/>
      <c r="GZW83" s="545"/>
      <c r="GZX83" s="545"/>
      <c r="GZZ83" s="545"/>
      <c r="HAB83" s="545"/>
      <c r="HAC83" s="545"/>
      <c r="HAD83" s="545"/>
      <c r="HAE83" s="545"/>
      <c r="HAF83" s="545"/>
      <c r="HAH83" s="545"/>
      <c r="HAJ83" s="545"/>
      <c r="HAK83" s="545"/>
      <c r="HAL83" s="545"/>
      <c r="HAM83" s="545"/>
      <c r="HAN83" s="545"/>
      <c r="HAP83" s="545"/>
      <c r="HAR83" s="545"/>
      <c r="HAS83" s="545"/>
      <c r="HAT83" s="545"/>
      <c r="HAU83" s="545"/>
      <c r="HAV83" s="545"/>
      <c r="HAX83" s="545"/>
      <c r="HAZ83" s="545"/>
      <c r="HBA83" s="545"/>
      <c r="HBB83" s="545"/>
      <c r="HBC83" s="545"/>
      <c r="HBD83" s="545"/>
      <c r="HBF83" s="545"/>
      <c r="HBH83" s="545"/>
      <c r="HBI83" s="545"/>
      <c r="HBJ83" s="545"/>
      <c r="HBK83" s="545"/>
      <c r="HBL83" s="545"/>
      <c r="HBN83" s="545"/>
      <c r="HBP83" s="545"/>
      <c r="HBQ83" s="545"/>
      <c r="HBR83" s="545"/>
      <c r="HBS83" s="545"/>
      <c r="HBT83" s="545"/>
      <c r="HBV83" s="545"/>
      <c r="HBX83" s="545"/>
      <c r="HBY83" s="545"/>
      <c r="HBZ83" s="545"/>
      <c r="HCA83" s="545"/>
      <c r="HCB83" s="545"/>
      <c r="HCD83" s="545"/>
      <c r="HCF83" s="545"/>
      <c r="HCG83" s="545"/>
      <c r="HCH83" s="545"/>
      <c r="HCI83" s="545"/>
      <c r="HCJ83" s="545"/>
      <c r="HCL83" s="545"/>
      <c r="HCN83" s="545"/>
      <c r="HCO83" s="545"/>
      <c r="HCP83" s="545"/>
      <c r="HCQ83" s="545"/>
      <c r="HCR83" s="545"/>
      <c r="HCT83" s="545"/>
      <c r="HCV83" s="545"/>
      <c r="HCW83" s="545"/>
      <c r="HCX83" s="545"/>
      <c r="HCY83" s="545"/>
      <c r="HCZ83" s="545"/>
      <c r="HDB83" s="545"/>
      <c r="HDD83" s="545"/>
      <c r="HDE83" s="545"/>
      <c r="HDF83" s="545"/>
      <c r="HDG83" s="545"/>
      <c r="HDH83" s="545"/>
      <c r="HDJ83" s="545"/>
      <c r="HDL83" s="545"/>
      <c r="HDM83" s="545"/>
      <c r="HDN83" s="545"/>
      <c r="HDO83" s="545"/>
      <c r="HDP83" s="545"/>
      <c r="HDR83" s="545"/>
      <c r="HDT83" s="545"/>
      <c r="HDU83" s="545"/>
      <c r="HDV83" s="545"/>
      <c r="HDW83" s="545"/>
      <c r="HDX83" s="545"/>
      <c r="HDZ83" s="545"/>
      <c r="HEB83" s="545"/>
      <c r="HEC83" s="545"/>
      <c r="HED83" s="545"/>
      <c r="HEE83" s="545"/>
      <c r="HEF83" s="545"/>
      <c r="HEH83" s="545"/>
      <c r="HEJ83" s="545"/>
      <c r="HEK83" s="545"/>
      <c r="HEL83" s="545"/>
      <c r="HEM83" s="545"/>
      <c r="HEN83" s="545"/>
      <c r="HEP83" s="545"/>
      <c r="HER83" s="545"/>
      <c r="HES83" s="545"/>
      <c r="HET83" s="545"/>
      <c r="HEU83" s="545"/>
      <c r="HEV83" s="545"/>
      <c r="HEX83" s="545"/>
      <c r="HEZ83" s="545"/>
      <c r="HFA83" s="545"/>
      <c r="HFB83" s="545"/>
      <c r="HFC83" s="545"/>
      <c r="HFD83" s="545"/>
      <c r="HFF83" s="545"/>
      <c r="HFH83" s="545"/>
      <c r="HFI83" s="545"/>
      <c r="HFJ83" s="545"/>
      <c r="HFK83" s="545"/>
      <c r="HFL83" s="545"/>
      <c r="HFN83" s="545"/>
      <c r="HFP83" s="545"/>
      <c r="HFQ83" s="545"/>
      <c r="HFR83" s="545"/>
      <c r="HFS83" s="545"/>
      <c r="HFT83" s="545"/>
      <c r="HFV83" s="545"/>
      <c r="HFX83" s="545"/>
      <c r="HFY83" s="545"/>
      <c r="HFZ83" s="545"/>
      <c r="HGA83" s="545"/>
      <c r="HGB83" s="545"/>
      <c r="HGD83" s="545"/>
      <c r="HGF83" s="545"/>
      <c r="HGG83" s="545"/>
      <c r="HGH83" s="545"/>
      <c r="HGI83" s="545"/>
      <c r="HGJ83" s="545"/>
      <c r="HGL83" s="545"/>
      <c r="HGN83" s="545"/>
      <c r="HGO83" s="545"/>
      <c r="HGP83" s="545"/>
      <c r="HGQ83" s="545"/>
      <c r="HGR83" s="545"/>
      <c r="HGT83" s="545"/>
      <c r="HGV83" s="545"/>
      <c r="HGW83" s="545"/>
      <c r="HGX83" s="545"/>
      <c r="HGY83" s="545"/>
      <c r="HGZ83" s="545"/>
      <c r="HHB83" s="545"/>
      <c r="HHD83" s="545"/>
      <c r="HHE83" s="545"/>
      <c r="HHF83" s="545"/>
      <c r="HHG83" s="545"/>
      <c r="HHH83" s="545"/>
      <c r="HHJ83" s="545"/>
      <c r="HHL83" s="545"/>
      <c r="HHM83" s="545"/>
      <c r="HHN83" s="545"/>
      <c r="HHO83" s="545"/>
      <c r="HHP83" s="545"/>
      <c r="HHR83" s="545"/>
      <c r="HHT83" s="545"/>
      <c r="HHU83" s="545"/>
      <c r="HHV83" s="545"/>
      <c r="HHW83" s="545"/>
      <c r="HHX83" s="545"/>
      <c r="HHZ83" s="545"/>
      <c r="HIB83" s="545"/>
      <c r="HIC83" s="545"/>
      <c r="HID83" s="545"/>
      <c r="HIE83" s="545"/>
      <c r="HIF83" s="545"/>
      <c r="HIH83" s="545"/>
      <c r="HIJ83" s="545"/>
      <c r="HIK83" s="545"/>
      <c r="HIL83" s="545"/>
      <c r="HIM83" s="545"/>
      <c r="HIN83" s="545"/>
      <c r="HIP83" s="545"/>
      <c r="HIR83" s="545"/>
      <c r="HIS83" s="545"/>
      <c r="HIT83" s="545"/>
      <c r="HIU83" s="545"/>
      <c r="HIV83" s="545"/>
      <c r="HIX83" s="545"/>
      <c r="HIZ83" s="545"/>
      <c r="HJA83" s="545"/>
      <c r="HJB83" s="545"/>
      <c r="HJC83" s="545"/>
      <c r="HJD83" s="545"/>
      <c r="HJF83" s="545"/>
      <c r="HJH83" s="545"/>
      <c r="HJI83" s="545"/>
      <c r="HJJ83" s="545"/>
      <c r="HJK83" s="545"/>
      <c r="HJL83" s="545"/>
      <c r="HJN83" s="545"/>
      <c r="HJP83" s="545"/>
      <c r="HJQ83" s="545"/>
      <c r="HJR83" s="545"/>
      <c r="HJS83" s="545"/>
      <c r="HJT83" s="545"/>
      <c r="HJV83" s="545"/>
      <c r="HJX83" s="545"/>
      <c r="HJY83" s="545"/>
      <c r="HJZ83" s="545"/>
      <c r="HKA83" s="545"/>
      <c r="HKB83" s="545"/>
      <c r="HKD83" s="545"/>
      <c r="HKF83" s="545"/>
      <c r="HKG83" s="545"/>
      <c r="HKH83" s="545"/>
      <c r="HKI83" s="545"/>
      <c r="HKJ83" s="545"/>
      <c r="HKL83" s="545"/>
      <c r="HKN83" s="545"/>
      <c r="HKO83" s="545"/>
      <c r="HKP83" s="545"/>
      <c r="HKQ83" s="545"/>
      <c r="HKR83" s="545"/>
      <c r="HKT83" s="545"/>
      <c r="HKV83" s="545"/>
      <c r="HKW83" s="545"/>
      <c r="HKX83" s="545"/>
      <c r="HKY83" s="545"/>
      <c r="HKZ83" s="545"/>
      <c r="HLB83" s="545"/>
      <c r="HLD83" s="545"/>
      <c r="HLE83" s="545"/>
      <c r="HLF83" s="545"/>
      <c r="HLG83" s="545"/>
      <c r="HLH83" s="545"/>
      <c r="HLJ83" s="545"/>
      <c r="HLL83" s="545"/>
      <c r="HLM83" s="545"/>
      <c r="HLN83" s="545"/>
      <c r="HLO83" s="545"/>
      <c r="HLP83" s="545"/>
      <c r="HLR83" s="545"/>
      <c r="HLT83" s="545"/>
      <c r="HLU83" s="545"/>
      <c r="HLV83" s="545"/>
      <c r="HLW83" s="545"/>
      <c r="HLX83" s="545"/>
      <c r="HLZ83" s="545"/>
      <c r="HMB83" s="545"/>
      <c r="HMC83" s="545"/>
      <c r="HMD83" s="545"/>
      <c r="HME83" s="545"/>
      <c r="HMF83" s="545"/>
      <c r="HMH83" s="545"/>
      <c r="HMJ83" s="545"/>
      <c r="HMK83" s="545"/>
      <c r="HML83" s="545"/>
      <c r="HMM83" s="545"/>
      <c r="HMN83" s="545"/>
      <c r="HMP83" s="545"/>
      <c r="HMR83" s="545"/>
      <c r="HMS83" s="545"/>
      <c r="HMT83" s="545"/>
      <c r="HMU83" s="545"/>
      <c r="HMV83" s="545"/>
      <c r="HMX83" s="545"/>
      <c r="HMZ83" s="545"/>
      <c r="HNA83" s="545"/>
      <c r="HNB83" s="545"/>
      <c r="HNC83" s="545"/>
      <c r="HND83" s="545"/>
      <c r="HNF83" s="545"/>
      <c r="HNH83" s="545"/>
      <c r="HNI83" s="545"/>
      <c r="HNJ83" s="545"/>
      <c r="HNK83" s="545"/>
      <c r="HNL83" s="545"/>
      <c r="HNN83" s="545"/>
      <c r="HNP83" s="545"/>
      <c r="HNQ83" s="545"/>
      <c r="HNR83" s="545"/>
      <c r="HNS83" s="545"/>
      <c r="HNT83" s="545"/>
      <c r="HNV83" s="545"/>
      <c r="HNX83" s="545"/>
      <c r="HNY83" s="545"/>
      <c r="HNZ83" s="545"/>
      <c r="HOA83" s="545"/>
      <c r="HOB83" s="545"/>
      <c r="HOD83" s="545"/>
      <c r="HOF83" s="545"/>
      <c r="HOG83" s="545"/>
      <c r="HOH83" s="545"/>
      <c r="HOI83" s="545"/>
      <c r="HOJ83" s="545"/>
      <c r="HOL83" s="545"/>
      <c r="HON83" s="545"/>
      <c r="HOO83" s="545"/>
      <c r="HOP83" s="545"/>
      <c r="HOQ83" s="545"/>
      <c r="HOR83" s="545"/>
      <c r="HOT83" s="545"/>
      <c r="HOV83" s="545"/>
      <c r="HOW83" s="545"/>
      <c r="HOX83" s="545"/>
      <c r="HOY83" s="545"/>
      <c r="HOZ83" s="545"/>
      <c r="HPB83" s="545"/>
      <c r="HPD83" s="545"/>
      <c r="HPE83" s="545"/>
      <c r="HPF83" s="545"/>
      <c r="HPG83" s="545"/>
      <c r="HPH83" s="545"/>
      <c r="HPJ83" s="545"/>
      <c r="HPL83" s="545"/>
      <c r="HPM83" s="545"/>
      <c r="HPN83" s="545"/>
      <c r="HPO83" s="545"/>
      <c r="HPP83" s="545"/>
      <c r="HPR83" s="545"/>
      <c r="HPT83" s="545"/>
      <c r="HPU83" s="545"/>
      <c r="HPV83" s="545"/>
      <c r="HPW83" s="545"/>
      <c r="HPX83" s="545"/>
      <c r="HPZ83" s="545"/>
      <c r="HQB83" s="545"/>
      <c r="HQC83" s="545"/>
      <c r="HQD83" s="545"/>
      <c r="HQE83" s="545"/>
      <c r="HQF83" s="545"/>
      <c r="HQH83" s="545"/>
      <c r="HQJ83" s="545"/>
      <c r="HQK83" s="545"/>
      <c r="HQL83" s="545"/>
      <c r="HQM83" s="545"/>
      <c r="HQN83" s="545"/>
      <c r="HQP83" s="545"/>
      <c r="HQR83" s="545"/>
      <c r="HQS83" s="545"/>
      <c r="HQT83" s="545"/>
      <c r="HQU83" s="545"/>
      <c r="HQV83" s="545"/>
      <c r="HQX83" s="545"/>
      <c r="HQZ83" s="545"/>
      <c r="HRA83" s="545"/>
      <c r="HRB83" s="545"/>
      <c r="HRC83" s="545"/>
      <c r="HRD83" s="545"/>
      <c r="HRF83" s="545"/>
      <c r="HRH83" s="545"/>
      <c r="HRI83" s="545"/>
      <c r="HRJ83" s="545"/>
      <c r="HRK83" s="545"/>
      <c r="HRL83" s="545"/>
      <c r="HRN83" s="545"/>
      <c r="HRP83" s="545"/>
      <c r="HRQ83" s="545"/>
      <c r="HRR83" s="545"/>
      <c r="HRS83" s="545"/>
      <c r="HRT83" s="545"/>
      <c r="HRV83" s="545"/>
      <c r="HRX83" s="545"/>
      <c r="HRY83" s="545"/>
      <c r="HRZ83" s="545"/>
      <c r="HSA83" s="545"/>
      <c r="HSB83" s="545"/>
      <c r="HSD83" s="545"/>
      <c r="HSF83" s="545"/>
      <c r="HSG83" s="545"/>
      <c r="HSH83" s="545"/>
      <c r="HSI83" s="545"/>
      <c r="HSJ83" s="545"/>
      <c r="HSL83" s="545"/>
      <c r="HSN83" s="545"/>
      <c r="HSO83" s="545"/>
      <c r="HSP83" s="545"/>
      <c r="HSQ83" s="545"/>
      <c r="HSR83" s="545"/>
      <c r="HST83" s="545"/>
      <c r="HSV83" s="545"/>
      <c r="HSW83" s="545"/>
      <c r="HSX83" s="545"/>
      <c r="HSY83" s="545"/>
      <c r="HSZ83" s="545"/>
      <c r="HTB83" s="545"/>
      <c r="HTD83" s="545"/>
      <c r="HTE83" s="545"/>
      <c r="HTF83" s="545"/>
      <c r="HTG83" s="545"/>
      <c r="HTH83" s="545"/>
      <c r="HTJ83" s="545"/>
      <c r="HTL83" s="545"/>
      <c r="HTM83" s="545"/>
      <c r="HTN83" s="545"/>
      <c r="HTO83" s="545"/>
      <c r="HTP83" s="545"/>
      <c r="HTR83" s="545"/>
      <c r="HTT83" s="545"/>
      <c r="HTU83" s="545"/>
      <c r="HTV83" s="545"/>
      <c r="HTW83" s="545"/>
      <c r="HTX83" s="545"/>
      <c r="HTZ83" s="545"/>
      <c r="HUB83" s="545"/>
      <c r="HUC83" s="545"/>
      <c r="HUD83" s="545"/>
      <c r="HUE83" s="545"/>
      <c r="HUF83" s="545"/>
      <c r="HUH83" s="545"/>
      <c r="HUJ83" s="545"/>
      <c r="HUK83" s="545"/>
      <c r="HUL83" s="545"/>
      <c r="HUM83" s="545"/>
      <c r="HUN83" s="545"/>
      <c r="HUP83" s="545"/>
      <c r="HUR83" s="545"/>
      <c r="HUS83" s="545"/>
      <c r="HUT83" s="545"/>
      <c r="HUU83" s="545"/>
      <c r="HUV83" s="545"/>
      <c r="HUX83" s="545"/>
      <c r="HUZ83" s="545"/>
      <c r="HVA83" s="545"/>
      <c r="HVB83" s="545"/>
      <c r="HVC83" s="545"/>
      <c r="HVD83" s="545"/>
      <c r="HVF83" s="545"/>
      <c r="HVH83" s="545"/>
      <c r="HVI83" s="545"/>
      <c r="HVJ83" s="545"/>
      <c r="HVK83" s="545"/>
      <c r="HVL83" s="545"/>
      <c r="HVN83" s="545"/>
      <c r="HVP83" s="545"/>
      <c r="HVQ83" s="545"/>
      <c r="HVR83" s="545"/>
      <c r="HVS83" s="545"/>
      <c r="HVT83" s="545"/>
      <c r="HVV83" s="545"/>
      <c r="HVX83" s="545"/>
      <c r="HVY83" s="545"/>
      <c r="HVZ83" s="545"/>
      <c r="HWA83" s="545"/>
      <c r="HWB83" s="545"/>
      <c r="HWD83" s="545"/>
      <c r="HWF83" s="545"/>
      <c r="HWG83" s="545"/>
      <c r="HWH83" s="545"/>
      <c r="HWI83" s="545"/>
      <c r="HWJ83" s="545"/>
      <c r="HWL83" s="545"/>
      <c r="HWN83" s="545"/>
      <c r="HWO83" s="545"/>
      <c r="HWP83" s="545"/>
      <c r="HWQ83" s="545"/>
      <c r="HWR83" s="545"/>
      <c r="HWT83" s="545"/>
      <c r="HWV83" s="545"/>
      <c r="HWW83" s="545"/>
      <c r="HWX83" s="545"/>
      <c r="HWY83" s="545"/>
      <c r="HWZ83" s="545"/>
      <c r="HXB83" s="545"/>
      <c r="HXD83" s="545"/>
      <c r="HXE83" s="545"/>
      <c r="HXF83" s="545"/>
      <c r="HXG83" s="545"/>
      <c r="HXH83" s="545"/>
      <c r="HXJ83" s="545"/>
      <c r="HXL83" s="545"/>
      <c r="HXM83" s="545"/>
      <c r="HXN83" s="545"/>
      <c r="HXO83" s="545"/>
      <c r="HXP83" s="545"/>
      <c r="HXR83" s="545"/>
      <c r="HXT83" s="545"/>
      <c r="HXU83" s="545"/>
      <c r="HXV83" s="545"/>
      <c r="HXW83" s="545"/>
      <c r="HXX83" s="545"/>
      <c r="HXZ83" s="545"/>
      <c r="HYB83" s="545"/>
      <c r="HYC83" s="545"/>
      <c r="HYD83" s="545"/>
      <c r="HYE83" s="545"/>
      <c r="HYF83" s="545"/>
      <c r="HYH83" s="545"/>
      <c r="HYJ83" s="545"/>
      <c r="HYK83" s="545"/>
      <c r="HYL83" s="545"/>
      <c r="HYM83" s="545"/>
      <c r="HYN83" s="545"/>
      <c r="HYP83" s="545"/>
      <c r="HYR83" s="545"/>
      <c r="HYS83" s="545"/>
      <c r="HYT83" s="545"/>
      <c r="HYU83" s="545"/>
      <c r="HYV83" s="545"/>
      <c r="HYX83" s="545"/>
      <c r="HYZ83" s="545"/>
      <c r="HZA83" s="545"/>
      <c r="HZB83" s="545"/>
      <c r="HZC83" s="545"/>
      <c r="HZD83" s="545"/>
      <c r="HZF83" s="545"/>
      <c r="HZH83" s="545"/>
      <c r="HZI83" s="545"/>
      <c r="HZJ83" s="545"/>
      <c r="HZK83" s="545"/>
      <c r="HZL83" s="545"/>
      <c r="HZN83" s="545"/>
      <c r="HZP83" s="545"/>
      <c r="HZQ83" s="545"/>
      <c r="HZR83" s="545"/>
      <c r="HZS83" s="545"/>
      <c r="HZT83" s="545"/>
      <c r="HZV83" s="545"/>
      <c r="HZX83" s="545"/>
      <c r="HZY83" s="545"/>
      <c r="HZZ83" s="545"/>
      <c r="IAA83" s="545"/>
      <c r="IAB83" s="545"/>
      <c r="IAD83" s="545"/>
      <c r="IAF83" s="545"/>
      <c r="IAG83" s="545"/>
      <c r="IAH83" s="545"/>
      <c r="IAI83" s="545"/>
      <c r="IAJ83" s="545"/>
      <c r="IAL83" s="545"/>
      <c r="IAN83" s="545"/>
      <c r="IAO83" s="545"/>
      <c r="IAP83" s="545"/>
      <c r="IAQ83" s="545"/>
      <c r="IAR83" s="545"/>
      <c r="IAT83" s="545"/>
      <c r="IAV83" s="545"/>
      <c r="IAW83" s="545"/>
      <c r="IAX83" s="545"/>
      <c r="IAY83" s="545"/>
      <c r="IAZ83" s="545"/>
      <c r="IBB83" s="545"/>
      <c r="IBD83" s="545"/>
      <c r="IBE83" s="545"/>
      <c r="IBF83" s="545"/>
      <c r="IBG83" s="545"/>
      <c r="IBH83" s="545"/>
      <c r="IBJ83" s="545"/>
      <c r="IBL83" s="545"/>
      <c r="IBM83" s="545"/>
      <c r="IBN83" s="545"/>
      <c r="IBO83" s="545"/>
      <c r="IBP83" s="545"/>
      <c r="IBR83" s="545"/>
      <c r="IBT83" s="545"/>
      <c r="IBU83" s="545"/>
      <c r="IBV83" s="545"/>
      <c r="IBW83" s="545"/>
      <c r="IBX83" s="545"/>
      <c r="IBZ83" s="545"/>
      <c r="ICB83" s="545"/>
      <c r="ICC83" s="545"/>
      <c r="ICD83" s="545"/>
      <c r="ICE83" s="545"/>
      <c r="ICF83" s="545"/>
      <c r="ICH83" s="545"/>
      <c r="ICJ83" s="545"/>
      <c r="ICK83" s="545"/>
      <c r="ICL83" s="545"/>
      <c r="ICM83" s="545"/>
      <c r="ICN83" s="545"/>
      <c r="ICP83" s="545"/>
      <c r="ICR83" s="545"/>
      <c r="ICS83" s="545"/>
      <c r="ICT83" s="545"/>
      <c r="ICU83" s="545"/>
      <c r="ICV83" s="545"/>
      <c r="ICX83" s="545"/>
      <c r="ICZ83" s="545"/>
      <c r="IDA83" s="545"/>
      <c r="IDB83" s="545"/>
      <c r="IDC83" s="545"/>
      <c r="IDD83" s="545"/>
      <c r="IDF83" s="545"/>
      <c r="IDH83" s="545"/>
      <c r="IDI83" s="545"/>
      <c r="IDJ83" s="545"/>
      <c r="IDK83" s="545"/>
      <c r="IDL83" s="545"/>
      <c r="IDN83" s="545"/>
      <c r="IDP83" s="545"/>
      <c r="IDQ83" s="545"/>
      <c r="IDR83" s="545"/>
      <c r="IDS83" s="545"/>
      <c r="IDT83" s="545"/>
      <c r="IDV83" s="545"/>
      <c r="IDX83" s="545"/>
      <c r="IDY83" s="545"/>
      <c r="IDZ83" s="545"/>
      <c r="IEA83" s="545"/>
      <c r="IEB83" s="545"/>
      <c r="IED83" s="545"/>
      <c r="IEF83" s="545"/>
      <c r="IEG83" s="545"/>
      <c r="IEH83" s="545"/>
      <c r="IEI83" s="545"/>
      <c r="IEJ83" s="545"/>
      <c r="IEL83" s="545"/>
      <c r="IEN83" s="545"/>
      <c r="IEO83" s="545"/>
      <c r="IEP83" s="545"/>
      <c r="IEQ83" s="545"/>
      <c r="IER83" s="545"/>
      <c r="IET83" s="545"/>
      <c r="IEV83" s="545"/>
      <c r="IEW83" s="545"/>
      <c r="IEX83" s="545"/>
      <c r="IEY83" s="545"/>
      <c r="IEZ83" s="545"/>
      <c r="IFB83" s="545"/>
      <c r="IFD83" s="545"/>
      <c r="IFE83" s="545"/>
      <c r="IFF83" s="545"/>
      <c r="IFG83" s="545"/>
      <c r="IFH83" s="545"/>
      <c r="IFJ83" s="545"/>
      <c r="IFL83" s="545"/>
      <c r="IFM83" s="545"/>
      <c r="IFN83" s="545"/>
      <c r="IFO83" s="545"/>
      <c r="IFP83" s="545"/>
      <c r="IFR83" s="545"/>
      <c r="IFT83" s="545"/>
      <c r="IFU83" s="545"/>
      <c r="IFV83" s="545"/>
      <c r="IFW83" s="545"/>
      <c r="IFX83" s="545"/>
      <c r="IFZ83" s="545"/>
      <c r="IGB83" s="545"/>
      <c r="IGC83" s="545"/>
      <c r="IGD83" s="545"/>
      <c r="IGE83" s="545"/>
      <c r="IGF83" s="545"/>
      <c r="IGH83" s="545"/>
      <c r="IGJ83" s="545"/>
      <c r="IGK83" s="545"/>
      <c r="IGL83" s="545"/>
      <c r="IGM83" s="545"/>
      <c r="IGN83" s="545"/>
      <c r="IGP83" s="545"/>
      <c r="IGR83" s="545"/>
      <c r="IGS83" s="545"/>
      <c r="IGT83" s="545"/>
      <c r="IGU83" s="545"/>
      <c r="IGV83" s="545"/>
      <c r="IGX83" s="545"/>
      <c r="IGZ83" s="545"/>
      <c r="IHA83" s="545"/>
      <c r="IHB83" s="545"/>
      <c r="IHC83" s="545"/>
      <c r="IHD83" s="545"/>
      <c r="IHF83" s="545"/>
      <c r="IHH83" s="545"/>
      <c r="IHI83" s="545"/>
      <c r="IHJ83" s="545"/>
      <c r="IHK83" s="545"/>
      <c r="IHL83" s="545"/>
      <c r="IHN83" s="545"/>
      <c r="IHP83" s="545"/>
      <c r="IHQ83" s="545"/>
      <c r="IHR83" s="545"/>
      <c r="IHS83" s="545"/>
      <c r="IHT83" s="545"/>
      <c r="IHV83" s="545"/>
      <c r="IHX83" s="545"/>
      <c r="IHY83" s="545"/>
      <c r="IHZ83" s="545"/>
      <c r="IIA83" s="545"/>
      <c r="IIB83" s="545"/>
      <c r="IID83" s="545"/>
      <c r="IIF83" s="545"/>
      <c r="IIG83" s="545"/>
      <c r="IIH83" s="545"/>
      <c r="III83" s="545"/>
      <c r="IIJ83" s="545"/>
      <c r="IIL83" s="545"/>
      <c r="IIN83" s="545"/>
      <c r="IIO83" s="545"/>
      <c r="IIP83" s="545"/>
      <c r="IIQ83" s="545"/>
      <c r="IIR83" s="545"/>
      <c r="IIT83" s="545"/>
      <c r="IIV83" s="545"/>
      <c r="IIW83" s="545"/>
      <c r="IIX83" s="545"/>
      <c r="IIY83" s="545"/>
      <c r="IIZ83" s="545"/>
      <c r="IJB83" s="545"/>
      <c r="IJD83" s="545"/>
      <c r="IJE83" s="545"/>
      <c r="IJF83" s="545"/>
      <c r="IJG83" s="545"/>
      <c r="IJH83" s="545"/>
      <c r="IJJ83" s="545"/>
      <c r="IJL83" s="545"/>
      <c r="IJM83" s="545"/>
      <c r="IJN83" s="545"/>
      <c r="IJO83" s="545"/>
      <c r="IJP83" s="545"/>
      <c r="IJR83" s="545"/>
      <c r="IJT83" s="545"/>
      <c r="IJU83" s="545"/>
      <c r="IJV83" s="545"/>
      <c r="IJW83" s="545"/>
      <c r="IJX83" s="545"/>
      <c r="IJZ83" s="545"/>
      <c r="IKB83" s="545"/>
      <c r="IKC83" s="545"/>
      <c r="IKD83" s="545"/>
      <c r="IKE83" s="545"/>
      <c r="IKF83" s="545"/>
      <c r="IKH83" s="545"/>
      <c r="IKJ83" s="545"/>
      <c r="IKK83" s="545"/>
      <c r="IKL83" s="545"/>
      <c r="IKM83" s="545"/>
      <c r="IKN83" s="545"/>
      <c r="IKP83" s="545"/>
      <c r="IKR83" s="545"/>
      <c r="IKS83" s="545"/>
      <c r="IKT83" s="545"/>
      <c r="IKU83" s="545"/>
      <c r="IKV83" s="545"/>
      <c r="IKX83" s="545"/>
      <c r="IKZ83" s="545"/>
      <c r="ILA83" s="545"/>
      <c r="ILB83" s="545"/>
      <c r="ILC83" s="545"/>
      <c r="ILD83" s="545"/>
      <c r="ILF83" s="545"/>
      <c r="ILH83" s="545"/>
      <c r="ILI83" s="545"/>
      <c r="ILJ83" s="545"/>
      <c r="ILK83" s="545"/>
      <c r="ILL83" s="545"/>
      <c r="ILN83" s="545"/>
      <c r="ILP83" s="545"/>
      <c r="ILQ83" s="545"/>
      <c r="ILR83" s="545"/>
      <c r="ILS83" s="545"/>
      <c r="ILT83" s="545"/>
      <c r="ILV83" s="545"/>
      <c r="ILX83" s="545"/>
      <c r="ILY83" s="545"/>
      <c r="ILZ83" s="545"/>
      <c r="IMA83" s="545"/>
      <c r="IMB83" s="545"/>
      <c r="IMD83" s="545"/>
      <c r="IMF83" s="545"/>
      <c r="IMG83" s="545"/>
      <c r="IMH83" s="545"/>
      <c r="IMI83" s="545"/>
      <c r="IMJ83" s="545"/>
      <c r="IML83" s="545"/>
      <c r="IMN83" s="545"/>
      <c r="IMO83" s="545"/>
      <c r="IMP83" s="545"/>
      <c r="IMQ83" s="545"/>
      <c r="IMR83" s="545"/>
      <c r="IMT83" s="545"/>
      <c r="IMV83" s="545"/>
      <c r="IMW83" s="545"/>
      <c r="IMX83" s="545"/>
      <c r="IMY83" s="545"/>
      <c r="IMZ83" s="545"/>
      <c r="INB83" s="545"/>
      <c r="IND83" s="545"/>
      <c r="INE83" s="545"/>
      <c r="INF83" s="545"/>
      <c r="ING83" s="545"/>
      <c r="INH83" s="545"/>
      <c r="INJ83" s="545"/>
      <c r="INL83" s="545"/>
      <c r="INM83" s="545"/>
      <c r="INN83" s="545"/>
      <c r="INO83" s="545"/>
      <c r="INP83" s="545"/>
      <c r="INR83" s="545"/>
      <c r="INT83" s="545"/>
      <c r="INU83" s="545"/>
      <c r="INV83" s="545"/>
      <c r="INW83" s="545"/>
      <c r="INX83" s="545"/>
      <c r="INZ83" s="545"/>
      <c r="IOB83" s="545"/>
      <c r="IOC83" s="545"/>
      <c r="IOD83" s="545"/>
      <c r="IOE83" s="545"/>
      <c r="IOF83" s="545"/>
      <c r="IOH83" s="545"/>
      <c r="IOJ83" s="545"/>
      <c r="IOK83" s="545"/>
      <c r="IOL83" s="545"/>
      <c r="IOM83" s="545"/>
      <c r="ION83" s="545"/>
      <c r="IOP83" s="545"/>
      <c r="IOR83" s="545"/>
      <c r="IOS83" s="545"/>
      <c r="IOT83" s="545"/>
      <c r="IOU83" s="545"/>
      <c r="IOV83" s="545"/>
      <c r="IOX83" s="545"/>
      <c r="IOZ83" s="545"/>
      <c r="IPA83" s="545"/>
      <c r="IPB83" s="545"/>
      <c r="IPC83" s="545"/>
      <c r="IPD83" s="545"/>
      <c r="IPF83" s="545"/>
      <c r="IPH83" s="545"/>
      <c r="IPI83" s="545"/>
      <c r="IPJ83" s="545"/>
      <c r="IPK83" s="545"/>
      <c r="IPL83" s="545"/>
      <c r="IPN83" s="545"/>
      <c r="IPP83" s="545"/>
      <c r="IPQ83" s="545"/>
      <c r="IPR83" s="545"/>
      <c r="IPS83" s="545"/>
      <c r="IPT83" s="545"/>
      <c r="IPV83" s="545"/>
      <c r="IPX83" s="545"/>
      <c r="IPY83" s="545"/>
      <c r="IPZ83" s="545"/>
      <c r="IQA83" s="545"/>
      <c r="IQB83" s="545"/>
      <c r="IQD83" s="545"/>
      <c r="IQF83" s="545"/>
      <c r="IQG83" s="545"/>
      <c r="IQH83" s="545"/>
      <c r="IQI83" s="545"/>
      <c r="IQJ83" s="545"/>
      <c r="IQL83" s="545"/>
      <c r="IQN83" s="545"/>
      <c r="IQO83" s="545"/>
      <c r="IQP83" s="545"/>
      <c r="IQQ83" s="545"/>
      <c r="IQR83" s="545"/>
      <c r="IQT83" s="545"/>
      <c r="IQV83" s="545"/>
      <c r="IQW83" s="545"/>
      <c r="IQX83" s="545"/>
      <c r="IQY83" s="545"/>
      <c r="IQZ83" s="545"/>
      <c r="IRB83" s="545"/>
      <c r="IRD83" s="545"/>
      <c r="IRE83" s="545"/>
      <c r="IRF83" s="545"/>
      <c r="IRG83" s="545"/>
      <c r="IRH83" s="545"/>
      <c r="IRJ83" s="545"/>
      <c r="IRL83" s="545"/>
      <c r="IRM83" s="545"/>
      <c r="IRN83" s="545"/>
      <c r="IRO83" s="545"/>
      <c r="IRP83" s="545"/>
      <c r="IRR83" s="545"/>
      <c r="IRT83" s="545"/>
      <c r="IRU83" s="545"/>
      <c r="IRV83" s="545"/>
      <c r="IRW83" s="545"/>
      <c r="IRX83" s="545"/>
      <c r="IRZ83" s="545"/>
      <c r="ISB83" s="545"/>
      <c r="ISC83" s="545"/>
      <c r="ISD83" s="545"/>
      <c r="ISE83" s="545"/>
      <c r="ISF83" s="545"/>
      <c r="ISH83" s="545"/>
      <c r="ISJ83" s="545"/>
      <c r="ISK83" s="545"/>
      <c r="ISL83" s="545"/>
      <c r="ISM83" s="545"/>
      <c r="ISN83" s="545"/>
      <c r="ISP83" s="545"/>
      <c r="ISR83" s="545"/>
      <c r="ISS83" s="545"/>
      <c r="IST83" s="545"/>
      <c r="ISU83" s="545"/>
      <c r="ISV83" s="545"/>
      <c r="ISX83" s="545"/>
      <c r="ISZ83" s="545"/>
      <c r="ITA83" s="545"/>
      <c r="ITB83" s="545"/>
      <c r="ITC83" s="545"/>
      <c r="ITD83" s="545"/>
      <c r="ITF83" s="545"/>
      <c r="ITH83" s="545"/>
      <c r="ITI83" s="545"/>
      <c r="ITJ83" s="545"/>
      <c r="ITK83" s="545"/>
      <c r="ITL83" s="545"/>
      <c r="ITN83" s="545"/>
      <c r="ITP83" s="545"/>
      <c r="ITQ83" s="545"/>
      <c r="ITR83" s="545"/>
      <c r="ITS83" s="545"/>
      <c r="ITT83" s="545"/>
      <c r="ITV83" s="545"/>
      <c r="ITX83" s="545"/>
      <c r="ITY83" s="545"/>
      <c r="ITZ83" s="545"/>
      <c r="IUA83" s="545"/>
      <c r="IUB83" s="545"/>
      <c r="IUD83" s="545"/>
      <c r="IUF83" s="545"/>
      <c r="IUG83" s="545"/>
      <c r="IUH83" s="545"/>
      <c r="IUI83" s="545"/>
      <c r="IUJ83" s="545"/>
      <c r="IUL83" s="545"/>
      <c r="IUN83" s="545"/>
      <c r="IUO83" s="545"/>
      <c r="IUP83" s="545"/>
      <c r="IUQ83" s="545"/>
      <c r="IUR83" s="545"/>
      <c r="IUT83" s="545"/>
      <c r="IUV83" s="545"/>
      <c r="IUW83" s="545"/>
      <c r="IUX83" s="545"/>
      <c r="IUY83" s="545"/>
      <c r="IUZ83" s="545"/>
      <c r="IVB83" s="545"/>
      <c r="IVD83" s="545"/>
      <c r="IVE83" s="545"/>
      <c r="IVF83" s="545"/>
      <c r="IVG83" s="545"/>
      <c r="IVH83" s="545"/>
      <c r="IVJ83" s="545"/>
      <c r="IVL83" s="545"/>
      <c r="IVM83" s="545"/>
      <c r="IVN83" s="545"/>
      <c r="IVO83" s="545"/>
      <c r="IVP83" s="545"/>
      <c r="IVR83" s="545"/>
      <c r="IVT83" s="545"/>
      <c r="IVU83" s="545"/>
      <c r="IVV83" s="545"/>
      <c r="IVW83" s="545"/>
      <c r="IVX83" s="545"/>
      <c r="IVZ83" s="545"/>
      <c r="IWB83" s="545"/>
      <c r="IWC83" s="545"/>
      <c r="IWD83" s="545"/>
      <c r="IWE83" s="545"/>
      <c r="IWF83" s="545"/>
      <c r="IWH83" s="545"/>
      <c r="IWJ83" s="545"/>
      <c r="IWK83" s="545"/>
      <c r="IWL83" s="545"/>
      <c r="IWM83" s="545"/>
      <c r="IWN83" s="545"/>
      <c r="IWP83" s="545"/>
      <c r="IWR83" s="545"/>
      <c r="IWS83" s="545"/>
      <c r="IWT83" s="545"/>
      <c r="IWU83" s="545"/>
      <c r="IWV83" s="545"/>
      <c r="IWX83" s="545"/>
      <c r="IWZ83" s="545"/>
      <c r="IXA83" s="545"/>
      <c r="IXB83" s="545"/>
      <c r="IXC83" s="545"/>
      <c r="IXD83" s="545"/>
      <c r="IXF83" s="545"/>
      <c r="IXH83" s="545"/>
      <c r="IXI83" s="545"/>
      <c r="IXJ83" s="545"/>
      <c r="IXK83" s="545"/>
      <c r="IXL83" s="545"/>
      <c r="IXN83" s="545"/>
      <c r="IXP83" s="545"/>
      <c r="IXQ83" s="545"/>
      <c r="IXR83" s="545"/>
      <c r="IXS83" s="545"/>
      <c r="IXT83" s="545"/>
      <c r="IXV83" s="545"/>
      <c r="IXX83" s="545"/>
      <c r="IXY83" s="545"/>
      <c r="IXZ83" s="545"/>
      <c r="IYA83" s="545"/>
      <c r="IYB83" s="545"/>
      <c r="IYD83" s="545"/>
      <c r="IYF83" s="545"/>
      <c r="IYG83" s="545"/>
      <c r="IYH83" s="545"/>
      <c r="IYI83" s="545"/>
      <c r="IYJ83" s="545"/>
      <c r="IYL83" s="545"/>
      <c r="IYN83" s="545"/>
      <c r="IYO83" s="545"/>
      <c r="IYP83" s="545"/>
      <c r="IYQ83" s="545"/>
      <c r="IYR83" s="545"/>
      <c r="IYT83" s="545"/>
      <c r="IYV83" s="545"/>
      <c r="IYW83" s="545"/>
      <c r="IYX83" s="545"/>
      <c r="IYY83" s="545"/>
      <c r="IYZ83" s="545"/>
      <c r="IZB83" s="545"/>
      <c r="IZD83" s="545"/>
      <c r="IZE83" s="545"/>
      <c r="IZF83" s="545"/>
      <c r="IZG83" s="545"/>
      <c r="IZH83" s="545"/>
      <c r="IZJ83" s="545"/>
      <c r="IZL83" s="545"/>
      <c r="IZM83" s="545"/>
      <c r="IZN83" s="545"/>
      <c r="IZO83" s="545"/>
      <c r="IZP83" s="545"/>
      <c r="IZR83" s="545"/>
      <c r="IZT83" s="545"/>
      <c r="IZU83" s="545"/>
      <c r="IZV83" s="545"/>
      <c r="IZW83" s="545"/>
      <c r="IZX83" s="545"/>
      <c r="IZZ83" s="545"/>
      <c r="JAB83" s="545"/>
      <c r="JAC83" s="545"/>
      <c r="JAD83" s="545"/>
      <c r="JAE83" s="545"/>
      <c r="JAF83" s="545"/>
      <c r="JAH83" s="545"/>
      <c r="JAJ83" s="545"/>
      <c r="JAK83" s="545"/>
      <c r="JAL83" s="545"/>
      <c r="JAM83" s="545"/>
      <c r="JAN83" s="545"/>
      <c r="JAP83" s="545"/>
      <c r="JAR83" s="545"/>
      <c r="JAS83" s="545"/>
      <c r="JAT83" s="545"/>
      <c r="JAU83" s="545"/>
      <c r="JAV83" s="545"/>
      <c r="JAX83" s="545"/>
      <c r="JAZ83" s="545"/>
      <c r="JBA83" s="545"/>
      <c r="JBB83" s="545"/>
      <c r="JBC83" s="545"/>
      <c r="JBD83" s="545"/>
      <c r="JBF83" s="545"/>
      <c r="JBH83" s="545"/>
      <c r="JBI83" s="545"/>
      <c r="JBJ83" s="545"/>
      <c r="JBK83" s="545"/>
      <c r="JBL83" s="545"/>
      <c r="JBN83" s="545"/>
      <c r="JBP83" s="545"/>
      <c r="JBQ83" s="545"/>
      <c r="JBR83" s="545"/>
      <c r="JBS83" s="545"/>
      <c r="JBT83" s="545"/>
      <c r="JBV83" s="545"/>
      <c r="JBX83" s="545"/>
      <c r="JBY83" s="545"/>
      <c r="JBZ83" s="545"/>
      <c r="JCA83" s="545"/>
      <c r="JCB83" s="545"/>
      <c r="JCD83" s="545"/>
      <c r="JCF83" s="545"/>
      <c r="JCG83" s="545"/>
      <c r="JCH83" s="545"/>
      <c r="JCI83" s="545"/>
      <c r="JCJ83" s="545"/>
      <c r="JCL83" s="545"/>
      <c r="JCN83" s="545"/>
      <c r="JCO83" s="545"/>
      <c r="JCP83" s="545"/>
      <c r="JCQ83" s="545"/>
      <c r="JCR83" s="545"/>
      <c r="JCT83" s="545"/>
      <c r="JCV83" s="545"/>
      <c r="JCW83" s="545"/>
      <c r="JCX83" s="545"/>
      <c r="JCY83" s="545"/>
      <c r="JCZ83" s="545"/>
      <c r="JDB83" s="545"/>
      <c r="JDD83" s="545"/>
      <c r="JDE83" s="545"/>
      <c r="JDF83" s="545"/>
      <c r="JDG83" s="545"/>
      <c r="JDH83" s="545"/>
      <c r="JDJ83" s="545"/>
      <c r="JDL83" s="545"/>
      <c r="JDM83" s="545"/>
      <c r="JDN83" s="545"/>
      <c r="JDO83" s="545"/>
      <c r="JDP83" s="545"/>
      <c r="JDR83" s="545"/>
      <c r="JDT83" s="545"/>
      <c r="JDU83" s="545"/>
      <c r="JDV83" s="545"/>
      <c r="JDW83" s="545"/>
      <c r="JDX83" s="545"/>
      <c r="JDZ83" s="545"/>
      <c r="JEB83" s="545"/>
      <c r="JEC83" s="545"/>
      <c r="JED83" s="545"/>
      <c r="JEE83" s="545"/>
      <c r="JEF83" s="545"/>
      <c r="JEH83" s="545"/>
      <c r="JEJ83" s="545"/>
      <c r="JEK83" s="545"/>
      <c r="JEL83" s="545"/>
      <c r="JEM83" s="545"/>
      <c r="JEN83" s="545"/>
      <c r="JEP83" s="545"/>
      <c r="JER83" s="545"/>
      <c r="JES83" s="545"/>
      <c r="JET83" s="545"/>
      <c r="JEU83" s="545"/>
      <c r="JEV83" s="545"/>
      <c r="JEX83" s="545"/>
      <c r="JEZ83" s="545"/>
      <c r="JFA83" s="545"/>
      <c r="JFB83" s="545"/>
      <c r="JFC83" s="545"/>
      <c r="JFD83" s="545"/>
      <c r="JFF83" s="545"/>
      <c r="JFH83" s="545"/>
      <c r="JFI83" s="545"/>
      <c r="JFJ83" s="545"/>
      <c r="JFK83" s="545"/>
      <c r="JFL83" s="545"/>
      <c r="JFN83" s="545"/>
      <c r="JFP83" s="545"/>
      <c r="JFQ83" s="545"/>
      <c r="JFR83" s="545"/>
      <c r="JFS83" s="545"/>
      <c r="JFT83" s="545"/>
      <c r="JFV83" s="545"/>
      <c r="JFX83" s="545"/>
      <c r="JFY83" s="545"/>
      <c r="JFZ83" s="545"/>
      <c r="JGA83" s="545"/>
      <c r="JGB83" s="545"/>
      <c r="JGD83" s="545"/>
      <c r="JGF83" s="545"/>
      <c r="JGG83" s="545"/>
      <c r="JGH83" s="545"/>
      <c r="JGI83" s="545"/>
      <c r="JGJ83" s="545"/>
      <c r="JGL83" s="545"/>
      <c r="JGN83" s="545"/>
      <c r="JGO83" s="545"/>
      <c r="JGP83" s="545"/>
      <c r="JGQ83" s="545"/>
      <c r="JGR83" s="545"/>
      <c r="JGT83" s="545"/>
      <c r="JGV83" s="545"/>
      <c r="JGW83" s="545"/>
      <c r="JGX83" s="545"/>
      <c r="JGY83" s="545"/>
      <c r="JGZ83" s="545"/>
      <c r="JHB83" s="545"/>
      <c r="JHD83" s="545"/>
      <c r="JHE83" s="545"/>
      <c r="JHF83" s="545"/>
      <c r="JHG83" s="545"/>
      <c r="JHH83" s="545"/>
      <c r="JHJ83" s="545"/>
      <c r="JHL83" s="545"/>
      <c r="JHM83" s="545"/>
      <c r="JHN83" s="545"/>
      <c r="JHO83" s="545"/>
      <c r="JHP83" s="545"/>
      <c r="JHR83" s="545"/>
      <c r="JHT83" s="545"/>
      <c r="JHU83" s="545"/>
      <c r="JHV83" s="545"/>
      <c r="JHW83" s="545"/>
      <c r="JHX83" s="545"/>
      <c r="JHZ83" s="545"/>
      <c r="JIB83" s="545"/>
      <c r="JIC83" s="545"/>
      <c r="JID83" s="545"/>
      <c r="JIE83" s="545"/>
      <c r="JIF83" s="545"/>
      <c r="JIH83" s="545"/>
      <c r="JIJ83" s="545"/>
      <c r="JIK83" s="545"/>
      <c r="JIL83" s="545"/>
      <c r="JIM83" s="545"/>
      <c r="JIN83" s="545"/>
      <c r="JIP83" s="545"/>
      <c r="JIR83" s="545"/>
      <c r="JIS83" s="545"/>
      <c r="JIT83" s="545"/>
      <c r="JIU83" s="545"/>
      <c r="JIV83" s="545"/>
      <c r="JIX83" s="545"/>
      <c r="JIZ83" s="545"/>
      <c r="JJA83" s="545"/>
      <c r="JJB83" s="545"/>
      <c r="JJC83" s="545"/>
      <c r="JJD83" s="545"/>
      <c r="JJF83" s="545"/>
      <c r="JJH83" s="545"/>
      <c r="JJI83" s="545"/>
      <c r="JJJ83" s="545"/>
      <c r="JJK83" s="545"/>
      <c r="JJL83" s="545"/>
      <c r="JJN83" s="545"/>
      <c r="JJP83" s="545"/>
      <c r="JJQ83" s="545"/>
      <c r="JJR83" s="545"/>
      <c r="JJS83" s="545"/>
      <c r="JJT83" s="545"/>
      <c r="JJV83" s="545"/>
      <c r="JJX83" s="545"/>
      <c r="JJY83" s="545"/>
      <c r="JJZ83" s="545"/>
      <c r="JKA83" s="545"/>
      <c r="JKB83" s="545"/>
      <c r="JKD83" s="545"/>
      <c r="JKF83" s="545"/>
      <c r="JKG83" s="545"/>
      <c r="JKH83" s="545"/>
      <c r="JKI83" s="545"/>
      <c r="JKJ83" s="545"/>
      <c r="JKL83" s="545"/>
      <c r="JKN83" s="545"/>
      <c r="JKO83" s="545"/>
      <c r="JKP83" s="545"/>
      <c r="JKQ83" s="545"/>
      <c r="JKR83" s="545"/>
      <c r="JKT83" s="545"/>
      <c r="JKV83" s="545"/>
      <c r="JKW83" s="545"/>
      <c r="JKX83" s="545"/>
      <c r="JKY83" s="545"/>
      <c r="JKZ83" s="545"/>
      <c r="JLB83" s="545"/>
      <c r="JLD83" s="545"/>
      <c r="JLE83" s="545"/>
      <c r="JLF83" s="545"/>
      <c r="JLG83" s="545"/>
      <c r="JLH83" s="545"/>
      <c r="JLJ83" s="545"/>
      <c r="JLL83" s="545"/>
      <c r="JLM83" s="545"/>
      <c r="JLN83" s="545"/>
      <c r="JLO83" s="545"/>
      <c r="JLP83" s="545"/>
      <c r="JLR83" s="545"/>
      <c r="JLT83" s="545"/>
      <c r="JLU83" s="545"/>
      <c r="JLV83" s="545"/>
      <c r="JLW83" s="545"/>
      <c r="JLX83" s="545"/>
      <c r="JLZ83" s="545"/>
      <c r="JMB83" s="545"/>
      <c r="JMC83" s="545"/>
      <c r="JMD83" s="545"/>
      <c r="JME83" s="545"/>
      <c r="JMF83" s="545"/>
      <c r="JMH83" s="545"/>
      <c r="JMJ83" s="545"/>
      <c r="JMK83" s="545"/>
      <c r="JML83" s="545"/>
      <c r="JMM83" s="545"/>
      <c r="JMN83" s="545"/>
      <c r="JMP83" s="545"/>
      <c r="JMR83" s="545"/>
      <c r="JMS83" s="545"/>
      <c r="JMT83" s="545"/>
      <c r="JMU83" s="545"/>
      <c r="JMV83" s="545"/>
      <c r="JMX83" s="545"/>
      <c r="JMZ83" s="545"/>
      <c r="JNA83" s="545"/>
      <c r="JNB83" s="545"/>
      <c r="JNC83" s="545"/>
      <c r="JND83" s="545"/>
      <c r="JNF83" s="545"/>
      <c r="JNH83" s="545"/>
      <c r="JNI83" s="545"/>
      <c r="JNJ83" s="545"/>
      <c r="JNK83" s="545"/>
      <c r="JNL83" s="545"/>
      <c r="JNN83" s="545"/>
      <c r="JNP83" s="545"/>
      <c r="JNQ83" s="545"/>
      <c r="JNR83" s="545"/>
      <c r="JNS83" s="545"/>
      <c r="JNT83" s="545"/>
      <c r="JNV83" s="545"/>
      <c r="JNX83" s="545"/>
      <c r="JNY83" s="545"/>
      <c r="JNZ83" s="545"/>
      <c r="JOA83" s="545"/>
      <c r="JOB83" s="545"/>
      <c r="JOD83" s="545"/>
      <c r="JOF83" s="545"/>
      <c r="JOG83" s="545"/>
      <c r="JOH83" s="545"/>
      <c r="JOI83" s="545"/>
      <c r="JOJ83" s="545"/>
      <c r="JOL83" s="545"/>
      <c r="JON83" s="545"/>
      <c r="JOO83" s="545"/>
      <c r="JOP83" s="545"/>
      <c r="JOQ83" s="545"/>
      <c r="JOR83" s="545"/>
      <c r="JOT83" s="545"/>
      <c r="JOV83" s="545"/>
      <c r="JOW83" s="545"/>
      <c r="JOX83" s="545"/>
      <c r="JOY83" s="545"/>
      <c r="JOZ83" s="545"/>
      <c r="JPB83" s="545"/>
      <c r="JPD83" s="545"/>
      <c r="JPE83" s="545"/>
      <c r="JPF83" s="545"/>
      <c r="JPG83" s="545"/>
      <c r="JPH83" s="545"/>
      <c r="JPJ83" s="545"/>
      <c r="JPL83" s="545"/>
      <c r="JPM83" s="545"/>
      <c r="JPN83" s="545"/>
      <c r="JPO83" s="545"/>
      <c r="JPP83" s="545"/>
      <c r="JPR83" s="545"/>
      <c r="JPT83" s="545"/>
      <c r="JPU83" s="545"/>
      <c r="JPV83" s="545"/>
      <c r="JPW83" s="545"/>
      <c r="JPX83" s="545"/>
      <c r="JPZ83" s="545"/>
      <c r="JQB83" s="545"/>
      <c r="JQC83" s="545"/>
      <c r="JQD83" s="545"/>
      <c r="JQE83" s="545"/>
      <c r="JQF83" s="545"/>
      <c r="JQH83" s="545"/>
      <c r="JQJ83" s="545"/>
      <c r="JQK83" s="545"/>
      <c r="JQL83" s="545"/>
      <c r="JQM83" s="545"/>
      <c r="JQN83" s="545"/>
      <c r="JQP83" s="545"/>
      <c r="JQR83" s="545"/>
      <c r="JQS83" s="545"/>
      <c r="JQT83" s="545"/>
      <c r="JQU83" s="545"/>
      <c r="JQV83" s="545"/>
      <c r="JQX83" s="545"/>
      <c r="JQZ83" s="545"/>
      <c r="JRA83" s="545"/>
      <c r="JRB83" s="545"/>
      <c r="JRC83" s="545"/>
      <c r="JRD83" s="545"/>
      <c r="JRF83" s="545"/>
      <c r="JRH83" s="545"/>
      <c r="JRI83" s="545"/>
      <c r="JRJ83" s="545"/>
      <c r="JRK83" s="545"/>
      <c r="JRL83" s="545"/>
      <c r="JRN83" s="545"/>
      <c r="JRP83" s="545"/>
      <c r="JRQ83" s="545"/>
      <c r="JRR83" s="545"/>
      <c r="JRS83" s="545"/>
      <c r="JRT83" s="545"/>
      <c r="JRV83" s="545"/>
      <c r="JRX83" s="545"/>
      <c r="JRY83" s="545"/>
      <c r="JRZ83" s="545"/>
      <c r="JSA83" s="545"/>
      <c r="JSB83" s="545"/>
      <c r="JSD83" s="545"/>
      <c r="JSF83" s="545"/>
      <c r="JSG83" s="545"/>
      <c r="JSH83" s="545"/>
      <c r="JSI83" s="545"/>
      <c r="JSJ83" s="545"/>
      <c r="JSL83" s="545"/>
      <c r="JSN83" s="545"/>
      <c r="JSO83" s="545"/>
      <c r="JSP83" s="545"/>
      <c r="JSQ83" s="545"/>
      <c r="JSR83" s="545"/>
      <c r="JST83" s="545"/>
      <c r="JSV83" s="545"/>
      <c r="JSW83" s="545"/>
      <c r="JSX83" s="545"/>
      <c r="JSY83" s="545"/>
      <c r="JSZ83" s="545"/>
      <c r="JTB83" s="545"/>
      <c r="JTD83" s="545"/>
      <c r="JTE83" s="545"/>
      <c r="JTF83" s="545"/>
      <c r="JTG83" s="545"/>
      <c r="JTH83" s="545"/>
      <c r="JTJ83" s="545"/>
      <c r="JTL83" s="545"/>
      <c r="JTM83" s="545"/>
      <c r="JTN83" s="545"/>
      <c r="JTO83" s="545"/>
      <c r="JTP83" s="545"/>
      <c r="JTR83" s="545"/>
      <c r="JTT83" s="545"/>
      <c r="JTU83" s="545"/>
      <c r="JTV83" s="545"/>
      <c r="JTW83" s="545"/>
      <c r="JTX83" s="545"/>
      <c r="JTZ83" s="545"/>
      <c r="JUB83" s="545"/>
      <c r="JUC83" s="545"/>
      <c r="JUD83" s="545"/>
      <c r="JUE83" s="545"/>
      <c r="JUF83" s="545"/>
      <c r="JUH83" s="545"/>
      <c r="JUJ83" s="545"/>
      <c r="JUK83" s="545"/>
      <c r="JUL83" s="545"/>
      <c r="JUM83" s="545"/>
      <c r="JUN83" s="545"/>
      <c r="JUP83" s="545"/>
      <c r="JUR83" s="545"/>
      <c r="JUS83" s="545"/>
      <c r="JUT83" s="545"/>
      <c r="JUU83" s="545"/>
      <c r="JUV83" s="545"/>
      <c r="JUX83" s="545"/>
      <c r="JUZ83" s="545"/>
      <c r="JVA83" s="545"/>
      <c r="JVB83" s="545"/>
      <c r="JVC83" s="545"/>
      <c r="JVD83" s="545"/>
      <c r="JVF83" s="545"/>
      <c r="JVH83" s="545"/>
      <c r="JVI83" s="545"/>
      <c r="JVJ83" s="545"/>
      <c r="JVK83" s="545"/>
      <c r="JVL83" s="545"/>
      <c r="JVN83" s="545"/>
      <c r="JVP83" s="545"/>
      <c r="JVQ83" s="545"/>
      <c r="JVR83" s="545"/>
      <c r="JVS83" s="545"/>
      <c r="JVT83" s="545"/>
      <c r="JVV83" s="545"/>
      <c r="JVX83" s="545"/>
      <c r="JVY83" s="545"/>
      <c r="JVZ83" s="545"/>
      <c r="JWA83" s="545"/>
      <c r="JWB83" s="545"/>
      <c r="JWD83" s="545"/>
      <c r="JWF83" s="545"/>
      <c r="JWG83" s="545"/>
      <c r="JWH83" s="545"/>
      <c r="JWI83" s="545"/>
      <c r="JWJ83" s="545"/>
      <c r="JWL83" s="545"/>
      <c r="JWN83" s="545"/>
      <c r="JWO83" s="545"/>
      <c r="JWP83" s="545"/>
      <c r="JWQ83" s="545"/>
      <c r="JWR83" s="545"/>
      <c r="JWT83" s="545"/>
      <c r="JWV83" s="545"/>
      <c r="JWW83" s="545"/>
      <c r="JWX83" s="545"/>
      <c r="JWY83" s="545"/>
      <c r="JWZ83" s="545"/>
      <c r="JXB83" s="545"/>
      <c r="JXD83" s="545"/>
      <c r="JXE83" s="545"/>
      <c r="JXF83" s="545"/>
      <c r="JXG83" s="545"/>
      <c r="JXH83" s="545"/>
      <c r="JXJ83" s="545"/>
      <c r="JXL83" s="545"/>
      <c r="JXM83" s="545"/>
      <c r="JXN83" s="545"/>
      <c r="JXO83" s="545"/>
      <c r="JXP83" s="545"/>
      <c r="JXR83" s="545"/>
      <c r="JXT83" s="545"/>
      <c r="JXU83" s="545"/>
      <c r="JXV83" s="545"/>
      <c r="JXW83" s="545"/>
      <c r="JXX83" s="545"/>
      <c r="JXZ83" s="545"/>
      <c r="JYB83" s="545"/>
      <c r="JYC83" s="545"/>
      <c r="JYD83" s="545"/>
      <c r="JYE83" s="545"/>
      <c r="JYF83" s="545"/>
      <c r="JYH83" s="545"/>
      <c r="JYJ83" s="545"/>
      <c r="JYK83" s="545"/>
      <c r="JYL83" s="545"/>
      <c r="JYM83" s="545"/>
      <c r="JYN83" s="545"/>
      <c r="JYP83" s="545"/>
      <c r="JYR83" s="545"/>
      <c r="JYS83" s="545"/>
      <c r="JYT83" s="545"/>
      <c r="JYU83" s="545"/>
      <c r="JYV83" s="545"/>
      <c r="JYX83" s="545"/>
      <c r="JYZ83" s="545"/>
      <c r="JZA83" s="545"/>
      <c r="JZB83" s="545"/>
      <c r="JZC83" s="545"/>
      <c r="JZD83" s="545"/>
      <c r="JZF83" s="545"/>
      <c r="JZH83" s="545"/>
      <c r="JZI83" s="545"/>
      <c r="JZJ83" s="545"/>
      <c r="JZK83" s="545"/>
      <c r="JZL83" s="545"/>
      <c r="JZN83" s="545"/>
      <c r="JZP83" s="545"/>
      <c r="JZQ83" s="545"/>
      <c r="JZR83" s="545"/>
      <c r="JZS83" s="545"/>
      <c r="JZT83" s="545"/>
      <c r="JZV83" s="545"/>
      <c r="JZX83" s="545"/>
      <c r="JZY83" s="545"/>
      <c r="JZZ83" s="545"/>
      <c r="KAA83" s="545"/>
      <c r="KAB83" s="545"/>
      <c r="KAD83" s="545"/>
      <c r="KAF83" s="545"/>
      <c r="KAG83" s="545"/>
      <c r="KAH83" s="545"/>
      <c r="KAI83" s="545"/>
      <c r="KAJ83" s="545"/>
      <c r="KAL83" s="545"/>
      <c r="KAN83" s="545"/>
      <c r="KAO83" s="545"/>
      <c r="KAP83" s="545"/>
      <c r="KAQ83" s="545"/>
      <c r="KAR83" s="545"/>
      <c r="KAT83" s="545"/>
      <c r="KAV83" s="545"/>
      <c r="KAW83" s="545"/>
      <c r="KAX83" s="545"/>
      <c r="KAY83" s="545"/>
      <c r="KAZ83" s="545"/>
      <c r="KBB83" s="545"/>
      <c r="KBD83" s="545"/>
      <c r="KBE83" s="545"/>
      <c r="KBF83" s="545"/>
      <c r="KBG83" s="545"/>
      <c r="KBH83" s="545"/>
      <c r="KBJ83" s="545"/>
      <c r="KBL83" s="545"/>
      <c r="KBM83" s="545"/>
      <c r="KBN83" s="545"/>
      <c r="KBO83" s="545"/>
      <c r="KBP83" s="545"/>
      <c r="KBR83" s="545"/>
      <c r="KBT83" s="545"/>
      <c r="KBU83" s="545"/>
      <c r="KBV83" s="545"/>
      <c r="KBW83" s="545"/>
      <c r="KBX83" s="545"/>
      <c r="KBZ83" s="545"/>
      <c r="KCB83" s="545"/>
      <c r="KCC83" s="545"/>
      <c r="KCD83" s="545"/>
      <c r="KCE83" s="545"/>
      <c r="KCF83" s="545"/>
      <c r="KCH83" s="545"/>
      <c r="KCJ83" s="545"/>
      <c r="KCK83" s="545"/>
      <c r="KCL83" s="545"/>
      <c r="KCM83" s="545"/>
      <c r="KCN83" s="545"/>
      <c r="KCP83" s="545"/>
      <c r="KCR83" s="545"/>
      <c r="KCS83" s="545"/>
      <c r="KCT83" s="545"/>
      <c r="KCU83" s="545"/>
      <c r="KCV83" s="545"/>
      <c r="KCX83" s="545"/>
      <c r="KCZ83" s="545"/>
      <c r="KDA83" s="545"/>
      <c r="KDB83" s="545"/>
      <c r="KDC83" s="545"/>
      <c r="KDD83" s="545"/>
      <c r="KDF83" s="545"/>
      <c r="KDH83" s="545"/>
      <c r="KDI83" s="545"/>
      <c r="KDJ83" s="545"/>
      <c r="KDK83" s="545"/>
      <c r="KDL83" s="545"/>
      <c r="KDN83" s="545"/>
      <c r="KDP83" s="545"/>
      <c r="KDQ83" s="545"/>
      <c r="KDR83" s="545"/>
      <c r="KDS83" s="545"/>
      <c r="KDT83" s="545"/>
      <c r="KDV83" s="545"/>
      <c r="KDX83" s="545"/>
      <c r="KDY83" s="545"/>
      <c r="KDZ83" s="545"/>
      <c r="KEA83" s="545"/>
      <c r="KEB83" s="545"/>
      <c r="KED83" s="545"/>
      <c r="KEF83" s="545"/>
      <c r="KEG83" s="545"/>
      <c r="KEH83" s="545"/>
      <c r="KEI83" s="545"/>
      <c r="KEJ83" s="545"/>
      <c r="KEL83" s="545"/>
      <c r="KEN83" s="545"/>
      <c r="KEO83" s="545"/>
      <c r="KEP83" s="545"/>
      <c r="KEQ83" s="545"/>
      <c r="KER83" s="545"/>
      <c r="KET83" s="545"/>
      <c r="KEV83" s="545"/>
      <c r="KEW83" s="545"/>
      <c r="KEX83" s="545"/>
      <c r="KEY83" s="545"/>
      <c r="KEZ83" s="545"/>
      <c r="KFB83" s="545"/>
      <c r="KFD83" s="545"/>
      <c r="KFE83" s="545"/>
      <c r="KFF83" s="545"/>
      <c r="KFG83" s="545"/>
      <c r="KFH83" s="545"/>
      <c r="KFJ83" s="545"/>
      <c r="KFL83" s="545"/>
      <c r="KFM83" s="545"/>
      <c r="KFN83" s="545"/>
      <c r="KFO83" s="545"/>
      <c r="KFP83" s="545"/>
      <c r="KFR83" s="545"/>
      <c r="KFT83" s="545"/>
      <c r="KFU83" s="545"/>
      <c r="KFV83" s="545"/>
      <c r="KFW83" s="545"/>
      <c r="KFX83" s="545"/>
      <c r="KFZ83" s="545"/>
      <c r="KGB83" s="545"/>
      <c r="KGC83" s="545"/>
      <c r="KGD83" s="545"/>
      <c r="KGE83" s="545"/>
      <c r="KGF83" s="545"/>
      <c r="KGH83" s="545"/>
      <c r="KGJ83" s="545"/>
      <c r="KGK83" s="545"/>
      <c r="KGL83" s="545"/>
      <c r="KGM83" s="545"/>
      <c r="KGN83" s="545"/>
      <c r="KGP83" s="545"/>
      <c r="KGR83" s="545"/>
      <c r="KGS83" s="545"/>
      <c r="KGT83" s="545"/>
      <c r="KGU83" s="545"/>
      <c r="KGV83" s="545"/>
      <c r="KGX83" s="545"/>
      <c r="KGZ83" s="545"/>
      <c r="KHA83" s="545"/>
      <c r="KHB83" s="545"/>
      <c r="KHC83" s="545"/>
      <c r="KHD83" s="545"/>
      <c r="KHF83" s="545"/>
      <c r="KHH83" s="545"/>
      <c r="KHI83" s="545"/>
      <c r="KHJ83" s="545"/>
      <c r="KHK83" s="545"/>
      <c r="KHL83" s="545"/>
      <c r="KHN83" s="545"/>
      <c r="KHP83" s="545"/>
      <c r="KHQ83" s="545"/>
      <c r="KHR83" s="545"/>
      <c r="KHS83" s="545"/>
      <c r="KHT83" s="545"/>
      <c r="KHV83" s="545"/>
      <c r="KHX83" s="545"/>
      <c r="KHY83" s="545"/>
      <c r="KHZ83" s="545"/>
      <c r="KIA83" s="545"/>
      <c r="KIB83" s="545"/>
      <c r="KID83" s="545"/>
      <c r="KIF83" s="545"/>
      <c r="KIG83" s="545"/>
      <c r="KIH83" s="545"/>
      <c r="KII83" s="545"/>
      <c r="KIJ83" s="545"/>
      <c r="KIL83" s="545"/>
      <c r="KIN83" s="545"/>
      <c r="KIO83" s="545"/>
      <c r="KIP83" s="545"/>
      <c r="KIQ83" s="545"/>
      <c r="KIR83" s="545"/>
      <c r="KIT83" s="545"/>
      <c r="KIV83" s="545"/>
      <c r="KIW83" s="545"/>
      <c r="KIX83" s="545"/>
      <c r="KIY83" s="545"/>
      <c r="KIZ83" s="545"/>
      <c r="KJB83" s="545"/>
      <c r="KJD83" s="545"/>
      <c r="KJE83" s="545"/>
      <c r="KJF83" s="545"/>
      <c r="KJG83" s="545"/>
      <c r="KJH83" s="545"/>
      <c r="KJJ83" s="545"/>
      <c r="KJL83" s="545"/>
      <c r="KJM83" s="545"/>
      <c r="KJN83" s="545"/>
      <c r="KJO83" s="545"/>
      <c r="KJP83" s="545"/>
      <c r="KJR83" s="545"/>
      <c r="KJT83" s="545"/>
      <c r="KJU83" s="545"/>
      <c r="KJV83" s="545"/>
      <c r="KJW83" s="545"/>
      <c r="KJX83" s="545"/>
      <c r="KJZ83" s="545"/>
      <c r="KKB83" s="545"/>
      <c r="KKC83" s="545"/>
      <c r="KKD83" s="545"/>
      <c r="KKE83" s="545"/>
      <c r="KKF83" s="545"/>
      <c r="KKH83" s="545"/>
      <c r="KKJ83" s="545"/>
      <c r="KKK83" s="545"/>
      <c r="KKL83" s="545"/>
      <c r="KKM83" s="545"/>
      <c r="KKN83" s="545"/>
      <c r="KKP83" s="545"/>
      <c r="KKR83" s="545"/>
      <c r="KKS83" s="545"/>
      <c r="KKT83" s="545"/>
      <c r="KKU83" s="545"/>
      <c r="KKV83" s="545"/>
      <c r="KKX83" s="545"/>
      <c r="KKZ83" s="545"/>
      <c r="KLA83" s="545"/>
      <c r="KLB83" s="545"/>
      <c r="KLC83" s="545"/>
      <c r="KLD83" s="545"/>
      <c r="KLF83" s="545"/>
      <c r="KLH83" s="545"/>
      <c r="KLI83" s="545"/>
      <c r="KLJ83" s="545"/>
      <c r="KLK83" s="545"/>
      <c r="KLL83" s="545"/>
      <c r="KLN83" s="545"/>
      <c r="KLP83" s="545"/>
      <c r="KLQ83" s="545"/>
      <c r="KLR83" s="545"/>
      <c r="KLS83" s="545"/>
      <c r="KLT83" s="545"/>
      <c r="KLV83" s="545"/>
      <c r="KLX83" s="545"/>
      <c r="KLY83" s="545"/>
      <c r="KLZ83" s="545"/>
      <c r="KMA83" s="545"/>
      <c r="KMB83" s="545"/>
      <c r="KMD83" s="545"/>
      <c r="KMF83" s="545"/>
      <c r="KMG83" s="545"/>
      <c r="KMH83" s="545"/>
      <c r="KMI83" s="545"/>
      <c r="KMJ83" s="545"/>
      <c r="KML83" s="545"/>
      <c r="KMN83" s="545"/>
      <c r="KMO83" s="545"/>
      <c r="KMP83" s="545"/>
      <c r="KMQ83" s="545"/>
      <c r="KMR83" s="545"/>
      <c r="KMT83" s="545"/>
      <c r="KMV83" s="545"/>
      <c r="KMW83" s="545"/>
      <c r="KMX83" s="545"/>
      <c r="KMY83" s="545"/>
      <c r="KMZ83" s="545"/>
      <c r="KNB83" s="545"/>
      <c r="KND83" s="545"/>
      <c r="KNE83" s="545"/>
      <c r="KNF83" s="545"/>
      <c r="KNG83" s="545"/>
      <c r="KNH83" s="545"/>
      <c r="KNJ83" s="545"/>
      <c r="KNL83" s="545"/>
      <c r="KNM83" s="545"/>
      <c r="KNN83" s="545"/>
      <c r="KNO83" s="545"/>
      <c r="KNP83" s="545"/>
      <c r="KNR83" s="545"/>
      <c r="KNT83" s="545"/>
      <c r="KNU83" s="545"/>
      <c r="KNV83" s="545"/>
      <c r="KNW83" s="545"/>
      <c r="KNX83" s="545"/>
      <c r="KNZ83" s="545"/>
      <c r="KOB83" s="545"/>
      <c r="KOC83" s="545"/>
      <c r="KOD83" s="545"/>
      <c r="KOE83" s="545"/>
      <c r="KOF83" s="545"/>
      <c r="KOH83" s="545"/>
      <c r="KOJ83" s="545"/>
      <c r="KOK83" s="545"/>
      <c r="KOL83" s="545"/>
      <c r="KOM83" s="545"/>
      <c r="KON83" s="545"/>
      <c r="KOP83" s="545"/>
      <c r="KOR83" s="545"/>
      <c r="KOS83" s="545"/>
      <c r="KOT83" s="545"/>
      <c r="KOU83" s="545"/>
      <c r="KOV83" s="545"/>
      <c r="KOX83" s="545"/>
      <c r="KOZ83" s="545"/>
      <c r="KPA83" s="545"/>
      <c r="KPB83" s="545"/>
      <c r="KPC83" s="545"/>
      <c r="KPD83" s="545"/>
      <c r="KPF83" s="545"/>
      <c r="KPH83" s="545"/>
      <c r="KPI83" s="545"/>
      <c r="KPJ83" s="545"/>
      <c r="KPK83" s="545"/>
      <c r="KPL83" s="545"/>
      <c r="KPN83" s="545"/>
      <c r="KPP83" s="545"/>
      <c r="KPQ83" s="545"/>
      <c r="KPR83" s="545"/>
      <c r="KPS83" s="545"/>
      <c r="KPT83" s="545"/>
      <c r="KPV83" s="545"/>
      <c r="KPX83" s="545"/>
      <c r="KPY83" s="545"/>
      <c r="KPZ83" s="545"/>
      <c r="KQA83" s="545"/>
      <c r="KQB83" s="545"/>
      <c r="KQD83" s="545"/>
      <c r="KQF83" s="545"/>
      <c r="KQG83" s="545"/>
      <c r="KQH83" s="545"/>
      <c r="KQI83" s="545"/>
      <c r="KQJ83" s="545"/>
      <c r="KQL83" s="545"/>
      <c r="KQN83" s="545"/>
      <c r="KQO83" s="545"/>
      <c r="KQP83" s="545"/>
      <c r="KQQ83" s="545"/>
      <c r="KQR83" s="545"/>
      <c r="KQT83" s="545"/>
      <c r="KQV83" s="545"/>
      <c r="KQW83" s="545"/>
      <c r="KQX83" s="545"/>
      <c r="KQY83" s="545"/>
      <c r="KQZ83" s="545"/>
      <c r="KRB83" s="545"/>
      <c r="KRD83" s="545"/>
      <c r="KRE83" s="545"/>
      <c r="KRF83" s="545"/>
      <c r="KRG83" s="545"/>
      <c r="KRH83" s="545"/>
      <c r="KRJ83" s="545"/>
      <c r="KRL83" s="545"/>
      <c r="KRM83" s="545"/>
      <c r="KRN83" s="545"/>
      <c r="KRO83" s="545"/>
      <c r="KRP83" s="545"/>
      <c r="KRR83" s="545"/>
      <c r="KRT83" s="545"/>
      <c r="KRU83" s="545"/>
      <c r="KRV83" s="545"/>
      <c r="KRW83" s="545"/>
      <c r="KRX83" s="545"/>
      <c r="KRZ83" s="545"/>
      <c r="KSB83" s="545"/>
      <c r="KSC83" s="545"/>
      <c r="KSD83" s="545"/>
      <c r="KSE83" s="545"/>
      <c r="KSF83" s="545"/>
      <c r="KSH83" s="545"/>
      <c r="KSJ83" s="545"/>
      <c r="KSK83" s="545"/>
      <c r="KSL83" s="545"/>
      <c r="KSM83" s="545"/>
      <c r="KSN83" s="545"/>
      <c r="KSP83" s="545"/>
      <c r="KSR83" s="545"/>
      <c r="KSS83" s="545"/>
      <c r="KST83" s="545"/>
      <c r="KSU83" s="545"/>
      <c r="KSV83" s="545"/>
      <c r="KSX83" s="545"/>
      <c r="KSZ83" s="545"/>
      <c r="KTA83" s="545"/>
      <c r="KTB83" s="545"/>
      <c r="KTC83" s="545"/>
      <c r="KTD83" s="545"/>
      <c r="KTF83" s="545"/>
      <c r="KTH83" s="545"/>
      <c r="KTI83" s="545"/>
      <c r="KTJ83" s="545"/>
      <c r="KTK83" s="545"/>
      <c r="KTL83" s="545"/>
      <c r="KTN83" s="545"/>
      <c r="KTP83" s="545"/>
      <c r="KTQ83" s="545"/>
      <c r="KTR83" s="545"/>
      <c r="KTS83" s="545"/>
      <c r="KTT83" s="545"/>
      <c r="KTV83" s="545"/>
      <c r="KTX83" s="545"/>
      <c r="KTY83" s="545"/>
      <c r="KTZ83" s="545"/>
      <c r="KUA83" s="545"/>
      <c r="KUB83" s="545"/>
      <c r="KUD83" s="545"/>
      <c r="KUF83" s="545"/>
      <c r="KUG83" s="545"/>
      <c r="KUH83" s="545"/>
      <c r="KUI83" s="545"/>
      <c r="KUJ83" s="545"/>
      <c r="KUL83" s="545"/>
      <c r="KUN83" s="545"/>
      <c r="KUO83" s="545"/>
      <c r="KUP83" s="545"/>
      <c r="KUQ83" s="545"/>
      <c r="KUR83" s="545"/>
      <c r="KUT83" s="545"/>
      <c r="KUV83" s="545"/>
      <c r="KUW83" s="545"/>
      <c r="KUX83" s="545"/>
      <c r="KUY83" s="545"/>
      <c r="KUZ83" s="545"/>
      <c r="KVB83" s="545"/>
      <c r="KVD83" s="545"/>
      <c r="KVE83" s="545"/>
      <c r="KVF83" s="545"/>
      <c r="KVG83" s="545"/>
      <c r="KVH83" s="545"/>
      <c r="KVJ83" s="545"/>
      <c r="KVL83" s="545"/>
      <c r="KVM83" s="545"/>
      <c r="KVN83" s="545"/>
      <c r="KVO83" s="545"/>
      <c r="KVP83" s="545"/>
      <c r="KVR83" s="545"/>
      <c r="KVT83" s="545"/>
      <c r="KVU83" s="545"/>
      <c r="KVV83" s="545"/>
      <c r="KVW83" s="545"/>
      <c r="KVX83" s="545"/>
      <c r="KVZ83" s="545"/>
      <c r="KWB83" s="545"/>
      <c r="KWC83" s="545"/>
      <c r="KWD83" s="545"/>
      <c r="KWE83" s="545"/>
      <c r="KWF83" s="545"/>
      <c r="KWH83" s="545"/>
      <c r="KWJ83" s="545"/>
      <c r="KWK83" s="545"/>
      <c r="KWL83" s="545"/>
      <c r="KWM83" s="545"/>
      <c r="KWN83" s="545"/>
      <c r="KWP83" s="545"/>
      <c r="KWR83" s="545"/>
      <c r="KWS83" s="545"/>
      <c r="KWT83" s="545"/>
      <c r="KWU83" s="545"/>
      <c r="KWV83" s="545"/>
      <c r="KWX83" s="545"/>
      <c r="KWZ83" s="545"/>
      <c r="KXA83" s="545"/>
      <c r="KXB83" s="545"/>
      <c r="KXC83" s="545"/>
      <c r="KXD83" s="545"/>
      <c r="KXF83" s="545"/>
      <c r="KXH83" s="545"/>
      <c r="KXI83" s="545"/>
      <c r="KXJ83" s="545"/>
      <c r="KXK83" s="545"/>
      <c r="KXL83" s="545"/>
      <c r="KXN83" s="545"/>
      <c r="KXP83" s="545"/>
      <c r="KXQ83" s="545"/>
      <c r="KXR83" s="545"/>
      <c r="KXS83" s="545"/>
      <c r="KXT83" s="545"/>
      <c r="KXV83" s="545"/>
      <c r="KXX83" s="545"/>
      <c r="KXY83" s="545"/>
      <c r="KXZ83" s="545"/>
      <c r="KYA83" s="545"/>
      <c r="KYB83" s="545"/>
      <c r="KYD83" s="545"/>
      <c r="KYF83" s="545"/>
      <c r="KYG83" s="545"/>
      <c r="KYH83" s="545"/>
      <c r="KYI83" s="545"/>
      <c r="KYJ83" s="545"/>
      <c r="KYL83" s="545"/>
      <c r="KYN83" s="545"/>
      <c r="KYO83" s="545"/>
      <c r="KYP83" s="545"/>
      <c r="KYQ83" s="545"/>
      <c r="KYR83" s="545"/>
      <c r="KYT83" s="545"/>
      <c r="KYV83" s="545"/>
      <c r="KYW83" s="545"/>
      <c r="KYX83" s="545"/>
      <c r="KYY83" s="545"/>
      <c r="KYZ83" s="545"/>
      <c r="KZB83" s="545"/>
      <c r="KZD83" s="545"/>
      <c r="KZE83" s="545"/>
      <c r="KZF83" s="545"/>
      <c r="KZG83" s="545"/>
      <c r="KZH83" s="545"/>
      <c r="KZJ83" s="545"/>
      <c r="KZL83" s="545"/>
      <c r="KZM83" s="545"/>
      <c r="KZN83" s="545"/>
      <c r="KZO83" s="545"/>
      <c r="KZP83" s="545"/>
      <c r="KZR83" s="545"/>
      <c r="KZT83" s="545"/>
      <c r="KZU83" s="545"/>
      <c r="KZV83" s="545"/>
      <c r="KZW83" s="545"/>
      <c r="KZX83" s="545"/>
      <c r="KZZ83" s="545"/>
      <c r="LAB83" s="545"/>
      <c r="LAC83" s="545"/>
      <c r="LAD83" s="545"/>
      <c r="LAE83" s="545"/>
      <c r="LAF83" s="545"/>
      <c r="LAH83" s="545"/>
      <c r="LAJ83" s="545"/>
      <c r="LAK83" s="545"/>
      <c r="LAL83" s="545"/>
      <c r="LAM83" s="545"/>
      <c r="LAN83" s="545"/>
      <c r="LAP83" s="545"/>
      <c r="LAR83" s="545"/>
      <c r="LAS83" s="545"/>
      <c r="LAT83" s="545"/>
      <c r="LAU83" s="545"/>
      <c r="LAV83" s="545"/>
      <c r="LAX83" s="545"/>
      <c r="LAZ83" s="545"/>
      <c r="LBA83" s="545"/>
      <c r="LBB83" s="545"/>
      <c r="LBC83" s="545"/>
      <c r="LBD83" s="545"/>
      <c r="LBF83" s="545"/>
      <c r="LBH83" s="545"/>
      <c r="LBI83" s="545"/>
      <c r="LBJ83" s="545"/>
      <c r="LBK83" s="545"/>
      <c r="LBL83" s="545"/>
      <c r="LBN83" s="545"/>
      <c r="LBP83" s="545"/>
      <c r="LBQ83" s="545"/>
      <c r="LBR83" s="545"/>
      <c r="LBS83" s="545"/>
      <c r="LBT83" s="545"/>
      <c r="LBV83" s="545"/>
      <c r="LBX83" s="545"/>
      <c r="LBY83" s="545"/>
      <c r="LBZ83" s="545"/>
      <c r="LCA83" s="545"/>
      <c r="LCB83" s="545"/>
      <c r="LCD83" s="545"/>
      <c r="LCF83" s="545"/>
      <c r="LCG83" s="545"/>
      <c r="LCH83" s="545"/>
      <c r="LCI83" s="545"/>
      <c r="LCJ83" s="545"/>
      <c r="LCL83" s="545"/>
      <c r="LCN83" s="545"/>
      <c r="LCO83" s="545"/>
      <c r="LCP83" s="545"/>
      <c r="LCQ83" s="545"/>
      <c r="LCR83" s="545"/>
      <c r="LCT83" s="545"/>
      <c r="LCV83" s="545"/>
      <c r="LCW83" s="545"/>
      <c r="LCX83" s="545"/>
      <c r="LCY83" s="545"/>
      <c r="LCZ83" s="545"/>
      <c r="LDB83" s="545"/>
      <c r="LDD83" s="545"/>
      <c r="LDE83" s="545"/>
      <c r="LDF83" s="545"/>
      <c r="LDG83" s="545"/>
      <c r="LDH83" s="545"/>
      <c r="LDJ83" s="545"/>
      <c r="LDL83" s="545"/>
      <c r="LDM83" s="545"/>
      <c r="LDN83" s="545"/>
      <c r="LDO83" s="545"/>
      <c r="LDP83" s="545"/>
      <c r="LDR83" s="545"/>
      <c r="LDT83" s="545"/>
      <c r="LDU83" s="545"/>
      <c r="LDV83" s="545"/>
      <c r="LDW83" s="545"/>
      <c r="LDX83" s="545"/>
      <c r="LDZ83" s="545"/>
      <c r="LEB83" s="545"/>
      <c r="LEC83" s="545"/>
      <c r="LED83" s="545"/>
      <c r="LEE83" s="545"/>
      <c r="LEF83" s="545"/>
      <c r="LEH83" s="545"/>
      <c r="LEJ83" s="545"/>
      <c r="LEK83" s="545"/>
      <c r="LEL83" s="545"/>
      <c r="LEM83" s="545"/>
      <c r="LEN83" s="545"/>
      <c r="LEP83" s="545"/>
      <c r="LER83" s="545"/>
      <c r="LES83" s="545"/>
      <c r="LET83" s="545"/>
      <c r="LEU83" s="545"/>
      <c r="LEV83" s="545"/>
      <c r="LEX83" s="545"/>
      <c r="LEZ83" s="545"/>
      <c r="LFA83" s="545"/>
      <c r="LFB83" s="545"/>
      <c r="LFC83" s="545"/>
      <c r="LFD83" s="545"/>
      <c r="LFF83" s="545"/>
      <c r="LFH83" s="545"/>
      <c r="LFI83" s="545"/>
      <c r="LFJ83" s="545"/>
      <c r="LFK83" s="545"/>
      <c r="LFL83" s="545"/>
      <c r="LFN83" s="545"/>
      <c r="LFP83" s="545"/>
      <c r="LFQ83" s="545"/>
      <c r="LFR83" s="545"/>
      <c r="LFS83" s="545"/>
      <c r="LFT83" s="545"/>
      <c r="LFV83" s="545"/>
      <c r="LFX83" s="545"/>
      <c r="LFY83" s="545"/>
      <c r="LFZ83" s="545"/>
      <c r="LGA83" s="545"/>
      <c r="LGB83" s="545"/>
      <c r="LGD83" s="545"/>
      <c r="LGF83" s="545"/>
      <c r="LGG83" s="545"/>
      <c r="LGH83" s="545"/>
      <c r="LGI83" s="545"/>
      <c r="LGJ83" s="545"/>
      <c r="LGL83" s="545"/>
      <c r="LGN83" s="545"/>
      <c r="LGO83" s="545"/>
      <c r="LGP83" s="545"/>
      <c r="LGQ83" s="545"/>
      <c r="LGR83" s="545"/>
      <c r="LGT83" s="545"/>
      <c r="LGV83" s="545"/>
      <c r="LGW83" s="545"/>
      <c r="LGX83" s="545"/>
      <c r="LGY83" s="545"/>
      <c r="LGZ83" s="545"/>
      <c r="LHB83" s="545"/>
      <c r="LHD83" s="545"/>
      <c r="LHE83" s="545"/>
      <c r="LHF83" s="545"/>
      <c r="LHG83" s="545"/>
      <c r="LHH83" s="545"/>
      <c r="LHJ83" s="545"/>
      <c r="LHL83" s="545"/>
      <c r="LHM83" s="545"/>
      <c r="LHN83" s="545"/>
      <c r="LHO83" s="545"/>
      <c r="LHP83" s="545"/>
      <c r="LHR83" s="545"/>
      <c r="LHT83" s="545"/>
      <c r="LHU83" s="545"/>
      <c r="LHV83" s="545"/>
      <c r="LHW83" s="545"/>
      <c r="LHX83" s="545"/>
      <c r="LHZ83" s="545"/>
      <c r="LIB83" s="545"/>
      <c r="LIC83" s="545"/>
      <c r="LID83" s="545"/>
      <c r="LIE83" s="545"/>
      <c r="LIF83" s="545"/>
      <c r="LIH83" s="545"/>
      <c r="LIJ83" s="545"/>
      <c r="LIK83" s="545"/>
      <c r="LIL83" s="545"/>
      <c r="LIM83" s="545"/>
      <c r="LIN83" s="545"/>
      <c r="LIP83" s="545"/>
      <c r="LIR83" s="545"/>
      <c r="LIS83" s="545"/>
      <c r="LIT83" s="545"/>
      <c r="LIU83" s="545"/>
      <c r="LIV83" s="545"/>
      <c r="LIX83" s="545"/>
      <c r="LIZ83" s="545"/>
      <c r="LJA83" s="545"/>
      <c r="LJB83" s="545"/>
      <c r="LJC83" s="545"/>
      <c r="LJD83" s="545"/>
      <c r="LJF83" s="545"/>
      <c r="LJH83" s="545"/>
      <c r="LJI83" s="545"/>
      <c r="LJJ83" s="545"/>
      <c r="LJK83" s="545"/>
      <c r="LJL83" s="545"/>
      <c r="LJN83" s="545"/>
      <c r="LJP83" s="545"/>
      <c r="LJQ83" s="545"/>
      <c r="LJR83" s="545"/>
      <c r="LJS83" s="545"/>
      <c r="LJT83" s="545"/>
      <c r="LJV83" s="545"/>
      <c r="LJX83" s="545"/>
      <c r="LJY83" s="545"/>
      <c r="LJZ83" s="545"/>
      <c r="LKA83" s="545"/>
      <c r="LKB83" s="545"/>
      <c r="LKD83" s="545"/>
      <c r="LKF83" s="545"/>
      <c r="LKG83" s="545"/>
      <c r="LKH83" s="545"/>
      <c r="LKI83" s="545"/>
      <c r="LKJ83" s="545"/>
      <c r="LKL83" s="545"/>
      <c r="LKN83" s="545"/>
      <c r="LKO83" s="545"/>
      <c r="LKP83" s="545"/>
      <c r="LKQ83" s="545"/>
      <c r="LKR83" s="545"/>
      <c r="LKT83" s="545"/>
      <c r="LKV83" s="545"/>
      <c r="LKW83" s="545"/>
      <c r="LKX83" s="545"/>
      <c r="LKY83" s="545"/>
      <c r="LKZ83" s="545"/>
      <c r="LLB83" s="545"/>
      <c r="LLD83" s="545"/>
      <c r="LLE83" s="545"/>
      <c r="LLF83" s="545"/>
      <c r="LLG83" s="545"/>
      <c r="LLH83" s="545"/>
      <c r="LLJ83" s="545"/>
      <c r="LLL83" s="545"/>
      <c r="LLM83" s="545"/>
      <c r="LLN83" s="545"/>
      <c r="LLO83" s="545"/>
      <c r="LLP83" s="545"/>
      <c r="LLR83" s="545"/>
      <c r="LLT83" s="545"/>
      <c r="LLU83" s="545"/>
      <c r="LLV83" s="545"/>
      <c r="LLW83" s="545"/>
      <c r="LLX83" s="545"/>
      <c r="LLZ83" s="545"/>
      <c r="LMB83" s="545"/>
      <c r="LMC83" s="545"/>
      <c r="LMD83" s="545"/>
      <c r="LME83" s="545"/>
      <c r="LMF83" s="545"/>
      <c r="LMH83" s="545"/>
      <c r="LMJ83" s="545"/>
      <c r="LMK83" s="545"/>
      <c r="LML83" s="545"/>
      <c r="LMM83" s="545"/>
      <c r="LMN83" s="545"/>
      <c r="LMP83" s="545"/>
      <c r="LMR83" s="545"/>
      <c r="LMS83" s="545"/>
      <c r="LMT83" s="545"/>
      <c r="LMU83" s="545"/>
      <c r="LMV83" s="545"/>
      <c r="LMX83" s="545"/>
      <c r="LMZ83" s="545"/>
      <c r="LNA83" s="545"/>
      <c r="LNB83" s="545"/>
      <c r="LNC83" s="545"/>
      <c r="LND83" s="545"/>
      <c r="LNF83" s="545"/>
      <c r="LNH83" s="545"/>
      <c r="LNI83" s="545"/>
      <c r="LNJ83" s="545"/>
      <c r="LNK83" s="545"/>
      <c r="LNL83" s="545"/>
      <c r="LNN83" s="545"/>
      <c r="LNP83" s="545"/>
      <c r="LNQ83" s="545"/>
      <c r="LNR83" s="545"/>
      <c r="LNS83" s="545"/>
      <c r="LNT83" s="545"/>
      <c r="LNV83" s="545"/>
      <c r="LNX83" s="545"/>
      <c r="LNY83" s="545"/>
      <c r="LNZ83" s="545"/>
      <c r="LOA83" s="545"/>
      <c r="LOB83" s="545"/>
      <c r="LOD83" s="545"/>
      <c r="LOF83" s="545"/>
      <c r="LOG83" s="545"/>
      <c r="LOH83" s="545"/>
      <c r="LOI83" s="545"/>
      <c r="LOJ83" s="545"/>
      <c r="LOL83" s="545"/>
      <c r="LON83" s="545"/>
      <c r="LOO83" s="545"/>
      <c r="LOP83" s="545"/>
      <c r="LOQ83" s="545"/>
      <c r="LOR83" s="545"/>
      <c r="LOT83" s="545"/>
      <c r="LOV83" s="545"/>
      <c r="LOW83" s="545"/>
      <c r="LOX83" s="545"/>
      <c r="LOY83" s="545"/>
      <c r="LOZ83" s="545"/>
      <c r="LPB83" s="545"/>
      <c r="LPD83" s="545"/>
      <c r="LPE83" s="545"/>
      <c r="LPF83" s="545"/>
      <c r="LPG83" s="545"/>
      <c r="LPH83" s="545"/>
      <c r="LPJ83" s="545"/>
      <c r="LPL83" s="545"/>
      <c r="LPM83" s="545"/>
      <c r="LPN83" s="545"/>
      <c r="LPO83" s="545"/>
      <c r="LPP83" s="545"/>
      <c r="LPR83" s="545"/>
      <c r="LPT83" s="545"/>
      <c r="LPU83" s="545"/>
      <c r="LPV83" s="545"/>
      <c r="LPW83" s="545"/>
      <c r="LPX83" s="545"/>
      <c r="LPZ83" s="545"/>
      <c r="LQB83" s="545"/>
      <c r="LQC83" s="545"/>
      <c r="LQD83" s="545"/>
      <c r="LQE83" s="545"/>
      <c r="LQF83" s="545"/>
      <c r="LQH83" s="545"/>
      <c r="LQJ83" s="545"/>
      <c r="LQK83" s="545"/>
      <c r="LQL83" s="545"/>
      <c r="LQM83" s="545"/>
      <c r="LQN83" s="545"/>
      <c r="LQP83" s="545"/>
      <c r="LQR83" s="545"/>
      <c r="LQS83" s="545"/>
      <c r="LQT83" s="545"/>
      <c r="LQU83" s="545"/>
      <c r="LQV83" s="545"/>
      <c r="LQX83" s="545"/>
      <c r="LQZ83" s="545"/>
      <c r="LRA83" s="545"/>
      <c r="LRB83" s="545"/>
      <c r="LRC83" s="545"/>
      <c r="LRD83" s="545"/>
      <c r="LRF83" s="545"/>
      <c r="LRH83" s="545"/>
      <c r="LRI83" s="545"/>
      <c r="LRJ83" s="545"/>
      <c r="LRK83" s="545"/>
      <c r="LRL83" s="545"/>
      <c r="LRN83" s="545"/>
      <c r="LRP83" s="545"/>
      <c r="LRQ83" s="545"/>
      <c r="LRR83" s="545"/>
      <c r="LRS83" s="545"/>
      <c r="LRT83" s="545"/>
      <c r="LRV83" s="545"/>
      <c r="LRX83" s="545"/>
      <c r="LRY83" s="545"/>
      <c r="LRZ83" s="545"/>
      <c r="LSA83" s="545"/>
      <c r="LSB83" s="545"/>
      <c r="LSD83" s="545"/>
      <c r="LSF83" s="545"/>
      <c r="LSG83" s="545"/>
      <c r="LSH83" s="545"/>
      <c r="LSI83" s="545"/>
      <c r="LSJ83" s="545"/>
      <c r="LSL83" s="545"/>
      <c r="LSN83" s="545"/>
      <c r="LSO83" s="545"/>
      <c r="LSP83" s="545"/>
      <c r="LSQ83" s="545"/>
      <c r="LSR83" s="545"/>
      <c r="LST83" s="545"/>
      <c r="LSV83" s="545"/>
      <c r="LSW83" s="545"/>
      <c r="LSX83" s="545"/>
      <c r="LSY83" s="545"/>
      <c r="LSZ83" s="545"/>
      <c r="LTB83" s="545"/>
      <c r="LTD83" s="545"/>
      <c r="LTE83" s="545"/>
      <c r="LTF83" s="545"/>
      <c r="LTG83" s="545"/>
      <c r="LTH83" s="545"/>
      <c r="LTJ83" s="545"/>
      <c r="LTL83" s="545"/>
      <c r="LTM83" s="545"/>
      <c r="LTN83" s="545"/>
      <c r="LTO83" s="545"/>
      <c r="LTP83" s="545"/>
      <c r="LTR83" s="545"/>
      <c r="LTT83" s="545"/>
      <c r="LTU83" s="545"/>
      <c r="LTV83" s="545"/>
      <c r="LTW83" s="545"/>
      <c r="LTX83" s="545"/>
      <c r="LTZ83" s="545"/>
      <c r="LUB83" s="545"/>
      <c r="LUC83" s="545"/>
      <c r="LUD83" s="545"/>
      <c r="LUE83" s="545"/>
      <c r="LUF83" s="545"/>
      <c r="LUH83" s="545"/>
      <c r="LUJ83" s="545"/>
      <c r="LUK83" s="545"/>
      <c r="LUL83" s="545"/>
      <c r="LUM83" s="545"/>
      <c r="LUN83" s="545"/>
      <c r="LUP83" s="545"/>
      <c r="LUR83" s="545"/>
      <c r="LUS83" s="545"/>
      <c r="LUT83" s="545"/>
      <c r="LUU83" s="545"/>
      <c r="LUV83" s="545"/>
      <c r="LUX83" s="545"/>
      <c r="LUZ83" s="545"/>
      <c r="LVA83" s="545"/>
      <c r="LVB83" s="545"/>
      <c r="LVC83" s="545"/>
      <c r="LVD83" s="545"/>
      <c r="LVF83" s="545"/>
      <c r="LVH83" s="545"/>
      <c r="LVI83" s="545"/>
      <c r="LVJ83" s="545"/>
      <c r="LVK83" s="545"/>
      <c r="LVL83" s="545"/>
      <c r="LVN83" s="545"/>
      <c r="LVP83" s="545"/>
      <c r="LVQ83" s="545"/>
      <c r="LVR83" s="545"/>
      <c r="LVS83" s="545"/>
      <c r="LVT83" s="545"/>
      <c r="LVV83" s="545"/>
      <c r="LVX83" s="545"/>
      <c r="LVY83" s="545"/>
      <c r="LVZ83" s="545"/>
      <c r="LWA83" s="545"/>
      <c r="LWB83" s="545"/>
      <c r="LWD83" s="545"/>
      <c r="LWF83" s="545"/>
      <c r="LWG83" s="545"/>
      <c r="LWH83" s="545"/>
      <c r="LWI83" s="545"/>
      <c r="LWJ83" s="545"/>
      <c r="LWL83" s="545"/>
      <c r="LWN83" s="545"/>
      <c r="LWO83" s="545"/>
      <c r="LWP83" s="545"/>
      <c r="LWQ83" s="545"/>
      <c r="LWR83" s="545"/>
      <c r="LWT83" s="545"/>
      <c r="LWV83" s="545"/>
      <c r="LWW83" s="545"/>
      <c r="LWX83" s="545"/>
      <c r="LWY83" s="545"/>
      <c r="LWZ83" s="545"/>
      <c r="LXB83" s="545"/>
      <c r="LXD83" s="545"/>
      <c r="LXE83" s="545"/>
      <c r="LXF83" s="545"/>
      <c r="LXG83" s="545"/>
      <c r="LXH83" s="545"/>
      <c r="LXJ83" s="545"/>
      <c r="LXL83" s="545"/>
      <c r="LXM83" s="545"/>
      <c r="LXN83" s="545"/>
      <c r="LXO83" s="545"/>
      <c r="LXP83" s="545"/>
      <c r="LXR83" s="545"/>
      <c r="LXT83" s="545"/>
      <c r="LXU83" s="545"/>
      <c r="LXV83" s="545"/>
      <c r="LXW83" s="545"/>
      <c r="LXX83" s="545"/>
      <c r="LXZ83" s="545"/>
      <c r="LYB83" s="545"/>
      <c r="LYC83" s="545"/>
      <c r="LYD83" s="545"/>
      <c r="LYE83" s="545"/>
      <c r="LYF83" s="545"/>
      <c r="LYH83" s="545"/>
      <c r="LYJ83" s="545"/>
      <c r="LYK83" s="545"/>
      <c r="LYL83" s="545"/>
      <c r="LYM83" s="545"/>
      <c r="LYN83" s="545"/>
      <c r="LYP83" s="545"/>
      <c r="LYR83" s="545"/>
      <c r="LYS83" s="545"/>
      <c r="LYT83" s="545"/>
      <c r="LYU83" s="545"/>
      <c r="LYV83" s="545"/>
      <c r="LYX83" s="545"/>
      <c r="LYZ83" s="545"/>
      <c r="LZA83" s="545"/>
      <c r="LZB83" s="545"/>
      <c r="LZC83" s="545"/>
      <c r="LZD83" s="545"/>
      <c r="LZF83" s="545"/>
      <c r="LZH83" s="545"/>
      <c r="LZI83" s="545"/>
      <c r="LZJ83" s="545"/>
      <c r="LZK83" s="545"/>
      <c r="LZL83" s="545"/>
      <c r="LZN83" s="545"/>
      <c r="LZP83" s="545"/>
      <c r="LZQ83" s="545"/>
      <c r="LZR83" s="545"/>
      <c r="LZS83" s="545"/>
      <c r="LZT83" s="545"/>
      <c r="LZV83" s="545"/>
      <c r="LZX83" s="545"/>
      <c r="LZY83" s="545"/>
      <c r="LZZ83" s="545"/>
      <c r="MAA83" s="545"/>
      <c r="MAB83" s="545"/>
      <c r="MAD83" s="545"/>
      <c r="MAF83" s="545"/>
      <c r="MAG83" s="545"/>
      <c r="MAH83" s="545"/>
      <c r="MAI83" s="545"/>
      <c r="MAJ83" s="545"/>
      <c r="MAL83" s="545"/>
      <c r="MAN83" s="545"/>
      <c r="MAO83" s="545"/>
      <c r="MAP83" s="545"/>
      <c r="MAQ83" s="545"/>
      <c r="MAR83" s="545"/>
      <c r="MAT83" s="545"/>
      <c r="MAV83" s="545"/>
      <c r="MAW83" s="545"/>
      <c r="MAX83" s="545"/>
      <c r="MAY83" s="545"/>
      <c r="MAZ83" s="545"/>
      <c r="MBB83" s="545"/>
      <c r="MBD83" s="545"/>
      <c r="MBE83" s="545"/>
      <c r="MBF83" s="545"/>
      <c r="MBG83" s="545"/>
      <c r="MBH83" s="545"/>
      <c r="MBJ83" s="545"/>
      <c r="MBL83" s="545"/>
      <c r="MBM83" s="545"/>
      <c r="MBN83" s="545"/>
      <c r="MBO83" s="545"/>
      <c r="MBP83" s="545"/>
      <c r="MBR83" s="545"/>
      <c r="MBT83" s="545"/>
      <c r="MBU83" s="545"/>
      <c r="MBV83" s="545"/>
      <c r="MBW83" s="545"/>
      <c r="MBX83" s="545"/>
      <c r="MBZ83" s="545"/>
      <c r="MCB83" s="545"/>
      <c r="MCC83" s="545"/>
      <c r="MCD83" s="545"/>
      <c r="MCE83" s="545"/>
      <c r="MCF83" s="545"/>
      <c r="MCH83" s="545"/>
      <c r="MCJ83" s="545"/>
      <c r="MCK83" s="545"/>
      <c r="MCL83" s="545"/>
      <c r="MCM83" s="545"/>
      <c r="MCN83" s="545"/>
      <c r="MCP83" s="545"/>
      <c r="MCR83" s="545"/>
      <c r="MCS83" s="545"/>
      <c r="MCT83" s="545"/>
      <c r="MCU83" s="545"/>
      <c r="MCV83" s="545"/>
      <c r="MCX83" s="545"/>
      <c r="MCZ83" s="545"/>
      <c r="MDA83" s="545"/>
      <c r="MDB83" s="545"/>
      <c r="MDC83" s="545"/>
      <c r="MDD83" s="545"/>
      <c r="MDF83" s="545"/>
      <c r="MDH83" s="545"/>
      <c r="MDI83" s="545"/>
      <c r="MDJ83" s="545"/>
      <c r="MDK83" s="545"/>
      <c r="MDL83" s="545"/>
      <c r="MDN83" s="545"/>
      <c r="MDP83" s="545"/>
      <c r="MDQ83" s="545"/>
      <c r="MDR83" s="545"/>
      <c r="MDS83" s="545"/>
      <c r="MDT83" s="545"/>
      <c r="MDV83" s="545"/>
      <c r="MDX83" s="545"/>
      <c r="MDY83" s="545"/>
      <c r="MDZ83" s="545"/>
      <c r="MEA83" s="545"/>
      <c r="MEB83" s="545"/>
      <c r="MED83" s="545"/>
      <c r="MEF83" s="545"/>
      <c r="MEG83" s="545"/>
      <c r="MEH83" s="545"/>
      <c r="MEI83" s="545"/>
      <c r="MEJ83" s="545"/>
      <c r="MEL83" s="545"/>
      <c r="MEN83" s="545"/>
      <c r="MEO83" s="545"/>
      <c r="MEP83" s="545"/>
      <c r="MEQ83" s="545"/>
      <c r="MER83" s="545"/>
      <c r="MET83" s="545"/>
      <c r="MEV83" s="545"/>
      <c r="MEW83" s="545"/>
      <c r="MEX83" s="545"/>
      <c r="MEY83" s="545"/>
      <c r="MEZ83" s="545"/>
      <c r="MFB83" s="545"/>
      <c r="MFD83" s="545"/>
      <c r="MFE83" s="545"/>
      <c r="MFF83" s="545"/>
      <c r="MFG83" s="545"/>
      <c r="MFH83" s="545"/>
      <c r="MFJ83" s="545"/>
      <c r="MFL83" s="545"/>
      <c r="MFM83" s="545"/>
      <c r="MFN83" s="545"/>
      <c r="MFO83" s="545"/>
      <c r="MFP83" s="545"/>
      <c r="MFR83" s="545"/>
      <c r="MFT83" s="545"/>
      <c r="MFU83" s="545"/>
      <c r="MFV83" s="545"/>
      <c r="MFW83" s="545"/>
      <c r="MFX83" s="545"/>
      <c r="MFZ83" s="545"/>
      <c r="MGB83" s="545"/>
      <c r="MGC83" s="545"/>
      <c r="MGD83" s="545"/>
      <c r="MGE83" s="545"/>
      <c r="MGF83" s="545"/>
      <c r="MGH83" s="545"/>
      <c r="MGJ83" s="545"/>
      <c r="MGK83" s="545"/>
      <c r="MGL83" s="545"/>
      <c r="MGM83" s="545"/>
      <c r="MGN83" s="545"/>
      <c r="MGP83" s="545"/>
      <c r="MGR83" s="545"/>
      <c r="MGS83" s="545"/>
      <c r="MGT83" s="545"/>
      <c r="MGU83" s="545"/>
      <c r="MGV83" s="545"/>
      <c r="MGX83" s="545"/>
      <c r="MGZ83" s="545"/>
      <c r="MHA83" s="545"/>
      <c r="MHB83" s="545"/>
      <c r="MHC83" s="545"/>
      <c r="MHD83" s="545"/>
      <c r="MHF83" s="545"/>
      <c r="MHH83" s="545"/>
      <c r="MHI83" s="545"/>
      <c r="MHJ83" s="545"/>
      <c r="MHK83" s="545"/>
      <c r="MHL83" s="545"/>
      <c r="MHN83" s="545"/>
      <c r="MHP83" s="545"/>
      <c r="MHQ83" s="545"/>
      <c r="MHR83" s="545"/>
      <c r="MHS83" s="545"/>
      <c r="MHT83" s="545"/>
      <c r="MHV83" s="545"/>
      <c r="MHX83" s="545"/>
      <c r="MHY83" s="545"/>
      <c r="MHZ83" s="545"/>
      <c r="MIA83" s="545"/>
      <c r="MIB83" s="545"/>
      <c r="MID83" s="545"/>
      <c r="MIF83" s="545"/>
      <c r="MIG83" s="545"/>
      <c r="MIH83" s="545"/>
      <c r="MII83" s="545"/>
      <c r="MIJ83" s="545"/>
      <c r="MIL83" s="545"/>
      <c r="MIN83" s="545"/>
      <c r="MIO83" s="545"/>
      <c r="MIP83" s="545"/>
      <c r="MIQ83" s="545"/>
      <c r="MIR83" s="545"/>
      <c r="MIT83" s="545"/>
      <c r="MIV83" s="545"/>
      <c r="MIW83" s="545"/>
      <c r="MIX83" s="545"/>
      <c r="MIY83" s="545"/>
      <c r="MIZ83" s="545"/>
      <c r="MJB83" s="545"/>
      <c r="MJD83" s="545"/>
      <c r="MJE83" s="545"/>
      <c r="MJF83" s="545"/>
      <c r="MJG83" s="545"/>
      <c r="MJH83" s="545"/>
      <c r="MJJ83" s="545"/>
      <c r="MJL83" s="545"/>
      <c r="MJM83" s="545"/>
      <c r="MJN83" s="545"/>
      <c r="MJO83" s="545"/>
      <c r="MJP83" s="545"/>
      <c r="MJR83" s="545"/>
      <c r="MJT83" s="545"/>
      <c r="MJU83" s="545"/>
      <c r="MJV83" s="545"/>
      <c r="MJW83" s="545"/>
      <c r="MJX83" s="545"/>
      <c r="MJZ83" s="545"/>
      <c r="MKB83" s="545"/>
      <c r="MKC83" s="545"/>
      <c r="MKD83" s="545"/>
      <c r="MKE83" s="545"/>
      <c r="MKF83" s="545"/>
      <c r="MKH83" s="545"/>
      <c r="MKJ83" s="545"/>
      <c r="MKK83" s="545"/>
      <c r="MKL83" s="545"/>
      <c r="MKM83" s="545"/>
      <c r="MKN83" s="545"/>
      <c r="MKP83" s="545"/>
      <c r="MKR83" s="545"/>
      <c r="MKS83" s="545"/>
      <c r="MKT83" s="545"/>
      <c r="MKU83" s="545"/>
      <c r="MKV83" s="545"/>
      <c r="MKX83" s="545"/>
      <c r="MKZ83" s="545"/>
      <c r="MLA83" s="545"/>
      <c r="MLB83" s="545"/>
      <c r="MLC83" s="545"/>
      <c r="MLD83" s="545"/>
      <c r="MLF83" s="545"/>
      <c r="MLH83" s="545"/>
      <c r="MLI83" s="545"/>
      <c r="MLJ83" s="545"/>
      <c r="MLK83" s="545"/>
      <c r="MLL83" s="545"/>
      <c r="MLN83" s="545"/>
      <c r="MLP83" s="545"/>
      <c r="MLQ83" s="545"/>
      <c r="MLR83" s="545"/>
      <c r="MLS83" s="545"/>
      <c r="MLT83" s="545"/>
      <c r="MLV83" s="545"/>
      <c r="MLX83" s="545"/>
      <c r="MLY83" s="545"/>
      <c r="MLZ83" s="545"/>
      <c r="MMA83" s="545"/>
      <c r="MMB83" s="545"/>
      <c r="MMD83" s="545"/>
      <c r="MMF83" s="545"/>
      <c r="MMG83" s="545"/>
      <c r="MMH83" s="545"/>
      <c r="MMI83" s="545"/>
      <c r="MMJ83" s="545"/>
      <c r="MML83" s="545"/>
      <c r="MMN83" s="545"/>
      <c r="MMO83" s="545"/>
      <c r="MMP83" s="545"/>
      <c r="MMQ83" s="545"/>
      <c r="MMR83" s="545"/>
      <c r="MMT83" s="545"/>
      <c r="MMV83" s="545"/>
      <c r="MMW83" s="545"/>
      <c r="MMX83" s="545"/>
      <c r="MMY83" s="545"/>
      <c r="MMZ83" s="545"/>
      <c r="MNB83" s="545"/>
      <c r="MND83" s="545"/>
      <c r="MNE83" s="545"/>
      <c r="MNF83" s="545"/>
      <c r="MNG83" s="545"/>
      <c r="MNH83" s="545"/>
      <c r="MNJ83" s="545"/>
      <c r="MNL83" s="545"/>
      <c r="MNM83" s="545"/>
      <c r="MNN83" s="545"/>
      <c r="MNO83" s="545"/>
      <c r="MNP83" s="545"/>
      <c r="MNR83" s="545"/>
      <c r="MNT83" s="545"/>
      <c r="MNU83" s="545"/>
      <c r="MNV83" s="545"/>
      <c r="MNW83" s="545"/>
      <c r="MNX83" s="545"/>
      <c r="MNZ83" s="545"/>
      <c r="MOB83" s="545"/>
      <c r="MOC83" s="545"/>
      <c r="MOD83" s="545"/>
      <c r="MOE83" s="545"/>
      <c r="MOF83" s="545"/>
      <c r="MOH83" s="545"/>
      <c r="MOJ83" s="545"/>
      <c r="MOK83" s="545"/>
      <c r="MOL83" s="545"/>
      <c r="MOM83" s="545"/>
      <c r="MON83" s="545"/>
      <c r="MOP83" s="545"/>
      <c r="MOR83" s="545"/>
      <c r="MOS83" s="545"/>
      <c r="MOT83" s="545"/>
      <c r="MOU83" s="545"/>
      <c r="MOV83" s="545"/>
      <c r="MOX83" s="545"/>
      <c r="MOZ83" s="545"/>
      <c r="MPA83" s="545"/>
      <c r="MPB83" s="545"/>
      <c r="MPC83" s="545"/>
      <c r="MPD83" s="545"/>
      <c r="MPF83" s="545"/>
      <c r="MPH83" s="545"/>
      <c r="MPI83" s="545"/>
      <c r="MPJ83" s="545"/>
      <c r="MPK83" s="545"/>
      <c r="MPL83" s="545"/>
      <c r="MPN83" s="545"/>
      <c r="MPP83" s="545"/>
      <c r="MPQ83" s="545"/>
      <c r="MPR83" s="545"/>
      <c r="MPS83" s="545"/>
      <c r="MPT83" s="545"/>
      <c r="MPV83" s="545"/>
      <c r="MPX83" s="545"/>
      <c r="MPY83" s="545"/>
      <c r="MPZ83" s="545"/>
      <c r="MQA83" s="545"/>
      <c r="MQB83" s="545"/>
      <c r="MQD83" s="545"/>
      <c r="MQF83" s="545"/>
      <c r="MQG83" s="545"/>
      <c r="MQH83" s="545"/>
      <c r="MQI83" s="545"/>
      <c r="MQJ83" s="545"/>
      <c r="MQL83" s="545"/>
      <c r="MQN83" s="545"/>
      <c r="MQO83" s="545"/>
      <c r="MQP83" s="545"/>
      <c r="MQQ83" s="545"/>
      <c r="MQR83" s="545"/>
      <c r="MQT83" s="545"/>
      <c r="MQV83" s="545"/>
      <c r="MQW83" s="545"/>
      <c r="MQX83" s="545"/>
      <c r="MQY83" s="545"/>
      <c r="MQZ83" s="545"/>
      <c r="MRB83" s="545"/>
      <c r="MRD83" s="545"/>
      <c r="MRE83" s="545"/>
      <c r="MRF83" s="545"/>
      <c r="MRG83" s="545"/>
      <c r="MRH83" s="545"/>
      <c r="MRJ83" s="545"/>
      <c r="MRL83" s="545"/>
      <c r="MRM83" s="545"/>
      <c r="MRN83" s="545"/>
      <c r="MRO83" s="545"/>
      <c r="MRP83" s="545"/>
      <c r="MRR83" s="545"/>
      <c r="MRT83" s="545"/>
      <c r="MRU83" s="545"/>
      <c r="MRV83" s="545"/>
      <c r="MRW83" s="545"/>
      <c r="MRX83" s="545"/>
      <c r="MRZ83" s="545"/>
      <c r="MSB83" s="545"/>
      <c r="MSC83" s="545"/>
      <c r="MSD83" s="545"/>
      <c r="MSE83" s="545"/>
      <c r="MSF83" s="545"/>
      <c r="MSH83" s="545"/>
      <c r="MSJ83" s="545"/>
      <c r="MSK83" s="545"/>
      <c r="MSL83" s="545"/>
      <c r="MSM83" s="545"/>
      <c r="MSN83" s="545"/>
      <c r="MSP83" s="545"/>
      <c r="MSR83" s="545"/>
      <c r="MSS83" s="545"/>
      <c r="MST83" s="545"/>
      <c r="MSU83" s="545"/>
      <c r="MSV83" s="545"/>
      <c r="MSX83" s="545"/>
      <c r="MSZ83" s="545"/>
      <c r="MTA83" s="545"/>
      <c r="MTB83" s="545"/>
      <c r="MTC83" s="545"/>
      <c r="MTD83" s="545"/>
      <c r="MTF83" s="545"/>
      <c r="MTH83" s="545"/>
      <c r="MTI83" s="545"/>
      <c r="MTJ83" s="545"/>
      <c r="MTK83" s="545"/>
      <c r="MTL83" s="545"/>
      <c r="MTN83" s="545"/>
      <c r="MTP83" s="545"/>
      <c r="MTQ83" s="545"/>
      <c r="MTR83" s="545"/>
      <c r="MTS83" s="545"/>
      <c r="MTT83" s="545"/>
      <c r="MTV83" s="545"/>
      <c r="MTX83" s="545"/>
      <c r="MTY83" s="545"/>
      <c r="MTZ83" s="545"/>
      <c r="MUA83" s="545"/>
      <c r="MUB83" s="545"/>
      <c r="MUD83" s="545"/>
      <c r="MUF83" s="545"/>
      <c r="MUG83" s="545"/>
      <c r="MUH83" s="545"/>
      <c r="MUI83" s="545"/>
      <c r="MUJ83" s="545"/>
      <c r="MUL83" s="545"/>
      <c r="MUN83" s="545"/>
      <c r="MUO83" s="545"/>
      <c r="MUP83" s="545"/>
      <c r="MUQ83" s="545"/>
      <c r="MUR83" s="545"/>
      <c r="MUT83" s="545"/>
      <c r="MUV83" s="545"/>
      <c r="MUW83" s="545"/>
      <c r="MUX83" s="545"/>
      <c r="MUY83" s="545"/>
      <c r="MUZ83" s="545"/>
      <c r="MVB83" s="545"/>
      <c r="MVD83" s="545"/>
      <c r="MVE83" s="545"/>
      <c r="MVF83" s="545"/>
      <c r="MVG83" s="545"/>
      <c r="MVH83" s="545"/>
      <c r="MVJ83" s="545"/>
      <c r="MVL83" s="545"/>
      <c r="MVM83" s="545"/>
      <c r="MVN83" s="545"/>
      <c r="MVO83" s="545"/>
      <c r="MVP83" s="545"/>
      <c r="MVR83" s="545"/>
      <c r="MVT83" s="545"/>
      <c r="MVU83" s="545"/>
      <c r="MVV83" s="545"/>
      <c r="MVW83" s="545"/>
      <c r="MVX83" s="545"/>
      <c r="MVZ83" s="545"/>
      <c r="MWB83" s="545"/>
      <c r="MWC83" s="545"/>
      <c r="MWD83" s="545"/>
      <c r="MWE83" s="545"/>
      <c r="MWF83" s="545"/>
      <c r="MWH83" s="545"/>
      <c r="MWJ83" s="545"/>
      <c r="MWK83" s="545"/>
      <c r="MWL83" s="545"/>
      <c r="MWM83" s="545"/>
      <c r="MWN83" s="545"/>
      <c r="MWP83" s="545"/>
      <c r="MWR83" s="545"/>
      <c r="MWS83" s="545"/>
      <c r="MWT83" s="545"/>
      <c r="MWU83" s="545"/>
      <c r="MWV83" s="545"/>
      <c r="MWX83" s="545"/>
      <c r="MWZ83" s="545"/>
      <c r="MXA83" s="545"/>
      <c r="MXB83" s="545"/>
      <c r="MXC83" s="545"/>
      <c r="MXD83" s="545"/>
      <c r="MXF83" s="545"/>
      <c r="MXH83" s="545"/>
      <c r="MXI83" s="545"/>
      <c r="MXJ83" s="545"/>
      <c r="MXK83" s="545"/>
      <c r="MXL83" s="545"/>
      <c r="MXN83" s="545"/>
      <c r="MXP83" s="545"/>
      <c r="MXQ83" s="545"/>
      <c r="MXR83" s="545"/>
      <c r="MXS83" s="545"/>
      <c r="MXT83" s="545"/>
      <c r="MXV83" s="545"/>
      <c r="MXX83" s="545"/>
      <c r="MXY83" s="545"/>
      <c r="MXZ83" s="545"/>
      <c r="MYA83" s="545"/>
      <c r="MYB83" s="545"/>
      <c r="MYD83" s="545"/>
      <c r="MYF83" s="545"/>
      <c r="MYG83" s="545"/>
      <c r="MYH83" s="545"/>
      <c r="MYI83" s="545"/>
      <c r="MYJ83" s="545"/>
      <c r="MYL83" s="545"/>
      <c r="MYN83" s="545"/>
      <c r="MYO83" s="545"/>
      <c r="MYP83" s="545"/>
      <c r="MYQ83" s="545"/>
      <c r="MYR83" s="545"/>
      <c r="MYT83" s="545"/>
      <c r="MYV83" s="545"/>
      <c r="MYW83" s="545"/>
      <c r="MYX83" s="545"/>
      <c r="MYY83" s="545"/>
      <c r="MYZ83" s="545"/>
      <c r="MZB83" s="545"/>
      <c r="MZD83" s="545"/>
      <c r="MZE83" s="545"/>
      <c r="MZF83" s="545"/>
      <c r="MZG83" s="545"/>
      <c r="MZH83" s="545"/>
      <c r="MZJ83" s="545"/>
      <c r="MZL83" s="545"/>
      <c r="MZM83" s="545"/>
      <c r="MZN83" s="545"/>
      <c r="MZO83" s="545"/>
      <c r="MZP83" s="545"/>
      <c r="MZR83" s="545"/>
      <c r="MZT83" s="545"/>
      <c r="MZU83" s="545"/>
      <c r="MZV83" s="545"/>
      <c r="MZW83" s="545"/>
      <c r="MZX83" s="545"/>
      <c r="MZZ83" s="545"/>
      <c r="NAB83" s="545"/>
      <c r="NAC83" s="545"/>
      <c r="NAD83" s="545"/>
      <c r="NAE83" s="545"/>
      <c r="NAF83" s="545"/>
      <c r="NAH83" s="545"/>
      <c r="NAJ83" s="545"/>
      <c r="NAK83" s="545"/>
      <c r="NAL83" s="545"/>
      <c r="NAM83" s="545"/>
      <c r="NAN83" s="545"/>
      <c r="NAP83" s="545"/>
      <c r="NAR83" s="545"/>
      <c r="NAS83" s="545"/>
      <c r="NAT83" s="545"/>
      <c r="NAU83" s="545"/>
      <c r="NAV83" s="545"/>
      <c r="NAX83" s="545"/>
      <c r="NAZ83" s="545"/>
      <c r="NBA83" s="545"/>
      <c r="NBB83" s="545"/>
      <c r="NBC83" s="545"/>
      <c r="NBD83" s="545"/>
      <c r="NBF83" s="545"/>
      <c r="NBH83" s="545"/>
      <c r="NBI83" s="545"/>
      <c r="NBJ83" s="545"/>
      <c r="NBK83" s="545"/>
      <c r="NBL83" s="545"/>
      <c r="NBN83" s="545"/>
      <c r="NBP83" s="545"/>
      <c r="NBQ83" s="545"/>
      <c r="NBR83" s="545"/>
      <c r="NBS83" s="545"/>
      <c r="NBT83" s="545"/>
      <c r="NBV83" s="545"/>
      <c r="NBX83" s="545"/>
      <c r="NBY83" s="545"/>
      <c r="NBZ83" s="545"/>
      <c r="NCA83" s="545"/>
      <c r="NCB83" s="545"/>
      <c r="NCD83" s="545"/>
      <c r="NCF83" s="545"/>
      <c r="NCG83" s="545"/>
      <c r="NCH83" s="545"/>
      <c r="NCI83" s="545"/>
      <c r="NCJ83" s="545"/>
      <c r="NCL83" s="545"/>
      <c r="NCN83" s="545"/>
      <c r="NCO83" s="545"/>
      <c r="NCP83" s="545"/>
      <c r="NCQ83" s="545"/>
      <c r="NCR83" s="545"/>
      <c r="NCT83" s="545"/>
      <c r="NCV83" s="545"/>
      <c r="NCW83" s="545"/>
      <c r="NCX83" s="545"/>
      <c r="NCY83" s="545"/>
      <c r="NCZ83" s="545"/>
      <c r="NDB83" s="545"/>
      <c r="NDD83" s="545"/>
      <c r="NDE83" s="545"/>
      <c r="NDF83" s="545"/>
      <c r="NDG83" s="545"/>
      <c r="NDH83" s="545"/>
      <c r="NDJ83" s="545"/>
      <c r="NDL83" s="545"/>
      <c r="NDM83" s="545"/>
      <c r="NDN83" s="545"/>
      <c r="NDO83" s="545"/>
      <c r="NDP83" s="545"/>
      <c r="NDR83" s="545"/>
      <c r="NDT83" s="545"/>
      <c r="NDU83" s="545"/>
      <c r="NDV83" s="545"/>
      <c r="NDW83" s="545"/>
      <c r="NDX83" s="545"/>
      <c r="NDZ83" s="545"/>
      <c r="NEB83" s="545"/>
      <c r="NEC83" s="545"/>
      <c r="NED83" s="545"/>
      <c r="NEE83" s="545"/>
      <c r="NEF83" s="545"/>
      <c r="NEH83" s="545"/>
      <c r="NEJ83" s="545"/>
      <c r="NEK83" s="545"/>
      <c r="NEL83" s="545"/>
      <c r="NEM83" s="545"/>
      <c r="NEN83" s="545"/>
      <c r="NEP83" s="545"/>
      <c r="NER83" s="545"/>
      <c r="NES83" s="545"/>
      <c r="NET83" s="545"/>
      <c r="NEU83" s="545"/>
      <c r="NEV83" s="545"/>
      <c r="NEX83" s="545"/>
      <c r="NEZ83" s="545"/>
      <c r="NFA83" s="545"/>
      <c r="NFB83" s="545"/>
      <c r="NFC83" s="545"/>
      <c r="NFD83" s="545"/>
      <c r="NFF83" s="545"/>
      <c r="NFH83" s="545"/>
      <c r="NFI83" s="545"/>
      <c r="NFJ83" s="545"/>
      <c r="NFK83" s="545"/>
      <c r="NFL83" s="545"/>
      <c r="NFN83" s="545"/>
      <c r="NFP83" s="545"/>
      <c r="NFQ83" s="545"/>
      <c r="NFR83" s="545"/>
      <c r="NFS83" s="545"/>
      <c r="NFT83" s="545"/>
      <c r="NFV83" s="545"/>
      <c r="NFX83" s="545"/>
      <c r="NFY83" s="545"/>
      <c r="NFZ83" s="545"/>
      <c r="NGA83" s="545"/>
      <c r="NGB83" s="545"/>
      <c r="NGD83" s="545"/>
      <c r="NGF83" s="545"/>
      <c r="NGG83" s="545"/>
      <c r="NGH83" s="545"/>
      <c r="NGI83" s="545"/>
      <c r="NGJ83" s="545"/>
      <c r="NGL83" s="545"/>
      <c r="NGN83" s="545"/>
      <c r="NGO83" s="545"/>
      <c r="NGP83" s="545"/>
      <c r="NGQ83" s="545"/>
      <c r="NGR83" s="545"/>
      <c r="NGT83" s="545"/>
      <c r="NGV83" s="545"/>
      <c r="NGW83" s="545"/>
      <c r="NGX83" s="545"/>
      <c r="NGY83" s="545"/>
      <c r="NGZ83" s="545"/>
      <c r="NHB83" s="545"/>
      <c r="NHD83" s="545"/>
      <c r="NHE83" s="545"/>
      <c r="NHF83" s="545"/>
      <c r="NHG83" s="545"/>
      <c r="NHH83" s="545"/>
      <c r="NHJ83" s="545"/>
      <c r="NHL83" s="545"/>
      <c r="NHM83" s="545"/>
      <c r="NHN83" s="545"/>
      <c r="NHO83" s="545"/>
      <c r="NHP83" s="545"/>
      <c r="NHR83" s="545"/>
      <c r="NHT83" s="545"/>
      <c r="NHU83" s="545"/>
      <c r="NHV83" s="545"/>
      <c r="NHW83" s="545"/>
      <c r="NHX83" s="545"/>
      <c r="NHZ83" s="545"/>
      <c r="NIB83" s="545"/>
      <c r="NIC83" s="545"/>
      <c r="NID83" s="545"/>
      <c r="NIE83" s="545"/>
      <c r="NIF83" s="545"/>
      <c r="NIH83" s="545"/>
      <c r="NIJ83" s="545"/>
      <c r="NIK83" s="545"/>
      <c r="NIL83" s="545"/>
      <c r="NIM83" s="545"/>
      <c r="NIN83" s="545"/>
      <c r="NIP83" s="545"/>
      <c r="NIR83" s="545"/>
      <c r="NIS83" s="545"/>
      <c r="NIT83" s="545"/>
      <c r="NIU83" s="545"/>
      <c r="NIV83" s="545"/>
      <c r="NIX83" s="545"/>
      <c r="NIZ83" s="545"/>
      <c r="NJA83" s="545"/>
      <c r="NJB83" s="545"/>
      <c r="NJC83" s="545"/>
      <c r="NJD83" s="545"/>
      <c r="NJF83" s="545"/>
      <c r="NJH83" s="545"/>
      <c r="NJI83" s="545"/>
      <c r="NJJ83" s="545"/>
      <c r="NJK83" s="545"/>
      <c r="NJL83" s="545"/>
      <c r="NJN83" s="545"/>
      <c r="NJP83" s="545"/>
      <c r="NJQ83" s="545"/>
      <c r="NJR83" s="545"/>
      <c r="NJS83" s="545"/>
      <c r="NJT83" s="545"/>
      <c r="NJV83" s="545"/>
      <c r="NJX83" s="545"/>
      <c r="NJY83" s="545"/>
      <c r="NJZ83" s="545"/>
      <c r="NKA83" s="545"/>
      <c r="NKB83" s="545"/>
      <c r="NKD83" s="545"/>
      <c r="NKF83" s="545"/>
      <c r="NKG83" s="545"/>
      <c r="NKH83" s="545"/>
      <c r="NKI83" s="545"/>
      <c r="NKJ83" s="545"/>
      <c r="NKL83" s="545"/>
      <c r="NKN83" s="545"/>
      <c r="NKO83" s="545"/>
      <c r="NKP83" s="545"/>
      <c r="NKQ83" s="545"/>
      <c r="NKR83" s="545"/>
      <c r="NKT83" s="545"/>
      <c r="NKV83" s="545"/>
      <c r="NKW83" s="545"/>
      <c r="NKX83" s="545"/>
      <c r="NKY83" s="545"/>
      <c r="NKZ83" s="545"/>
      <c r="NLB83" s="545"/>
      <c r="NLD83" s="545"/>
      <c r="NLE83" s="545"/>
      <c r="NLF83" s="545"/>
      <c r="NLG83" s="545"/>
      <c r="NLH83" s="545"/>
      <c r="NLJ83" s="545"/>
      <c r="NLL83" s="545"/>
      <c r="NLM83" s="545"/>
      <c r="NLN83" s="545"/>
      <c r="NLO83" s="545"/>
      <c r="NLP83" s="545"/>
      <c r="NLR83" s="545"/>
      <c r="NLT83" s="545"/>
      <c r="NLU83" s="545"/>
      <c r="NLV83" s="545"/>
      <c r="NLW83" s="545"/>
      <c r="NLX83" s="545"/>
      <c r="NLZ83" s="545"/>
      <c r="NMB83" s="545"/>
      <c r="NMC83" s="545"/>
      <c r="NMD83" s="545"/>
      <c r="NME83" s="545"/>
      <c r="NMF83" s="545"/>
      <c r="NMH83" s="545"/>
      <c r="NMJ83" s="545"/>
      <c r="NMK83" s="545"/>
      <c r="NML83" s="545"/>
      <c r="NMM83" s="545"/>
      <c r="NMN83" s="545"/>
      <c r="NMP83" s="545"/>
      <c r="NMR83" s="545"/>
      <c r="NMS83" s="545"/>
      <c r="NMT83" s="545"/>
      <c r="NMU83" s="545"/>
      <c r="NMV83" s="545"/>
      <c r="NMX83" s="545"/>
      <c r="NMZ83" s="545"/>
      <c r="NNA83" s="545"/>
      <c r="NNB83" s="545"/>
      <c r="NNC83" s="545"/>
      <c r="NND83" s="545"/>
      <c r="NNF83" s="545"/>
      <c r="NNH83" s="545"/>
      <c r="NNI83" s="545"/>
      <c r="NNJ83" s="545"/>
      <c r="NNK83" s="545"/>
      <c r="NNL83" s="545"/>
      <c r="NNN83" s="545"/>
      <c r="NNP83" s="545"/>
      <c r="NNQ83" s="545"/>
      <c r="NNR83" s="545"/>
      <c r="NNS83" s="545"/>
      <c r="NNT83" s="545"/>
      <c r="NNV83" s="545"/>
      <c r="NNX83" s="545"/>
      <c r="NNY83" s="545"/>
      <c r="NNZ83" s="545"/>
      <c r="NOA83" s="545"/>
      <c r="NOB83" s="545"/>
      <c r="NOD83" s="545"/>
      <c r="NOF83" s="545"/>
      <c r="NOG83" s="545"/>
      <c r="NOH83" s="545"/>
      <c r="NOI83" s="545"/>
      <c r="NOJ83" s="545"/>
      <c r="NOL83" s="545"/>
      <c r="NON83" s="545"/>
      <c r="NOO83" s="545"/>
      <c r="NOP83" s="545"/>
      <c r="NOQ83" s="545"/>
      <c r="NOR83" s="545"/>
      <c r="NOT83" s="545"/>
      <c r="NOV83" s="545"/>
      <c r="NOW83" s="545"/>
      <c r="NOX83" s="545"/>
      <c r="NOY83" s="545"/>
      <c r="NOZ83" s="545"/>
      <c r="NPB83" s="545"/>
      <c r="NPD83" s="545"/>
      <c r="NPE83" s="545"/>
      <c r="NPF83" s="545"/>
      <c r="NPG83" s="545"/>
      <c r="NPH83" s="545"/>
      <c r="NPJ83" s="545"/>
      <c r="NPL83" s="545"/>
      <c r="NPM83" s="545"/>
      <c r="NPN83" s="545"/>
      <c r="NPO83" s="545"/>
      <c r="NPP83" s="545"/>
      <c r="NPR83" s="545"/>
      <c r="NPT83" s="545"/>
      <c r="NPU83" s="545"/>
      <c r="NPV83" s="545"/>
      <c r="NPW83" s="545"/>
      <c r="NPX83" s="545"/>
      <c r="NPZ83" s="545"/>
      <c r="NQB83" s="545"/>
      <c r="NQC83" s="545"/>
      <c r="NQD83" s="545"/>
      <c r="NQE83" s="545"/>
      <c r="NQF83" s="545"/>
      <c r="NQH83" s="545"/>
      <c r="NQJ83" s="545"/>
      <c r="NQK83" s="545"/>
      <c r="NQL83" s="545"/>
      <c r="NQM83" s="545"/>
      <c r="NQN83" s="545"/>
      <c r="NQP83" s="545"/>
      <c r="NQR83" s="545"/>
      <c r="NQS83" s="545"/>
      <c r="NQT83" s="545"/>
      <c r="NQU83" s="545"/>
      <c r="NQV83" s="545"/>
      <c r="NQX83" s="545"/>
      <c r="NQZ83" s="545"/>
      <c r="NRA83" s="545"/>
      <c r="NRB83" s="545"/>
      <c r="NRC83" s="545"/>
      <c r="NRD83" s="545"/>
      <c r="NRF83" s="545"/>
      <c r="NRH83" s="545"/>
      <c r="NRI83" s="545"/>
      <c r="NRJ83" s="545"/>
      <c r="NRK83" s="545"/>
      <c r="NRL83" s="545"/>
      <c r="NRN83" s="545"/>
      <c r="NRP83" s="545"/>
      <c r="NRQ83" s="545"/>
      <c r="NRR83" s="545"/>
      <c r="NRS83" s="545"/>
      <c r="NRT83" s="545"/>
      <c r="NRV83" s="545"/>
      <c r="NRX83" s="545"/>
      <c r="NRY83" s="545"/>
      <c r="NRZ83" s="545"/>
      <c r="NSA83" s="545"/>
      <c r="NSB83" s="545"/>
      <c r="NSD83" s="545"/>
      <c r="NSF83" s="545"/>
      <c r="NSG83" s="545"/>
      <c r="NSH83" s="545"/>
      <c r="NSI83" s="545"/>
      <c r="NSJ83" s="545"/>
      <c r="NSL83" s="545"/>
      <c r="NSN83" s="545"/>
      <c r="NSO83" s="545"/>
      <c r="NSP83" s="545"/>
      <c r="NSQ83" s="545"/>
      <c r="NSR83" s="545"/>
      <c r="NST83" s="545"/>
      <c r="NSV83" s="545"/>
      <c r="NSW83" s="545"/>
      <c r="NSX83" s="545"/>
      <c r="NSY83" s="545"/>
      <c r="NSZ83" s="545"/>
      <c r="NTB83" s="545"/>
      <c r="NTD83" s="545"/>
      <c r="NTE83" s="545"/>
      <c r="NTF83" s="545"/>
      <c r="NTG83" s="545"/>
      <c r="NTH83" s="545"/>
      <c r="NTJ83" s="545"/>
      <c r="NTL83" s="545"/>
      <c r="NTM83" s="545"/>
      <c r="NTN83" s="545"/>
      <c r="NTO83" s="545"/>
      <c r="NTP83" s="545"/>
      <c r="NTR83" s="545"/>
      <c r="NTT83" s="545"/>
      <c r="NTU83" s="545"/>
      <c r="NTV83" s="545"/>
      <c r="NTW83" s="545"/>
      <c r="NTX83" s="545"/>
      <c r="NTZ83" s="545"/>
      <c r="NUB83" s="545"/>
      <c r="NUC83" s="545"/>
      <c r="NUD83" s="545"/>
      <c r="NUE83" s="545"/>
      <c r="NUF83" s="545"/>
      <c r="NUH83" s="545"/>
      <c r="NUJ83" s="545"/>
      <c r="NUK83" s="545"/>
      <c r="NUL83" s="545"/>
      <c r="NUM83" s="545"/>
      <c r="NUN83" s="545"/>
      <c r="NUP83" s="545"/>
      <c r="NUR83" s="545"/>
      <c r="NUS83" s="545"/>
      <c r="NUT83" s="545"/>
      <c r="NUU83" s="545"/>
      <c r="NUV83" s="545"/>
      <c r="NUX83" s="545"/>
      <c r="NUZ83" s="545"/>
      <c r="NVA83" s="545"/>
      <c r="NVB83" s="545"/>
      <c r="NVC83" s="545"/>
      <c r="NVD83" s="545"/>
      <c r="NVF83" s="545"/>
      <c r="NVH83" s="545"/>
      <c r="NVI83" s="545"/>
      <c r="NVJ83" s="545"/>
      <c r="NVK83" s="545"/>
      <c r="NVL83" s="545"/>
      <c r="NVN83" s="545"/>
      <c r="NVP83" s="545"/>
      <c r="NVQ83" s="545"/>
      <c r="NVR83" s="545"/>
      <c r="NVS83" s="545"/>
      <c r="NVT83" s="545"/>
      <c r="NVV83" s="545"/>
      <c r="NVX83" s="545"/>
      <c r="NVY83" s="545"/>
      <c r="NVZ83" s="545"/>
      <c r="NWA83" s="545"/>
      <c r="NWB83" s="545"/>
      <c r="NWD83" s="545"/>
      <c r="NWF83" s="545"/>
      <c r="NWG83" s="545"/>
      <c r="NWH83" s="545"/>
      <c r="NWI83" s="545"/>
      <c r="NWJ83" s="545"/>
      <c r="NWL83" s="545"/>
      <c r="NWN83" s="545"/>
      <c r="NWO83" s="545"/>
      <c r="NWP83" s="545"/>
      <c r="NWQ83" s="545"/>
      <c r="NWR83" s="545"/>
      <c r="NWT83" s="545"/>
      <c r="NWV83" s="545"/>
      <c r="NWW83" s="545"/>
      <c r="NWX83" s="545"/>
      <c r="NWY83" s="545"/>
      <c r="NWZ83" s="545"/>
      <c r="NXB83" s="545"/>
      <c r="NXD83" s="545"/>
      <c r="NXE83" s="545"/>
      <c r="NXF83" s="545"/>
      <c r="NXG83" s="545"/>
      <c r="NXH83" s="545"/>
      <c r="NXJ83" s="545"/>
      <c r="NXL83" s="545"/>
      <c r="NXM83" s="545"/>
      <c r="NXN83" s="545"/>
      <c r="NXO83" s="545"/>
      <c r="NXP83" s="545"/>
      <c r="NXR83" s="545"/>
      <c r="NXT83" s="545"/>
      <c r="NXU83" s="545"/>
      <c r="NXV83" s="545"/>
      <c r="NXW83" s="545"/>
      <c r="NXX83" s="545"/>
      <c r="NXZ83" s="545"/>
      <c r="NYB83" s="545"/>
      <c r="NYC83" s="545"/>
      <c r="NYD83" s="545"/>
      <c r="NYE83" s="545"/>
      <c r="NYF83" s="545"/>
      <c r="NYH83" s="545"/>
      <c r="NYJ83" s="545"/>
      <c r="NYK83" s="545"/>
      <c r="NYL83" s="545"/>
      <c r="NYM83" s="545"/>
      <c r="NYN83" s="545"/>
      <c r="NYP83" s="545"/>
      <c r="NYR83" s="545"/>
      <c r="NYS83" s="545"/>
      <c r="NYT83" s="545"/>
      <c r="NYU83" s="545"/>
      <c r="NYV83" s="545"/>
      <c r="NYX83" s="545"/>
      <c r="NYZ83" s="545"/>
      <c r="NZA83" s="545"/>
      <c r="NZB83" s="545"/>
      <c r="NZC83" s="545"/>
      <c r="NZD83" s="545"/>
      <c r="NZF83" s="545"/>
      <c r="NZH83" s="545"/>
      <c r="NZI83" s="545"/>
      <c r="NZJ83" s="545"/>
      <c r="NZK83" s="545"/>
      <c r="NZL83" s="545"/>
      <c r="NZN83" s="545"/>
      <c r="NZP83" s="545"/>
      <c r="NZQ83" s="545"/>
      <c r="NZR83" s="545"/>
      <c r="NZS83" s="545"/>
      <c r="NZT83" s="545"/>
      <c r="NZV83" s="545"/>
      <c r="NZX83" s="545"/>
      <c r="NZY83" s="545"/>
      <c r="NZZ83" s="545"/>
      <c r="OAA83" s="545"/>
      <c r="OAB83" s="545"/>
      <c r="OAD83" s="545"/>
      <c r="OAF83" s="545"/>
      <c r="OAG83" s="545"/>
      <c r="OAH83" s="545"/>
      <c r="OAI83" s="545"/>
      <c r="OAJ83" s="545"/>
      <c r="OAL83" s="545"/>
      <c r="OAN83" s="545"/>
      <c r="OAO83" s="545"/>
      <c r="OAP83" s="545"/>
      <c r="OAQ83" s="545"/>
      <c r="OAR83" s="545"/>
      <c r="OAT83" s="545"/>
      <c r="OAV83" s="545"/>
      <c r="OAW83" s="545"/>
      <c r="OAX83" s="545"/>
      <c r="OAY83" s="545"/>
      <c r="OAZ83" s="545"/>
      <c r="OBB83" s="545"/>
      <c r="OBD83" s="545"/>
      <c r="OBE83" s="545"/>
      <c r="OBF83" s="545"/>
      <c r="OBG83" s="545"/>
      <c r="OBH83" s="545"/>
      <c r="OBJ83" s="545"/>
      <c r="OBL83" s="545"/>
      <c r="OBM83" s="545"/>
      <c r="OBN83" s="545"/>
      <c r="OBO83" s="545"/>
      <c r="OBP83" s="545"/>
      <c r="OBR83" s="545"/>
      <c r="OBT83" s="545"/>
      <c r="OBU83" s="545"/>
      <c r="OBV83" s="545"/>
      <c r="OBW83" s="545"/>
      <c r="OBX83" s="545"/>
      <c r="OBZ83" s="545"/>
      <c r="OCB83" s="545"/>
      <c r="OCC83" s="545"/>
      <c r="OCD83" s="545"/>
      <c r="OCE83" s="545"/>
      <c r="OCF83" s="545"/>
      <c r="OCH83" s="545"/>
      <c r="OCJ83" s="545"/>
      <c r="OCK83" s="545"/>
      <c r="OCL83" s="545"/>
      <c r="OCM83" s="545"/>
      <c r="OCN83" s="545"/>
      <c r="OCP83" s="545"/>
      <c r="OCR83" s="545"/>
      <c r="OCS83" s="545"/>
      <c r="OCT83" s="545"/>
      <c r="OCU83" s="545"/>
      <c r="OCV83" s="545"/>
      <c r="OCX83" s="545"/>
      <c r="OCZ83" s="545"/>
      <c r="ODA83" s="545"/>
      <c r="ODB83" s="545"/>
      <c r="ODC83" s="545"/>
      <c r="ODD83" s="545"/>
      <c r="ODF83" s="545"/>
      <c r="ODH83" s="545"/>
      <c r="ODI83" s="545"/>
      <c r="ODJ83" s="545"/>
      <c r="ODK83" s="545"/>
      <c r="ODL83" s="545"/>
      <c r="ODN83" s="545"/>
      <c r="ODP83" s="545"/>
      <c r="ODQ83" s="545"/>
      <c r="ODR83" s="545"/>
      <c r="ODS83" s="545"/>
      <c r="ODT83" s="545"/>
      <c r="ODV83" s="545"/>
      <c r="ODX83" s="545"/>
      <c r="ODY83" s="545"/>
      <c r="ODZ83" s="545"/>
      <c r="OEA83" s="545"/>
      <c r="OEB83" s="545"/>
      <c r="OED83" s="545"/>
      <c r="OEF83" s="545"/>
      <c r="OEG83" s="545"/>
      <c r="OEH83" s="545"/>
      <c r="OEI83" s="545"/>
      <c r="OEJ83" s="545"/>
      <c r="OEL83" s="545"/>
      <c r="OEN83" s="545"/>
      <c r="OEO83" s="545"/>
      <c r="OEP83" s="545"/>
      <c r="OEQ83" s="545"/>
      <c r="OER83" s="545"/>
      <c r="OET83" s="545"/>
      <c r="OEV83" s="545"/>
      <c r="OEW83" s="545"/>
      <c r="OEX83" s="545"/>
      <c r="OEY83" s="545"/>
      <c r="OEZ83" s="545"/>
      <c r="OFB83" s="545"/>
      <c r="OFD83" s="545"/>
      <c r="OFE83" s="545"/>
      <c r="OFF83" s="545"/>
      <c r="OFG83" s="545"/>
      <c r="OFH83" s="545"/>
      <c r="OFJ83" s="545"/>
      <c r="OFL83" s="545"/>
      <c r="OFM83" s="545"/>
      <c r="OFN83" s="545"/>
      <c r="OFO83" s="545"/>
      <c r="OFP83" s="545"/>
      <c r="OFR83" s="545"/>
      <c r="OFT83" s="545"/>
      <c r="OFU83" s="545"/>
      <c r="OFV83" s="545"/>
      <c r="OFW83" s="545"/>
      <c r="OFX83" s="545"/>
      <c r="OFZ83" s="545"/>
      <c r="OGB83" s="545"/>
      <c r="OGC83" s="545"/>
      <c r="OGD83" s="545"/>
      <c r="OGE83" s="545"/>
      <c r="OGF83" s="545"/>
      <c r="OGH83" s="545"/>
      <c r="OGJ83" s="545"/>
      <c r="OGK83" s="545"/>
      <c r="OGL83" s="545"/>
      <c r="OGM83" s="545"/>
      <c r="OGN83" s="545"/>
      <c r="OGP83" s="545"/>
      <c r="OGR83" s="545"/>
      <c r="OGS83" s="545"/>
      <c r="OGT83" s="545"/>
      <c r="OGU83" s="545"/>
      <c r="OGV83" s="545"/>
      <c r="OGX83" s="545"/>
      <c r="OGZ83" s="545"/>
      <c r="OHA83" s="545"/>
      <c r="OHB83" s="545"/>
      <c r="OHC83" s="545"/>
      <c r="OHD83" s="545"/>
      <c r="OHF83" s="545"/>
      <c r="OHH83" s="545"/>
      <c r="OHI83" s="545"/>
      <c r="OHJ83" s="545"/>
      <c r="OHK83" s="545"/>
      <c r="OHL83" s="545"/>
      <c r="OHN83" s="545"/>
      <c r="OHP83" s="545"/>
      <c r="OHQ83" s="545"/>
      <c r="OHR83" s="545"/>
      <c r="OHS83" s="545"/>
      <c r="OHT83" s="545"/>
      <c r="OHV83" s="545"/>
      <c r="OHX83" s="545"/>
      <c r="OHY83" s="545"/>
      <c r="OHZ83" s="545"/>
      <c r="OIA83" s="545"/>
      <c r="OIB83" s="545"/>
      <c r="OID83" s="545"/>
      <c r="OIF83" s="545"/>
      <c r="OIG83" s="545"/>
      <c r="OIH83" s="545"/>
      <c r="OII83" s="545"/>
      <c r="OIJ83" s="545"/>
      <c r="OIL83" s="545"/>
      <c r="OIN83" s="545"/>
      <c r="OIO83" s="545"/>
      <c r="OIP83" s="545"/>
      <c r="OIQ83" s="545"/>
      <c r="OIR83" s="545"/>
      <c r="OIT83" s="545"/>
      <c r="OIV83" s="545"/>
      <c r="OIW83" s="545"/>
      <c r="OIX83" s="545"/>
      <c r="OIY83" s="545"/>
      <c r="OIZ83" s="545"/>
      <c r="OJB83" s="545"/>
      <c r="OJD83" s="545"/>
      <c r="OJE83" s="545"/>
      <c r="OJF83" s="545"/>
      <c r="OJG83" s="545"/>
      <c r="OJH83" s="545"/>
      <c r="OJJ83" s="545"/>
      <c r="OJL83" s="545"/>
      <c r="OJM83" s="545"/>
      <c r="OJN83" s="545"/>
      <c r="OJO83" s="545"/>
      <c r="OJP83" s="545"/>
      <c r="OJR83" s="545"/>
      <c r="OJT83" s="545"/>
      <c r="OJU83" s="545"/>
      <c r="OJV83" s="545"/>
      <c r="OJW83" s="545"/>
      <c r="OJX83" s="545"/>
      <c r="OJZ83" s="545"/>
      <c r="OKB83" s="545"/>
      <c r="OKC83" s="545"/>
      <c r="OKD83" s="545"/>
      <c r="OKE83" s="545"/>
      <c r="OKF83" s="545"/>
      <c r="OKH83" s="545"/>
      <c r="OKJ83" s="545"/>
      <c r="OKK83" s="545"/>
      <c r="OKL83" s="545"/>
      <c r="OKM83" s="545"/>
      <c r="OKN83" s="545"/>
      <c r="OKP83" s="545"/>
      <c r="OKR83" s="545"/>
      <c r="OKS83" s="545"/>
      <c r="OKT83" s="545"/>
      <c r="OKU83" s="545"/>
      <c r="OKV83" s="545"/>
      <c r="OKX83" s="545"/>
      <c r="OKZ83" s="545"/>
      <c r="OLA83" s="545"/>
      <c r="OLB83" s="545"/>
      <c r="OLC83" s="545"/>
      <c r="OLD83" s="545"/>
      <c r="OLF83" s="545"/>
      <c r="OLH83" s="545"/>
      <c r="OLI83" s="545"/>
      <c r="OLJ83" s="545"/>
      <c r="OLK83" s="545"/>
      <c r="OLL83" s="545"/>
      <c r="OLN83" s="545"/>
      <c r="OLP83" s="545"/>
      <c r="OLQ83" s="545"/>
      <c r="OLR83" s="545"/>
      <c r="OLS83" s="545"/>
      <c r="OLT83" s="545"/>
      <c r="OLV83" s="545"/>
      <c r="OLX83" s="545"/>
      <c r="OLY83" s="545"/>
      <c r="OLZ83" s="545"/>
      <c r="OMA83" s="545"/>
      <c r="OMB83" s="545"/>
      <c r="OMD83" s="545"/>
      <c r="OMF83" s="545"/>
      <c r="OMG83" s="545"/>
      <c r="OMH83" s="545"/>
      <c r="OMI83" s="545"/>
      <c r="OMJ83" s="545"/>
      <c r="OML83" s="545"/>
      <c r="OMN83" s="545"/>
      <c r="OMO83" s="545"/>
      <c r="OMP83" s="545"/>
      <c r="OMQ83" s="545"/>
      <c r="OMR83" s="545"/>
      <c r="OMT83" s="545"/>
      <c r="OMV83" s="545"/>
      <c r="OMW83" s="545"/>
      <c r="OMX83" s="545"/>
      <c r="OMY83" s="545"/>
      <c r="OMZ83" s="545"/>
      <c r="ONB83" s="545"/>
      <c r="OND83" s="545"/>
      <c r="ONE83" s="545"/>
      <c r="ONF83" s="545"/>
      <c r="ONG83" s="545"/>
      <c r="ONH83" s="545"/>
      <c r="ONJ83" s="545"/>
      <c r="ONL83" s="545"/>
      <c r="ONM83" s="545"/>
      <c r="ONN83" s="545"/>
      <c r="ONO83" s="545"/>
      <c r="ONP83" s="545"/>
      <c r="ONR83" s="545"/>
      <c r="ONT83" s="545"/>
      <c r="ONU83" s="545"/>
      <c r="ONV83" s="545"/>
      <c r="ONW83" s="545"/>
      <c r="ONX83" s="545"/>
      <c r="ONZ83" s="545"/>
      <c r="OOB83" s="545"/>
      <c r="OOC83" s="545"/>
      <c r="OOD83" s="545"/>
      <c r="OOE83" s="545"/>
      <c r="OOF83" s="545"/>
      <c r="OOH83" s="545"/>
      <c r="OOJ83" s="545"/>
      <c r="OOK83" s="545"/>
      <c r="OOL83" s="545"/>
      <c r="OOM83" s="545"/>
      <c r="OON83" s="545"/>
      <c r="OOP83" s="545"/>
      <c r="OOR83" s="545"/>
      <c r="OOS83" s="545"/>
      <c r="OOT83" s="545"/>
      <c r="OOU83" s="545"/>
      <c r="OOV83" s="545"/>
      <c r="OOX83" s="545"/>
      <c r="OOZ83" s="545"/>
      <c r="OPA83" s="545"/>
      <c r="OPB83" s="545"/>
      <c r="OPC83" s="545"/>
      <c r="OPD83" s="545"/>
      <c r="OPF83" s="545"/>
      <c r="OPH83" s="545"/>
      <c r="OPI83" s="545"/>
      <c r="OPJ83" s="545"/>
      <c r="OPK83" s="545"/>
      <c r="OPL83" s="545"/>
      <c r="OPN83" s="545"/>
      <c r="OPP83" s="545"/>
      <c r="OPQ83" s="545"/>
      <c r="OPR83" s="545"/>
      <c r="OPS83" s="545"/>
      <c r="OPT83" s="545"/>
      <c r="OPV83" s="545"/>
      <c r="OPX83" s="545"/>
      <c r="OPY83" s="545"/>
      <c r="OPZ83" s="545"/>
      <c r="OQA83" s="545"/>
      <c r="OQB83" s="545"/>
      <c r="OQD83" s="545"/>
      <c r="OQF83" s="545"/>
      <c r="OQG83" s="545"/>
      <c r="OQH83" s="545"/>
      <c r="OQI83" s="545"/>
      <c r="OQJ83" s="545"/>
      <c r="OQL83" s="545"/>
      <c r="OQN83" s="545"/>
      <c r="OQO83" s="545"/>
      <c r="OQP83" s="545"/>
      <c r="OQQ83" s="545"/>
      <c r="OQR83" s="545"/>
      <c r="OQT83" s="545"/>
      <c r="OQV83" s="545"/>
      <c r="OQW83" s="545"/>
      <c r="OQX83" s="545"/>
      <c r="OQY83" s="545"/>
      <c r="OQZ83" s="545"/>
      <c r="ORB83" s="545"/>
      <c r="ORD83" s="545"/>
      <c r="ORE83" s="545"/>
      <c r="ORF83" s="545"/>
      <c r="ORG83" s="545"/>
      <c r="ORH83" s="545"/>
      <c r="ORJ83" s="545"/>
      <c r="ORL83" s="545"/>
      <c r="ORM83" s="545"/>
      <c r="ORN83" s="545"/>
      <c r="ORO83" s="545"/>
      <c r="ORP83" s="545"/>
      <c r="ORR83" s="545"/>
      <c r="ORT83" s="545"/>
      <c r="ORU83" s="545"/>
      <c r="ORV83" s="545"/>
      <c r="ORW83" s="545"/>
      <c r="ORX83" s="545"/>
      <c r="ORZ83" s="545"/>
      <c r="OSB83" s="545"/>
      <c r="OSC83" s="545"/>
      <c r="OSD83" s="545"/>
      <c r="OSE83" s="545"/>
      <c r="OSF83" s="545"/>
      <c r="OSH83" s="545"/>
      <c r="OSJ83" s="545"/>
      <c r="OSK83" s="545"/>
      <c r="OSL83" s="545"/>
      <c r="OSM83" s="545"/>
      <c r="OSN83" s="545"/>
      <c r="OSP83" s="545"/>
      <c r="OSR83" s="545"/>
      <c r="OSS83" s="545"/>
      <c r="OST83" s="545"/>
      <c r="OSU83" s="545"/>
      <c r="OSV83" s="545"/>
      <c r="OSX83" s="545"/>
      <c r="OSZ83" s="545"/>
      <c r="OTA83" s="545"/>
      <c r="OTB83" s="545"/>
      <c r="OTC83" s="545"/>
      <c r="OTD83" s="545"/>
      <c r="OTF83" s="545"/>
      <c r="OTH83" s="545"/>
      <c r="OTI83" s="545"/>
      <c r="OTJ83" s="545"/>
      <c r="OTK83" s="545"/>
      <c r="OTL83" s="545"/>
      <c r="OTN83" s="545"/>
      <c r="OTP83" s="545"/>
      <c r="OTQ83" s="545"/>
      <c r="OTR83" s="545"/>
      <c r="OTS83" s="545"/>
      <c r="OTT83" s="545"/>
      <c r="OTV83" s="545"/>
      <c r="OTX83" s="545"/>
      <c r="OTY83" s="545"/>
      <c r="OTZ83" s="545"/>
      <c r="OUA83" s="545"/>
      <c r="OUB83" s="545"/>
      <c r="OUD83" s="545"/>
      <c r="OUF83" s="545"/>
      <c r="OUG83" s="545"/>
      <c r="OUH83" s="545"/>
      <c r="OUI83" s="545"/>
      <c r="OUJ83" s="545"/>
      <c r="OUL83" s="545"/>
      <c r="OUN83" s="545"/>
      <c r="OUO83" s="545"/>
      <c r="OUP83" s="545"/>
      <c r="OUQ83" s="545"/>
      <c r="OUR83" s="545"/>
      <c r="OUT83" s="545"/>
      <c r="OUV83" s="545"/>
      <c r="OUW83" s="545"/>
      <c r="OUX83" s="545"/>
      <c r="OUY83" s="545"/>
      <c r="OUZ83" s="545"/>
      <c r="OVB83" s="545"/>
      <c r="OVD83" s="545"/>
      <c r="OVE83" s="545"/>
      <c r="OVF83" s="545"/>
      <c r="OVG83" s="545"/>
      <c r="OVH83" s="545"/>
      <c r="OVJ83" s="545"/>
      <c r="OVL83" s="545"/>
      <c r="OVM83" s="545"/>
      <c r="OVN83" s="545"/>
      <c r="OVO83" s="545"/>
      <c r="OVP83" s="545"/>
      <c r="OVR83" s="545"/>
      <c r="OVT83" s="545"/>
      <c r="OVU83" s="545"/>
      <c r="OVV83" s="545"/>
      <c r="OVW83" s="545"/>
      <c r="OVX83" s="545"/>
      <c r="OVZ83" s="545"/>
      <c r="OWB83" s="545"/>
      <c r="OWC83" s="545"/>
      <c r="OWD83" s="545"/>
      <c r="OWE83" s="545"/>
      <c r="OWF83" s="545"/>
      <c r="OWH83" s="545"/>
      <c r="OWJ83" s="545"/>
      <c r="OWK83" s="545"/>
      <c r="OWL83" s="545"/>
      <c r="OWM83" s="545"/>
      <c r="OWN83" s="545"/>
      <c r="OWP83" s="545"/>
      <c r="OWR83" s="545"/>
      <c r="OWS83" s="545"/>
      <c r="OWT83" s="545"/>
      <c r="OWU83" s="545"/>
      <c r="OWV83" s="545"/>
      <c r="OWX83" s="545"/>
      <c r="OWZ83" s="545"/>
      <c r="OXA83" s="545"/>
      <c r="OXB83" s="545"/>
      <c r="OXC83" s="545"/>
      <c r="OXD83" s="545"/>
      <c r="OXF83" s="545"/>
      <c r="OXH83" s="545"/>
      <c r="OXI83" s="545"/>
      <c r="OXJ83" s="545"/>
      <c r="OXK83" s="545"/>
      <c r="OXL83" s="545"/>
      <c r="OXN83" s="545"/>
      <c r="OXP83" s="545"/>
      <c r="OXQ83" s="545"/>
      <c r="OXR83" s="545"/>
      <c r="OXS83" s="545"/>
      <c r="OXT83" s="545"/>
      <c r="OXV83" s="545"/>
      <c r="OXX83" s="545"/>
      <c r="OXY83" s="545"/>
      <c r="OXZ83" s="545"/>
      <c r="OYA83" s="545"/>
      <c r="OYB83" s="545"/>
      <c r="OYD83" s="545"/>
      <c r="OYF83" s="545"/>
      <c r="OYG83" s="545"/>
      <c r="OYH83" s="545"/>
      <c r="OYI83" s="545"/>
      <c r="OYJ83" s="545"/>
      <c r="OYL83" s="545"/>
      <c r="OYN83" s="545"/>
      <c r="OYO83" s="545"/>
      <c r="OYP83" s="545"/>
      <c r="OYQ83" s="545"/>
      <c r="OYR83" s="545"/>
      <c r="OYT83" s="545"/>
      <c r="OYV83" s="545"/>
      <c r="OYW83" s="545"/>
      <c r="OYX83" s="545"/>
      <c r="OYY83" s="545"/>
      <c r="OYZ83" s="545"/>
      <c r="OZB83" s="545"/>
      <c r="OZD83" s="545"/>
      <c r="OZE83" s="545"/>
      <c r="OZF83" s="545"/>
      <c r="OZG83" s="545"/>
      <c r="OZH83" s="545"/>
      <c r="OZJ83" s="545"/>
      <c r="OZL83" s="545"/>
      <c r="OZM83" s="545"/>
      <c r="OZN83" s="545"/>
      <c r="OZO83" s="545"/>
      <c r="OZP83" s="545"/>
      <c r="OZR83" s="545"/>
      <c r="OZT83" s="545"/>
      <c r="OZU83" s="545"/>
      <c r="OZV83" s="545"/>
      <c r="OZW83" s="545"/>
      <c r="OZX83" s="545"/>
      <c r="OZZ83" s="545"/>
      <c r="PAB83" s="545"/>
      <c r="PAC83" s="545"/>
      <c r="PAD83" s="545"/>
      <c r="PAE83" s="545"/>
      <c r="PAF83" s="545"/>
      <c r="PAH83" s="545"/>
      <c r="PAJ83" s="545"/>
      <c r="PAK83" s="545"/>
      <c r="PAL83" s="545"/>
      <c r="PAM83" s="545"/>
      <c r="PAN83" s="545"/>
      <c r="PAP83" s="545"/>
      <c r="PAR83" s="545"/>
      <c r="PAS83" s="545"/>
      <c r="PAT83" s="545"/>
      <c r="PAU83" s="545"/>
      <c r="PAV83" s="545"/>
      <c r="PAX83" s="545"/>
      <c r="PAZ83" s="545"/>
      <c r="PBA83" s="545"/>
      <c r="PBB83" s="545"/>
      <c r="PBC83" s="545"/>
      <c r="PBD83" s="545"/>
      <c r="PBF83" s="545"/>
      <c r="PBH83" s="545"/>
      <c r="PBI83" s="545"/>
      <c r="PBJ83" s="545"/>
      <c r="PBK83" s="545"/>
      <c r="PBL83" s="545"/>
      <c r="PBN83" s="545"/>
      <c r="PBP83" s="545"/>
      <c r="PBQ83" s="545"/>
      <c r="PBR83" s="545"/>
      <c r="PBS83" s="545"/>
      <c r="PBT83" s="545"/>
      <c r="PBV83" s="545"/>
      <c r="PBX83" s="545"/>
      <c r="PBY83" s="545"/>
      <c r="PBZ83" s="545"/>
      <c r="PCA83" s="545"/>
      <c r="PCB83" s="545"/>
      <c r="PCD83" s="545"/>
      <c r="PCF83" s="545"/>
      <c r="PCG83" s="545"/>
      <c r="PCH83" s="545"/>
      <c r="PCI83" s="545"/>
      <c r="PCJ83" s="545"/>
      <c r="PCL83" s="545"/>
      <c r="PCN83" s="545"/>
      <c r="PCO83" s="545"/>
      <c r="PCP83" s="545"/>
      <c r="PCQ83" s="545"/>
      <c r="PCR83" s="545"/>
      <c r="PCT83" s="545"/>
      <c r="PCV83" s="545"/>
      <c r="PCW83" s="545"/>
      <c r="PCX83" s="545"/>
      <c r="PCY83" s="545"/>
      <c r="PCZ83" s="545"/>
      <c r="PDB83" s="545"/>
      <c r="PDD83" s="545"/>
      <c r="PDE83" s="545"/>
      <c r="PDF83" s="545"/>
      <c r="PDG83" s="545"/>
      <c r="PDH83" s="545"/>
      <c r="PDJ83" s="545"/>
      <c r="PDL83" s="545"/>
      <c r="PDM83" s="545"/>
      <c r="PDN83" s="545"/>
      <c r="PDO83" s="545"/>
      <c r="PDP83" s="545"/>
      <c r="PDR83" s="545"/>
      <c r="PDT83" s="545"/>
      <c r="PDU83" s="545"/>
      <c r="PDV83" s="545"/>
      <c r="PDW83" s="545"/>
      <c r="PDX83" s="545"/>
      <c r="PDZ83" s="545"/>
      <c r="PEB83" s="545"/>
      <c r="PEC83" s="545"/>
      <c r="PED83" s="545"/>
      <c r="PEE83" s="545"/>
      <c r="PEF83" s="545"/>
      <c r="PEH83" s="545"/>
      <c r="PEJ83" s="545"/>
      <c r="PEK83" s="545"/>
      <c r="PEL83" s="545"/>
      <c r="PEM83" s="545"/>
      <c r="PEN83" s="545"/>
      <c r="PEP83" s="545"/>
      <c r="PER83" s="545"/>
      <c r="PES83" s="545"/>
      <c r="PET83" s="545"/>
      <c r="PEU83" s="545"/>
      <c r="PEV83" s="545"/>
      <c r="PEX83" s="545"/>
      <c r="PEZ83" s="545"/>
      <c r="PFA83" s="545"/>
      <c r="PFB83" s="545"/>
      <c r="PFC83" s="545"/>
      <c r="PFD83" s="545"/>
      <c r="PFF83" s="545"/>
      <c r="PFH83" s="545"/>
      <c r="PFI83" s="545"/>
      <c r="PFJ83" s="545"/>
      <c r="PFK83" s="545"/>
      <c r="PFL83" s="545"/>
      <c r="PFN83" s="545"/>
      <c r="PFP83" s="545"/>
      <c r="PFQ83" s="545"/>
      <c r="PFR83" s="545"/>
      <c r="PFS83" s="545"/>
      <c r="PFT83" s="545"/>
      <c r="PFV83" s="545"/>
      <c r="PFX83" s="545"/>
      <c r="PFY83" s="545"/>
      <c r="PFZ83" s="545"/>
      <c r="PGA83" s="545"/>
      <c r="PGB83" s="545"/>
      <c r="PGD83" s="545"/>
      <c r="PGF83" s="545"/>
      <c r="PGG83" s="545"/>
      <c r="PGH83" s="545"/>
      <c r="PGI83" s="545"/>
      <c r="PGJ83" s="545"/>
      <c r="PGL83" s="545"/>
      <c r="PGN83" s="545"/>
      <c r="PGO83" s="545"/>
      <c r="PGP83" s="545"/>
      <c r="PGQ83" s="545"/>
      <c r="PGR83" s="545"/>
      <c r="PGT83" s="545"/>
      <c r="PGV83" s="545"/>
      <c r="PGW83" s="545"/>
      <c r="PGX83" s="545"/>
      <c r="PGY83" s="545"/>
      <c r="PGZ83" s="545"/>
      <c r="PHB83" s="545"/>
      <c r="PHD83" s="545"/>
      <c r="PHE83" s="545"/>
      <c r="PHF83" s="545"/>
      <c r="PHG83" s="545"/>
      <c r="PHH83" s="545"/>
      <c r="PHJ83" s="545"/>
      <c r="PHL83" s="545"/>
      <c r="PHM83" s="545"/>
      <c r="PHN83" s="545"/>
      <c r="PHO83" s="545"/>
      <c r="PHP83" s="545"/>
      <c r="PHR83" s="545"/>
      <c r="PHT83" s="545"/>
      <c r="PHU83" s="545"/>
      <c r="PHV83" s="545"/>
      <c r="PHW83" s="545"/>
      <c r="PHX83" s="545"/>
      <c r="PHZ83" s="545"/>
      <c r="PIB83" s="545"/>
      <c r="PIC83" s="545"/>
      <c r="PID83" s="545"/>
      <c r="PIE83" s="545"/>
      <c r="PIF83" s="545"/>
      <c r="PIH83" s="545"/>
      <c r="PIJ83" s="545"/>
      <c r="PIK83" s="545"/>
      <c r="PIL83" s="545"/>
      <c r="PIM83" s="545"/>
      <c r="PIN83" s="545"/>
      <c r="PIP83" s="545"/>
      <c r="PIR83" s="545"/>
      <c r="PIS83" s="545"/>
      <c r="PIT83" s="545"/>
      <c r="PIU83" s="545"/>
      <c r="PIV83" s="545"/>
      <c r="PIX83" s="545"/>
      <c r="PIZ83" s="545"/>
      <c r="PJA83" s="545"/>
      <c r="PJB83" s="545"/>
      <c r="PJC83" s="545"/>
      <c r="PJD83" s="545"/>
      <c r="PJF83" s="545"/>
      <c r="PJH83" s="545"/>
      <c r="PJI83" s="545"/>
      <c r="PJJ83" s="545"/>
      <c r="PJK83" s="545"/>
      <c r="PJL83" s="545"/>
      <c r="PJN83" s="545"/>
      <c r="PJP83" s="545"/>
      <c r="PJQ83" s="545"/>
      <c r="PJR83" s="545"/>
      <c r="PJS83" s="545"/>
      <c r="PJT83" s="545"/>
      <c r="PJV83" s="545"/>
      <c r="PJX83" s="545"/>
      <c r="PJY83" s="545"/>
      <c r="PJZ83" s="545"/>
      <c r="PKA83" s="545"/>
      <c r="PKB83" s="545"/>
      <c r="PKD83" s="545"/>
      <c r="PKF83" s="545"/>
      <c r="PKG83" s="545"/>
      <c r="PKH83" s="545"/>
      <c r="PKI83" s="545"/>
      <c r="PKJ83" s="545"/>
      <c r="PKL83" s="545"/>
      <c r="PKN83" s="545"/>
      <c r="PKO83" s="545"/>
      <c r="PKP83" s="545"/>
      <c r="PKQ83" s="545"/>
      <c r="PKR83" s="545"/>
      <c r="PKT83" s="545"/>
      <c r="PKV83" s="545"/>
      <c r="PKW83" s="545"/>
      <c r="PKX83" s="545"/>
      <c r="PKY83" s="545"/>
      <c r="PKZ83" s="545"/>
      <c r="PLB83" s="545"/>
      <c r="PLD83" s="545"/>
      <c r="PLE83" s="545"/>
      <c r="PLF83" s="545"/>
      <c r="PLG83" s="545"/>
      <c r="PLH83" s="545"/>
      <c r="PLJ83" s="545"/>
      <c r="PLL83" s="545"/>
      <c r="PLM83" s="545"/>
      <c r="PLN83" s="545"/>
      <c r="PLO83" s="545"/>
      <c r="PLP83" s="545"/>
      <c r="PLR83" s="545"/>
      <c r="PLT83" s="545"/>
      <c r="PLU83" s="545"/>
      <c r="PLV83" s="545"/>
      <c r="PLW83" s="545"/>
      <c r="PLX83" s="545"/>
      <c r="PLZ83" s="545"/>
      <c r="PMB83" s="545"/>
      <c r="PMC83" s="545"/>
      <c r="PMD83" s="545"/>
      <c r="PME83" s="545"/>
      <c r="PMF83" s="545"/>
      <c r="PMH83" s="545"/>
      <c r="PMJ83" s="545"/>
      <c r="PMK83" s="545"/>
      <c r="PML83" s="545"/>
      <c r="PMM83" s="545"/>
      <c r="PMN83" s="545"/>
      <c r="PMP83" s="545"/>
      <c r="PMR83" s="545"/>
      <c r="PMS83" s="545"/>
      <c r="PMT83" s="545"/>
      <c r="PMU83" s="545"/>
      <c r="PMV83" s="545"/>
      <c r="PMX83" s="545"/>
      <c r="PMZ83" s="545"/>
      <c r="PNA83" s="545"/>
      <c r="PNB83" s="545"/>
      <c r="PNC83" s="545"/>
      <c r="PND83" s="545"/>
      <c r="PNF83" s="545"/>
      <c r="PNH83" s="545"/>
      <c r="PNI83" s="545"/>
      <c r="PNJ83" s="545"/>
      <c r="PNK83" s="545"/>
      <c r="PNL83" s="545"/>
      <c r="PNN83" s="545"/>
      <c r="PNP83" s="545"/>
      <c r="PNQ83" s="545"/>
      <c r="PNR83" s="545"/>
      <c r="PNS83" s="545"/>
      <c r="PNT83" s="545"/>
      <c r="PNV83" s="545"/>
      <c r="PNX83" s="545"/>
      <c r="PNY83" s="545"/>
      <c r="PNZ83" s="545"/>
      <c r="POA83" s="545"/>
      <c r="POB83" s="545"/>
      <c r="POD83" s="545"/>
      <c r="POF83" s="545"/>
      <c r="POG83" s="545"/>
      <c r="POH83" s="545"/>
      <c r="POI83" s="545"/>
      <c r="POJ83" s="545"/>
      <c r="POL83" s="545"/>
      <c r="PON83" s="545"/>
      <c r="POO83" s="545"/>
      <c r="POP83" s="545"/>
      <c r="POQ83" s="545"/>
      <c r="POR83" s="545"/>
      <c r="POT83" s="545"/>
      <c r="POV83" s="545"/>
      <c r="POW83" s="545"/>
      <c r="POX83" s="545"/>
      <c r="POY83" s="545"/>
      <c r="POZ83" s="545"/>
      <c r="PPB83" s="545"/>
      <c r="PPD83" s="545"/>
      <c r="PPE83" s="545"/>
      <c r="PPF83" s="545"/>
      <c r="PPG83" s="545"/>
      <c r="PPH83" s="545"/>
      <c r="PPJ83" s="545"/>
      <c r="PPL83" s="545"/>
      <c r="PPM83" s="545"/>
      <c r="PPN83" s="545"/>
      <c r="PPO83" s="545"/>
      <c r="PPP83" s="545"/>
      <c r="PPR83" s="545"/>
      <c r="PPT83" s="545"/>
      <c r="PPU83" s="545"/>
      <c r="PPV83" s="545"/>
      <c r="PPW83" s="545"/>
      <c r="PPX83" s="545"/>
      <c r="PPZ83" s="545"/>
      <c r="PQB83" s="545"/>
      <c r="PQC83" s="545"/>
      <c r="PQD83" s="545"/>
      <c r="PQE83" s="545"/>
      <c r="PQF83" s="545"/>
      <c r="PQH83" s="545"/>
      <c r="PQJ83" s="545"/>
      <c r="PQK83" s="545"/>
      <c r="PQL83" s="545"/>
      <c r="PQM83" s="545"/>
      <c r="PQN83" s="545"/>
      <c r="PQP83" s="545"/>
      <c r="PQR83" s="545"/>
      <c r="PQS83" s="545"/>
      <c r="PQT83" s="545"/>
      <c r="PQU83" s="545"/>
      <c r="PQV83" s="545"/>
      <c r="PQX83" s="545"/>
      <c r="PQZ83" s="545"/>
      <c r="PRA83" s="545"/>
      <c r="PRB83" s="545"/>
      <c r="PRC83" s="545"/>
      <c r="PRD83" s="545"/>
      <c r="PRF83" s="545"/>
      <c r="PRH83" s="545"/>
      <c r="PRI83" s="545"/>
      <c r="PRJ83" s="545"/>
      <c r="PRK83" s="545"/>
      <c r="PRL83" s="545"/>
      <c r="PRN83" s="545"/>
      <c r="PRP83" s="545"/>
      <c r="PRQ83" s="545"/>
      <c r="PRR83" s="545"/>
      <c r="PRS83" s="545"/>
      <c r="PRT83" s="545"/>
      <c r="PRV83" s="545"/>
      <c r="PRX83" s="545"/>
      <c r="PRY83" s="545"/>
      <c r="PRZ83" s="545"/>
      <c r="PSA83" s="545"/>
      <c r="PSB83" s="545"/>
      <c r="PSD83" s="545"/>
      <c r="PSF83" s="545"/>
      <c r="PSG83" s="545"/>
      <c r="PSH83" s="545"/>
      <c r="PSI83" s="545"/>
      <c r="PSJ83" s="545"/>
      <c r="PSL83" s="545"/>
      <c r="PSN83" s="545"/>
      <c r="PSO83" s="545"/>
      <c r="PSP83" s="545"/>
      <c r="PSQ83" s="545"/>
      <c r="PSR83" s="545"/>
      <c r="PST83" s="545"/>
      <c r="PSV83" s="545"/>
      <c r="PSW83" s="545"/>
      <c r="PSX83" s="545"/>
      <c r="PSY83" s="545"/>
      <c r="PSZ83" s="545"/>
      <c r="PTB83" s="545"/>
      <c r="PTD83" s="545"/>
      <c r="PTE83" s="545"/>
      <c r="PTF83" s="545"/>
      <c r="PTG83" s="545"/>
      <c r="PTH83" s="545"/>
      <c r="PTJ83" s="545"/>
      <c r="PTL83" s="545"/>
      <c r="PTM83" s="545"/>
      <c r="PTN83" s="545"/>
      <c r="PTO83" s="545"/>
      <c r="PTP83" s="545"/>
      <c r="PTR83" s="545"/>
      <c r="PTT83" s="545"/>
      <c r="PTU83" s="545"/>
      <c r="PTV83" s="545"/>
      <c r="PTW83" s="545"/>
      <c r="PTX83" s="545"/>
      <c r="PTZ83" s="545"/>
      <c r="PUB83" s="545"/>
      <c r="PUC83" s="545"/>
      <c r="PUD83" s="545"/>
      <c r="PUE83" s="545"/>
      <c r="PUF83" s="545"/>
      <c r="PUH83" s="545"/>
      <c r="PUJ83" s="545"/>
      <c r="PUK83" s="545"/>
      <c r="PUL83" s="545"/>
      <c r="PUM83" s="545"/>
      <c r="PUN83" s="545"/>
      <c r="PUP83" s="545"/>
      <c r="PUR83" s="545"/>
      <c r="PUS83" s="545"/>
      <c r="PUT83" s="545"/>
      <c r="PUU83" s="545"/>
      <c r="PUV83" s="545"/>
      <c r="PUX83" s="545"/>
      <c r="PUZ83" s="545"/>
      <c r="PVA83" s="545"/>
      <c r="PVB83" s="545"/>
      <c r="PVC83" s="545"/>
      <c r="PVD83" s="545"/>
      <c r="PVF83" s="545"/>
      <c r="PVH83" s="545"/>
      <c r="PVI83" s="545"/>
      <c r="PVJ83" s="545"/>
      <c r="PVK83" s="545"/>
      <c r="PVL83" s="545"/>
      <c r="PVN83" s="545"/>
      <c r="PVP83" s="545"/>
      <c r="PVQ83" s="545"/>
      <c r="PVR83" s="545"/>
      <c r="PVS83" s="545"/>
      <c r="PVT83" s="545"/>
      <c r="PVV83" s="545"/>
      <c r="PVX83" s="545"/>
      <c r="PVY83" s="545"/>
      <c r="PVZ83" s="545"/>
      <c r="PWA83" s="545"/>
      <c r="PWB83" s="545"/>
      <c r="PWD83" s="545"/>
      <c r="PWF83" s="545"/>
      <c r="PWG83" s="545"/>
      <c r="PWH83" s="545"/>
      <c r="PWI83" s="545"/>
      <c r="PWJ83" s="545"/>
      <c r="PWL83" s="545"/>
      <c r="PWN83" s="545"/>
      <c r="PWO83" s="545"/>
      <c r="PWP83" s="545"/>
      <c r="PWQ83" s="545"/>
      <c r="PWR83" s="545"/>
      <c r="PWT83" s="545"/>
      <c r="PWV83" s="545"/>
      <c r="PWW83" s="545"/>
      <c r="PWX83" s="545"/>
      <c r="PWY83" s="545"/>
      <c r="PWZ83" s="545"/>
      <c r="PXB83" s="545"/>
      <c r="PXD83" s="545"/>
      <c r="PXE83" s="545"/>
      <c r="PXF83" s="545"/>
      <c r="PXG83" s="545"/>
      <c r="PXH83" s="545"/>
      <c r="PXJ83" s="545"/>
      <c r="PXL83" s="545"/>
      <c r="PXM83" s="545"/>
      <c r="PXN83" s="545"/>
      <c r="PXO83" s="545"/>
      <c r="PXP83" s="545"/>
      <c r="PXR83" s="545"/>
      <c r="PXT83" s="545"/>
      <c r="PXU83" s="545"/>
      <c r="PXV83" s="545"/>
      <c r="PXW83" s="545"/>
      <c r="PXX83" s="545"/>
      <c r="PXZ83" s="545"/>
      <c r="PYB83" s="545"/>
      <c r="PYC83" s="545"/>
      <c r="PYD83" s="545"/>
      <c r="PYE83" s="545"/>
      <c r="PYF83" s="545"/>
      <c r="PYH83" s="545"/>
      <c r="PYJ83" s="545"/>
      <c r="PYK83" s="545"/>
      <c r="PYL83" s="545"/>
      <c r="PYM83" s="545"/>
      <c r="PYN83" s="545"/>
      <c r="PYP83" s="545"/>
      <c r="PYR83" s="545"/>
      <c r="PYS83" s="545"/>
      <c r="PYT83" s="545"/>
      <c r="PYU83" s="545"/>
      <c r="PYV83" s="545"/>
      <c r="PYX83" s="545"/>
      <c r="PYZ83" s="545"/>
      <c r="PZA83" s="545"/>
      <c r="PZB83" s="545"/>
      <c r="PZC83" s="545"/>
      <c r="PZD83" s="545"/>
      <c r="PZF83" s="545"/>
      <c r="PZH83" s="545"/>
      <c r="PZI83" s="545"/>
      <c r="PZJ83" s="545"/>
      <c r="PZK83" s="545"/>
      <c r="PZL83" s="545"/>
      <c r="PZN83" s="545"/>
      <c r="PZP83" s="545"/>
      <c r="PZQ83" s="545"/>
      <c r="PZR83" s="545"/>
      <c r="PZS83" s="545"/>
      <c r="PZT83" s="545"/>
      <c r="PZV83" s="545"/>
      <c r="PZX83" s="545"/>
      <c r="PZY83" s="545"/>
      <c r="PZZ83" s="545"/>
      <c r="QAA83" s="545"/>
      <c r="QAB83" s="545"/>
      <c r="QAD83" s="545"/>
      <c r="QAF83" s="545"/>
      <c r="QAG83" s="545"/>
      <c r="QAH83" s="545"/>
      <c r="QAI83" s="545"/>
      <c r="QAJ83" s="545"/>
      <c r="QAL83" s="545"/>
      <c r="QAN83" s="545"/>
      <c r="QAO83" s="545"/>
      <c r="QAP83" s="545"/>
      <c r="QAQ83" s="545"/>
      <c r="QAR83" s="545"/>
      <c r="QAT83" s="545"/>
      <c r="QAV83" s="545"/>
      <c r="QAW83" s="545"/>
      <c r="QAX83" s="545"/>
      <c r="QAY83" s="545"/>
      <c r="QAZ83" s="545"/>
      <c r="QBB83" s="545"/>
      <c r="QBD83" s="545"/>
      <c r="QBE83" s="545"/>
      <c r="QBF83" s="545"/>
      <c r="QBG83" s="545"/>
      <c r="QBH83" s="545"/>
      <c r="QBJ83" s="545"/>
      <c r="QBL83" s="545"/>
      <c r="QBM83" s="545"/>
      <c r="QBN83" s="545"/>
      <c r="QBO83" s="545"/>
      <c r="QBP83" s="545"/>
      <c r="QBR83" s="545"/>
      <c r="QBT83" s="545"/>
      <c r="QBU83" s="545"/>
      <c r="QBV83" s="545"/>
      <c r="QBW83" s="545"/>
      <c r="QBX83" s="545"/>
      <c r="QBZ83" s="545"/>
      <c r="QCB83" s="545"/>
      <c r="QCC83" s="545"/>
      <c r="QCD83" s="545"/>
      <c r="QCE83" s="545"/>
      <c r="QCF83" s="545"/>
      <c r="QCH83" s="545"/>
      <c r="QCJ83" s="545"/>
      <c r="QCK83" s="545"/>
      <c r="QCL83" s="545"/>
      <c r="QCM83" s="545"/>
      <c r="QCN83" s="545"/>
      <c r="QCP83" s="545"/>
      <c r="QCR83" s="545"/>
      <c r="QCS83" s="545"/>
      <c r="QCT83" s="545"/>
      <c r="QCU83" s="545"/>
      <c r="QCV83" s="545"/>
      <c r="QCX83" s="545"/>
      <c r="QCZ83" s="545"/>
      <c r="QDA83" s="545"/>
      <c r="QDB83" s="545"/>
      <c r="QDC83" s="545"/>
      <c r="QDD83" s="545"/>
      <c r="QDF83" s="545"/>
      <c r="QDH83" s="545"/>
      <c r="QDI83" s="545"/>
      <c r="QDJ83" s="545"/>
      <c r="QDK83" s="545"/>
      <c r="QDL83" s="545"/>
      <c r="QDN83" s="545"/>
      <c r="QDP83" s="545"/>
      <c r="QDQ83" s="545"/>
      <c r="QDR83" s="545"/>
      <c r="QDS83" s="545"/>
      <c r="QDT83" s="545"/>
      <c r="QDV83" s="545"/>
      <c r="QDX83" s="545"/>
      <c r="QDY83" s="545"/>
      <c r="QDZ83" s="545"/>
      <c r="QEA83" s="545"/>
      <c r="QEB83" s="545"/>
      <c r="QED83" s="545"/>
      <c r="QEF83" s="545"/>
      <c r="QEG83" s="545"/>
      <c r="QEH83" s="545"/>
      <c r="QEI83" s="545"/>
      <c r="QEJ83" s="545"/>
      <c r="QEL83" s="545"/>
      <c r="QEN83" s="545"/>
      <c r="QEO83" s="545"/>
      <c r="QEP83" s="545"/>
      <c r="QEQ83" s="545"/>
      <c r="QER83" s="545"/>
      <c r="QET83" s="545"/>
      <c r="QEV83" s="545"/>
      <c r="QEW83" s="545"/>
      <c r="QEX83" s="545"/>
      <c r="QEY83" s="545"/>
      <c r="QEZ83" s="545"/>
      <c r="QFB83" s="545"/>
      <c r="QFD83" s="545"/>
      <c r="QFE83" s="545"/>
      <c r="QFF83" s="545"/>
      <c r="QFG83" s="545"/>
      <c r="QFH83" s="545"/>
      <c r="QFJ83" s="545"/>
      <c r="QFL83" s="545"/>
      <c r="QFM83" s="545"/>
      <c r="QFN83" s="545"/>
      <c r="QFO83" s="545"/>
      <c r="QFP83" s="545"/>
      <c r="QFR83" s="545"/>
      <c r="QFT83" s="545"/>
      <c r="QFU83" s="545"/>
      <c r="QFV83" s="545"/>
      <c r="QFW83" s="545"/>
      <c r="QFX83" s="545"/>
      <c r="QFZ83" s="545"/>
      <c r="QGB83" s="545"/>
      <c r="QGC83" s="545"/>
      <c r="QGD83" s="545"/>
      <c r="QGE83" s="545"/>
      <c r="QGF83" s="545"/>
      <c r="QGH83" s="545"/>
      <c r="QGJ83" s="545"/>
      <c r="QGK83" s="545"/>
      <c r="QGL83" s="545"/>
      <c r="QGM83" s="545"/>
      <c r="QGN83" s="545"/>
      <c r="QGP83" s="545"/>
      <c r="QGR83" s="545"/>
      <c r="QGS83" s="545"/>
      <c r="QGT83" s="545"/>
      <c r="QGU83" s="545"/>
      <c r="QGV83" s="545"/>
      <c r="QGX83" s="545"/>
      <c r="QGZ83" s="545"/>
      <c r="QHA83" s="545"/>
      <c r="QHB83" s="545"/>
      <c r="QHC83" s="545"/>
      <c r="QHD83" s="545"/>
      <c r="QHF83" s="545"/>
      <c r="QHH83" s="545"/>
      <c r="QHI83" s="545"/>
      <c r="QHJ83" s="545"/>
      <c r="QHK83" s="545"/>
      <c r="QHL83" s="545"/>
      <c r="QHN83" s="545"/>
      <c r="QHP83" s="545"/>
      <c r="QHQ83" s="545"/>
      <c r="QHR83" s="545"/>
      <c r="QHS83" s="545"/>
      <c r="QHT83" s="545"/>
      <c r="QHV83" s="545"/>
      <c r="QHX83" s="545"/>
      <c r="QHY83" s="545"/>
      <c r="QHZ83" s="545"/>
      <c r="QIA83" s="545"/>
      <c r="QIB83" s="545"/>
      <c r="QID83" s="545"/>
      <c r="QIF83" s="545"/>
      <c r="QIG83" s="545"/>
      <c r="QIH83" s="545"/>
      <c r="QII83" s="545"/>
      <c r="QIJ83" s="545"/>
      <c r="QIL83" s="545"/>
      <c r="QIN83" s="545"/>
      <c r="QIO83" s="545"/>
      <c r="QIP83" s="545"/>
      <c r="QIQ83" s="545"/>
      <c r="QIR83" s="545"/>
      <c r="QIT83" s="545"/>
      <c r="QIV83" s="545"/>
      <c r="QIW83" s="545"/>
      <c r="QIX83" s="545"/>
      <c r="QIY83" s="545"/>
      <c r="QIZ83" s="545"/>
      <c r="QJB83" s="545"/>
      <c r="QJD83" s="545"/>
      <c r="QJE83" s="545"/>
      <c r="QJF83" s="545"/>
      <c r="QJG83" s="545"/>
      <c r="QJH83" s="545"/>
      <c r="QJJ83" s="545"/>
      <c r="QJL83" s="545"/>
      <c r="QJM83" s="545"/>
      <c r="QJN83" s="545"/>
      <c r="QJO83" s="545"/>
      <c r="QJP83" s="545"/>
      <c r="QJR83" s="545"/>
      <c r="QJT83" s="545"/>
      <c r="QJU83" s="545"/>
      <c r="QJV83" s="545"/>
      <c r="QJW83" s="545"/>
      <c r="QJX83" s="545"/>
      <c r="QJZ83" s="545"/>
      <c r="QKB83" s="545"/>
      <c r="QKC83" s="545"/>
      <c r="QKD83" s="545"/>
      <c r="QKE83" s="545"/>
      <c r="QKF83" s="545"/>
      <c r="QKH83" s="545"/>
      <c r="QKJ83" s="545"/>
      <c r="QKK83" s="545"/>
      <c r="QKL83" s="545"/>
      <c r="QKM83" s="545"/>
      <c r="QKN83" s="545"/>
      <c r="QKP83" s="545"/>
      <c r="QKR83" s="545"/>
      <c r="QKS83" s="545"/>
      <c r="QKT83" s="545"/>
      <c r="QKU83" s="545"/>
      <c r="QKV83" s="545"/>
      <c r="QKX83" s="545"/>
      <c r="QKZ83" s="545"/>
      <c r="QLA83" s="545"/>
      <c r="QLB83" s="545"/>
      <c r="QLC83" s="545"/>
      <c r="QLD83" s="545"/>
      <c r="QLF83" s="545"/>
      <c r="QLH83" s="545"/>
      <c r="QLI83" s="545"/>
      <c r="QLJ83" s="545"/>
      <c r="QLK83" s="545"/>
      <c r="QLL83" s="545"/>
      <c r="QLN83" s="545"/>
      <c r="QLP83" s="545"/>
      <c r="QLQ83" s="545"/>
      <c r="QLR83" s="545"/>
      <c r="QLS83" s="545"/>
      <c r="QLT83" s="545"/>
      <c r="QLV83" s="545"/>
      <c r="QLX83" s="545"/>
      <c r="QLY83" s="545"/>
      <c r="QLZ83" s="545"/>
      <c r="QMA83" s="545"/>
      <c r="QMB83" s="545"/>
      <c r="QMD83" s="545"/>
      <c r="QMF83" s="545"/>
      <c r="QMG83" s="545"/>
      <c r="QMH83" s="545"/>
      <c r="QMI83" s="545"/>
      <c r="QMJ83" s="545"/>
      <c r="QML83" s="545"/>
      <c r="QMN83" s="545"/>
      <c r="QMO83" s="545"/>
      <c r="QMP83" s="545"/>
      <c r="QMQ83" s="545"/>
      <c r="QMR83" s="545"/>
      <c r="QMT83" s="545"/>
      <c r="QMV83" s="545"/>
      <c r="QMW83" s="545"/>
      <c r="QMX83" s="545"/>
      <c r="QMY83" s="545"/>
      <c r="QMZ83" s="545"/>
      <c r="QNB83" s="545"/>
      <c r="QND83" s="545"/>
      <c r="QNE83" s="545"/>
      <c r="QNF83" s="545"/>
      <c r="QNG83" s="545"/>
      <c r="QNH83" s="545"/>
      <c r="QNJ83" s="545"/>
      <c r="QNL83" s="545"/>
      <c r="QNM83" s="545"/>
      <c r="QNN83" s="545"/>
      <c r="QNO83" s="545"/>
      <c r="QNP83" s="545"/>
      <c r="QNR83" s="545"/>
      <c r="QNT83" s="545"/>
      <c r="QNU83" s="545"/>
      <c r="QNV83" s="545"/>
      <c r="QNW83" s="545"/>
      <c r="QNX83" s="545"/>
      <c r="QNZ83" s="545"/>
      <c r="QOB83" s="545"/>
      <c r="QOC83" s="545"/>
      <c r="QOD83" s="545"/>
      <c r="QOE83" s="545"/>
      <c r="QOF83" s="545"/>
      <c r="QOH83" s="545"/>
      <c r="QOJ83" s="545"/>
      <c r="QOK83" s="545"/>
      <c r="QOL83" s="545"/>
      <c r="QOM83" s="545"/>
      <c r="QON83" s="545"/>
      <c r="QOP83" s="545"/>
      <c r="QOR83" s="545"/>
      <c r="QOS83" s="545"/>
      <c r="QOT83" s="545"/>
      <c r="QOU83" s="545"/>
      <c r="QOV83" s="545"/>
      <c r="QOX83" s="545"/>
      <c r="QOZ83" s="545"/>
      <c r="QPA83" s="545"/>
      <c r="QPB83" s="545"/>
      <c r="QPC83" s="545"/>
      <c r="QPD83" s="545"/>
      <c r="QPF83" s="545"/>
      <c r="QPH83" s="545"/>
      <c r="QPI83" s="545"/>
      <c r="QPJ83" s="545"/>
      <c r="QPK83" s="545"/>
      <c r="QPL83" s="545"/>
      <c r="QPN83" s="545"/>
      <c r="QPP83" s="545"/>
      <c r="QPQ83" s="545"/>
      <c r="QPR83" s="545"/>
      <c r="QPS83" s="545"/>
      <c r="QPT83" s="545"/>
      <c r="QPV83" s="545"/>
      <c r="QPX83" s="545"/>
      <c r="QPY83" s="545"/>
      <c r="QPZ83" s="545"/>
      <c r="QQA83" s="545"/>
      <c r="QQB83" s="545"/>
      <c r="QQD83" s="545"/>
      <c r="QQF83" s="545"/>
      <c r="QQG83" s="545"/>
      <c r="QQH83" s="545"/>
      <c r="QQI83" s="545"/>
      <c r="QQJ83" s="545"/>
      <c r="QQL83" s="545"/>
      <c r="QQN83" s="545"/>
      <c r="QQO83" s="545"/>
      <c r="QQP83" s="545"/>
      <c r="QQQ83" s="545"/>
      <c r="QQR83" s="545"/>
      <c r="QQT83" s="545"/>
      <c r="QQV83" s="545"/>
      <c r="QQW83" s="545"/>
      <c r="QQX83" s="545"/>
      <c r="QQY83" s="545"/>
      <c r="QQZ83" s="545"/>
      <c r="QRB83" s="545"/>
      <c r="QRD83" s="545"/>
      <c r="QRE83" s="545"/>
      <c r="QRF83" s="545"/>
      <c r="QRG83" s="545"/>
      <c r="QRH83" s="545"/>
      <c r="QRJ83" s="545"/>
      <c r="QRL83" s="545"/>
      <c r="QRM83" s="545"/>
      <c r="QRN83" s="545"/>
      <c r="QRO83" s="545"/>
      <c r="QRP83" s="545"/>
      <c r="QRR83" s="545"/>
      <c r="QRT83" s="545"/>
      <c r="QRU83" s="545"/>
      <c r="QRV83" s="545"/>
      <c r="QRW83" s="545"/>
      <c r="QRX83" s="545"/>
      <c r="QRZ83" s="545"/>
      <c r="QSB83" s="545"/>
      <c r="QSC83" s="545"/>
      <c r="QSD83" s="545"/>
      <c r="QSE83" s="545"/>
      <c r="QSF83" s="545"/>
      <c r="QSH83" s="545"/>
      <c r="QSJ83" s="545"/>
      <c r="QSK83" s="545"/>
      <c r="QSL83" s="545"/>
      <c r="QSM83" s="545"/>
      <c r="QSN83" s="545"/>
      <c r="QSP83" s="545"/>
      <c r="QSR83" s="545"/>
      <c r="QSS83" s="545"/>
      <c r="QST83" s="545"/>
      <c r="QSU83" s="545"/>
      <c r="QSV83" s="545"/>
      <c r="QSX83" s="545"/>
      <c r="QSZ83" s="545"/>
      <c r="QTA83" s="545"/>
      <c r="QTB83" s="545"/>
      <c r="QTC83" s="545"/>
      <c r="QTD83" s="545"/>
      <c r="QTF83" s="545"/>
      <c r="QTH83" s="545"/>
      <c r="QTI83" s="545"/>
      <c r="QTJ83" s="545"/>
      <c r="QTK83" s="545"/>
      <c r="QTL83" s="545"/>
      <c r="QTN83" s="545"/>
      <c r="QTP83" s="545"/>
      <c r="QTQ83" s="545"/>
      <c r="QTR83" s="545"/>
      <c r="QTS83" s="545"/>
      <c r="QTT83" s="545"/>
      <c r="QTV83" s="545"/>
      <c r="QTX83" s="545"/>
      <c r="QTY83" s="545"/>
      <c r="QTZ83" s="545"/>
      <c r="QUA83" s="545"/>
      <c r="QUB83" s="545"/>
      <c r="QUD83" s="545"/>
      <c r="QUF83" s="545"/>
      <c r="QUG83" s="545"/>
      <c r="QUH83" s="545"/>
      <c r="QUI83" s="545"/>
      <c r="QUJ83" s="545"/>
      <c r="QUL83" s="545"/>
      <c r="QUN83" s="545"/>
      <c r="QUO83" s="545"/>
      <c r="QUP83" s="545"/>
      <c r="QUQ83" s="545"/>
      <c r="QUR83" s="545"/>
      <c r="QUT83" s="545"/>
      <c r="QUV83" s="545"/>
      <c r="QUW83" s="545"/>
      <c r="QUX83" s="545"/>
      <c r="QUY83" s="545"/>
      <c r="QUZ83" s="545"/>
      <c r="QVB83" s="545"/>
      <c r="QVD83" s="545"/>
      <c r="QVE83" s="545"/>
      <c r="QVF83" s="545"/>
      <c r="QVG83" s="545"/>
      <c r="QVH83" s="545"/>
      <c r="QVJ83" s="545"/>
      <c r="QVL83" s="545"/>
      <c r="QVM83" s="545"/>
      <c r="QVN83" s="545"/>
      <c r="QVO83" s="545"/>
      <c r="QVP83" s="545"/>
      <c r="QVR83" s="545"/>
      <c r="QVT83" s="545"/>
      <c r="QVU83" s="545"/>
      <c r="QVV83" s="545"/>
      <c r="QVW83" s="545"/>
      <c r="QVX83" s="545"/>
      <c r="QVZ83" s="545"/>
      <c r="QWB83" s="545"/>
      <c r="QWC83" s="545"/>
      <c r="QWD83" s="545"/>
      <c r="QWE83" s="545"/>
      <c r="QWF83" s="545"/>
      <c r="QWH83" s="545"/>
      <c r="QWJ83" s="545"/>
      <c r="QWK83" s="545"/>
      <c r="QWL83" s="545"/>
      <c r="QWM83" s="545"/>
      <c r="QWN83" s="545"/>
      <c r="QWP83" s="545"/>
      <c r="QWR83" s="545"/>
      <c r="QWS83" s="545"/>
      <c r="QWT83" s="545"/>
      <c r="QWU83" s="545"/>
      <c r="QWV83" s="545"/>
      <c r="QWX83" s="545"/>
      <c r="QWZ83" s="545"/>
      <c r="QXA83" s="545"/>
      <c r="QXB83" s="545"/>
      <c r="QXC83" s="545"/>
      <c r="QXD83" s="545"/>
      <c r="QXF83" s="545"/>
      <c r="QXH83" s="545"/>
      <c r="QXI83" s="545"/>
      <c r="QXJ83" s="545"/>
      <c r="QXK83" s="545"/>
      <c r="QXL83" s="545"/>
      <c r="QXN83" s="545"/>
      <c r="QXP83" s="545"/>
      <c r="QXQ83" s="545"/>
      <c r="QXR83" s="545"/>
      <c r="QXS83" s="545"/>
      <c r="QXT83" s="545"/>
      <c r="QXV83" s="545"/>
      <c r="QXX83" s="545"/>
      <c r="QXY83" s="545"/>
      <c r="QXZ83" s="545"/>
      <c r="QYA83" s="545"/>
      <c r="QYB83" s="545"/>
      <c r="QYD83" s="545"/>
      <c r="QYF83" s="545"/>
      <c r="QYG83" s="545"/>
      <c r="QYH83" s="545"/>
      <c r="QYI83" s="545"/>
      <c r="QYJ83" s="545"/>
      <c r="QYL83" s="545"/>
      <c r="QYN83" s="545"/>
      <c r="QYO83" s="545"/>
      <c r="QYP83" s="545"/>
      <c r="QYQ83" s="545"/>
      <c r="QYR83" s="545"/>
      <c r="QYT83" s="545"/>
      <c r="QYV83" s="545"/>
      <c r="QYW83" s="545"/>
      <c r="QYX83" s="545"/>
      <c r="QYY83" s="545"/>
      <c r="QYZ83" s="545"/>
      <c r="QZB83" s="545"/>
      <c r="QZD83" s="545"/>
      <c r="QZE83" s="545"/>
      <c r="QZF83" s="545"/>
      <c r="QZG83" s="545"/>
      <c r="QZH83" s="545"/>
      <c r="QZJ83" s="545"/>
      <c r="QZL83" s="545"/>
      <c r="QZM83" s="545"/>
      <c r="QZN83" s="545"/>
      <c r="QZO83" s="545"/>
      <c r="QZP83" s="545"/>
      <c r="QZR83" s="545"/>
      <c r="QZT83" s="545"/>
      <c r="QZU83" s="545"/>
      <c r="QZV83" s="545"/>
      <c r="QZW83" s="545"/>
      <c r="QZX83" s="545"/>
      <c r="QZZ83" s="545"/>
      <c r="RAB83" s="545"/>
      <c r="RAC83" s="545"/>
      <c r="RAD83" s="545"/>
      <c r="RAE83" s="545"/>
      <c r="RAF83" s="545"/>
      <c r="RAH83" s="545"/>
      <c r="RAJ83" s="545"/>
      <c r="RAK83" s="545"/>
      <c r="RAL83" s="545"/>
      <c r="RAM83" s="545"/>
      <c r="RAN83" s="545"/>
      <c r="RAP83" s="545"/>
      <c r="RAR83" s="545"/>
      <c r="RAS83" s="545"/>
      <c r="RAT83" s="545"/>
      <c r="RAU83" s="545"/>
      <c r="RAV83" s="545"/>
      <c r="RAX83" s="545"/>
      <c r="RAZ83" s="545"/>
      <c r="RBA83" s="545"/>
      <c r="RBB83" s="545"/>
      <c r="RBC83" s="545"/>
      <c r="RBD83" s="545"/>
      <c r="RBF83" s="545"/>
      <c r="RBH83" s="545"/>
      <c r="RBI83" s="545"/>
      <c r="RBJ83" s="545"/>
      <c r="RBK83" s="545"/>
      <c r="RBL83" s="545"/>
      <c r="RBN83" s="545"/>
      <c r="RBP83" s="545"/>
      <c r="RBQ83" s="545"/>
      <c r="RBR83" s="545"/>
      <c r="RBS83" s="545"/>
      <c r="RBT83" s="545"/>
      <c r="RBV83" s="545"/>
      <c r="RBX83" s="545"/>
      <c r="RBY83" s="545"/>
      <c r="RBZ83" s="545"/>
      <c r="RCA83" s="545"/>
      <c r="RCB83" s="545"/>
      <c r="RCD83" s="545"/>
      <c r="RCF83" s="545"/>
      <c r="RCG83" s="545"/>
      <c r="RCH83" s="545"/>
      <c r="RCI83" s="545"/>
      <c r="RCJ83" s="545"/>
      <c r="RCL83" s="545"/>
      <c r="RCN83" s="545"/>
      <c r="RCO83" s="545"/>
      <c r="RCP83" s="545"/>
      <c r="RCQ83" s="545"/>
      <c r="RCR83" s="545"/>
      <c r="RCT83" s="545"/>
      <c r="RCV83" s="545"/>
      <c r="RCW83" s="545"/>
      <c r="RCX83" s="545"/>
      <c r="RCY83" s="545"/>
      <c r="RCZ83" s="545"/>
      <c r="RDB83" s="545"/>
      <c r="RDD83" s="545"/>
      <c r="RDE83" s="545"/>
      <c r="RDF83" s="545"/>
      <c r="RDG83" s="545"/>
      <c r="RDH83" s="545"/>
      <c r="RDJ83" s="545"/>
      <c r="RDL83" s="545"/>
      <c r="RDM83" s="545"/>
      <c r="RDN83" s="545"/>
      <c r="RDO83" s="545"/>
      <c r="RDP83" s="545"/>
      <c r="RDR83" s="545"/>
      <c r="RDT83" s="545"/>
      <c r="RDU83" s="545"/>
      <c r="RDV83" s="545"/>
      <c r="RDW83" s="545"/>
      <c r="RDX83" s="545"/>
      <c r="RDZ83" s="545"/>
      <c r="REB83" s="545"/>
      <c r="REC83" s="545"/>
      <c r="RED83" s="545"/>
      <c r="REE83" s="545"/>
      <c r="REF83" s="545"/>
      <c r="REH83" s="545"/>
      <c r="REJ83" s="545"/>
      <c r="REK83" s="545"/>
      <c r="REL83" s="545"/>
      <c r="REM83" s="545"/>
      <c r="REN83" s="545"/>
      <c r="REP83" s="545"/>
      <c r="RER83" s="545"/>
      <c r="RES83" s="545"/>
      <c r="RET83" s="545"/>
      <c r="REU83" s="545"/>
      <c r="REV83" s="545"/>
      <c r="REX83" s="545"/>
      <c r="REZ83" s="545"/>
      <c r="RFA83" s="545"/>
      <c r="RFB83" s="545"/>
      <c r="RFC83" s="545"/>
      <c r="RFD83" s="545"/>
      <c r="RFF83" s="545"/>
      <c r="RFH83" s="545"/>
      <c r="RFI83" s="545"/>
      <c r="RFJ83" s="545"/>
      <c r="RFK83" s="545"/>
      <c r="RFL83" s="545"/>
      <c r="RFN83" s="545"/>
      <c r="RFP83" s="545"/>
      <c r="RFQ83" s="545"/>
      <c r="RFR83" s="545"/>
      <c r="RFS83" s="545"/>
      <c r="RFT83" s="545"/>
      <c r="RFV83" s="545"/>
      <c r="RFX83" s="545"/>
      <c r="RFY83" s="545"/>
      <c r="RFZ83" s="545"/>
      <c r="RGA83" s="545"/>
      <c r="RGB83" s="545"/>
      <c r="RGD83" s="545"/>
      <c r="RGF83" s="545"/>
      <c r="RGG83" s="545"/>
      <c r="RGH83" s="545"/>
      <c r="RGI83" s="545"/>
      <c r="RGJ83" s="545"/>
      <c r="RGL83" s="545"/>
      <c r="RGN83" s="545"/>
      <c r="RGO83" s="545"/>
      <c r="RGP83" s="545"/>
      <c r="RGQ83" s="545"/>
      <c r="RGR83" s="545"/>
      <c r="RGT83" s="545"/>
      <c r="RGV83" s="545"/>
      <c r="RGW83" s="545"/>
      <c r="RGX83" s="545"/>
      <c r="RGY83" s="545"/>
      <c r="RGZ83" s="545"/>
      <c r="RHB83" s="545"/>
      <c r="RHD83" s="545"/>
      <c r="RHE83" s="545"/>
      <c r="RHF83" s="545"/>
      <c r="RHG83" s="545"/>
      <c r="RHH83" s="545"/>
      <c r="RHJ83" s="545"/>
      <c r="RHL83" s="545"/>
      <c r="RHM83" s="545"/>
      <c r="RHN83" s="545"/>
      <c r="RHO83" s="545"/>
      <c r="RHP83" s="545"/>
      <c r="RHR83" s="545"/>
      <c r="RHT83" s="545"/>
      <c r="RHU83" s="545"/>
      <c r="RHV83" s="545"/>
      <c r="RHW83" s="545"/>
      <c r="RHX83" s="545"/>
      <c r="RHZ83" s="545"/>
      <c r="RIB83" s="545"/>
      <c r="RIC83" s="545"/>
      <c r="RID83" s="545"/>
      <c r="RIE83" s="545"/>
      <c r="RIF83" s="545"/>
      <c r="RIH83" s="545"/>
      <c r="RIJ83" s="545"/>
      <c r="RIK83" s="545"/>
      <c r="RIL83" s="545"/>
      <c r="RIM83" s="545"/>
      <c r="RIN83" s="545"/>
      <c r="RIP83" s="545"/>
      <c r="RIR83" s="545"/>
      <c r="RIS83" s="545"/>
      <c r="RIT83" s="545"/>
      <c r="RIU83" s="545"/>
      <c r="RIV83" s="545"/>
      <c r="RIX83" s="545"/>
      <c r="RIZ83" s="545"/>
      <c r="RJA83" s="545"/>
      <c r="RJB83" s="545"/>
      <c r="RJC83" s="545"/>
      <c r="RJD83" s="545"/>
      <c r="RJF83" s="545"/>
      <c r="RJH83" s="545"/>
      <c r="RJI83" s="545"/>
      <c r="RJJ83" s="545"/>
      <c r="RJK83" s="545"/>
      <c r="RJL83" s="545"/>
      <c r="RJN83" s="545"/>
      <c r="RJP83" s="545"/>
      <c r="RJQ83" s="545"/>
      <c r="RJR83" s="545"/>
      <c r="RJS83" s="545"/>
      <c r="RJT83" s="545"/>
      <c r="RJV83" s="545"/>
      <c r="RJX83" s="545"/>
      <c r="RJY83" s="545"/>
      <c r="RJZ83" s="545"/>
      <c r="RKA83" s="545"/>
      <c r="RKB83" s="545"/>
      <c r="RKD83" s="545"/>
      <c r="RKF83" s="545"/>
      <c r="RKG83" s="545"/>
      <c r="RKH83" s="545"/>
      <c r="RKI83" s="545"/>
      <c r="RKJ83" s="545"/>
      <c r="RKL83" s="545"/>
      <c r="RKN83" s="545"/>
      <c r="RKO83" s="545"/>
      <c r="RKP83" s="545"/>
      <c r="RKQ83" s="545"/>
      <c r="RKR83" s="545"/>
      <c r="RKT83" s="545"/>
      <c r="RKV83" s="545"/>
      <c r="RKW83" s="545"/>
      <c r="RKX83" s="545"/>
      <c r="RKY83" s="545"/>
      <c r="RKZ83" s="545"/>
      <c r="RLB83" s="545"/>
      <c r="RLD83" s="545"/>
      <c r="RLE83" s="545"/>
      <c r="RLF83" s="545"/>
      <c r="RLG83" s="545"/>
      <c r="RLH83" s="545"/>
      <c r="RLJ83" s="545"/>
      <c r="RLL83" s="545"/>
      <c r="RLM83" s="545"/>
      <c r="RLN83" s="545"/>
      <c r="RLO83" s="545"/>
      <c r="RLP83" s="545"/>
      <c r="RLR83" s="545"/>
      <c r="RLT83" s="545"/>
      <c r="RLU83" s="545"/>
      <c r="RLV83" s="545"/>
      <c r="RLW83" s="545"/>
      <c r="RLX83" s="545"/>
      <c r="RLZ83" s="545"/>
      <c r="RMB83" s="545"/>
      <c r="RMC83" s="545"/>
      <c r="RMD83" s="545"/>
      <c r="RME83" s="545"/>
      <c r="RMF83" s="545"/>
      <c r="RMH83" s="545"/>
      <c r="RMJ83" s="545"/>
      <c r="RMK83" s="545"/>
      <c r="RML83" s="545"/>
      <c r="RMM83" s="545"/>
      <c r="RMN83" s="545"/>
      <c r="RMP83" s="545"/>
      <c r="RMR83" s="545"/>
      <c r="RMS83" s="545"/>
      <c r="RMT83" s="545"/>
      <c r="RMU83" s="545"/>
      <c r="RMV83" s="545"/>
      <c r="RMX83" s="545"/>
      <c r="RMZ83" s="545"/>
      <c r="RNA83" s="545"/>
      <c r="RNB83" s="545"/>
      <c r="RNC83" s="545"/>
      <c r="RND83" s="545"/>
      <c r="RNF83" s="545"/>
      <c r="RNH83" s="545"/>
      <c r="RNI83" s="545"/>
      <c r="RNJ83" s="545"/>
      <c r="RNK83" s="545"/>
      <c r="RNL83" s="545"/>
      <c r="RNN83" s="545"/>
      <c r="RNP83" s="545"/>
      <c r="RNQ83" s="545"/>
      <c r="RNR83" s="545"/>
      <c r="RNS83" s="545"/>
      <c r="RNT83" s="545"/>
      <c r="RNV83" s="545"/>
      <c r="RNX83" s="545"/>
      <c r="RNY83" s="545"/>
      <c r="RNZ83" s="545"/>
      <c r="ROA83" s="545"/>
      <c r="ROB83" s="545"/>
      <c r="ROD83" s="545"/>
      <c r="ROF83" s="545"/>
      <c r="ROG83" s="545"/>
      <c r="ROH83" s="545"/>
      <c r="ROI83" s="545"/>
      <c r="ROJ83" s="545"/>
      <c r="ROL83" s="545"/>
      <c r="RON83" s="545"/>
      <c r="ROO83" s="545"/>
      <c r="ROP83" s="545"/>
      <c r="ROQ83" s="545"/>
      <c r="ROR83" s="545"/>
      <c r="ROT83" s="545"/>
      <c r="ROV83" s="545"/>
      <c r="ROW83" s="545"/>
      <c r="ROX83" s="545"/>
      <c r="ROY83" s="545"/>
      <c r="ROZ83" s="545"/>
      <c r="RPB83" s="545"/>
      <c r="RPD83" s="545"/>
      <c r="RPE83" s="545"/>
      <c r="RPF83" s="545"/>
      <c r="RPG83" s="545"/>
      <c r="RPH83" s="545"/>
      <c r="RPJ83" s="545"/>
      <c r="RPL83" s="545"/>
      <c r="RPM83" s="545"/>
      <c r="RPN83" s="545"/>
      <c r="RPO83" s="545"/>
      <c r="RPP83" s="545"/>
      <c r="RPR83" s="545"/>
      <c r="RPT83" s="545"/>
      <c r="RPU83" s="545"/>
      <c r="RPV83" s="545"/>
      <c r="RPW83" s="545"/>
      <c r="RPX83" s="545"/>
      <c r="RPZ83" s="545"/>
      <c r="RQB83" s="545"/>
      <c r="RQC83" s="545"/>
      <c r="RQD83" s="545"/>
      <c r="RQE83" s="545"/>
      <c r="RQF83" s="545"/>
      <c r="RQH83" s="545"/>
      <c r="RQJ83" s="545"/>
      <c r="RQK83" s="545"/>
      <c r="RQL83" s="545"/>
      <c r="RQM83" s="545"/>
      <c r="RQN83" s="545"/>
      <c r="RQP83" s="545"/>
      <c r="RQR83" s="545"/>
      <c r="RQS83" s="545"/>
      <c r="RQT83" s="545"/>
      <c r="RQU83" s="545"/>
      <c r="RQV83" s="545"/>
      <c r="RQX83" s="545"/>
      <c r="RQZ83" s="545"/>
      <c r="RRA83" s="545"/>
      <c r="RRB83" s="545"/>
      <c r="RRC83" s="545"/>
      <c r="RRD83" s="545"/>
      <c r="RRF83" s="545"/>
      <c r="RRH83" s="545"/>
      <c r="RRI83" s="545"/>
      <c r="RRJ83" s="545"/>
      <c r="RRK83" s="545"/>
      <c r="RRL83" s="545"/>
      <c r="RRN83" s="545"/>
      <c r="RRP83" s="545"/>
      <c r="RRQ83" s="545"/>
      <c r="RRR83" s="545"/>
      <c r="RRS83" s="545"/>
      <c r="RRT83" s="545"/>
      <c r="RRV83" s="545"/>
      <c r="RRX83" s="545"/>
      <c r="RRY83" s="545"/>
      <c r="RRZ83" s="545"/>
      <c r="RSA83" s="545"/>
      <c r="RSB83" s="545"/>
      <c r="RSD83" s="545"/>
      <c r="RSF83" s="545"/>
      <c r="RSG83" s="545"/>
      <c r="RSH83" s="545"/>
      <c r="RSI83" s="545"/>
      <c r="RSJ83" s="545"/>
      <c r="RSL83" s="545"/>
      <c r="RSN83" s="545"/>
      <c r="RSO83" s="545"/>
      <c r="RSP83" s="545"/>
      <c r="RSQ83" s="545"/>
      <c r="RSR83" s="545"/>
      <c r="RST83" s="545"/>
      <c r="RSV83" s="545"/>
      <c r="RSW83" s="545"/>
      <c r="RSX83" s="545"/>
      <c r="RSY83" s="545"/>
      <c r="RSZ83" s="545"/>
      <c r="RTB83" s="545"/>
      <c r="RTD83" s="545"/>
      <c r="RTE83" s="545"/>
      <c r="RTF83" s="545"/>
      <c r="RTG83" s="545"/>
      <c r="RTH83" s="545"/>
      <c r="RTJ83" s="545"/>
      <c r="RTL83" s="545"/>
      <c r="RTM83" s="545"/>
      <c r="RTN83" s="545"/>
      <c r="RTO83" s="545"/>
      <c r="RTP83" s="545"/>
      <c r="RTR83" s="545"/>
      <c r="RTT83" s="545"/>
      <c r="RTU83" s="545"/>
      <c r="RTV83" s="545"/>
      <c r="RTW83" s="545"/>
      <c r="RTX83" s="545"/>
      <c r="RTZ83" s="545"/>
      <c r="RUB83" s="545"/>
      <c r="RUC83" s="545"/>
      <c r="RUD83" s="545"/>
      <c r="RUE83" s="545"/>
      <c r="RUF83" s="545"/>
      <c r="RUH83" s="545"/>
      <c r="RUJ83" s="545"/>
      <c r="RUK83" s="545"/>
      <c r="RUL83" s="545"/>
      <c r="RUM83" s="545"/>
      <c r="RUN83" s="545"/>
      <c r="RUP83" s="545"/>
      <c r="RUR83" s="545"/>
      <c r="RUS83" s="545"/>
      <c r="RUT83" s="545"/>
      <c r="RUU83" s="545"/>
      <c r="RUV83" s="545"/>
      <c r="RUX83" s="545"/>
      <c r="RUZ83" s="545"/>
      <c r="RVA83" s="545"/>
      <c r="RVB83" s="545"/>
      <c r="RVC83" s="545"/>
      <c r="RVD83" s="545"/>
      <c r="RVF83" s="545"/>
      <c r="RVH83" s="545"/>
      <c r="RVI83" s="545"/>
      <c r="RVJ83" s="545"/>
      <c r="RVK83" s="545"/>
      <c r="RVL83" s="545"/>
      <c r="RVN83" s="545"/>
      <c r="RVP83" s="545"/>
      <c r="RVQ83" s="545"/>
      <c r="RVR83" s="545"/>
      <c r="RVS83" s="545"/>
      <c r="RVT83" s="545"/>
      <c r="RVV83" s="545"/>
      <c r="RVX83" s="545"/>
      <c r="RVY83" s="545"/>
      <c r="RVZ83" s="545"/>
      <c r="RWA83" s="545"/>
      <c r="RWB83" s="545"/>
      <c r="RWD83" s="545"/>
      <c r="RWF83" s="545"/>
      <c r="RWG83" s="545"/>
      <c r="RWH83" s="545"/>
      <c r="RWI83" s="545"/>
      <c r="RWJ83" s="545"/>
      <c r="RWL83" s="545"/>
      <c r="RWN83" s="545"/>
      <c r="RWO83" s="545"/>
      <c r="RWP83" s="545"/>
      <c r="RWQ83" s="545"/>
      <c r="RWR83" s="545"/>
      <c r="RWT83" s="545"/>
      <c r="RWV83" s="545"/>
      <c r="RWW83" s="545"/>
      <c r="RWX83" s="545"/>
      <c r="RWY83" s="545"/>
      <c r="RWZ83" s="545"/>
      <c r="RXB83" s="545"/>
      <c r="RXD83" s="545"/>
      <c r="RXE83" s="545"/>
      <c r="RXF83" s="545"/>
      <c r="RXG83" s="545"/>
      <c r="RXH83" s="545"/>
      <c r="RXJ83" s="545"/>
      <c r="RXL83" s="545"/>
      <c r="RXM83" s="545"/>
      <c r="RXN83" s="545"/>
      <c r="RXO83" s="545"/>
      <c r="RXP83" s="545"/>
      <c r="RXR83" s="545"/>
      <c r="RXT83" s="545"/>
      <c r="RXU83" s="545"/>
      <c r="RXV83" s="545"/>
      <c r="RXW83" s="545"/>
      <c r="RXX83" s="545"/>
      <c r="RXZ83" s="545"/>
      <c r="RYB83" s="545"/>
      <c r="RYC83" s="545"/>
      <c r="RYD83" s="545"/>
      <c r="RYE83" s="545"/>
      <c r="RYF83" s="545"/>
      <c r="RYH83" s="545"/>
      <c r="RYJ83" s="545"/>
      <c r="RYK83" s="545"/>
      <c r="RYL83" s="545"/>
      <c r="RYM83" s="545"/>
      <c r="RYN83" s="545"/>
      <c r="RYP83" s="545"/>
      <c r="RYR83" s="545"/>
      <c r="RYS83" s="545"/>
      <c r="RYT83" s="545"/>
      <c r="RYU83" s="545"/>
      <c r="RYV83" s="545"/>
      <c r="RYX83" s="545"/>
      <c r="RYZ83" s="545"/>
      <c r="RZA83" s="545"/>
      <c r="RZB83" s="545"/>
      <c r="RZC83" s="545"/>
      <c r="RZD83" s="545"/>
      <c r="RZF83" s="545"/>
      <c r="RZH83" s="545"/>
      <c r="RZI83" s="545"/>
      <c r="RZJ83" s="545"/>
      <c r="RZK83" s="545"/>
      <c r="RZL83" s="545"/>
      <c r="RZN83" s="545"/>
      <c r="RZP83" s="545"/>
      <c r="RZQ83" s="545"/>
      <c r="RZR83" s="545"/>
      <c r="RZS83" s="545"/>
      <c r="RZT83" s="545"/>
      <c r="RZV83" s="545"/>
      <c r="RZX83" s="545"/>
      <c r="RZY83" s="545"/>
      <c r="RZZ83" s="545"/>
      <c r="SAA83" s="545"/>
      <c r="SAB83" s="545"/>
      <c r="SAD83" s="545"/>
      <c r="SAF83" s="545"/>
      <c r="SAG83" s="545"/>
      <c r="SAH83" s="545"/>
      <c r="SAI83" s="545"/>
      <c r="SAJ83" s="545"/>
      <c r="SAL83" s="545"/>
      <c r="SAN83" s="545"/>
      <c r="SAO83" s="545"/>
      <c r="SAP83" s="545"/>
      <c r="SAQ83" s="545"/>
      <c r="SAR83" s="545"/>
      <c r="SAT83" s="545"/>
      <c r="SAV83" s="545"/>
      <c r="SAW83" s="545"/>
      <c r="SAX83" s="545"/>
      <c r="SAY83" s="545"/>
      <c r="SAZ83" s="545"/>
      <c r="SBB83" s="545"/>
      <c r="SBD83" s="545"/>
      <c r="SBE83" s="545"/>
      <c r="SBF83" s="545"/>
      <c r="SBG83" s="545"/>
      <c r="SBH83" s="545"/>
      <c r="SBJ83" s="545"/>
      <c r="SBL83" s="545"/>
      <c r="SBM83" s="545"/>
      <c r="SBN83" s="545"/>
      <c r="SBO83" s="545"/>
      <c r="SBP83" s="545"/>
      <c r="SBR83" s="545"/>
      <c r="SBT83" s="545"/>
      <c r="SBU83" s="545"/>
      <c r="SBV83" s="545"/>
      <c r="SBW83" s="545"/>
      <c r="SBX83" s="545"/>
      <c r="SBZ83" s="545"/>
      <c r="SCB83" s="545"/>
      <c r="SCC83" s="545"/>
      <c r="SCD83" s="545"/>
      <c r="SCE83" s="545"/>
      <c r="SCF83" s="545"/>
      <c r="SCH83" s="545"/>
      <c r="SCJ83" s="545"/>
      <c r="SCK83" s="545"/>
      <c r="SCL83" s="545"/>
      <c r="SCM83" s="545"/>
      <c r="SCN83" s="545"/>
      <c r="SCP83" s="545"/>
      <c r="SCR83" s="545"/>
      <c r="SCS83" s="545"/>
      <c r="SCT83" s="545"/>
      <c r="SCU83" s="545"/>
      <c r="SCV83" s="545"/>
      <c r="SCX83" s="545"/>
      <c r="SCZ83" s="545"/>
      <c r="SDA83" s="545"/>
      <c r="SDB83" s="545"/>
      <c r="SDC83" s="545"/>
      <c r="SDD83" s="545"/>
      <c r="SDF83" s="545"/>
      <c r="SDH83" s="545"/>
      <c r="SDI83" s="545"/>
      <c r="SDJ83" s="545"/>
      <c r="SDK83" s="545"/>
      <c r="SDL83" s="545"/>
      <c r="SDN83" s="545"/>
      <c r="SDP83" s="545"/>
      <c r="SDQ83" s="545"/>
      <c r="SDR83" s="545"/>
      <c r="SDS83" s="545"/>
      <c r="SDT83" s="545"/>
      <c r="SDV83" s="545"/>
      <c r="SDX83" s="545"/>
      <c r="SDY83" s="545"/>
      <c r="SDZ83" s="545"/>
      <c r="SEA83" s="545"/>
      <c r="SEB83" s="545"/>
      <c r="SED83" s="545"/>
      <c r="SEF83" s="545"/>
      <c r="SEG83" s="545"/>
      <c r="SEH83" s="545"/>
      <c r="SEI83" s="545"/>
      <c r="SEJ83" s="545"/>
      <c r="SEL83" s="545"/>
      <c r="SEN83" s="545"/>
      <c r="SEO83" s="545"/>
      <c r="SEP83" s="545"/>
      <c r="SEQ83" s="545"/>
      <c r="SER83" s="545"/>
      <c r="SET83" s="545"/>
      <c r="SEV83" s="545"/>
      <c r="SEW83" s="545"/>
      <c r="SEX83" s="545"/>
      <c r="SEY83" s="545"/>
      <c r="SEZ83" s="545"/>
      <c r="SFB83" s="545"/>
      <c r="SFD83" s="545"/>
      <c r="SFE83" s="545"/>
      <c r="SFF83" s="545"/>
      <c r="SFG83" s="545"/>
      <c r="SFH83" s="545"/>
      <c r="SFJ83" s="545"/>
      <c r="SFL83" s="545"/>
      <c r="SFM83" s="545"/>
      <c r="SFN83" s="545"/>
      <c r="SFO83" s="545"/>
      <c r="SFP83" s="545"/>
      <c r="SFR83" s="545"/>
      <c r="SFT83" s="545"/>
      <c r="SFU83" s="545"/>
      <c r="SFV83" s="545"/>
      <c r="SFW83" s="545"/>
      <c r="SFX83" s="545"/>
      <c r="SFZ83" s="545"/>
      <c r="SGB83" s="545"/>
      <c r="SGC83" s="545"/>
      <c r="SGD83" s="545"/>
      <c r="SGE83" s="545"/>
      <c r="SGF83" s="545"/>
      <c r="SGH83" s="545"/>
      <c r="SGJ83" s="545"/>
      <c r="SGK83" s="545"/>
      <c r="SGL83" s="545"/>
      <c r="SGM83" s="545"/>
      <c r="SGN83" s="545"/>
      <c r="SGP83" s="545"/>
      <c r="SGR83" s="545"/>
      <c r="SGS83" s="545"/>
      <c r="SGT83" s="545"/>
      <c r="SGU83" s="545"/>
      <c r="SGV83" s="545"/>
      <c r="SGX83" s="545"/>
      <c r="SGZ83" s="545"/>
      <c r="SHA83" s="545"/>
      <c r="SHB83" s="545"/>
      <c r="SHC83" s="545"/>
      <c r="SHD83" s="545"/>
      <c r="SHF83" s="545"/>
      <c r="SHH83" s="545"/>
      <c r="SHI83" s="545"/>
      <c r="SHJ83" s="545"/>
      <c r="SHK83" s="545"/>
      <c r="SHL83" s="545"/>
      <c r="SHN83" s="545"/>
      <c r="SHP83" s="545"/>
      <c r="SHQ83" s="545"/>
      <c r="SHR83" s="545"/>
      <c r="SHS83" s="545"/>
      <c r="SHT83" s="545"/>
      <c r="SHV83" s="545"/>
      <c r="SHX83" s="545"/>
      <c r="SHY83" s="545"/>
      <c r="SHZ83" s="545"/>
      <c r="SIA83" s="545"/>
      <c r="SIB83" s="545"/>
      <c r="SID83" s="545"/>
      <c r="SIF83" s="545"/>
      <c r="SIG83" s="545"/>
      <c r="SIH83" s="545"/>
      <c r="SII83" s="545"/>
      <c r="SIJ83" s="545"/>
      <c r="SIL83" s="545"/>
      <c r="SIN83" s="545"/>
      <c r="SIO83" s="545"/>
      <c r="SIP83" s="545"/>
      <c r="SIQ83" s="545"/>
      <c r="SIR83" s="545"/>
      <c r="SIT83" s="545"/>
      <c r="SIV83" s="545"/>
      <c r="SIW83" s="545"/>
      <c r="SIX83" s="545"/>
      <c r="SIY83" s="545"/>
      <c r="SIZ83" s="545"/>
      <c r="SJB83" s="545"/>
      <c r="SJD83" s="545"/>
      <c r="SJE83" s="545"/>
      <c r="SJF83" s="545"/>
      <c r="SJG83" s="545"/>
      <c r="SJH83" s="545"/>
      <c r="SJJ83" s="545"/>
      <c r="SJL83" s="545"/>
      <c r="SJM83" s="545"/>
      <c r="SJN83" s="545"/>
      <c r="SJO83" s="545"/>
      <c r="SJP83" s="545"/>
      <c r="SJR83" s="545"/>
      <c r="SJT83" s="545"/>
      <c r="SJU83" s="545"/>
      <c r="SJV83" s="545"/>
      <c r="SJW83" s="545"/>
      <c r="SJX83" s="545"/>
      <c r="SJZ83" s="545"/>
      <c r="SKB83" s="545"/>
      <c r="SKC83" s="545"/>
      <c r="SKD83" s="545"/>
      <c r="SKE83" s="545"/>
      <c r="SKF83" s="545"/>
      <c r="SKH83" s="545"/>
      <c r="SKJ83" s="545"/>
      <c r="SKK83" s="545"/>
      <c r="SKL83" s="545"/>
      <c r="SKM83" s="545"/>
      <c r="SKN83" s="545"/>
      <c r="SKP83" s="545"/>
      <c r="SKR83" s="545"/>
      <c r="SKS83" s="545"/>
      <c r="SKT83" s="545"/>
      <c r="SKU83" s="545"/>
      <c r="SKV83" s="545"/>
      <c r="SKX83" s="545"/>
      <c r="SKZ83" s="545"/>
      <c r="SLA83" s="545"/>
      <c r="SLB83" s="545"/>
      <c r="SLC83" s="545"/>
      <c r="SLD83" s="545"/>
      <c r="SLF83" s="545"/>
      <c r="SLH83" s="545"/>
      <c r="SLI83" s="545"/>
      <c r="SLJ83" s="545"/>
      <c r="SLK83" s="545"/>
      <c r="SLL83" s="545"/>
      <c r="SLN83" s="545"/>
      <c r="SLP83" s="545"/>
      <c r="SLQ83" s="545"/>
      <c r="SLR83" s="545"/>
      <c r="SLS83" s="545"/>
      <c r="SLT83" s="545"/>
      <c r="SLV83" s="545"/>
      <c r="SLX83" s="545"/>
      <c r="SLY83" s="545"/>
      <c r="SLZ83" s="545"/>
      <c r="SMA83" s="545"/>
      <c r="SMB83" s="545"/>
      <c r="SMD83" s="545"/>
      <c r="SMF83" s="545"/>
      <c r="SMG83" s="545"/>
      <c r="SMH83" s="545"/>
      <c r="SMI83" s="545"/>
      <c r="SMJ83" s="545"/>
      <c r="SML83" s="545"/>
      <c r="SMN83" s="545"/>
      <c r="SMO83" s="545"/>
      <c r="SMP83" s="545"/>
      <c r="SMQ83" s="545"/>
      <c r="SMR83" s="545"/>
      <c r="SMT83" s="545"/>
      <c r="SMV83" s="545"/>
      <c r="SMW83" s="545"/>
      <c r="SMX83" s="545"/>
      <c r="SMY83" s="545"/>
      <c r="SMZ83" s="545"/>
      <c r="SNB83" s="545"/>
      <c r="SND83" s="545"/>
      <c r="SNE83" s="545"/>
      <c r="SNF83" s="545"/>
      <c r="SNG83" s="545"/>
      <c r="SNH83" s="545"/>
      <c r="SNJ83" s="545"/>
      <c r="SNL83" s="545"/>
      <c r="SNM83" s="545"/>
      <c r="SNN83" s="545"/>
      <c r="SNO83" s="545"/>
      <c r="SNP83" s="545"/>
      <c r="SNR83" s="545"/>
      <c r="SNT83" s="545"/>
      <c r="SNU83" s="545"/>
      <c r="SNV83" s="545"/>
      <c r="SNW83" s="545"/>
      <c r="SNX83" s="545"/>
      <c r="SNZ83" s="545"/>
      <c r="SOB83" s="545"/>
      <c r="SOC83" s="545"/>
      <c r="SOD83" s="545"/>
      <c r="SOE83" s="545"/>
      <c r="SOF83" s="545"/>
      <c r="SOH83" s="545"/>
      <c r="SOJ83" s="545"/>
      <c r="SOK83" s="545"/>
      <c r="SOL83" s="545"/>
      <c r="SOM83" s="545"/>
      <c r="SON83" s="545"/>
      <c r="SOP83" s="545"/>
      <c r="SOR83" s="545"/>
      <c r="SOS83" s="545"/>
      <c r="SOT83" s="545"/>
      <c r="SOU83" s="545"/>
      <c r="SOV83" s="545"/>
      <c r="SOX83" s="545"/>
      <c r="SOZ83" s="545"/>
      <c r="SPA83" s="545"/>
      <c r="SPB83" s="545"/>
      <c r="SPC83" s="545"/>
      <c r="SPD83" s="545"/>
      <c r="SPF83" s="545"/>
      <c r="SPH83" s="545"/>
      <c r="SPI83" s="545"/>
      <c r="SPJ83" s="545"/>
      <c r="SPK83" s="545"/>
      <c r="SPL83" s="545"/>
      <c r="SPN83" s="545"/>
      <c r="SPP83" s="545"/>
      <c r="SPQ83" s="545"/>
      <c r="SPR83" s="545"/>
      <c r="SPS83" s="545"/>
      <c r="SPT83" s="545"/>
      <c r="SPV83" s="545"/>
      <c r="SPX83" s="545"/>
      <c r="SPY83" s="545"/>
      <c r="SPZ83" s="545"/>
      <c r="SQA83" s="545"/>
      <c r="SQB83" s="545"/>
      <c r="SQD83" s="545"/>
      <c r="SQF83" s="545"/>
      <c r="SQG83" s="545"/>
      <c r="SQH83" s="545"/>
      <c r="SQI83" s="545"/>
      <c r="SQJ83" s="545"/>
      <c r="SQL83" s="545"/>
      <c r="SQN83" s="545"/>
      <c r="SQO83" s="545"/>
      <c r="SQP83" s="545"/>
      <c r="SQQ83" s="545"/>
      <c r="SQR83" s="545"/>
      <c r="SQT83" s="545"/>
      <c r="SQV83" s="545"/>
      <c r="SQW83" s="545"/>
      <c r="SQX83" s="545"/>
      <c r="SQY83" s="545"/>
      <c r="SQZ83" s="545"/>
      <c r="SRB83" s="545"/>
      <c r="SRD83" s="545"/>
      <c r="SRE83" s="545"/>
      <c r="SRF83" s="545"/>
      <c r="SRG83" s="545"/>
      <c r="SRH83" s="545"/>
      <c r="SRJ83" s="545"/>
      <c r="SRL83" s="545"/>
      <c r="SRM83" s="545"/>
      <c r="SRN83" s="545"/>
      <c r="SRO83" s="545"/>
      <c r="SRP83" s="545"/>
      <c r="SRR83" s="545"/>
      <c r="SRT83" s="545"/>
      <c r="SRU83" s="545"/>
      <c r="SRV83" s="545"/>
      <c r="SRW83" s="545"/>
      <c r="SRX83" s="545"/>
      <c r="SRZ83" s="545"/>
      <c r="SSB83" s="545"/>
      <c r="SSC83" s="545"/>
      <c r="SSD83" s="545"/>
      <c r="SSE83" s="545"/>
      <c r="SSF83" s="545"/>
      <c r="SSH83" s="545"/>
      <c r="SSJ83" s="545"/>
      <c r="SSK83" s="545"/>
      <c r="SSL83" s="545"/>
      <c r="SSM83" s="545"/>
      <c r="SSN83" s="545"/>
      <c r="SSP83" s="545"/>
      <c r="SSR83" s="545"/>
      <c r="SSS83" s="545"/>
      <c r="SST83" s="545"/>
      <c r="SSU83" s="545"/>
      <c r="SSV83" s="545"/>
      <c r="SSX83" s="545"/>
      <c r="SSZ83" s="545"/>
      <c r="STA83" s="545"/>
      <c r="STB83" s="545"/>
      <c r="STC83" s="545"/>
      <c r="STD83" s="545"/>
      <c r="STF83" s="545"/>
      <c r="STH83" s="545"/>
      <c r="STI83" s="545"/>
      <c r="STJ83" s="545"/>
      <c r="STK83" s="545"/>
      <c r="STL83" s="545"/>
      <c r="STN83" s="545"/>
      <c r="STP83" s="545"/>
      <c r="STQ83" s="545"/>
      <c r="STR83" s="545"/>
      <c r="STS83" s="545"/>
      <c r="STT83" s="545"/>
      <c r="STV83" s="545"/>
      <c r="STX83" s="545"/>
      <c r="STY83" s="545"/>
      <c r="STZ83" s="545"/>
      <c r="SUA83" s="545"/>
      <c r="SUB83" s="545"/>
      <c r="SUD83" s="545"/>
      <c r="SUF83" s="545"/>
      <c r="SUG83" s="545"/>
      <c r="SUH83" s="545"/>
      <c r="SUI83" s="545"/>
      <c r="SUJ83" s="545"/>
      <c r="SUL83" s="545"/>
      <c r="SUN83" s="545"/>
      <c r="SUO83" s="545"/>
      <c r="SUP83" s="545"/>
      <c r="SUQ83" s="545"/>
      <c r="SUR83" s="545"/>
      <c r="SUT83" s="545"/>
      <c r="SUV83" s="545"/>
      <c r="SUW83" s="545"/>
      <c r="SUX83" s="545"/>
      <c r="SUY83" s="545"/>
      <c r="SUZ83" s="545"/>
      <c r="SVB83" s="545"/>
      <c r="SVD83" s="545"/>
      <c r="SVE83" s="545"/>
      <c r="SVF83" s="545"/>
      <c r="SVG83" s="545"/>
      <c r="SVH83" s="545"/>
      <c r="SVJ83" s="545"/>
      <c r="SVL83" s="545"/>
      <c r="SVM83" s="545"/>
      <c r="SVN83" s="545"/>
      <c r="SVO83" s="545"/>
      <c r="SVP83" s="545"/>
      <c r="SVR83" s="545"/>
      <c r="SVT83" s="545"/>
      <c r="SVU83" s="545"/>
      <c r="SVV83" s="545"/>
      <c r="SVW83" s="545"/>
      <c r="SVX83" s="545"/>
      <c r="SVZ83" s="545"/>
      <c r="SWB83" s="545"/>
      <c r="SWC83" s="545"/>
      <c r="SWD83" s="545"/>
      <c r="SWE83" s="545"/>
      <c r="SWF83" s="545"/>
      <c r="SWH83" s="545"/>
      <c r="SWJ83" s="545"/>
      <c r="SWK83" s="545"/>
      <c r="SWL83" s="545"/>
      <c r="SWM83" s="545"/>
      <c r="SWN83" s="545"/>
      <c r="SWP83" s="545"/>
      <c r="SWR83" s="545"/>
      <c r="SWS83" s="545"/>
      <c r="SWT83" s="545"/>
      <c r="SWU83" s="545"/>
      <c r="SWV83" s="545"/>
      <c r="SWX83" s="545"/>
      <c r="SWZ83" s="545"/>
      <c r="SXA83" s="545"/>
      <c r="SXB83" s="545"/>
      <c r="SXC83" s="545"/>
      <c r="SXD83" s="545"/>
      <c r="SXF83" s="545"/>
      <c r="SXH83" s="545"/>
      <c r="SXI83" s="545"/>
      <c r="SXJ83" s="545"/>
      <c r="SXK83" s="545"/>
      <c r="SXL83" s="545"/>
      <c r="SXN83" s="545"/>
      <c r="SXP83" s="545"/>
      <c r="SXQ83" s="545"/>
      <c r="SXR83" s="545"/>
      <c r="SXS83" s="545"/>
      <c r="SXT83" s="545"/>
      <c r="SXV83" s="545"/>
      <c r="SXX83" s="545"/>
      <c r="SXY83" s="545"/>
      <c r="SXZ83" s="545"/>
      <c r="SYA83" s="545"/>
      <c r="SYB83" s="545"/>
      <c r="SYD83" s="545"/>
      <c r="SYF83" s="545"/>
      <c r="SYG83" s="545"/>
      <c r="SYH83" s="545"/>
      <c r="SYI83" s="545"/>
      <c r="SYJ83" s="545"/>
      <c r="SYL83" s="545"/>
      <c r="SYN83" s="545"/>
      <c r="SYO83" s="545"/>
      <c r="SYP83" s="545"/>
      <c r="SYQ83" s="545"/>
      <c r="SYR83" s="545"/>
      <c r="SYT83" s="545"/>
      <c r="SYV83" s="545"/>
      <c r="SYW83" s="545"/>
      <c r="SYX83" s="545"/>
      <c r="SYY83" s="545"/>
      <c r="SYZ83" s="545"/>
      <c r="SZB83" s="545"/>
      <c r="SZD83" s="545"/>
      <c r="SZE83" s="545"/>
      <c r="SZF83" s="545"/>
      <c r="SZG83" s="545"/>
      <c r="SZH83" s="545"/>
      <c r="SZJ83" s="545"/>
      <c r="SZL83" s="545"/>
      <c r="SZM83" s="545"/>
      <c r="SZN83" s="545"/>
      <c r="SZO83" s="545"/>
      <c r="SZP83" s="545"/>
      <c r="SZR83" s="545"/>
      <c r="SZT83" s="545"/>
      <c r="SZU83" s="545"/>
      <c r="SZV83" s="545"/>
      <c r="SZW83" s="545"/>
      <c r="SZX83" s="545"/>
      <c r="SZZ83" s="545"/>
      <c r="TAB83" s="545"/>
      <c r="TAC83" s="545"/>
      <c r="TAD83" s="545"/>
      <c r="TAE83" s="545"/>
      <c r="TAF83" s="545"/>
      <c r="TAH83" s="545"/>
      <c r="TAJ83" s="545"/>
      <c r="TAK83" s="545"/>
      <c r="TAL83" s="545"/>
      <c r="TAM83" s="545"/>
      <c r="TAN83" s="545"/>
      <c r="TAP83" s="545"/>
      <c r="TAR83" s="545"/>
      <c r="TAS83" s="545"/>
      <c r="TAT83" s="545"/>
      <c r="TAU83" s="545"/>
      <c r="TAV83" s="545"/>
      <c r="TAX83" s="545"/>
      <c r="TAZ83" s="545"/>
      <c r="TBA83" s="545"/>
      <c r="TBB83" s="545"/>
      <c r="TBC83" s="545"/>
      <c r="TBD83" s="545"/>
      <c r="TBF83" s="545"/>
      <c r="TBH83" s="545"/>
      <c r="TBI83" s="545"/>
      <c r="TBJ83" s="545"/>
      <c r="TBK83" s="545"/>
      <c r="TBL83" s="545"/>
      <c r="TBN83" s="545"/>
      <c r="TBP83" s="545"/>
      <c r="TBQ83" s="545"/>
      <c r="TBR83" s="545"/>
      <c r="TBS83" s="545"/>
      <c r="TBT83" s="545"/>
      <c r="TBV83" s="545"/>
      <c r="TBX83" s="545"/>
      <c r="TBY83" s="545"/>
      <c r="TBZ83" s="545"/>
      <c r="TCA83" s="545"/>
      <c r="TCB83" s="545"/>
      <c r="TCD83" s="545"/>
      <c r="TCF83" s="545"/>
      <c r="TCG83" s="545"/>
      <c r="TCH83" s="545"/>
      <c r="TCI83" s="545"/>
      <c r="TCJ83" s="545"/>
      <c r="TCL83" s="545"/>
      <c r="TCN83" s="545"/>
      <c r="TCO83" s="545"/>
      <c r="TCP83" s="545"/>
      <c r="TCQ83" s="545"/>
      <c r="TCR83" s="545"/>
      <c r="TCT83" s="545"/>
      <c r="TCV83" s="545"/>
      <c r="TCW83" s="545"/>
      <c r="TCX83" s="545"/>
      <c r="TCY83" s="545"/>
      <c r="TCZ83" s="545"/>
      <c r="TDB83" s="545"/>
      <c r="TDD83" s="545"/>
      <c r="TDE83" s="545"/>
      <c r="TDF83" s="545"/>
      <c r="TDG83" s="545"/>
      <c r="TDH83" s="545"/>
      <c r="TDJ83" s="545"/>
      <c r="TDL83" s="545"/>
      <c r="TDM83" s="545"/>
      <c r="TDN83" s="545"/>
      <c r="TDO83" s="545"/>
      <c r="TDP83" s="545"/>
      <c r="TDR83" s="545"/>
      <c r="TDT83" s="545"/>
      <c r="TDU83" s="545"/>
      <c r="TDV83" s="545"/>
      <c r="TDW83" s="545"/>
      <c r="TDX83" s="545"/>
      <c r="TDZ83" s="545"/>
      <c r="TEB83" s="545"/>
      <c r="TEC83" s="545"/>
      <c r="TED83" s="545"/>
      <c r="TEE83" s="545"/>
      <c r="TEF83" s="545"/>
      <c r="TEH83" s="545"/>
      <c r="TEJ83" s="545"/>
      <c r="TEK83" s="545"/>
      <c r="TEL83" s="545"/>
      <c r="TEM83" s="545"/>
      <c r="TEN83" s="545"/>
      <c r="TEP83" s="545"/>
      <c r="TER83" s="545"/>
      <c r="TES83" s="545"/>
      <c r="TET83" s="545"/>
      <c r="TEU83" s="545"/>
      <c r="TEV83" s="545"/>
      <c r="TEX83" s="545"/>
      <c r="TEZ83" s="545"/>
      <c r="TFA83" s="545"/>
      <c r="TFB83" s="545"/>
      <c r="TFC83" s="545"/>
      <c r="TFD83" s="545"/>
      <c r="TFF83" s="545"/>
      <c r="TFH83" s="545"/>
      <c r="TFI83" s="545"/>
      <c r="TFJ83" s="545"/>
      <c r="TFK83" s="545"/>
      <c r="TFL83" s="545"/>
      <c r="TFN83" s="545"/>
      <c r="TFP83" s="545"/>
      <c r="TFQ83" s="545"/>
      <c r="TFR83" s="545"/>
      <c r="TFS83" s="545"/>
      <c r="TFT83" s="545"/>
      <c r="TFV83" s="545"/>
      <c r="TFX83" s="545"/>
      <c r="TFY83" s="545"/>
      <c r="TFZ83" s="545"/>
      <c r="TGA83" s="545"/>
      <c r="TGB83" s="545"/>
      <c r="TGD83" s="545"/>
      <c r="TGF83" s="545"/>
      <c r="TGG83" s="545"/>
      <c r="TGH83" s="545"/>
      <c r="TGI83" s="545"/>
      <c r="TGJ83" s="545"/>
      <c r="TGL83" s="545"/>
      <c r="TGN83" s="545"/>
      <c r="TGO83" s="545"/>
      <c r="TGP83" s="545"/>
      <c r="TGQ83" s="545"/>
      <c r="TGR83" s="545"/>
      <c r="TGT83" s="545"/>
      <c r="TGV83" s="545"/>
      <c r="TGW83" s="545"/>
      <c r="TGX83" s="545"/>
      <c r="TGY83" s="545"/>
      <c r="TGZ83" s="545"/>
      <c r="THB83" s="545"/>
      <c r="THD83" s="545"/>
      <c r="THE83" s="545"/>
      <c r="THF83" s="545"/>
      <c r="THG83" s="545"/>
      <c r="THH83" s="545"/>
      <c r="THJ83" s="545"/>
      <c r="THL83" s="545"/>
      <c r="THM83" s="545"/>
      <c r="THN83" s="545"/>
      <c r="THO83" s="545"/>
      <c r="THP83" s="545"/>
      <c r="THR83" s="545"/>
      <c r="THT83" s="545"/>
      <c r="THU83" s="545"/>
      <c r="THV83" s="545"/>
      <c r="THW83" s="545"/>
      <c r="THX83" s="545"/>
      <c r="THZ83" s="545"/>
      <c r="TIB83" s="545"/>
      <c r="TIC83" s="545"/>
      <c r="TID83" s="545"/>
      <c r="TIE83" s="545"/>
      <c r="TIF83" s="545"/>
      <c r="TIH83" s="545"/>
      <c r="TIJ83" s="545"/>
      <c r="TIK83" s="545"/>
      <c r="TIL83" s="545"/>
      <c r="TIM83" s="545"/>
      <c r="TIN83" s="545"/>
      <c r="TIP83" s="545"/>
      <c r="TIR83" s="545"/>
      <c r="TIS83" s="545"/>
      <c r="TIT83" s="545"/>
      <c r="TIU83" s="545"/>
      <c r="TIV83" s="545"/>
      <c r="TIX83" s="545"/>
      <c r="TIZ83" s="545"/>
      <c r="TJA83" s="545"/>
      <c r="TJB83" s="545"/>
      <c r="TJC83" s="545"/>
      <c r="TJD83" s="545"/>
      <c r="TJF83" s="545"/>
      <c r="TJH83" s="545"/>
      <c r="TJI83" s="545"/>
      <c r="TJJ83" s="545"/>
      <c r="TJK83" s="545"/>
      <c r="TJL83" s="545"/>
      <c r="TJN83" s="545"/>
      <c r="TJP83" s="545"/>
      <c r="TJQ83" s="545"/>
      <c r="TJR83" s="545"/>
      <c r="TJS83" s="545"/>
      <c r="TJT83" s="545"/>
      <c r="TJV83" s="545"/>
      <c r="TJX83" s="545"/>
      <c r="TJY83" s="545"/>
      <c r="TJZ83" s="545"/>
      <c r="TKA83" s="545"/>
      <c r="TKB83" s="545"/>
      <c r="TKD83" s="545"/>
      <c r="TKF83" s="545"/>
      <c r="TKG83" s="545"/>
      <c r="TKH83" s="545"/>
      <c r="TKI83" s="545"/>
      <c r="TKJ83" s="545"/>
      <c r="TKL83" s="545"/>
      <c r="TKN83" s="545"/>
      <c r="TKO83" s="545"/>
      <c r="TKP83" s="545"/>
      <c r="TKQ83" s="545"/>
      <c r="TKR83" s="545"/>
      <c r="TKT83" s="545"/>
      <c r="TKV83" s="545"/>
      <c r="TKW83" s="545"/>
      <c r="TKX83" s="545"/>
      <c r="TKY83" s="545"/>
      <c r="TKZ83" s="545"/>
      <c r="TLB83" s="545"/>
      <c r="TLD83" s="545"/>
      <c r="TLE83" s="545"/>
      <c r="TLF83" s="545"/>
      <c r="TLG83" s="545"/>
      <c r="TLH83" s="545"/>
      <c r="TLJ83" s="545"/>
      <c r="TLL83" s="545"/>
      <c r="TLM83" s="545"/>
      <c r="TLN83" s="545"/>
      <c r="TLO83" s="545"/>
      <c r="TLP83" s="545"/>
      <c r="TLR83" s="545"/>
      <c r="TLT83" s="545"/>
      <c r="TLU83" s="545"/>
      <c r="TLV83" s="545"/>
      <c r="TLW83" s="545"/>
      <c r="TLX83" s="545"/>
      <c r="TLZ83" s="545"/>
      <c r="TMB83" s="545"/>
      <c r="TMC83" s="545"/>
      <c r="TMD83" s="545"/>
      <c r="TME83" s="545"/>
      <c r="TMF83" s="545"/>
      <c r="TMH83" s="545"/>
      <c r="TMJ83" s="545"/>
      <c r="TMK83" s="545"/>
      <c r="TML83" s="545"/>
      <c r="TMM83" s="545"/>
      <c r="TMN83" s="545"/>
      <c r="TMP83" s="545"/>
      <c r="TMR83" s="545"/>
      <c r="TMS83" s="545"/>
      <c r="TMT83" s="545"/>
      <c r="TMU83" s="545"/>
      <c r="TMV83" s="545"/>
      <c r="TMX83" s="545"/>
      <c r="TMZ83" s="545"/>
      <c r="TNA83" s="545"/>
      <c r="TNB83" s="545"/>
      <c r="TNC83" s="545"/>
      <c r="TND83" s="545"/>
      <c r="TNF83" s="545"/>
      <c r="TNH83" s="545"/>
      <c r="TNI83" s="545"/>
      <c r="TNJ83" s="545"/>
      <c r="TNK83" s="545"/>
      <c r="TNL83" s="545"/>
      <c r="TNN83" s="545"/>
      <c r="TNP83" s="545"/>
      <c r="TNQ83" s="545"/>
      <c r="TNR83" s="545"/>
      <c r="TNS83" s="545"/>
      <c r="TNT83" s="545"/>
      <c r="TNV83" s="545"/>
      <c r="TNX83" s="545"/>
      <c r="TNY83" s="545"/>
      <c r="TNZ83" s="545"/>
      <c r="TOA83" s="545"/>
      <c r="TOB83" s="545"/>
      <c r="TOD83" s="545"/>
      <c r="TOF83" s="545"/>
      <c r="TOG83" s="545"/>
      <c r="TOH83" s="545"/>
      <c r="TOI83" s="545"/>
      <c r="TOJ83" s="545"/>
      <c r="TOL83" s="545"/>
      <c r="TON83" s="545"/>
      <c r="TOO83" s="545"/>
      <c r="TOP83" s="545"/>
      <c r="TOQ83" s="545"/>
      <c r="TOR83" s="545"/>
      <c r="TOT83" s="545"/>
      <c r="TOV83" s="545"/>
      <c r="TOW83" s="545"/>
      <c r="TOX83" s="545"/>
      <c r="TOY83" s="545"/>
      <c r="TOZ83" s="545"/>
      <c r="TPB83" s="545"/>
      <c r="TPD83" s="545"/>
      <c r="TPE83" s="545"/>
      <c r="TPF83" s="545"/>
      <c r="TPG83" s="545"/>
      <c r="TPH83" s="545"/>
      <c r="TPJ83" s="545"/>
      <c r="TPL83" s="545"/>
      <c r="TPM83" s="545"/>
      <c r="TPN83" s="545"/>
      <c r="TPO83" s="545"/>
      <c r="TPP83" s="545"/>
      <c r="TPR83" s="545"/>
      <c r="TPT83" s="545"/>
      <c r="TPU83" s="545"/>
      <c r="TPV83" s="545"/>
      <c r="TPW83" s="545"/>
      <c r="TPX83" s="545"/>
      <c r="TPZ83" s="545"/>
      <c r="TQB83" s="545"/>
      <c r="TQC83" s="545"/>
      <c r="TQD83" s="545"/>
      <c r="TQE83" s="545"/>
      <c r="TQF83" s="545"/>
      <c r="TQH83" s="545"/>
      <c r="TQJ83" s="545"/>
      <c r="TQK83" s="545"/>
      <c r="TQL83" s="545"/>
      <c r="TQM83" s="545"/>
      <c r="TQN83" s="545"/>
      <c r="TQP83" s="545"/>
      <c r="TQR83" s="545"/>
      <c r="TQS83" s="545"/>
      <c r="TQT83" s="545"/>
      <c r="TQU83" s="545"/>
      <c r="TQV83" s="545"/>
      <c r="TQX83" s="545"/>
      <c r="TQZ83" s="545"/>
      <c r="TRA83" s="545"/>
      <c r="TRB83" s="545"/>
      <c r="TRC83" s="545"/>
      <c r="TRD83" s="545"/>
      <c r="TRF83" s="545"/>
      <c r="TRH83" s="545"/>
      <c r="TRI83" s="545"/>
      <c r="TRJ83" s="545"/>
      <c r="TRK83" s="545"/>
      <c r="TRL83" s="545"/>
      <c r="TRN83" s="545"/>
      <c r="TRP83" s="545"/>
      <c r="TRQ83" s="545"/>
      <c r="TRR83" s="545"/>
      <c r="TRS83" s="545"/>
      <c r="TRT83" s="545"/>
      <c r="TRV83" s="545"/>
      <c r="TRX83" s="545"/>
      <c r="TRY83" s="545"/>
      <c r="TRZ83" s="545"/>
      <c r="TSA83" s="545"/>
      <c r="TSB83" s="545"/>
      <c r="TSD83" s="545"/>
      <c r="TSF83" s="545"/>
      <c r="TSG83" s="545"/>
      <c r="TSH83" s="545"/>
      <c r="TSI83" s="545"/>
      <c r="TSJ83" s="545"/>
      <c r="TSL83" s="545"/>
      <c r="TSN83" s="545"/>
      <c r="TSO83" s="545"/>
      <c r="TSP83" s="545"/>
      <c r="TSQ83" s="545"/>
      <c r="TSR83" s="545"/>
      <c r="TST83" s="545"/>
      <c r="TSV83" s="545"/>
      <c r="TSW83" s="545"/>
      <c r="TSX83" s="545"/>
      <c r="TSY83" s="545"/>
      <c r="TSZ83" s="545"/>
      <c r="TTB83" s="545"/>
      <c r="TTD83" s="545"/>
      <c r="TTE83" s="545"/>
      <c r="TTF83" s="545"/>
      <c r="TTG83" s="545"/>
      <c r="TTH83" s="545"/>
      <c r="TTJ83" s="545"/>
      <c r="TTL83" s="545"/>
      <c r="TTM83" s="545"/>
      <c r="TTN83" s="545"/>
      <c r="TTO83" s="545"/>
      <c r="TTP83" s="545"/>
      <c r="TTR83" s="545"/>
      <c r="TTT83" s="545"/>
      <c r="TTU83" s="545"/>
      <c r="TTV83" s="545"/>
      <c r="TTW83" s="545"/>
      <c r="TTX83" s="545"/>
      <c r="TTZ83" s="545"/>
      <c r="TUB83" s="545"/>
      <c r="TUC83" s="545"/>
      <c r="TUD83" s="545"/>
      <c r="TUE83" s="545"/>
      <c r="TUF83" s="545"/>
      <c r="TUH83" s="545"/>
      <c r="TUJ83" s="545"/>
      <c r="TUK83" s="545"/>
      <c r="TUL83" s="545"/>
      <c r="TUM83" s="545"/>
      <c r="TUN83" s="545"/>
      <c r="TUP83" s="545"/>
      <c r="TUR83" s="545"/>
      <c r="TUS83" s="545"/>
      <c r="TUT83" s="545"/>
      <c r="TUU83" s="545"/>
      <c r="TUV83" s="545"/>
      <c r="TUX83" s="545"/>
      <c r="TUZ83" s="545"/>
      <c r="TVA83" s="545"/>
      <c r="TVB83" s="545"/>
      <c r="TVC83" s="545"/>
      <c r="TVD83" s="545"/>
      <c r="TVF83" s="545"/>
      <c r="TVH83" s="545"/>
      <c r="TVI83" s="545"/>
      <c r="TVJ83" s="545"/>
      <c r="TVK83" s="545"/>
      <c r="TVL83" s="545"/>
      <c r="TVN83" s="545"/>
      <c r="TVP83" s="545"/>
      <c r="TVQ83" s="545"/>
      <c r="TVR83" s="545"/>
      <c r="TVS83" s="545"/>
      <c r="TVT83" s="545"/>
      <c r="TVV83" s="545"/>
      <c r="TVX83" s="545"/>
      <c r="TVY83" s="545"/>
      <c r="TVZ83" s="545"/>
      <c r="TWA83" s="545"/>
      <c r="TWB83" s="545"/>
      <c r="TWD83" s="545"/>
      <c r="TWF83" s="545"/>
      <c r="TWG83" s="545"/>
      <c r="TWH83" s="545"/>
      <c r="TWI83" s="545"/>
      <c r="TWJ83" s="545"/>
      <c r="TWL83" s="545"/>
      <c r="TWN83" s="545"/>
      <c r="TWO83" s="545"/>
      <c r="TWP83" s="545"/>
      <c r="TWQ83" s="545"/>
      <c r="TWR83" s="545"/>
      <c r="TWT83" s="545"/>
      <c r="TWV83" s="545"/>
      <c r="TWW83" s="545"/>
      <c r="TWX83" s="545"/>
      <c r="TWY83" s="545"/>
      <c r="TWZ83" s="545"/>
      <c r="TXB83" s="545"/>
      <c r="TXD83" s="545"/>
      <c r="TXE83" s="545"/>
      <c r="TXF83" s="545"/>
      <c r="TXG83" s="545"/>
      <c r="TXH83" s="545"/>
      <c r="TXJ83" s="545"/>
      <c r="TXL83" s="545"/>
      <c r="TXM83" s="545"/>
      <c r="TXN83" s="545"/>
      <c r="TXO83" s="545"/>
      <c r="TXP83" s="545"/>
      <c r="TXR83" s="545"/>
      <c r="TXT83" s="545"/>
      <c r="TXU83" s="545"/>
      <c r="TXV83" s="545"/>
      <c r="TXW83" s="545"/>
      <c r="TXX83" s="545"/>
      <c r="TXZ83" s="545"/>
      <c r="TYB83" s="545"/>
      <c r="TYC83" s="545"/>
      <c r="TYD83" s="545"/>
      <c r="TYE83" s="545"/>
      <c r="TYF83" s="545"/>
      <c r="TYH83" s="545"/>
      <c r="TYJ83" s="545"/>
      <c r="TYK83" s="545"/>
      <c r="TYL83" s="545"/>
      <c r="TYM83" s="545"/>
      <c r="TYN83" s="545"/>
      <c r="TYP83" s="545"/>
      <c r="TYR83" s="545"/>
      <c r="TYS83" s="545"/>
      <c r="TYT83" s="545"/>
      <c r="TYU83" s="545"/>
      <c r="TYV83" s="545"/>
      <c r="TYX83" s="545"/>
      <c r="TYZ83" s="545"/>
      <c r="TZA83" s="545"/>
      <c r="TZB83" s="545"/>
      <c r="TZC83" s="545"/>
      <c r="TZD83" s="545"/>
      <c r="TZF83" s="545"/>
      <c r="TZH83" s="545"/>
      <c r="TZI83" s="545"/>
      <c r="TZJ83" s="545"/>
      <c r="TZK83" s="545"/>
      <c r="TZL83" s="545"/>
      <c r="TZN83" s="545"/>
      <c r="TZP83" s="545"/>
      <c r="TZQ83" s="545"/>
      <c r="TZR83" s="545"/>
      <c r="TZS83" s="545"/>
      <c r="TZT83" s="545"/>
      <c r="TZV83" s="545"/>
      <c r="TZX83" s="545"/>
      <c r="TZY83" s="545"/>
      <c r="TZZ83" s="545"/>
      <c r="UAA83" s="545"/>
      <c r="UAB83" s="545"/>
      <c r="UAD83" s="545"/>
      <c r="UAF83" s="545"/>
      <c r="UAG83" s="545"/>
      <c r="UAH83" s="545"/>
      <c r="UAI83" s="545"/>
      <c r="UAJ83" s="545"/>
      <c r="UAL83" s="545"/>
      <c r="UAN83" s="545"/>
      <c r="UAO83" s="545"/>
      <c r="UAP83" s="545"/>
      <c r="UAQ83" s="545"/>
      <c r="UAR83" s="545"/>
      <c r="UAT83" s="545"/>
      <c r="UAV83" s="545"/>
      <c r="UAW83" s="545"/>
      <c r="UAX83" s="545"/>
      <c r="UAY83" s="545"/>
      <c r="UAZ83" s="545"/>
      <c r="UBB83" s="545"/>
      <c r="UBD83" s="545"/>
      <c r="UBE83" s="545"/>
      <c r="UBF83" s="545"/>
      <c r="UBG83" s="545"/>
      <c r="UBH83" s="545"/>
      <c r="UBJ83" s="545"/>
      <c r="UBL83" s="545"/>
      <c r="UBM83" s="545"/>
      <c r="UBN83" s="545"/>
      <c r="UBO83" s="545"/>
      <c r="UBP83" s="545"/>
      <c r="UBR83" s="545"/>
      <c r="UBT83" s="545"/>
      <c r="UBU83" s="545"/>
      <c r="UBV83" s="545"/>
      <c r="UBW83" s="545"/>
      <c r="UBX83" s="545"/>
      <c r="UBZ83" s="545"/>
      <c r="UCB83" s="545"/>
      <c r="UCC83" s="545"/>
      <c r="UCD83" s="545"/>
      <c r="UCE83" s="545"/>
      <c r="UCF83" s="545"/>
      <c r="UCH83" s="545"/>
      <c r="UCJ83" s="545"/>
      <c r="UCK83" s="545"/>
      <c r="UCL83" s="545"/>
      <c r="UCM83" s="545"/>
      <c r="UCN83" s="545"/>
      <c r="UCP83" s="545"/>
      <c r="UCR83" s="545"/>
      <c r="UCS83" s="545"/>
      <c r="UCT83" s="545"/>
      <c r="UCU83" s="545"/>
      <c r="UCV83" s="545"/>
      <c r="UCX83" s="545"/>
      <c r="UCZ83" s="545"/>
      <c r="UDA83" s="545"/>
      <c r="UDB83" s="545"/>
      <c r="UDC83" s="545"/>
      <c r="UDD83" s="545"/>
      <c r="UDF83" s="545"/>
      <c r="UDH83" s="545"/>
      <c r="UDI83" s="545"/>
      <c r="UDJ83" s="545"/>
      <c r="UDK83" s="545"/>
      <c r="UDL83" s="545"/>
      <c r="UDN83" s="545"/>
      <c r="UDP83" s="545"/>
      <c r="UDQ83" s="545"/>
      <c r="UDR83" s="545"/>
      <c r="UDS83" s="545"/>
      <c r="UDT83" s="545"/>
      <c r="UDV83" s="545"/>
      <c r="UDX83" s="545"/>
      <c r="UDY83" s="545"/>
      <c r="UDZ83" s="545"/>
      <c r="UEA83" s="545"/>
      <c r="UEB83" s="545"/>
      <c r="UED83" s="545"/>
      <c r="UEF83" s="545"/>
      <c r="UEG83" s="545"/>
      <c r="UEH83" s="545"/>
      <c r="UEI83" s="545"/>
      <c r="UEJ83" s="545"/>
      <c r="UEL83" s="545"/>
      <c r="UEN83" s="545"/>
      <c r="UEO83" s="545"/>
      <c r="UEP83" s="545"/>
      <c r="UEQ83" s="545"/>
      <c r="UER83" s="545"/>
      <c r="UET83" s="545"/>
      <c r="UEV83" s="545"/>
      <c r="UEW83" s="545"/>
      <c r="UEX83" s="545"/>
      <c r="UEY83" s="545"/>
      <c r="UEZ83" s="545"/>
      <c r="UFB83" s="545"/>
      <c r="UFD83" s="545"/>
      <c r="UFE83" s="545"/>
      <c r="UFF83" s="545"/>
      <c r="UFG83" s="545"/>
      <c r="UFH83" s="545"/>
      <c r="UFJ83" s="545"/>
      <c r="UFL83" s="545"/>
      <c r="UFM83" s="545"/>
      <c r="UFN83" s="545"/>
      <c r="UFO83" s="545"/>
      <c r="UFP83" s="545"/>
      <c r="UFR83" s="545"/>
      <c r="UFT83" s="545"/>
      <c r="UFU83" s="545"/>
      <c r="UFV83" s="545"/>
      <c r="UFW83" s="545"/>
      <c r="UFX83" s="545"/>
      <c r="UFZ83" s="545"/>
      <c r="UGB83" s="545"/>
      <c r="UGC83" s="545"/>
      <c r="UGD83" s="545"/>
      <c r="UGE83" s="545"/>
      <c r="UGF83" s="545"/>
      <c r="UGH83" s="545"/>
      <c r="UGJ83" s="545"/>
      <c r="UGK83" s="545"/>
      <c r="UGL83" s="545"/>
      <c r="UGM83" s="545"/>
      <c r="UGN83" s="545"/>
      <c r="UGP83" s="545"/>
      <c r="UGR83" s="545"/>
      <c r="UGS83" s="545"/>
      <c r="UGT83" s="545"/>
      <c r="UGU83" s="545"/>
      <c r="UGV83" s="545"/>
      <c r="UGX83" s="545"/>
      <c r="UGZ83" s="545"/>
      <c r="UHA83" s="545"/>
      <c r="UHB83" s="545"/>
      <c r="UHC83" s="545"/>
      <c r="UHD83" s="545"/>
      <c r="UHF83" s="545"/>
      <c r="UHH83" s="545"/>
      <c r="UHI83" s="545"/>
      <c r="UHJ83" s="545"/>
      <c r="UHK83" s="545"/>
      <c r="UHL83" s="545"/>
      <c r="UHN83" s="545"/>
      <c r="UHP83" s="545"/>
      <c r="UHQ83" s="545"/>
      <c r="UHR83" s="545"/>
      <c r="UHS83" s="545"/>
      <c r="UHT83" s="545"/>
      <c r="UHV83" s="545"/>
      <c r="UHX83" s="545"/>
      <c r="UHY83" s="545"/>
      <c r="UHZ83" s="545"/>
      <c r="UIA83" s="545"/>
      <c r="UIB83" s="545"/>
      <c r="UID83" s="545"/>
      <c r="UIF83" s="545"/>
      <c r="UIG83" s="545"/>
      <c r="UIH83" s="545"/>
      <c r="UII83" s="545"/>
      <c r="UIJ83" s="545"/>
      <c r="UIL83" s="545"/>
      <c r="UIN83" s="545"/>
      <c r="UIO83" s="545"/>
      <c r="UIP83" s="545"/>
      <c r="UIQ83" s="545"/>
      <c r="UIR83" s="545"/>
      <c r="UIT83" s="545"/>
      <c r="UIV83" s="545"/>
      <c r="UIW83" s="545"/>
      <c r="UIX83" s="545"/>
      <c r="UIY83" s="545"/>
      <c r="UIZ83" s="545"/>
      <c r="UJB83" s="545"/>
      <c r="UJD83" s="545"/>
      <c r="UJE83" s="545"/>
      <c r="UJF83" s="545"/>
      <c r="UJG83" s="545"/>
      <c r="UJH83" s="545"/>
      <c r="UJJ83" s="545"/>
      <c r="UJL83" s="545"/>
      <c r="UJM83" s="545"/>
      <c r="UJN83" s="545"/>
      <c r="UJO83" s="545"/>
      <c r="UJP83" s="545"/>
      <c r="UJR83" s="545"/>
      <c r="UJT83" s="545"/>
      <c r="UJU83" s="545"/>
      <c r="UJV83" s="545"/>
      <c r="UJW83" s="545"/>
      <c r="UJX83" s="545"/>
      <c r="UJZ83" s="545"/>
      <c r="UKB83" s="545"/>
      <c r="UKC83" s="545"/>
      <c r="UKD83" s="545"/>
      <c r="UKE83" s="545"/>
      <c r="UKF83" s="545"/>
      <c r="UKH83" s="545"/>
      <c r="UKJ83" s="545"/>
      <c r="UKK83" s="545"/>
      <c r="UKL83" s="545"/>
      <c r="UKM83" s="545"/>
      <c r="UKN83" s="545"/>
      <c r="UKP83" s="545"/>
      <c r="UKR83" s="545"/>
      <c r="UKS83" s="545"/>
      <c r="UKT83" s="545"/>
      <c r="UKU83" s="545"/>
      <c r="UKV83" s="545"/>
      <c r="UKX83" s="545"/>
      <c r="UKZ83" s="545"/>
      <c r="ULA83" s="545"/>
      <c r="ULB83" s="545"/>
      <c r="ULC83" s="545"/>
      <c r="ULD83" s="545"/>
      <c r="ULF83" s="545"/>
      <c r="ULH83" s="545"/>
      <c r="ULI83" s="545"/>
      <c r="ULJ83" s="545"/>
      <c r="ULK83" s="545"/>
      <c r="ULL83" s="545"/>
      <c r="ULN83" s="545"/>
      <c r="ULP83" s="545"/>
      <c r="ULQ83" s="545"/>
      <c r="ULR83" s="545"/>
      <c r="ULS83" s="545"/>
      <c r="ULT83" s="545"/>
      <c r="ULV83" s="545"/>
      <c r="ULX83" s="545"/>
      <c r="ULY83" s="545"/>
      <c r="ULZ83" s="545"/>
      <c r="UMA83" s="545"/>
      <c r="UMB83" s="545"/>
      <c r="UMD83" s="545"/>
      <c r="UMF83" s="545"/>
      <c r="UMG83" s="545"/>
      <c r="UMH83" s="545"/>
      <c r="UMI83" s="545"/>
      <c r="UMJ83" s="545"/>
      <c r="UML83" s="545"/>
      <c r="UMN83" s="545"/>
      <c r="UMO83" s="545"/>
      <c r="UMP83" s="545"/>
      <c r="UMQ83" s="545"/>
      <c r="UMR83" s="545"/>
      <c r="UMT83" s="545"/>
      <c r="UMV83" s="545"/>
      <c r="UMW83" s="545"/>
      <c r="UMX83" s="545"/>
      <c r="UMY83" s="545"/>
      <c r="UMZ83" s="545"/>
      <c r="UNB83" s="545"/>
      <c r="UND83" s="545"/>
      <c r="UNE83" s="545"/>
      <c r="UNF83" s="545"/>
      <c r="UNG83" s="545"/>
      <c r="UNH83" s="545"/>
      <c r="UNJ83" s="545"/>
      <c r="UNL83" s="545"/>
      <c r="UNM83" s="545"/>
      <c r="UNN83" s="545"/>
      <c r="UNO83" s="545"/>
      <c r="UNP83" s="545"/>
      <c r="UNR83" s="545"/>
      <c r="UNT83" s="545"/>
      <c r="UNU83" s="545"/>
      <c r="UNV83" s="545"/>
      <c r="UNW83" s="545"/>
      <c r="UNX83" s="545"/>
      <c r="UNZ83" s="545"/>
      <c r="UOB83" s="545"/>
      <c r="UOC83" s="545"/>
      <c r="UOD83" s="545"/>
      <c r="UOE83" s="545"/>
      <c r="UOF83" s="545"/>
      <c r="UOH83" s="545"/>
      <c r="UOJ83" s="545"/>
      <c r="UOK83" s="545"/>
      <c r="UOL83" s="545"/>
      <c r="UOM83" s="545"/>
      <c r="UON83" s="545"/>
      <c r="UOP83" s="545"/>
      <c r="UOR83" s="545"/>
      <c r="UOS83" s="545"/>
      <c r="UOT83" s="545"/>
      <c r="UOU83" s="545"/>
      <c r="UOV83" s="545"/>
      <c r="UOX83" s="545"/>
      <c r="UOZ83" s="545"/>
      <c r="UPA83" s="545"/>
      <c r="UPB83" s="545"/>
      <c r="UPC83" s="545"/>
      <c r="UPD83" s="545"/>
      <c r="UPF83" s="545"/>
      <c r="UPH83" s="545"/>
      <c r="UPI83" s="545"/>
      <c r="UPJ83" s="545"/>
      <c r="UPK83" s="545"/>
      <c r="UPL83" s="545"/>
      <c r="UPN83" s="545"/>
      <c r="UPP83" s="545"/>
      <c r="UPQ83" s="545"/>
      <c r="UPR83" s="545"/>
      <c r="UPS83" s="545"/>
      <c r="UPT83" s="545"/>
      <c r="UPV83" s="545"/>
      <c r="UPX83" s="545"/>
      <c r="UPY83" s="545"/>
      <c r="UPZ83" s="545"/>
      <c r="UQA83" s="545"/>
      <c r="UQB83" s="545"/>
      <c r="UQD83" s="545"/>
      <c r="UQF83" s="545"/>
      <c r="UQG83" s="545"/>
      <c r="UQH83" s="545"/>
      <c r="UQI83" s="545"/>
      <c r="UQJ83" s="545"/>
      <c r="UQL83" s="545"/>
      <c r="UQN83" s="545"/>
      <c r="UQO83" s="545"/>
      <c r="UQP83" s="545"/>
      <c r="UQQ83" s="545"/>
      <c r="UQR83" s="545"/>
      <c r="UQT83" s="545"/>
      <c r="UQV83" s="545"/>
      <c r="UQW83" s="545"/>
      <c r="UQX83" s="545"/>
      <c r="UQY83" s="545"/>
      <c r="UQZ83" s="545"/>
      <c r="URB83" s="545"/>
      <c r="URD83" s="545"/>
      <c r="URE83" s="545"/>
      <c r="URF83" s="545"/>
      <c r="URG83" s="545"/>
      <c r="URH83" s="545"/>
      <c r="URJ83" s="545"/>
      <c r="URL83" s="545"/>
      <c r="URM83" s="545"/>
      <c r="URN83" s="545"/>
      <c r="URO83" s="545"/>
      <c r="URP83" s="545"/>
      <c r="URR83" s="545"/>
      <c r="URT83" s="545"/>
      <c r="URU83" s="545"/>
      <c r="URV83" s="545"/>
      <c r="URW83" s="545"/>
      <c r="URX83" s="545"/>
      <c r="URZ83" s="545"/>
      <c r="USB83" s="545"/>
      <c r="USC83" s="545"/>
      <c r="USD83" s="545"/>
      <c r="USE83" s="545"/>
      <c r="USF83" s="545"/>
      <c r="USH83" s="545"/>
      <c r="USJ83" s="545"/>
      <c r="USK83" s="545"/>
      <c r="USL83" s="545"/>
      <c r="USM83" s="545"/>
      <c r="USN83" s="545"/>
      <c r="USP83" s="545"/>
      <c r="USR83" s="545"/>
      <c r="USS83" s="545"/>
      <c r="UST83" s="545"/>
      <c r="USU83" s="545"/>
      <c r="USV83" s="545"/>
      <c r="USX83" s="545"/>
      <c r="USZ83" s="545"/>
      <c r="UTA83" s="545"/>
      <c r="UTB83" s="545"/>
      <c r="UTC83" s="545"/>
      <c r="UTD83" s="545"/>
      <c r="UTF83" s="545"/>
      <c r="UTH83" s="545"/>
      <c r="UTI83" s="545"/>
      <c r="UTJ83" s="545"/>
      <c r="UTK83" s="545"/>
      <c r="UTL83" s="545"/>
      <c r="UTN83" s="545"/>
      <c r="UTP83" s="545"/>
      <c r="UTQ83" s="545"/>
      <c r="UTR83" s="545"/>
      <c r="UTS83" s="545"/>
      <c r="UTT83" s="545"/>
      <c r="UTV83" s="545"/>
      <c r="UTX83" s="545"/>
      <c r="UTY83" s="545"/>
      <c r="UTZ83" s="545"/>
      <c r="UUA83" s="545"/>
      <c r="UUB83" s="545"/>
      <c r="UUD83" s="545"/>
      <c r="UUF83" s="545"/>
      <c r="UUG83" s="545"/>
      <c r="UUH83" s="545"/>
      <c r="UUI83" s="545"/>
      <c r="UUJ83" s="545"/>
      <c r="UUL83" s="545"/>
      <c r="UUN83" s="545"/>
      <c r="UUO83" s="545"/>
      <c r="UUP83" s="545"/>
      <c r="UUQ83" s="545"/>
      <c r="UUR83" s="545"/>
      <c r="UUT83" s="545"/>
      <c r="UUV83" s="545"/>
      <c r="UUW83" s="545"/>
      <c r="UUX83" s="545"/>
      <c r="UUY83" s="545"/>
      <c r="UUZ83" s="545"/>
      <c r="UVB83" s="545"/>
      <c r="UVD83" s="545"/>
      <c r="UVE83" s="545"/>
      <c r="UVF83" s="545"/>
      <c r="UVG83" s="545"/>
      <c r="UVH83" s="545"/>
      <c r="UVJ83" s="545"/>
      <c r="UVL83" s="545"/>
      <c r="UVM83" s="545"/>
      <c r="UVN83" s="545"/>
      <c r="UVO83" s="545"/>
      <c r="UVP83" s="545"/>
      <c r="UVR83" s="545"/>
      <c r="UVT83" s="545"/>
      <c r="UVU83" s="545"/>
      <c r="UVV83" s="545"/>
      <c r="UVW83" s="545"/>
      <c r="UVX83" s="545"/>
      <c r="UVZ83" s="545"/>
      <c r="UWB83" s="545"/>
      <c r="UWC83" s="545"/>
      <c r="UWD83" s="545"/>
      <c r="UWE83" s="545"/>
      <c r="UWF83" s="545"/>
      <c r="UWH83" s="545"/>
      <c r="UWJ83" s="545"/>
      <c r="UWK83" s="545"/>
      <c r="UWL83" s="545"/>
      <c r="UWM83" s="545"/>
      <c r="UWN83" s="545"/>
      <c r="UWP83" s="545"/>
      <c r="UWR83" s="545"/>
      <c r="UWS83" s="545"/>
      <c r="UWT83" s="545"/>
      <c r="UWU83" s="545"/>
      <c r="UWV83" s="545"/>
      <c r="UWX83" s="545"/>
      <c r="UWZ83" s="545"/>
      <c r="UXA83" s="545"/>
      <c r="UXB83" s="545"/>
      <c r="UXC83" s="545"/>
      <c r="UXD83" s="545"/>
      <c r="UXF83" s="545"/>
      <c r="UXH83" s="545"/>
      <c r="UXI83" s="545"/>
      <c r="UXJ83" s="545"/>
      <c r="UXK83" s="545"/>
      <c r="UXL83" s="545"/>
      <c r="UXN83" s="545"/>
      <c r="UXP83" s="545"/>
      <c r="UXQ83" s="545"/>
      <c r="UXR83" s="545"/>
      <c r="UXS83" s="545"/>
      <c r="UXT83" s="545"/>
      <c r="UXV83" s="545"/>
      <c r="UXX83" s="545"/>
      <c r="UXY83" s="545"/>
      <c r="UXZ83" s="545"/>
      <c r="UYA83" s="545"/>
      <c r="UYB83" s="545"/>
      <c r="UYD83" s="545"/>
      <c r="UYF83" s="545"/>
      <c r="UYG83" s="545"/>
      <c r="UYH83" s="545"/>
      <c r="UYI83" s="545"/>
      <c r="UYJ83" s="545"/>
      <c r="UYL83" s="545"/>
      <c r="UYN83" s="545"/>
      <c r="UYO83" s="545"/>
      <c r="UYP83" s="545"/>
      <c r="UYQ83" s="545"/>
      <c r="UYR83" s="545"/>
      <c r="UYT83" s="545"/>
      <c r="UYV83" s="545"/>
      <c r="UYW83" s="545"/>
      <c r="UYX83" s="545"/>
      <c r="UYY83" s="545"/>
      <c r="UYZ83" s="545"/>
      <c r="UZB83" s="545"/>
      <c r="UZD83" s="545"/>
      <c r="UZE83" s="545"/>
      <c r="UZF83" s="545"/>
      <c r="UZG83" s="545"/>
      <c r="UZH83" s="545"/>
      <c r="UZJ83" s="545"/>
      <c r="UZL83" s="545"/>
      <c r="UZM83" s="545"/>
      <c r="UZN83" s="545"/>
      <c r="UZO83" s="545"/>
      <c r="UZP83" s="545"/>
      <c r="UZR83" s="545"/>
      <c r="UZT83" s="545"/>
      <c r="UZU83" s="545"/>
      <c r="UZV83" s="545"/>
      <c r="UZW83" s="545"/>
      <c r="UZX83" s="545"/>
      <c r="UZZ83" s="545"/>
      <c r="VAB83" s="545"/>
      <c r="VAC83" s="545"/>
      <c r="VAD83" s="545"/>
      <c r="VAE83" s="545"/>
      <c r="VAF83" s="545"/>
      <c r="VAH83" s="545"/>
      <c r="VAJ83" s="545"/>
      <c r="VAK83" s="545"/>
      <c r="VAL83" s="545"/>
      <c r="VAM83" s="545"/>
      <c r="VAN83" s="545"/>
      <c r="VAP83" s="545"/>
      <c r="VAR83" s="545"/>
      <c r="VAS83" s="545"/>
      <c r="VAT83" s="545"/>
      <c r="VAU83" s="545"/>
      <c r="VAV83" s="545"/>
      <c r="VAX83" s="545"/>
      <c r="VAZ83" s="545"/>
      <c r="VBA83" s="545"/>
      <c r="VBB83" s="545"/>
      <c r="VBC83" s="545"/>
      <c r="VBD83" s="545"/>
      <c r="VBF83" s="545"/>
      <c r="VBH83" s="545"/>
      <c r="VBI83" s="545"/>
      <c r="VBJ83" s="545"/>
      <c r="VBK83" s="545"/>
      <c r="VBL83" s="545"/>
      <c r="VBN83" s="545"/>
      <c r="VBP83" s="545"/>
      <c r="VBQ83" s="545"/>
      <c r="VBR83" s="545"/>
      <c r="VBS83" s="545"/>
      <c r="VBT83" s="545"/>
      <c r="VBV83" s="545"/>
      <c r="VBX83" s="545"/>
      <c r="VBY83" s="545"/>
      <c r="VBZ83" s="545"/>
      <c r="VCA83" s="545"/>
      <c r="VCB83" s="545"/>
      <c r="VCD83" s="545"/>
      <c r="VCF83" s="545"/>
      <c r="VCG83" s="545"/>
      <c r="VCH83" s="545"/>
      <c r="VCI83" s="545"/>
      <c r="VCJ83" s="545"/>
      <c r="VCL83" s="545"/>
      <c r="VCN83" s="545"/>
      <c r="VCO83" s="545"/>
      <c r="VCP83" s="545"/>
      <c r="VCQ83" s="545"/>
      <c r="VCR83" s="545"/>
      <c r="VCT83" s="545"/>
      <c r="VCV83" s="545"/>
      <c r="VCW83" s="545"/>
      <c r="VCX83" s="545"/>
      <c r="VCY83" s="545"/>
      <c r="VCZ83" s="545"/>
      <c r="VDB83" s="545"/>
      <c r="VDD83" s="545"/>
      <c r="VDE83" s="545"/>
      <c r="VDF83" s="545"/>
      <c r="VDG83" s="545"/>
      <c r="VDH83" s="545"/>
      <c r="VDJ83" s="545"/>
      <c r="VDL83" s="545"/>
      <c r="VDM83" s="545"/>
      <c r="VDN83" s="545"/>
      <c r="VDO83" s="545"/>
      <c r="VDP83" s="545"/>
      <c r="VDR83" s="545"/>
      <c r="VDT83" s="545"/>
      <c r="VDU83" s="545"/>
      <c r="VDV83" s="545"/>
      <c r="VDW83" s="545"/>
      <c r="VDX83" s="545"/>
      <c r="VDZ83" s="545"/>
      <c r="VEB83" s="545"/>
      <c r="VEC83" s="545"/>
      <c r="VED83" s="545"/>
      <c r="VEE83" s="545"/>
      <c r="VEF83" s="545"/>
      <c r="VEH83" s="545"/>
      <c r="VEJ83" s="545"/>
      <c r="VEK83" s="545"/>
      <c r="VEL83" s="545"/>
      <c r="VEM83" s="545"/>
      <c r="VEN83" s="545"/>
      <c r="VEP83" s="545"/>
      <c r="VER83" s="545"/>
      <c r="VES83" s="545"/>
      <c r="VET83" s="545"/>
      <c r="VEU83" s="545"/>
      <c r="VEV83" s="545"/>
      <c r="VEX83" s="545"/>
      <c r="VEZ83" s="545"/>
      <c r="VFA83" s="545"/>
      <c r="VFB83" s="545"/>
      <c r="VFC83" s="545"/>
      <c r="VFD83" s="545"/>
      <c r="VFF83" s="545"/>
      <c r="VFH83" s="545"/>
      <c r="VFI83" s="545"/>
      <c r="VFJ83" s="545"/>
      <c r="VFK83" s="545"/>
      <c r="VFL83" s="545"/>
      <c r="VFN83" s="545"/>
      <c r="VFP83" s="545"/>
      <c r="VFQ83" s="545"/>
      <c r="VFR83" s="545"/>
      <c r="VFS83" s="545"/>
      <c r="VFT83" s="545"/>
      <c r="VFV83" s="545"/>
      <c r="VFX83" s="545"/>
      <c r="VFY83" s="545"/>
      <c r="VFZ83" s="545"/>
      <c r="VGA83" s="545"/>
      <c r="VGB83" s="545"/>
      <c r="VGD83" s="545"/>
      <c r="VGF83" s="545"/>
      <c r="VGG83" s="545"/>
      <c r="VGH83" s="545"/>
      <c r="VGI83" s="545"/>
      <c r="VGJ83" s="545"/>
      <c r="VGL83" s="545"/>
      <c r="VGN83" s="545"/>
      <c r="VGO83" s="545"/>
      <c r="VGP83" s="545"/>
      <c r="VGQ83" s="545"/>
      <c r="VGR83" s="545"/>
      <c r="VGT83" s="545"/>
      <c r="VGV83" s="545"/>
      <c r="VGW83" s="545"/>
      <c r="VGX83" s="545"/>
      <c r="VGY83" s="545"/>
      <c r="VGZ83" s="545"/>
      <c r="VHB83" s="545"/>
      <c r="VHD83" s="545"/>
      <c r="VHE83" s="545"/>
      <c r="VHF83" s="545"/>
      <c r="VHG83" s="545"/>
      <c r="VHH83" s="545"/>
      <c r="VHJ83" s="545"/>
      <c r="VHL83" s="545"/>
      <c r="VHM83" s="545"/>
      <c r="VHN83" s="545"/>
      <c r="VHO83" s="545"/>
      <c r="VHP83" s="545"/>
      <c r="VHR83" s="545"/>
      <c r="VHT83" s="545"/>
      <c r="VHU83" s="545"/>
      <c r="VHV83" s="545"/>
      <c r="VHW83" s="545"/>
      <c r="VHX83" s="545"/>
      <c r="VHZ83" s="545"/>
      <c r="VIB83" s="545"/>
      <c r="VIC83" s="545"/>
      <c r="VID83" s="545"/>
      <c r="VIE83" s="545"/>
      <c r="VIF83" s="545"/>
      <c r="VIH83" s="545"/>
      <c r="VIJ83" s="545"/>
      <c r="VIK83" s="545"/>
      <c r="VIL83" s="545"/>
      <c r="VIM83" s="545"/>
      <c r="VIN83" s="545"/>
      <c r="VIP83" s="545"/>
      <c r="VIR83" s="545"/>
      <c r="VIS83" s="545"/>
      <c r="VIT83" s="545"/>
      <c r="VIU83" s="545"/>
      <c r="VIV83" s="545"/>
      <c r="VIX83" s="545"/>
      <c r="VIZ83" s="545"/>
      <c r="VJA83" s="545"/>
      <c r="VJB83" s="545"/>
      <c r="VJC83" s="545"/>
      <c r="VJD83" s="545"/>
      <c r="VJF83" s="545"/>
      <c r="VJH83" s="545"/>
      <c r="VJI83" s="545"/>
      <c r="VJJ83" s="545"/>
      <c r="VJK83" s="545"/>
      <c r="VJL83" s="545"/>
      <c r="VJN83" s="545"/>
      <c r="VJP83" s="545"/>
      <c r="VJQ83" s="545"/>
      <c r="VJR83" s="545"/>
      <c r="VJS83" s="545"/>
      <c r="VJT83" s="545"/>
      <c r="VJV83" s="545"/>
      <c r="VJX83" s="545"/>
      <c r="VJY83" s="545"/>
      <c r="VJZ83" s="545"/>
      <c r="VKA83" s="545"/>
      <c r="VKB83" s="545"/>
      <c r="VKD83" s="545"/>
      <c r="VKF83" s="545"/>
      <c r="VKG83" s="545"/>
      <c r="VKH83" s="545"/>
      <c r="VKI83" s="545"/>
      <c r="VKJ83" s="545"/>
      <c r="VKL83" s="545"/>
      <c r="VKN83" s="545"/>
      <c r="VKO83" s="545"/>
      <c r="VKP83" s="545"/>
      <c r="VKQ83" s="545"/>
      <c r="VKR83" s="545"/>
      <c r="VKT83" s="545"/>
      <c r="VKV83" s="545"/>
      <c r="VKW83" s="545"/>
      <c r="VKX83" s="545"/>
      <c r="VKY83" s="545"/>
      <c r="VKZ83" s="545"/>
      <c r="VLB83" s="545"/>
      <c r="VLD83" s="545"/>
      <c r="VLE83" s="545"/>
      <c r="VLF83" s="545"/>
      <c r="VLG83" s="545"/>
      <c r="VLH83" s="545"/>
      <c r="VLJ83" s="545"/>
      <c r="VLL83" s="545"/>
      <c r="VLM83" s="545"/>
      <c r="VLN83" s="545"/>
      <c r="VLO83" s="545"/>
      <c r="VLP83" s="545"/>
      <c r="VLR83" s="545"/>
      <c r="VLT83" s="545"/>
      <c r="VLU83" s="545"/>
      <c r="VLV83" s="545"/>
      <c r="VLW83" s="545"/>
      <c r="VLX83" s="545"/>
      <c r="VLZ83" s="545"/>
      <c r="VMB83" s="545"/>
      <c r="VMC83" s="545"/>
      <c r="VMD83" s="545"/>
      <c r="VME83" s="545"/>
      <c r="VMF83" s="545"/>
      <c r="VMH83" s="545"/>
      <c r="VMJ83" s="545"/>
      <c r="VMK83" s="545"/>
      <c r="VML83" s="545"/>
      <c r="VMM83" s="545"/>
      <c r="VMN83" s="545"/>
      <c r="VMP83" s="545"/>
      <c r="VMR83" s="545"/>
      <c r="VMS83" s="545"/>
      <c r="VMT83" s="545"/>
      <c r="VMU83" s="545"/>
      <c r="VMV83" s="545"/>
      <c r="VMX83" s="545"/>
      <c r="VMZ83" s="545"/>
      <c r="VNA83" s="545"/>
      <c r="VNB83" s="545"/>
      <c r="VNC83" s="545"/>
      <c r="VND83" s="545"/>
      <c r="VNF83" s="545"/>
      <c r="VNH83" s="545"/>
      <c r="VNI83" s="545"/>
      <c r="VNJ83" s="545"/>
      <c r="VNK83" s="545"/>
      <c r="VNL83" s="545"/>
      <c r="VNN83" s="545"/>
      <c r="VNP83" s="545"/>
      <c r="VNQ83" s="545"/>
      <c r="VNR83" s="545"/>
      <c r="VNS83" s="545"/>
      <c r="VNT83" s="545"/>
      <c r="VNV83" s="545"/>
      <c r="VNX83" s="545"/>
      <c r="VNY83" s="545"/>
      <c r="VNZ83" s="545"/>
      <c r="VOA83" s="545"/>
      <c r="VOB83" s="545"/>
      <c r="VOD83" s="545"/>
      <c r="VOF83" s="545"/>
      <c r="VOG83" s="545"/>
      <c r="VOH83" s="545"/>
      <c r="VOI83" s="545"/>
      <c r="VOJ83" s="545"/>
      <c r="VOL83" s="545"/>
      <c r="VON83" s="545"/>
      <c r="VOO83" s="545"/>
      <c r="VOP83" s="545"/>
      <c r="VOQ83" s="545"/>
      <c r="VOR83" s="545"/>
      <c r="VOT83" s="545"/>
      <c r="VOV83" s="545"/>
      <c r="VOW83" s="545"/>
      <c r="VOX83" s="545"/>
      <c r="VOY83" s="545"/>
      <c r="VOZ83" s="545"/>
      <c r="VPB83" s="545"/>
      <c r="VPD83" s="545"/>
      <c r="VPE83" s="545"/>
      <c r="VPF83" s="545"/>
      <c r="VPG83" s="545"/>
      <c r="VPH83" s="545"/>
      <c r="VPJ83" s="545"/>
      <c r="VPL83" s="545"/>
      <c r="VPM83" s="545"/>
      <c r="VPN83" s="545"/>
      <c r="VPO83" s="545"/>
      <c r="VPP83" s="545"/>
      <c r="VPR83" s="545"/>
      <c r="VPT83" s="545"/>
      <c r="VPU83" s="545"/>
      <c r="VPV83" s="545"/>
      <c r="VPW83" s="545"/>
      <c r="VPX83" s="545"/>
      <c r="VPZ83" s="545"/>
      <c r="VQB83" s="545"/>
      <c r="VQC83" s="545"/>
      <c r="VQD83" s="545"/>
      <c r="VQE83" s="545"/>
      <c r="VQF83" s="545"/>
      <c r="VQH83" s="545"/>
      <c r="VQJ83" s="545"/>
      <c r="VQK83" s="545"/>
      <c r="VQL83" s="545"/>
      <c r="VQM83" s="545"/>
      <c r="VQN83" s="545"/>
      <c r="VQP83" s="545"/>
      <c r="VQR83" s="545"/>
      <c r="VQS83" s="545"/>
      <c r="VQT83" s="545"/>
      <c r="VQU83" s="545"/>
      <c r="VQV83" s="545"/>
      <c r="VQX83" s="545"/>
      <c r="VQZ83" s="545"/>
      <c r="VRA83" s="545"/>
      <c r="VRB83" s="545"/>
      <c r="VRC83" s="545"/>
      <c r="VRD83" s="545"/>
      <c r="VRF83" s="545"/>
      <c r="VRH83" s="545"/>
      <c r="VRI83" s="545"/>
      <c r="VRJ83" s="545"/>
      <c r="VRK83" s="545"/>
      <c r="VRL83" s="545"/>
      <c r="VRN83" s="545"/>
      <c r="VRP83" s="545"/>
      <c r="VRQ83" s="545"/>
      <c r="VRR83" s="545"/>
      <c r="VRS83" s="545"/>
      <c r="VRT83" s="545"/>
      <c r="VRV83" s="545"/>
      <c r="VRX83" s="545"/>
      <c r="VRY83" s="545"/>
      <c r="VRZ83" s="545"/>
      <c r="VSA83" s="545"/>
      <c r="VSB83" s="545"/>
      <c r="VSD83" s="545"/>
      <c r="VSF83" s="545"/>
      <c r="VSG83" s="545"/>
      <c r="VSH83" s="545"/>
      <c r="VSI83" s="545"/>
      <c r="VSJ83" s="545"/>
      <c r="VSL83" s="545"/>
      <c r="VSN83" s="545"/>
      <c r="VSO83" s="545"/>
      <c r="VSP83" s="545"/>
      <c r="VSQ83" s="545"/>
      <c r="VSR83" s="545"/>
      <c r="VST83" s="545"/>
      <c r="VSV83" s="545"/>
      <c r="VSW83" s="545"/>
      <c r="VSX83" s="545"/>
      <c r="VSY83" s="545"/>
      <c r="VSZ83" s="545"/>
      <c r="VTB83" s="545"/>
      <c r="VTD83" s="545"/>
      <c r="VTE83" s="545"/>
      <c r="VTF83" s="545"/>
      <c r="VTG83" s="545"/>
      <c r="VTH83" s="545"/>
      <c r="VTJ83" s="545"/>
      <c r="VTL83" s="545"/>
      <c r="VTM83" s="545"/>
      <c r="VTN83" s="545"/>
      <c r="VTO83" s="545"/>
      <c r="VTP83" s="545"/>
      <c r="VTR83" s="545"/>
      <c r="VTT83" s="545"/>
      <c r="VTU83" s="545"/>
      <c r="VTV83" s="545"/>
      <c r="VTW83" s="545"/>
      <c r="VTX83" s="545"/>
      <c r="VTZ83" s="545"/>
      <c r="VUB83" s="545"/>
      <c r="VUC83" s="545"/>
      <c r="VUD83" s="545"/>
      <c r="VUE83" s="545"/>
      <c r="VUF83" s="545"/>
      <c r="VUH83" s="545"/>
      <c r="VUJ83" s="545"/>
      <c r="VUK83" s="545"/>
      <c r="VUL83" s="545"/>
      <c r="VUM83" s="545"/>
      <c r="VUN83" s="545"/>
      <c r="VUP83" s="545"/>
      <c r="VUR83" s="545"/>
      <c r="VUS83" s="545"/>
      <c r="VUT83" s="545"/>
      <c r="VUU83" s="545"/>
      <c r="VUV83" s="545"/>
      <c r="VUX83" s="545"/>
      <c r="VUZ83" s="545"/>
      <c r="VVA83" s="545"/>
      <c r="VVB83" s="545"/>
      <c r="VVC83" s="545"/>
      <c r="VVD83" s="545"/>
      <c r="VVF83" s="545"/>
      <c r="VVH83" s="545"/>
      <c r="VVI83" s="545"/>
      <c r="VVJ83" s="545"/>
      <c r="VVK83" s="545"/>
      <c r="VVL83" s="545"/>
      <c r="VVN83" s="545"/>
      <c r="VVP83" s="545"/>
      <c r="VVQ83" s="545"/>
      <c r="VVR83" s="545"/>
      <c r="VVS83" s="545"/>
      <c r="VVT83" s="545"/>
      <c r="VVV83" s="545"/>
      <c r="VVX83" s="545"/>
      <c r="VVY83" s="545"/>
      <c r="VVZ83" s="545"/>
      <c r="VWA83" s="545"/>
      <c r="VWB83" s="545"/>
      <c r="VWD83" s="545"/>
      <c r="VWF83" s="545"/>
      <c r="VWG83" s="545"/>
      <c r="VWH83" s="545"/>
      <c r="VWI83" s="545"/>
      <c r="VWJ83" s="545"/>
      <c r="VWL83" s="545"/>
      <c r="VWN83" s="545"/>
      <c r="VWO83" s="545"/>
      <c r="VWP83" s="545"/>
      <c r="VWQ83" s="545"/>
      <c r="VWR83" s="545"/>
      <c r="VWT83" s="545"/>
      <c r="VWV83" s="545"/>
      <c r="VWW83" s="545"/>
      <c r="VWX83" s="545"/>
      <c r="VWY83" s="545"/>
      <c r="VWZ83" s="545"/>
      <c r="VXB83" s="545"/>
      <c r="VXD83" s="545"/>
      <c r="VXE83" s="545"/>
      <c r="VXF83" s="545"/>
      <c r="VXG83" s="545"/>
      <c r="VXH83" s="545"/>
      <c r="VXJ83" s="545"/>
      <c r="VXL83" s="545"/>
      <c r="VXM83" s="545"/>
      <c r="VXN83" s="545"/>
      <c r="VXO83" s="545"/>
      <c r="VXP83" s="545"/>
      <c r="VXR83" s="545"/>
      <c r="VXT83" s="545"/>
      <c r="VXU83" s="545"/>
      <c r="VXV83" s="545"/>
      <c r="VXW83" s="545"/>
      <c r="VXX83" s="545"/>
      <c r="VXZ83" s="545"/>
      <c r="VYB83" s="545"/>
      <c r="VYC83" s="545"/>
      <c r="VYD83" s="545"/>
      <c r="VYE83" s="545"/>
      <c r="VYF83" s="545"/>
      <c r="VYH83" s="545"/>
      <c r="VYJ83" s="545"/>
      <c r="VYK83" s="545"/>
      <c r="VYL83" s="545"/>
      <c r="VYM83" s="545"/>
      <c r="VYN83" s="545"/>
      <c r="VYP83" s="545"/>
      <c r="VYR83" s="545"/>
      <c r="VYS83" s="545"/>
      <c r="VYT83" s="545"/>
      <c r="VYU83" s="545"/>
      <c r="VYV83" s="545"/>
      <c r="VYX83" s="545"/>
      <c r="VYZ83" s="545"/>
      <c r="VZA83" s="545"/>
      <c r="VZB83" s="545"/>
      <c r="VZC83" s="545"/>
      <c r="VZD83" s="545"/>
      <c r="VZF83" s="545"/>
      <c r="VZH83" s="545"/>
      <c r="VZI83" s="545"/>
      <c r="VZJ83" s="545"/>
      <c r="VZK83" s="545"/>
      <c r="VZL83" s="545"/>
      <c r="VZN83" s="545"/>
      <c r="VZP83" s="545"/>
      <c r="VZQ83" s="545"/>
      <c r="VZR83" s="545"/>
      <c r="VZS83" s="545"/>
      <c r="VZT83" s="545"/>
      <c r="VZV83" s="545"/>
      <c r="VZX83" s="545"/>
      <c r="VZY83" s="545"/>
      <c r="VZZ83" s="545"/>
      <c r="WAA83" s="545"/>
      <c r="WAB83" s="545"/>
      <c r="WAD83" s="545"/>
      <c r="WAF83" s="545"/>
      <c r="WAG83" s="545"/>
      <c r="WAH83" s="545"/>
      <c r="WAI83" s="545"/>
      <c r="WAJ83" s="545"/>
      <c r="WAL83" s="545"/>
      <c r="WAN83" s="545"/>
      <c r="WAO83" s="545"/>
      <c r="WAP83" s="545"/>
      <c r="WAQ83" s="545"/>
      <c r="WAR83" s="545"/>
      <c r="WAT83" s="545"/>
      <c r="WAV83" s="545"/>
      <c r="WAW83" s="545"/>
      <c r="WAX83" s="545"/>
      <c r="WAY83" s="545"/>
      <c r="WAZ83" s="545"/>
      <c r="WBB83" s="545"/>
      <c r="WBD83" s="545"/>
      <c r="WBE83" s="545"/>
      <c r="WBF83" s="545"/>
      <c r="WBG83" s="545"/>
      <c r="WBH83" s="545"/>
      <c r="WBJ83" s="545"/>
      <c r="WBL83" s="545"/>
      <c r="WBM83" s="545"/>
      <c r="WBN83" s="545"/>
      <c r="WBO83" s="545"/>
      <c r="WBP83" s="545"/>
      <c r="WBR83" s="545"/>
      <c r="WBT83" s="545"/>
      <c r="WBU83" s="545"/>
      <c r="WBV83" s="545"/>
      <c r="WBW83" s="545"/>
      <c r="WBX83" s="545"/>
      <c r="WBZ83" s="545"/>
      <c r="WCB83" s="545"/>
      <c r="WCC83" s="545"/>
      <c r="WCD83" s="545"/>
      <c r="WCE83" s="545"/>
      <c r="WCF83" s="545"/>
      <c r="WCH83" s="545"/>
      <c r="WCJ83" s="545"/>
      <c r="WCK83" s="545"/>
      <c r="WCL83" s="545"/>
      <c r="WCM83" s="545"/>
      <c r="WCN83" s="545"/>
      <c r="WCP83" s="545"/>
      <c r="WCR83" s="545"/>
      <c r="WCS83" s="545"/>
      <c r="WCT83" s="545"/>
      <c r="WCU83" s="545"/>
      <c r="WCV83" s="545"/>
      <c r="WCX83" s="545"/>
      <c r="WCZ83" s="545"/>
      <c r="WDA83" s="545"/>
      <c r="WDB83" s="545"/>
      <c r="WDC83" s="545"/>
      <c r="WDD83" s="545"/>
      <c r="WDF83" s="545"/>
      <c r="WDH83" s="545"/>
      <c r="WDI83" s="545"/>
      <c r="WDJ83" s="545"/>
      <c r="WDK83" s="545"/>
      <c r="WDL83" s="545"/>
      <c r="WDN83" s="545"/>
      <c r="WDP83" s="545"/>
      <c r="WDQ83" s="545"/>
      <c r="WDR83" s="545"/>
      <c r="WDS83" s="545"/>
      <c r="WDT83" s="545"/>
      <c r="WDV83" s="545"/>
      <c r="WDX83" s="545"/>
      <c r="WDY83" s="545"/>
      <c r="WDZ83" s="545"/>
      <c r="WEA83" s="545"/>
      <c r="WEB83" s="545"/>
      <c r="WED83" s="545"/>
      <c r="WEF83" s="545"/>
      <c r="WEG83" s="545"/>
      <c r="WEH83" s="545"/>
      <c r="WEI83" s="545"/>
      <c r="WEJ83" s="545"/>
      <c r="WEL83" s="545"/>
      <c r="WEN83" s="545"/>
      <c r="WEO83" s="545"/>
      <c r="WEP83" s="545"/>
      <c r="WEQ83" s="545"/>
      <c r="WER83" s="545"/>
      <c r="WET83" s="545"/>
      <c r="WEV83" s="545"/>
      <c r="WEW83" s="545"/>
      <c r="WEX83" s="545"/>
      <c r="WEY83" s="545"/>
      <c r="WEZ83" s="545"/>
      <c r="WFB83" s="545"/>
      <c r="WFD83" s="545"/>
      <c r="WFE83" s="545"/>
      <c r="WFF83" s="545"/>
      <c r="WFG83" s="545"/>
      <c r="WFH83" s="545"/>
      <c r="WFJ83" s="545"/>
      <c r="WFL83" s="545"/>
      <c r="WFM83" s="545"/>
      <c r="WFN83" s="545"/>
      <c r="WFO83" s="545"/>
      <c r="WFP83" s="545"/>
      <c r="WFR83" s="545"/>
      <c r="WFT83" s="545"/>
      <c r="WFU83" s="545"/>
      <c r="WFV83" s="545"/>
      <c r="WFW83" s="545"/>
      <c r="WFX83" s="545"/>
      <c r="WFZ83" s="545"/>
      <c r="WGB83" s="545"/>
      <c r="WGC83" s="545"/>
      <c r="WGD83" s="545"/>
      <c r="WGE83" s="545"/>
      <c r="WGF83" s="545"/>
      <c r="WGH83" s="545"/>
      <c r="WGJ83" s="545"/>
      <c r="WGK83" s="545"/>
      <c r="WGL83" s="545"/>
      <c r="WGM83" s="545"/>
      <c r="WGN83" s="545"/>
      <c r="WGP83" s="545"/>
      <c r="WGR83" s="545"/>
      <c r="WGS83" s="545"/>
      <c r="WGT83" s="545"/>
      <c r="WGU83" s="545"/>
      <c r="WGV83" s="545"/>
      <c r="WGX83" s="545"/>
      <c r="WGZ83" s="545"/>
      <c r="WHA83" s="545"/>
      <c r="WHB83" s="545"/>
      <c r="WHC83" s="545"/>
      <c r="WHD83" s="545"/>
      <c r="WHF83" s="545"/>
      <c r="WHH83" s="545"/>
      <c r="WHI83" s="545"/>
      <c r="WHJ83" s="545"/>
      <c r="WHK83" s="545"/>
      <c r="WHL83" s="545"/>
      <c r="WHN83" s="545"/>
      <c r="WHP83" s="545"/>
      <c r="WHQ83" s="545"/>
      <c r="WHR83" s="545"/>
      <c r="WHS83" s="545"/>
      <c r="WHT83" s="545"/>
      <c r="WHV83" s="545"/>
      <c r="WHX83" s="545"/>
      <c r="WHY83" s="545"/>
      <c r="WHZ83" s="545"/>
      <c r="WIA83" s="545"/>
      <c r="WIB83" s="545"/>
      <c r="WID83" s="545"/>
      <c r="WIF83" s="545"/>
      <c r="WIG83" s="545"/>
      <c r="WIH83" s="545"/>
      <c r="WII83" s="545"/>
      <c r="WIJ83" s="545"/>
      <c r="WIL83" s="545"/>
      <c r="WIN83" s="545"/>
      <c r="WIO83" s="545"/>
      <c r="WIP83" s="545"/>
      <c r="WIQ83" s="545"/>
      <c r="WIR83" s="545"/>
      <c r="WIT83" s="545"/>
      <c r="WIV83" s="545"/>
      <c r="WIW83" s="545"/>
      <c r="WIX83" s="545"/>
      <c r="WIY83" s="545"/>
      <c r="WIZ83" s="545"/>
      <c r="WJB83" s="545"/>
      <c r="WJD83" s="545"/>
      <c r="WJE83" s="545"/>
      <c r="WJF83" s="545"/>
      <c r="WJG83" s="545"/>
      <c r="WJH83" s="545"/>
      <c r="WJJ83" s="545"/>
      <c r="WJL83" s="545"/>
      <c r="WJM83" s="545"/>
      <c r="WJN83" s="545"/>
      <c r="WJO83" s="545"/>
      <c r="WJP83" s="545"/>
      <c r="WJR83" s="545"/>
      <c r="WJT83" s="545"/>
      <c r="WJU83" s="545"/>
      <c r="WJV83" s="545"/>
      <c r="WJW83" s="545"/>
      <c r="WJX83" s="545"/>
      <c r="WJZ83" s="545"/>
      <c r="WKB83" s="545"/>
      <c r="WKC83" s="545"/>
      <c r="WKD83" s="545"/>
      <c r="WKE83" s="545"/>
      <c r="WKF83" s="545"/>
      <c r="WKH83" s="545"/>
      <c r="WKJ83" s="545"/>
      <c r="WKK83" s="545"/>
      <c r="WKL83" s="545"/>
      <c r="WKM83" s="545"/>
      <c r="WKN83" s="545"/>
      <c r="WKP83" s="545"/>
      <c r="WKR83" s="545"/>
      <c r="WKS83" s="545"/>
      <c r="WKT83" s="545"/>
      <c r="WKU83" s="545"/>
      <c r="WKV83" s="545"/>
      <c r="WKX83" s="545"/>
      <c r="WKZ83" s="545"/>
      <c r="WLA83" s="545"/>
      <c r="WLB83" s="545"/>
      <c r="WLC83" s="545"/>
      <c r="WLD83" s="545"/>
      <c r="WLF83" s="545"/>
      <c r="WLH83" s="545"/>
      <c r="WLI83" s="545"/>
      <c r="WLJ83" s="545"/>
      <c r="WLK83" s="545"/>
      <c r="WLL83" s="545"/>
      <c r="WLN83" s="545"/>
      <c r="WLP83" s="545"/>
      <c r="WLQ83" s="545"/>
      <c r="WLR83" s="545"/>
      <c r="WLS83" s="545"/>
      <c r="WLT83" s="545"/>
      <c r="WLV83" s="545"/>
      <c r="WLX83" s="545"/>
      <c r="WLY83" s="545"/>
      <c r="WLZ83" s="545"/>
      <c r="WMA83" s="545"/>
      <c r="WMB83" s="545"/>
      <c r="WMD83" s="545"/>
      <c r="WMF83" s="545"/>
      <c r="WMG83" s="545"/>
      <c r="WMH83" s="545"/>
      <c r="WMI83" s="545"/>
      <c r="WMJ83" s="545"/>
      <c r="WML83" s="545"/>
      <c r="WMN83" s="545"/>
      <c r="WMO83" s="545"/>
      <c r="WMP83" s="545"/>
      <c r="WMQ83" s="545"/>
      <c r="WMR83" s="545"/>
      <c r="WMT83" s="545"/>
      <c r="WMV83" s="545"/>
      <c r="WMW83" s="545"/>
      <c r="WMX83" s="545"/>
      <c r="WMY83" s="545"/>
      <c r="WMZ83" s="545"/>
      <c r="WNB83" s="545"/>
      <c r="WND83" s="545"/>
      <c r="WNE83" s="545"/>
      <c r="WNF83" s="545"/>
      <c r="WNG83" s="545"/>
      <c r="WNH83" s="545"/>
      <c r="WNJ83" s="545"/>
      <c r="WNL83" s="545"/>
      <c r="WNM83" s="545"/>
      <c r="WNN83" s="545"/>
      <c r="WNO83" s="545"/>
      <c r="WNP83" s="545"/>
      <c r="WNR83" s="545"/>
      <c r="WNT83" s="545"/>
      <c r="WNU83" s="545"/>
      <c r="WNV83" s="545"/>
      <c r="WNW83" s="545"/>
      <c r="WNX83" s="545"/>
      <c r="WNZ83" s="545"/>
      <c r="WOB83" s="545"/>
      <c r="WOC83" s="545"/>
      <c r="WOD83" s="545"/>
      <c r="WOE83" s="545"/>
      <c r="WOF83" s="545"/>
      <c r="WOH83" s="545"/>
      <c r="WOJ83" s="545"/>
      <c r="WOK83" s="545"/>
      <c r="WOL83" s="545"/>
      <c r="WOM83" s="545"/>
      <c r="WON83" s="545"/>
      <c r="WOP83" s="545"/>
      <c r="WOR83" s="545"/>
      <c r="WOS83" s="545"/>
      <c r="WOT83" s="545"/>
      <c r="WOU83" s="545"/>
      <c r="WOV83" s="545"/>
      <c r="WOX83" s="545"/>
      <c r="WOZ83" s="545"/>
      <c r="WPA83" s="545"/>
      <c r="WPB83" s="545"/>
      <c r="WPC83" s="545"/>
      <c r="WPD83" s="545"/>
      <c r="WPF83" s="545"/>
      <c r="WPH83" s="545"/>
      <c r="WPI83" s="545"/>
      <c r="WPJ83" s="545"/>
      <c r="WPK83" s="545"/>
      <c r="WPL83" s="545"/>
      <c r="WPN83" s="545"/>
      <c r="WPP83" s="545"/>
      <c r="WPQ83" s="545"/>
      <c r="WPR83" s="545"/>
      <c r="WPS83" s="545"/>
      <c r="WPT83" s="545"/>
      <c r="WPV83" s="545"/>
      <c r="WPX83" s="545"/>
      <c r="WPY83" s="545"/>
      <c r="WPZ83" s="545"/>
      <c r="WQA83" s="545"/>
      <c r="WQB83" s="545"/>
      <c r="WQD83" s="545"/>
      <c r="WQF83" s="545"/>
      <c r="WQG83" s="545"/>
      <c r="WQH83" s="545"/>
      <c r="WQI83" s="545"/>
      <c r="WQJ83" s="545"/>
      <c r="WQL83" s="545"/>
      <c r="WQN83" s="545"/>
      <c r="WQO83" s="545"/>
      <c r="WQP83" s="545"/>
      <c r="WQQ83" s="545"/>
      <c r="WQR83" s="545"/>
      <c r="WQT83" s="545"/>
      <c r="WQV83" s="545"/>
      <c r="WQW83" s="545"/>
      <c r="WQX83" s="545"/>
      <c r="WQY83" s="545"/>
      <c r="WQZ83" s="545"/>
      <c r="WRB83" s="545"/>
      <c r="WRD83" s="545"/>
      <c r="WRE83" s="545"/>
      <c r="WRF83" s="545"/>
      <c r="WRG83" s="545"/>
      <c r="WRH83" s="545"/>
      <c r="WRJ83" s="545"/>
      <c r="WRL83" s="545"/>
      <c r="WRM83" s="545"/>
      <c r="WRN83" s="545"/>
      <c r="WRO83" s="545"/>
      <c r="WRP83" s="545"/>
      <c r="WRR83" s="545"/>
      <c r="WRT83" s="545"/>
      <c r="WRU83" s="545"/>
      <c r="WRV83" s="545"/>
      <c r="WRW83" s="545"/>
      <c r="WRX83" s="545"/>
      <c r="WRZ83" s="545"/>
      <c r="WSB83" s="545"/>
      <c r="WSC83" s="545"/>
      <c r="WSD83" s="545"/>
      <c r="WSE83" s="545"/>
      <c r="WSF83" s="545"/>
      <c r="WSH83" s="545"/>
      <c r="WSJ83" s="545"/>
      <c r="WSK83" s="545"/>
      <c r="WSL83" s="545"/>
      <c r="WSM83" s="545"/>
      <c r="WSN83" s="545"/>
      <c r="WSP83" s="545"/>
      <c r="WSR83" s="545"/>
      <c r="WSS83" s="545"/>
      <c r="WST83" s="545"/>
      <c r="WSU83" s="545"/>
      <c r="WSV83" s="545"/>
      <c r="WSX83" s="545"/>
      <c r="WSZ83" s="545"/>
      <c r="WTA83" s="545"/>
      <c r="WTB83" s="545"/>
      <c r="WTC83" s="545"/>
      <c r="WTD83" s="545"/>
      <c r="WTF83" s="545"/>
      <c r="WTH83" s="545"/>
      <c r="WTI83" s="545"/>
      <c r="WTJ83" s="545"/>
      <c r="WTK83" s="545"/>
      <c r="WTL83" s="545"/>
      <c r="WTN83" s="545"/>
      <c r="WTP83" s="545"/>
      <c r="WTQ83" s="545"/>
      <c r="WTR83" s="545"/>
      <c r="WTS83" s="545"/>
      <c r="WTT83" s="545"/>
      <c r="WTV83" s="545"/>
      <c r="WTX83" s="545"/>
      <c r="WTY83" s="545"/>
      <c r="WTZ83" s="545"/>
      <c r="WUA83" s="545"/>
      <c r="WUB83" s="545"/>
      <c r="WUD83" s="545"/>
      <c r="WUF83" s="545"/>
      <c r="WUG83" s="545"/>
      <c r="WUH83" s="545"/>
      <c r="WUI83" s="545"/>
      <c r="WUJ83" s="545"/>
      <c r="WUL83" s="545"/>
      <c r="WUN83" s="545"/>
      <c r="WUO83" s="545"/>
      <c r="WUP83" s="545"/>
      <c r="WUQ83" s="545"/>
      <c r="WUR83" s="545"/>
      <c r="WUT83" s="545"/>
      <c r="WUV83" s="545"/>
      <c r="WUW83" s="545"/>
      <c r="WUX83" s="545"/>
      <c r="WUY83" s="545"/>
      <c r="WUZ83" s="545"/>
      <c r="WVB83" s="545"/>
      <c r="WVD83" s="545"/>
      <c r="WVE83" s="545"/>
      <c r="WVF83" s="545"/>
      <c r="WVG83" s="545"/>
      <c r="WVH83" s="545"/>
      <c r="WVJ83" s="545"/>
      <c r="WVL83" s="545"/>
      <c r="WVM83" s="545"/>
      <c r="WVN83" s="545"/>
      <c r="WVO83" s="545"/>
      <c r="WVP83" s="545"/>
      <c r="WVR83" s="545"/>
      <c r="WVT83" s="545"/>
      <c r="WVU83" s="545"/>
      <c r="WVV83" s="545"/>
      <c r="WVW83" s="545"/>
      <c r="WVX83" s="545"/>
      <c r="WVZ83" s="545"/>
      <c r="WWB83" s="545"/>
      <c r="WWC83" s="545"/>
      <c r="WWD83" s="545"/>
      <c r="WWE83" s="545"/>
      <c r="WWF83" s="545"/>
      <c r="WWH83" s="545"/>
      <c r="WWJ83" s="545"/>
      <c r="WWK83" s="545"/>
      <c r="WWL83" s="545"/>
      <c r="WWM83" s="545"/>
      <c r="WWN83" s="545"/>
      <c r="WWP83" s="545"/>
      <c r="WWR83" s="545"/>
      <c r="WWS83" s="545"/>
      <c r="WWT83" s="545"/>
      <c r="WWU83" s="545"/>
      <c r="WWV83" s="545"/>
      <c r="WWX83" s="545"/>
      <c r="WWZ83" s="545"/>
      <c r="WXA83" s="545"/>
      <c r="WXB83" s="545"/>
      <c r="WXC83" s="545"/>
      <c r="WXD83" s="545"/>
      <c r="WXF83" s="545"/>
      <c r="WXH83" s="545"/>
      <c r="WXI83" s="545"/>
      <c r="WXJ83" s="545"/>
      <c r="WXK83" s="545"/>
      <c r="WXL83" s="545"/>
      <c r="WXN83" s="545"/>
      <c r="WXP83" s="545"/>
      <c r="WXQ83" s="545"/>
      <c r="WXR83" s="545"/>
      <c r="WXS83" s="545"/>
      <c r="WXT83" s="545"/>
      <c r="WXV83" s="545"/>
      <c r="WXX83" s="545"/>
      <c r="WXY83" s="545"/>
      <c r="WXZ83" s="545"/>
      <c r="WYA83" s="545"/>
      <c r="WYB83" s="545"/>
      <c r="WYD83" s="545"/>
      <c r="WYF83" s="545"/>
      <c r="WYG83" s="545"/>
      <c r="WYH83" s="545"/>
      <c r="WYI83" s="545"/>
      <c r="WYJ83" s="545"/>
      <c r="WYL83" s="545"/>
      <c r="WYN83" s="545"/>
      <c r="WYO83" s="545"/>
      <c r="WYP83" s="545"/>
      <c r="WYQ83" s="545"/>
      <c r="WYR83" s="545"/>
      <c r="WYT83" s="545"/>
      <c r="WYV83" s="545"/>
      <c r="WYW83" s="545"/>
      <c r="WYX83" s="545"/>
      <c r="WYY83" s="545"/>
      <c r="WYZ83" s="545"/>
      <c r="WZB83" s="545"/>
      <c r="WZD83" s="545"/>
      <c r="WZE83" s="545"/>
      <c r="WZF83" s="545"/>
      <c r="WZG83" s="545"/>
      <c r="WZH83" s="545"/>
      <c r="WZJ83" s="545"/>
      <c r="WZL83" s="545"/>
      <c r="WZM83" s="545"/>
      <c r="WZN83" s="545"/>
      <c r="WZO83" s="545"/>
      <c r="WZP83" s="545"/>
      <c r="WZR83" s="545"/>
      <c r="WZT83" s="545"/>
      <c r="WZU83" s="545"/>
      <c r="WZV83" s="545"/>
      <c r="WZW83" s="545"/>
      <c r="WZX83" s="545"/>
      <c r="WZZ83" s="545"/>
      <c r="XAB83" s="545"/>
      <c r="XAC83" s="545"/>
      <c r="XAD83" s="545"/>
      <c r="XAE83" s="545"/>
      <c r="XAF83" s="545"/>
      <c r="XAH83" s="545"/>
      <c r="XAJ83" s="545"/>
      <c r="XAK83" s="545"/>
      <c r="XAL83" s="545"/>
      <c r="XAM83" s="545"/>
      <c r="XAN83" s="545"/>
      <c r="XAP83" s="545"/>
      <c r="XAR83" s="545"/>
      <c r="XAS83" s="545"/>
      <c r="XAT83" s="545"/>
      <c r="XAU83" s="545"/>
      <c r="XAV83" s="545"/>
      <c r="XAX83" s="545"/>
      <c r="XAZ83" s="545"/>
      <c r="XBA83" s="545"/>
      <c r="XBB83" s="545"/>
      <c r="XBC83" s="545"/>
      <c r="XBD83" s="545"/>
      <c r="XBF83" s="545"/>
      <c r="XBH83" s="545"/>
      <c r="XBI83" s="545"/>
      <c r="XBJ83" s="545"/>
      <c r="XBK83" s="545"/>
      <c r="XBL83" s="545"/>
      <c r="XBN83" s="545"/>
      <c r="XBP83" s="545"/>
      <c r="XBQ83" s="545"/>
      <c r="XBR83" s="545"/>
      <c r="XBS83" s="545"/>
      <c r="XBT83" s="545"/>
      <c r="XBV83" s="545"/>
      <c r="XBX83" s="545"/>
      <c r="XBY83" s="545"/>
      <c r="XBZ83" s="545"/>
      <c r="XCA83" s="545"/>
      <c r="XCB83" s="545"/>
      <c r="XCD83" s="545"/>
      <c r="XCF83" s="545"/>
      <c r="XCG83" s="545"/>
      <c r="XCH83" s="545"/>
      <c r="XCI83" s="545"/>
      <c r="XCJ83" s="545"/>
      <c r="XCL83" s="545"/>
      <c r="XCN83" s="545"/>
      <c r="XCO83" s="545"/>
      <c r="XCP83" s="545"/>
      <c r="XCQ83" s="545"/>
      <c r="XCR83" s="545"/>
      <c r="XCT83" s="545"/>
      <c r="XCV83" s="545"/>
      <c r="XCW83" s="545"/>
      <c r="XCX83" s="545"/>
      <c r="XCY83" s="545"/>
      <c r="XCZ83" s="545"/>
      <c r="XDB83" s="545"/>
      <c r="XDD83" s="545"/>
      <c r="XDE83" s="545"/>
      <c r="XDF83" s="545"/>
      <c r="XDG83" s="545"/>
      <c r="XDH83" s="545"/>
      <c r="XDJ83" s="545"/>
      <c r="XDL83" s="545"/>
      <c r="XDM83" s="545"/>
      <c r="XDN83" s="545"/>
      <c r="XDO83" s="545"/>
      <c r="XDP83" s="545"/>
      <c r="XDR83" s="545"/>
      <c r="XDT83" s="545"/>
      <c r="XDU83" s="545"/>
      <c r="XDV83" s="545"/>
      <c r="XDW83" s="545"/>
      <c r="XDX83" s="545"/>
      <c r="XDZ83" s="545"/>
      <c r="XEB83" s="545"/>
      <c r="XEC83" s="545"/>
      <c r="XED83" s="545"/>
      <c r="XEE83" s="545"/>
      <c r="XEF83" s="545"/>
      <c r="XEH83" s="545"/>
      <c r="XEJ83" s="545"/>
      <c r="XEK83" s="545"/>
      <c r="XEL83" s="545"/>
      <c r="XEM83" s="545"/>
      <c r="XEN83" s="545"/>
      <c r="XEP83" s="545"/>
      <c r="XER83" s="545"/>
      <c r="XES83" s="545"/>
      <c r="XET83" s="545"/>
      <c r="XEU83" s="545"/>
      <c r="XEV83" s="545"/>
      <c r="XEX83" s="545"/>
      <c r="XEZ83" s="545"/>
      <c r="XFA83" s="545"/>
      <c r="XFB83" s="545"/>
      <c r="XFC83" s="545"/>
      <c r="XFD83" s="545"/>
    </row>
    <row r="84" spans="3:1024 1026:2048 2050:3072 3074:4096 4098:5120 5122:6144 6146:7168 7170:8192 8194:9216 9218:10240 10242:11264 11266:12288 12290:13312 13314:14336 14338:15360 15362:16384" s="256" customFormat="1" x14ac:dyDescent="0.15">
      <c r="D84" s="542" t="s">
        <v>845</v>
      </c>
      <c r="E84" s="520"/>
      <c r="F84" s="520"/>
      <c r="G84" s="264">
        <f t="shared" si="7"/>
        <v>1.8872283637733907E-2</v>
      </c>
      <c r="H84" s="15">
        <f t="shared" si="8"/>
        <v>0</v>
      </c>
      <c r="I84" s="15">
        <f t="shared" si="9"/>
        <v>0</v>
      </c>
      <c r="J84" s="15">
        <f>H84/SUM(H76:H86)*F15</f>
        <v>0</v>
      </c>
      <c r="K84" s="15">
        <f t="shared" si="6"/>
        <v>0</v>
      </c>
      <c r="L84" s="263">
        <v>0.83</v>
      </c>
      <c r="M84" s="264">
        <f t="shared" si="10"/>
        <v>0</v>
      </c>
      <c r="N84" s="545"/>
      <c r="O84" s="545"/>
      <c r="P84" s="545"/>
      <c r="T84" s="545"/>
      <c r="V84" s="545"/>
      <c r="W84" s="545"/>
      <c r="X84" s="545"/>
      <c r="AB84" s="545"/>
      <c r="AD84" s="545"/>
      <c r="AE84" s="545"/>
      <c r="AF84" s="545"/>
      <c r="AJ84" s="545"/>
      <c r="AL84" s="545"/>
      <c r="AM84" s="545"/>
      <c r="AN84" s="545"/>
      <c r="AR84" s="545"/>
      <c r="AT84" s="545"/>
      <c r="AU84" s="545"/>
      <c r="AV84" s="545"/>
      <c r="AZ84" s="545"/>
      <c r="BB84" s="545"/>
      <c r="BC84" s="545"/>
      <c r="BD84" s="545"/>
      <c r="BH84" s="545"/>
      <c r="BJ84" s="545"/>
      <c r="BK84" s="545"/>
      <c r="BL84" s="545"/>
      <c r="BP84" s="545"/>
      <c r="BR84" s="545"/>
      <c r="BS84" s="545"/>
      <c r="BT84" s="545"/>
      <c r="BX84" s="545"/>
      <c r="BZ84" s="545"/>
      <c r="CA84" s="545"/>
      <c r="CB84" s="545"/>
      <c r="CF84" s="545"/>
      <c r="CH84" s="545"/>
      <c r="CI84" s="545"/>
      <c r="CJ84" s="545"/>
      <c r="CN84" s="545"/>
      <c r="CP84" s="545"/>
      <c r="CQ84" s="545"/>
      <c r="CR84" s="545"/>
      <c r="CV84" s="545"/>
      <c r="CX84" s="545"/>
      <c r="CY84" s="545"/>
      <c r="CZ84" s="545"/>
      <c r="DD84" s="545"/>
      <c r="DF84" s="545"/>
      <c r="DG84" s="545"/>
      <c r="DH84" s="545"/>
      <c r="DL84" s="545"/>
      <c r="DN84" s="545"/>
      <c r="DO84" s="545"/>
      <c r="DP84" s="545"/>
      <c r="DT84" s="545"/>
      <c r="DV84" s="545"/>
      <c r="DW84" s="545"/>
      <c r="DX84" s="545"/>
      <c r="EB84" s="545"/>
      <c r="ED84" s="545"/>
      <c r="EE84" s="545"/>
      <c r="EF84" s="545"/>
      <c r="EJ84" s="545"/>
      <c r="EL84" s="545"/>
      <c r="EM84" s="545"/>
      <c r="EN84" s="545"/>
      <c r="ER84" s="545"/>
      <c r="ET84" s="545"/>
      <c r="EU84" s="545"/>
      <c r="EV84" s="545"/>
      <c r="EZ84" s="545"/>
      <c r="FB84" s="545"/>
      <c r="FC84" s="545"/>
      <c r="FD84" s="545"/>
      <c r="FH84" s="545"/>
      <c r="FJ84" s="545"/>
      <c r="FK84" s="545"/>
      <c r="FL84" s="545"/>
      <c r="FP84" s="545"/>
      <c r="FR84" s="545"/>
      <c r="FS84" s="545"/>
      <c r="FT84" s="545"/>
      <c r="FX84" s="545"/>
      <c r="FZ84" s="545"/>
      <c r="GA84" s="545"/>
      <c r="GB84" s="545"/>
      <c r="GF84" s="545"/>
      <c r="GH84" s="545"/>
      <c r="GI84" s="545"/>
      <c r="GJ84" s="545"/>
      <c r="GN84" s="545"/>
      <c r="GP84" s="545"/>
      <c r="GQ84" s="545"/>
      <c r="GR84" s="545"/>
      <c r="GV84" s="545"/>
      <c r="GX84" s="545"/>
      <c r="GY84" s="545"/>
      <c r="GZ84" s="545"/>
      <c r="HD84" s="545"/>
      <c r="HF84" s="545"/>
      <c r="HG84" s="545"/>
      <c r="HH84" s="545"/>
      <c r="HL84" s="545"/>
      <c r="HN84" s="545"/>
      <c r="HO84" s="545"/>
      <c r="HP84" s="545"/>
      <c r="HT84" s="545"/>
      <c r="HV84" s="545"/>
      <c r="HW84" s="545"/>
      <c r="HX84" s="545"/>
      <c r="IB84" s="545"/>
      <c r="ID84" s="545"/>
      <c r="IE84" s="545"/>
      <c r="IF84" s="545"/>
      <c r="IJ84" s="545"/>
      <c r="IL84" s="545"/>
      <c r="IM84" s="545"/>
      <c r="IN84" s="545"/>
      <c r="IR84" s="545"/>
      <c r="IT84" s="545"/>
      <c r="IU84" s="545"/>
      <c r="IV84" s="545"/>
      <c r="IZ84" s="545"/>
      <c r="JB84" s="545"/>
      <c r="JC84" s="545"/>
      <c r="JD84" s="545"/>
      <c r="JH84" s="545"/>
      <c r="JJ84" s="545"/>
      <c r="JK84" s="545"/>
      <c r="JL84" s="545"/>
      <c r="JP84" s="545"/>
      <c r="JR84" s="545"/>
      <c r="JS84" s="545"/>
      <c r="JT84" s="545"/>
      <c r="JX84" s="545"/>
      <c r="JZ84" s="545"/>
      <c r="KA84" s="545"/>
      <c r="KB84" s="545"/>
      <c r="KF84" s="545"/>
      <c r="KH84" s="545"/>
      <c r="KI84" s="545"/>
      <c r="KJ84" s="545"/>
      <c r="KN84" s="545"/>
      <c r="KP84" s="545"/>
      <c r="KQ84" s="545"/>
      <c r="KR84" s="545"/>
      <c r="KV84" s="545"/>
      <c r="KX84" s="545"/>
      <c r="KY84" s="545"/>
      <c r="KZ84" s="545"/>
      <c r="LD84" s="545"/>
      <c r="LF84" s="545"/>
      <c r="LG84" s="545"/>
      <c r="LH84" s="545"/>
      <c r="LL84" s="545"/>
      <c r="LN84" s="545"/>
      <c r="LO84" s="545"/>
      <c r="LP84" s="545"/>
      <c r="LT84" s="545"/>
      <c r="LV84" s="545"/>
      <c r="LW84" s="545"/>
      <c r="LX84" s="545"/>
      <c r="MB84" s="545"/>
      <c r="MD84" s="545"/>
      <c r="ME84" s="545"/>
      <c r="MF84" s="545"/>
      <c r="MJ84" s="545"/>
      <c r="ML84" s="545"/>
      <c r="MM84" s="545"/>
      <c r="MN84" s="545"/>
      <c r="MR84" s="545"/>
      <c r="MT84" s="545"/>
      <c r="MU84" s="545"/>
      <c r="MV84" s="545"/>
      <c r="MZ84" s="545"/>
      <c r="NB84" s="545"/>
      <c r="NC84" s="545"/>
      <c r="ND84" s="545"/>
      <c r="NH84" s="545"/>
      <c r="NJ84" s="545"/>
      <c r="NK84" s="545"/>
      <c r="NL84" s="545"/>
      <c r="NP84" s="545"/>
      <c r="NR84" s="545"/>
      <c r="NS84" s="545"/>
      <c r="NT84" s="545"/>
      <c r="NX84" s="545"/>
      <c r="NZ84" s="545"/>
      <c r="OA84" s="545"/>
      <c r="OB84" s="545"/>
      <c r="OF84" s="545"/>
      <c r="OH84" s="545"/>
      <c r="OI84" s="545"/>
      <c r="OJ84" s="545"/>
      <c r="ON84" s="545"/>
      <c r="OP84" s="545"/>
      <c r="OQ84" s="545"/>
      <c r="OR84" s="545"/>
      <c r="OV84" s="545"/>
      <c r="OX84" s="545"/>
      <c r="OY84" s="545"/>
      <c r="OZ84" s="545"/>
      <c r="PD84" s="545"/>
      <c r="PF84" s="545"/>
      <c r="PG84" s="545"/>
      <c r="PH84" s="545"/>
      <c r="PL84" s="545"/>
      <c r="PN84" s="545"/>
      <c r="PO84" s="545"/>
      <c r="PP84" s="545"/>
      <c r="PT84" s="545"/>
      <c r="PV84" s="545"/>
      <c r="PW84" s="545"/>
      <c r="PX84" s="545"/>
      <c r="QB84" s="545"/>
      <c r="QD84" s="545"/>
      <c r="QE84" s="545"/>
      <c r="QF84" s="545"/>
      <c r="QJ84" s="545"/>
      <c r="QL84" s="545"/>
      <c r="QM84" s="545"/>
      <c r="QN84" s="545"/>
      <c r="QR84" s="545"/>
      <c r="QT84" s="545"/>
      <c r="QU84" s="545"/>
      <c r="QV84" s="545"/>
      <c r="QZ84" s="545"/>
      <c r="RB84" s="545"/>
      <c r="RC84" s="545"/>
      <c r="RD84" s="545"/>
      <c r="RH84" s="545"/>
      <c r="RJ84" s="545"/>
      <c r="RK84" s="545"/>
      <c r="RL84" s="545"/>
      <c r="RP84" s="545"/>
      <c r="RR84" s="545"/>
      <c r="RS84" s="545"/>
      <c r="RT84" s="545"/>
      <c r="RX84" s="545"/>
      <c r="RZ84" s="545"/>
      <c r="SA84" s="545"/>
      <c r="SB84" s="545"/>
      <c r="SF84" s="545"/>
      <c r="SH84" s="545"/>
      <c r="SI84" s="545"/>
      <c r="SJ84" s="545"/>
      <c r="SN84" s="545"/>
      <c r="SP84" s="545"/>
      <c r="SQ84" s="545"/>
      <c r="SR84" s="545"/>
      <c r="SV84" s="545"/>
      <c r="SX84" s="545"/>
      <c r="SY84" s="545"/>
      <c r="SZ84" s="545"/>
      <c r="TD84" s="545"/>
      <c r="TF84" s="545"/>
      <c r="TG84" s="545"/>
      <c r="TH84" s="545"/>
      <c r="TL84" s="545"/>
      <c r="TN84" s="545"/>
      <c r="TO84" s="545"/>
      <c r="TP84" s="545"/>
      <c r="TT84" s="545"/>
      <c r="TV84" s="545"/>
      <c r="TW84" s="545"/>
      <c r="TX84" s="545"/>
      <c r="UB84" s="545"/>
      <c r="UD84" s="545"/>
      <c r="UE84" s="545"/>
      <c r="UF84" s="545"/>
      <c r="UJ84" s="545"/>
      <c r="UL84" s="545"/>
      <c r="UM84" s="545"/>
      <c r="UN84" s="545"/>
      <c r="UR84" s="545"/>
      <c r="UT84" s="545"/>
      <c r="UU84" s="545"/>
      <c r="UV84" s="545"/>
      <c r="UZ84" s="545"/>
      <c r="VB84" s="545"/>
      <c r="VC84" s="545"/>
      <c r="VD84" s="545"/>
      <c r="VH84" s="545"/>
      <c r="VJ84" s="545"/>
      <c r="VK84" s="545"/>
      <c r="VL84" s="545"/>
      <c r="VP84" s="545"/>
      <c r="VR84" s="545"/>
      <c r="VS84" s="545"/>
      <c r="VT84" s="545"/>
      <c r="VX84" s="545"/>
      <c r="VZ84" s="545"/>
      <c r="WA84" s="545"/>
      <c r="WB84" s="545"/>
      <c r="WF84" s="545"/>
      <c r="WH84" s="545"/>
      <c r="WI84" s="545"/>
      <c r="WJ84" s="545"/>
      <c r="WN84" s="545"/>
      <c r="WP84" s="545"/>
      <c r="WQ84" s="545"/>
      <c r="WR84" s="545"/>
      <c r="WV84" s="545"/>
      <c r="WX84" s="545"/>
      <c r="WY84" s="545"/>
      <c r="WZ84" s="545"/>
      <c r="XD84" s="545"/>
      <c r="XF84" s="545"/>
      <c r="XG84" s="545"/>
      <c r="XH84" s="545"/>
      <c r="XL84" s="545"/>
      <c r="XN84" s="545"/>
      <c r="XO84" s="545"/>
      <c r="XP84" s="545"/>
      <c r="XT84" s="545"/>
      <c r="XV84" s="545"/>
      <c r="XW84" s="545"/>
      <c r="XX84" s="545"/>
      <c r="YB84" s="545"/>
      <c r="YD84" s="545"/>
      <c r="YE84" s="545"/>
      <c r="YF84" s="545"/>
      <c r="YJ84" s="545"/>
      <c r="YL84" s="545"/>
      <c r="YM84" s="545"/>
      <c r="YN84" s="545"/>
      <c r="YR84" s="545"/>
      <c r="YT84" s="545"/>
      <c r="YU84" s="545"/>
      <c r="YV84" s="545"/>
      <c r="YZ84" s="545"/>
      <c r="ZB84" s="545"/>
      <c r="ZC84" s="545"/>
      <c r="ZD84" s="545"/>
      <c r="ZH84" s="545"/>
      <c r="ZJ84" s="545"/>
      <c r="ZK84" s="545"/>
      <c r="ZL84" s="545"/>
      <c r="ZP84" s="545"/>
      <c r="ZR84" s="545"/>
      <c r="ZS84" s="545"/>
      <c r="ZT84" s="545"/>
      <c r="ZX84" s="545"/>
      <c r="ZZ84" s="545"/>
      <c r="AAA84" s="545"/>
      <c r="AAB84" s="545"/>
      <c r="AAF84" s="545"/>
      <c r="AAH84" s="545"/>
      <c r="AAI84" s="545"/>
      <c r="AAJ84" s="545"/>
      <c r="AAN84" s="545"/>
      <c r="AAP84" s="545"/>
      <c r="AAQ84" s="545"/>
      <c r="AAR84" s="545"/>
      <c r="AAV84" s="545"/>
      <c r="AAX84" s="545"/>
      <c r="AAY84" s="545"/>
      <c r="AAZ84" s="545"/>
      <c r="ABD84" s="545"/>
      <c r="ABF84" s="545"/>
      <c r="ABG84" s="545"/>
      <c r="ABH84" s="545"/>
      <c r="ABL84" s="545"/>
      <c r="ABN84" s="545"/>
      <c r="ABO84" s="545"/>
      <c r="ABP84" s="545"/>
      <c r="ABT84" s="545"/>
      <c r="ABV84" s="545"/>
      <c r="ABW84" s="545"/>
      <c r="ABX84" s="545"/>
      <c r="ACB84" s="545"/>
      <c r="ACD84" s="545"/>
      <c r="ACE84" s="545"/>
      <c r="ACF84" s="545"/>
      <c r="ACJ84" s="545"/>
      <c r="ACL84" s="545"/>
      <c r="ACM84" s="545"/>
      <c r="ACN84" s="545"/>
      <c r="ACR84" s="545"/>
      <c r="ACT84" s="545"/>
      <c r="ACU84" s="545"/>
      <c r="ACV84" s="545"/>
      <c r="ACZ84" s="545"/>
      <c r="ADB84" s="545"/>
      <c r="ADC84" s="545"/>
      <c r="ADD84" s="545"/>
      <c r="ADH84" s="545"/>
      <c r="ADJ84" s="545"/>
      <c r="ADK84" s="545"/>
      <c r="ADL84" s="545"/>
      <c r="ADP84" s="545"/>
      <c r="ADR84" s="545"/>
      <c r="ADS84" s="545"/>
      <c r="ADT84" s="545"/>
      <c r="ADX84" s="545"/>
      <c r="ADZ84" s="545"/>
      <c r="AEA84" s="545"/>
      <c r="AEB84" s="545"/>
      <c r="AEF84" s="545"/>
      <c r="AEH84" s="545"/>
      <c r="AEI84" s="545"/>
      <c r="AEJ84" s="545"/>
      <c r="AEN84" s="545"/>
      <c r="AEP84" s="545"/>
      <c r="AEQ84" s="545"/>
      <c r="AER84" s="545"/>
      <c r="AEV84" s="545"/>
      <c r="AEX84" s="545"/>
      <c r="AEY84" s="545"/>
      <c r="AEZ84" s="545"/>
      <c r="AFD84" s="545"/>
      <c r="AFF84" s="545"/>
      <c r="AFG84" s="545"/>
      <c r="AFH84" s="545"/>
      <c r="AFL84" s="545"/>
      <c r="AFN84" s="545"/>
      <c r="AFO84" s="545"/>
      <c r="AFP84" s="545"/>
      <c r="AFT84" s="545"/>
      <c r="AFV84" s="545"/>
      <c r="AFW84" s="545"/>
      <c r="AFX84" s="545"/>
      <c r="AGB84" s="545"/>
      <c r="AGD84" s="545"/>
      <c r="AGE84" s="545"/>
      <c r="AGF84" s="545"/>
      <c r="AGJ84" s="545"/>
      <c r="AGL84" s="545"/>
      <c r="AGM84" s="545"/>
      <c r="AGN84" s="545"/>
      <c r="AGR84" s="545"/>
      <c r="AGT84" s="545"/>
      <c r="AGU84" s="545"/>
      <c r="AGV84" s="545"/>
      <c r="AGZ84" s="545"/>
      <c r="AHB84" s="545"/>
      <c r="AHC84" s="545"/>
      <c r="AHD84" s="545"/>
      <c r="AHH84" s="545"/>
      <c r="AHJ84" s="545"/>
      <c r="AHK84" s="545"/>
      <c r="AHL84" s="545"/>
      <c r="AHP84" s="545"/>
      <c r="AHR84" s="545"/>
      <c r="AHS84" s="545"/>
      <c r="AHT84" s="545"/>
      <c r="AHX84" s="545"/>
      <c r="AHZ84" s="545"/>
      <c r="AIA84" s="545"/>
      <c r="AIB84" s="545"/>
      <c r="AIF84" s="545"/>
      <c r="AIH84" s="545"/>
      <c r="AII84" s="545"/>
      <c r="AIJ84" s="545"/>
      <c r="AIN84" s="545"/>
      <c r="AIP84" s="545"/>
      <c r="AIQ84" s="545"/>
      <c r="AIR84" s="545"/>
      <c r="AIV84" s="545"/>
      <c r="AIX84" s="545"/>
      <c r="AIY84" s="545"/>
      <c r="AIZ84" s="545"/>
      <c r="AJD84" s="545"/>
      <c r="AJF84" s="545"/>
      <c r="AJG84" s="545"/>
      <c r="AJH84" s="545"/>
      <c r="AJL84" s="545"/>
      <c r="AJN84" s="545"/>
      <c r="AJO84" s="545"/>
      <c r="AJP84" s="545"/>
      <c r="AJT84" s="545"/>
      <c r="AJV84" s="545"/>
      <c r="AJW84" s="545"/>
      <c r="AJX84" s="545"/>
      <c r="AKB84" s="545"/>
      <c r="AKD84" s="545"/>
      <c r="AKE84" s="545"/>
      <c r="AKF84" s="545"/>
      <c r="AKJ84" s="545"/>
      <c r="AKL84" s="545"/>
      <c r="AKM84" s="545"/>
      <c r="AKN84" s="545"/>
      <c r="AKR84" s="545"/>
      <c r="AKT84" s="545"/>
      <c r="AKU84" s="545"/>
      <c r="AKV84" s="545"/>
      <c r="AKZ84" s="545"/>
      <c r="ALB84" s="545"/>
      <c r="ALC84" s="545"/>
      <c r="ALD84" s="545"/>
      <c r="ALH84" s="545"/>
      <c r="ALJ84" s="545"/>
      <c r="ALK84" s="545"/>
      <c r="ALL84" s="545"/>
      <c r="ALP84" s="545"/>
      <c r="ALR84" s="545"/>
      <c r="ALS84" s="545"/>
      <c r="ALT84" s="545"/>
      <c r="ALX84" s="545"/>
      <c r="ALZ84" s="545"/>
      <c r="AMA84" s="545"/>
      <c r="AMB84" s="545"/>
      <c r="AMF84" s="545"/>
      <c r="AMH84" s="545"/>
      <c r="AMI84" s="545"/>
      <c r="AMJ84" s="545"/>
      <c r="AMN84" s="545"/>
      <c r="AMP84" s="545"/>
      <c r="AMQ84" s="545"/>
      <c r="AMR84" s="545"/>
      <c r="AMV84" s="545"/>
      <c r="AMX84" s="545"/>
      <c r="AMY84" s="545"/>
      <c r="AMZ84" s="545"/>
      <c r="AND84" s="545"/>
      <c r="ANF84" s="545"/>
      <c r="ANG84" s="545"/>
      <c r="ANH84" s="545"/>
      <c r="ANL84" s="545"/>
      <c r="ANN84" s="545"/>
      <c r="ANO84" s="545"/>
      <c r="ANP84" s="545"/>
      <c r="ANT84" s="545"/>
      <c r="ANV84" s="545"/>
      <c r="ANW84" s="545"/>
      <c r="ANX84" s="545"/>
      <c r="AOB84" s="545"/>
      <c r="AOD84" s="545"/>
      <c r="AOE84" s="545"/>
      <c r="AOF84" s="545"/>
      <c r="AOJ84" s="545"/>
      <c r="AOL84" s="545"/>
      <c r="AOM84" s="545"/>
      <c r="AON84" s="545"/>
      <c r="AOR84" s="545"/>
      <c r="AOT84" s="545"/>
      <c r="AOU84" s="545"/>
      <c r="AOV84" s="545"/>
      <c r="AOZ84" s="545"/>
      <c r="APB84" s="545"/>
      <c r="APC84" s="545"/>
      <c r="APD84" s="545"/>
      <c r="APH84" s="545"/>
      <c r="APJ84" s="545"/>
      <c r="APK84" s="545"/>
      <c r="APL84" s="545"/>
      <c r="APP84" s="545"/>
      <c r="APR84" s="545"/>
      <c r="APS84" s="545"/>
      <c r="APT84" s="545"/>
      <c r="APX84" s="545"/>
      <c r="APZ84" s="545"/>
      <c r="AQA84" s="545"/>
      <c r="AQB84" s="545"/>
      <c r="AQF84" s="545"/>
      <c r="AQH84" s="545"/>
      <c r="AQI84" s="545"/>
      <c r="AQJ84" s="545"/>
      <c r="AQN84" s="545"/>
      <c r="AQP84" s="545"/>
      <c r="AQQ84" s="545"/>
      <c r="AQR84" s="545"/>
      <c r="AQV84" s="545"/>
      <c r="AQX84" s="545"/>
      <c r="AQY84" s="545"/>
      <c r="AQZ84" s="545"/>
      <c r="ARD84" s="545"/>
      <c r="ARF84" s="545"/>
      <c r="ARG84" s="545"/>
      <c r="ARH84" s="545"/>
      <c r="ARL84" s="545"/>
      <c r="ARN84" s="545"/>
      <c r="ARO84" s="545"/>
      <c r="ARP84" s="545"/>
      <c r="ART84" s="545"/>
      <c r="ARV84" s="545"/>
      <c r="ARW84" s="545"/>
      <c r="ARX84" s="545"/>
      <c r="ASB84" s="545"/>
      <c r="ASD84" s="545"/>
      <c r="ASE84" s="545"/>
      <c r="ASF84" s="545"/>
      <c r="ASJ84" s="545"/>
      <c r="ASL84" s="545"/>
      <c r="ASM84" s="545"/>
      <c r="ASN84" s="545"/>
      <c r="ASR84" s="545"/>
      <c r="AST84" s="545"/>
      <c r="ASU84" s="545"/>
      <c r="ASV84" s="545"/>
      <c r="ASZ84" s="545"/>
      <c r="ATB84" s="545"/>
      <c r="ATC84" s="545"/>
      <c r="ATD84" s="545"/>
      <c r="ATH84" s="545"/>
      <c r="ATJ84" s="545"/>
      <c r="ATK84" s="545"/>
      <c r="ATL84" s="545"/>
      <c r="ATP84" s="545"/>
      <c r="ATR84" s="545"/>
      <c r="ATS84" s="545"/>
      <c r="ATT84" s="545"/>
      <c r="ATX84" s="545"/>
      <c r="ATZ84" s="545"/>
      <c r="AUA84" s="545"/>
      <c r="AUB84" s="545"/>
      <c r="AUF84" s="545"/>
      <c r="AUH84" s="545"/>
      <c r="AUI84" s="545"/>
      <c r="AUJ84" s="545"/>
      <c r="AUN84" s="545"/>
      <c r="AUP84" s="545"/>
      <c r="AUQ84" s="545"/>
      <c r="AUR84" s="545"/>
      <c r="AUV84" s="545"/>
      <c r="AUX84" s="545"/>
      <c r="AUY84" s="545"/>
      <c r="AUZ84" s="545"/>
      <c r="AVD84" s="545"/>
      <c r="AVF84" s="545"/>
      <c r="AVG84" s="545"/>
      <c r="AVH84" s="545"/>
      <c r="AVL84" s="545"/>
      <c r="AVN84" s="545"/>
      <c r="AVO84" s="545"/>
      <c r="AVP84" s="545"/>
      <c r="AVT84" s="545"/>
      <c r="AVV84" s="545"/>
      <c r="AVW84" s="545"/>
      <c r="AVX84" s="545"/>
      <c r="AWB84" s="545"/>
      <c r="AWD84" s="545"/>
      <c r="AWE84" s="545"/>
      <c r="AWF84" s="545"/>
      <c r="AWJ84" s="545"/>
      <c r="AWL84" s="545"/>
      <c r="AWM84" s="545"/>
      <c r="AWN84" s="545"/>
      <c r="AWR84" s="545"/>
      <c r="AWT84" s="545"/>
      <c r="AWU84" s="545"/>
      <c r="AWV84" s="545"/>
      <c r="AWZ84" s="545"/>
      <c r="AXB84" s="545"/>
      <c r="AXC84" s="545"/>
      <c r="AXD84" s="545"/>
      <c r="AXH84" s="545"/>
      <c r="AXJ84" s="545"/>
      <c r="AXK84" s="545"/>
      <c r="AXL84" s="545"/>
      <c r="AXP84" s="545"/>
      <c r="AXR84" s="545"/>
      <c r="AXS84" s="545"/>
      <c r="AXT84" s="545"/>
      <c r="AXX84" s="545"/>
      <c r="AXZ84" s="545"/>
      <c r="AYA84" s="545"/>
      <c r="AYB84" s="545"/>
      <c r="AYF84" s="545"/>
      <c r="AYH84" s="545"/>
      <c r="AYI84" s="545"/>
      <c r="AYJ84" s="545"/>
      <c r="AYN84" s="545"/>
      <c r="AYP84" s="545"/>
      <c r="AYQ84" s="545"/>
      <c r="AYR84" s="545"/>
      <c r="AYV84" s="545"/>
      <c r="AYX84" s="545"/>
      <c r="AYY84" s="545"/>
      <c r="AYZ84" s="545"/>
      <c r="AZD84" s="545"/>
      <c r="AZF84" s="545"/>
      <c r="AZG84" s="545"/>
      <c r="AZH84" s="545"/>
      <c r="AZL84" s="545"/>
      <c r="AZN84" s="545"/>
      <c r="AZO84" s="545"/>
      <c r="AZP84" s="545"/>
      <c r="AZT84" s="545"/>
      <c r="AZV84" s="545"/>
      <c r="AZW84" s="545"/>
      <c r="AZX84" s="545"/>
      <c r="BAB84" s="545"/>
      <c r="BAD84" s="545"/>
      <c r="BAE84" s="545"/>
      <c r="BAF84" s="545"/>
      <c r="BAJ84" s="545"/>
      <c r="BAL84" s="545"/>
      <c r="BAM84" s="545"/>
      <c r="BAN84" s="545"/>
      <c r="BAR84" s="545"/>
      <c r="BAT84" s="545"/>
      <c r="BAU84" s="545"/>
      <c r="BAV84" s="545"/>
      <c r="BAZ84" s="545"/>
      <c r="BBB84" s="545"/>
      <c r="BBC84" s="545"/>
      <c r="BBD84" s="545"/>
      <c r="BBH84" s="545"/>
      <c r="BBJ84" s="545"/>
      <c r="BBK84" s="545"/>
      <c r="BBL84" s="545"/>
      <c r="BBP84" s="545"/>
      <c r="BBR84" s="545"/>
      <c r="BBS84" s="545"/>
      <c r="BBT84" s="545"/>
      <c r="BBX84" s="545"/>
      <c r="BBZ84" s="545"/>
      <c r="BCA84" s="545"/>
      <c r="BCB84" s="545"/>
      <c r="BCF84" s="545"/>
      <c r="BCH84" s="545"/>
      <c r="BCI84" s="545"/>
      <c r="BCJ84" s="545"/>
      <c r="BCN84" s="545"/>
      <c r="BCP84" s="545"/>
      <c r="BCQ84" s="545"/>
      <c r="BCR84" s="545"/>
      <c r="BCV84" s="545"/>
      <c r="BCX84" s="545"/>
      <c r="BCY84" s="545"/>
      <c r="BCZ84" s="545"/>
      <c r="BDD84" s="545"/>
      <c r="BDF84" s="545"/>
      <c r="BDG84" s="545"/>
      <c r="BDH84" s="545"/>
      <c r="BDL84" s="545"/>
      <c r="BDN84" s="545"/>
      <c r="BDO84" s="545"/>
      <c r="BDP84" s="545"/>
      <c r="BDT84" s="545"/>
      <c r="BDV84" s="545"/>
      <c r="BDW84" s="545"/>
      <c r="BDX84" s="545"/>
      <c r="BEB84" s="545"/>
      <c r="BED84" s="545"/>
      <c r="BEE84" s="545"/>
      <c r="BEF84" s="545"/>
      <c r="BEJ84" s="545"/>
      <c r="BEL84" s="545"/>
      <c r="BEM84" s="545"/>
      <c r="BEN84" s="545"/>
      <c r="BER84" s="545"/>
      <c r="BET84" s="545"/>
      <c r="BEU84" s="545"/>
      <c r="BEV84" s="545"/>
      <c r="BEZ84" s="545"/>
      <c r="BFB84" s="545"/>
      <c r="BFC84" s="545"/>
      <c r="BFD84" s="545"/>
      <c r="BFH84" s="545"/>
      <c r="BFJ84" s="545"/>
      <c r="BFK84" s="545"/>
      <c r="BFL84" s="545"/>
      <c r="BFP84" s="545"/>
      <c r="BFR84" s="545"/>
      <c r="BFS84" s="545"/>
      <c r="BFT84" s="545"/>
      <c r="BFX84" s="545"/>
      <c r="BFZ84" s="545"/>
      <c r="BGA84" s="545"/>
      <c r="BGB84" s="545"/>
      <c r="BGF84" s="545"/>
      <c r="BGH84" s="545"/>
      <c r="BGI84" s="545"/>
      <c r="BGJ84" s="545"/>
      <c r="BGN84" s="545"/>
      <c r="BGP84" s="545"/>
      <c r="BGQ84" s="545"/>
      <c r="BGR84" s="545"/>
      <c r="BGV84" s="545"/>
      <c r="BGX84" s="545"/>
      <c r="BGY84" s="545"/>
      <c r="BGZ84" s="545"/>
      <c r="BHD84" s="545"/>
      <c r="BHF84" s="545"/>
      <c r="BHG84" s="545"/>
      <c r="BHH84" s="545"/>
      <c r="BHL84" s="545"/>
      <c r="BHN84" s="545"/>
      <c r="BHO84" s="545"/>
      <c r="BHP84" s="545"/>
      <c r="BHT84" s="545"/>
      <c r="BHV84" s="545"/>
      <c r="BHW84" s="545"/>
      <c r="BHX84" s="545"/>
      <c r="BIB84" s="545"/>
      <c r="BID84" s="545"/>
      <c r="BIE84" s="545"/>
      <c r="BIF84" s="545"/>
      <c r="BIJ84" s="545"/>
      <c r="BIL84" s="545"/>
      <c r="BIM84" s="545"/>
      <c r="BIN84" s="545"/>
      <c r="BIR84" s="545"/>
      <c r="BIT84" s="545"/>
      <c r="BIU84" s="545"/>
      <c r="BIV84" s="545"/>
      <c r="BIZ84" s="545"/>
      <c r="BJB84" s="545"/>
      <c r="BJC84" s="545"/>
      <c r="BJD84" s="545"/>
      <c r="BJH84" s="545"/>
      <c r="BJJ84" s="545"/>
      <c r="BJK84" s="545"/>
      <c r="BJL84" s="545"/>
      <c r="BJP84" s="545"/>
      <c r="BJR84" s="545"/>
      <c r="BJS84" s="545"/>
      <c r="BJT84" s="545"/>
      <c r="BJX84" s="545"/>
      <c r="BJZ84" s="545"/>
      <c r="BKA84" s="545"/>
      <c r="BKB84" s="545"/>
      <c r="BKF84" s="545"/>
      <c r="BKH84" s="545"/>
      <c r="BKI84" s="545"/>
      <c r="BKJ84" s="545"/>
      <c r="BKN84" s="545"/>
      <c r="BKP84" s="545"/>
      <c r="BKQ84" s="545"/>
      <c r="BKR84" s="545"/>
      <c r="BKV84" s="545"/>
      <c r="BKX84" s="545"/>
      <c r="BKY84" s="545"/>
      <c r="BKZ84" s="545"/>
      <c r="BLD84" s="545"/>
      <c r="BLF84" s="545"/>
      <c r="BLG84" s="545"/>
      <c r="BLH84" s="545"/>
      <c r="BLL84" s="545"/>
      <c r="BLN84" s="545"/>
      <c r="BLO84" s="545"/>
      <c r="BLP84" s="545"/>
      <c r="BLT84" s="545"/>
      <c r="BLV84" s="545"/>
      <c r="BLW84" s="545"/>
      <c r="BLX84" s="545"/>
      <c r="BMB84" s="545"/>
      <c r="BMD84" s="545"/>
      <c r="BME84" s="545"/>
      <c r="BMF84" s="545"/>
      <c r="BMJ84" s="545"/>
      <c r="BML84" s="545"/>
      <c r="BMM84" s="545"/>
      <c r="BMN84" s="545"/>
      <c r="BMR84" s="545"/>
      <c r="BMT84" s="545"/>
      <c r="BMU84" s="545"/>
      <c r="BMV84" s="545"/>
      <c r="BMZ84" s="545"/>
      <c r="BNB84" s="545"/>
      <c r="BNC84" s="545"/>
      <c r="BND84" s="545"/>
      <c r="BNH84" s="545"/>
      <c r="BNJ84" s="545"/>
      <c r="BNK84" s="545"/>
      <c r="BNL84" s="545"/>
      <c r="BNP84" s="545"/>
      <c r="BNR84" s="545"/>
      <c r="BNS84" s="545"/>
      <c r="BNT84" s="545"/>
      <c r="BNX84" s="545"/>
      <c r="BNZ84" s="545"/>
      <c r="BOA84" s="545"/>
      <c r="BOB84" s="545"/>
      <c r="BOF84" s="545"/>
      <c r="BOH84" s="545"/>
      <c r="BOI84" s="545"/>
      <c r="BOJ84" s="545"/>
      <c r="BON84" s="545"/>
      <c r="BOP84" s="545"/>
      <c r="BOQ84" s="545"/>
      <c r="BOR84" s="545"/>
      <c r="BOV84" s="545"/>
      <c r="BOX84" s="545"/>
      <c r="BOY84" s="545"/>
      <c r="BOZ84" s="545"/>
      <c r="BPD84" s="545"/>
      <c r="BPF84" s="545"/>
      <c r="BPG84" s="545"/>
      <c r="BPH84" s="545"/>
      <c r="BPL84" s="545"/>
      <c r="BPN84" s="545"/>
      <c r="BPO84" s="545"/>
      <c r="BPP84" s="545"/>
      <c r="BPT84" s="545"/>
      <c r="BPV84" s="545"/>
      <c r="BPW84" s="545"/>
      <c r="BPX84" s="545"/>
      <c r="BQB84" s="545"/>
      <c r="BQD84" s="545"/>
      <c r="BQE84" s="545"/>
      <c r="BQF84" s="545"/>
      <c r="BQJ84" s="545"/>
      <c r="BQL84" s="545"/>
      <c r="BQM84" s="545"/>
      <c r="BQN84" s="545"/>
      <c r="BQR84" s="545"/>
      <c r="BQT84" s="545"/>
      <c r="BQU84" s="545"/>
      <c r="BQV84" s="545"/>
      <c r="BQZ84" s="545"/>
      <c r="BRB84" s="545"/>
      <c r="BRC84" s="545"/>
      <c r="BRD84" s="545"/>
      <c r="BRH84" s="545"/>
      <c r="BRJ84" s="545"/>
      <c r="BRK84" s="545"/>
      <c r="BRL84" s="545"/>
      <c r="BRP84" s="545"/>
      <c r="BRR84" s="545"/>
      <c r="BRS84" s="545"/>
      <c r="BRT84" s="545"/>
      <c r="BRX84" s="545"/>
      <c r="BRZ84" s="545"/>
      <c r="BSA84" s="545"/>
      <c r="BSB84" s="545"/>
      <c r="BSF84" s="545"/>
      <c r="BSH84" s="545"/>
      <c r="BSI84" s="545"/>
      <c r="BSJ84" s="545"/>
      <c r="BSN84" s="545"/>
      <c r="BSP84" s="545"/>
      <c r="BSQ84" s="545"/>
      <c r="BSR84" s="545"/>
      <c r="BSV84" s="545"/>
      <c r="BSX84" s="545"/>
      <c r="BSY84" s="545"/>
      <c r="BSZ84" s="545"/>
      <c r="BTD84" s="545"/>
      <c r="BTF84" s="545"/>
      <c r="BTG84" s="545"/>
      <c r="BTH84" s="545"/>
      <c r="BTL84" s="545"/>
      <c r="BTN84" s="545"/>
      <c r="BTO84" s="545"/>
      <c r="BTP84" s="545"/>
      <c r="BTT84" s="545"/>
      <c r="BTV84" s="545"/>
      <c r="BTW84" s="545"/>
      <c r="BTX84" s="545"/>
      <c r="BUB84" s="545"/>
      <c r="BUD84" s="545"/>
      <c r="BUE84" s="545"/>
      <c r="BUF84" s="545"/>
      <c r="BUJ84" s="545"/>
      <c r="BUL84" s="545"/>
      <c r="BUM84" s="545"/>
      <c r="BUN84" s="545"/>
      <c r="BUR84" s="545"/>
      <c r="BUT84" s="545"/>
      <c r="BUU84" s="545"/>
      <c r="BUV84" s="545"/>
      <c r="BUZ84" s="545"/>
      <c r="BVB84" s="545"/>
      <c r="BVC84" s="545"/>
      <c r="BVD84" s="545"/>
      <c r="BVH84" s="545"/>
      <c r="BVJ84" s="545"/>
      <c r="BVK84" s="545"/>
      <c r="BVL84" s="545"/>
      <c r="BVP84" s="545"/>
      <c r="BVR84" s="545"/>
      <c r="BVS84" s="545"/>
      <c r="BVT84" s="545"/>
      <c r="BVX84" s="545"/>
      <c r="BVZ84" s="545"/>
      <c r="BWA84" s="545"/>
      <c r="BWB84" s="545"/>
      <c r="BWF84" s="545"/>
      <c r="BWH84" s="545"/>
      <c r="BWI84" s="545"/>
      <c r="BWJ84" s="545"/>
      <c r="BWN84" s="545"/>
      <c r="BWP84" s="545"/>
      <c r="BWQ84" s="545"/>
      <c r="BWR84" s="545"/>
      <c r="BWV84" s="545"/>
      <c r="BWX84" s="545"/>
      <c r="BWY84" s="545"/>
      <c r="BWZ84" s="545"/>
      <c r="BXD84" s="545"/>
      <c r="BXF84" s="545"/>
      <c r="BXG84" s="545"/>
      <c r="BXH84" s="545"/>
      <c r="BXL84" s="545"/>
      <c r="BXN84" s="545"/>
      <c r="BXO84" s="545"/>
      <c r="BXP84" s="545"/>
      <c r="BXT84" s="545"/>
      <c r="BXV84" s="545"/>
      <c r="BXW84" s="545"/>
      <c r="BXX84" s="545"/>
      <c r="BYB84" s="545"/>
      <c r="BYD84" s="545"/>
      <c r="BYE84" s="545"/>
      <c r="BYF84" s="545"/>
      <c r="BYJ84" s="545"/>
      <c r="BYL84" s="545"/>
      <c r="BYM84" s="545"/>
      <c r="BYN84" s="545"/>
      <c r="BYR84" s="545"/>
      <c r="BYT84" s="545"/>
      <c r="BYU84" s="545"/>
      <c r="BYV84" s="545"/>
      <c r="BYZ84" s="545"/>
      <c r="BZB84" s="545"/>
      <c r="BZC84" s="545"/>
      <c r="BZD84" s="545"/>
      <c r="BZH84" s="545"/>
      <c r="BZJ84" s="545"/>
      <c r="BZK84" s="545"/>
      <c r="BZL84" s="545"/>
      <c r="BZP84" s="545"/>
      <c r="BZR84" s="545"/>
      <c r="BZS84" s="545"/>
      <c r="BZT84" s="545"/>
      <c r="BZX84" s="545"/>
      <c r="BZZ84" s="545"/>
      <c r="CAA84" s="545"/>
      <c r="CAB84" s="545"/>
      <c r="CAF84" s="545"/>
      <c r="CAH84" s="545"/>
      <c r="CAI84" s="545"/>
      <c r="CAJ84" s="545"/>
      <c r="CAN84" s="545"/>
      <c r="CAP84" s="545"/>
      <c r="CAQ84" s="545"/>
      <c r="CAR84" s="545"/>
      <c r="CAV84" s="545"/>
      <c r="CAX84" s="545"/>
      <c r="CAY84" s="545"/>
      <c r="CAZ84" s="545"/>
      <c r="CBD84" s="545"/>
      <c r="CBF84" s="545"/>
      <c r="CBG84" s="545"/>
      <c r="CBH84" s="545"/>
      <c r="CBL84" s="545"/>
      <c r="CBN84" s="545"/>
      <c r="CBO84" s="545"/>
      <c r="CBP84" s="545"/>
      <c r="CBT84" s="545"/>
      <c r="CBV84" s="545"/>
      <c r="CBW84" s="545"/>
      <c r="CBX84" s="545"/>
      <c r="CCB84" s="545"/>
      <c r="CCD84" s="545"/>
      <c r="CCE84" s="545"/>
      <c r="CCF84" s="545"/>
      <c r="CCJ84" s="545"/>
      <c r="CCL84" s="545"/>
      <c r="CCM84" s="545"/>
      <c r="CCN84" s="545"/>
      <c r="CCR84" s="545"/>
      <c r="CCT84" s="545"/>
      <c r="CCU84" s="545"/>
      <c r="CCV84" s="545"/>
      <c r="CCZ84" s="545"/>
      <c r="CDB84" s="545"/>
      <c r="CDC84" s="545"/>
      <c r="CDD84" s="545"/>
      <c r="CDH84" s="545"/>
      <c r="CDJ84" s="545"/>
      <c r="CDK84" s="545"/>
      <c r="CDL84" s="545"/>
      <c r="CDP84" s="545"/>
      <c r="CDR84" s="545"/>
      <c r="CDS84" s="545"/>
      <c r="CDT84" s="545"/>
      <c r="CDX84" s="545"/>
      <c r="CDZ84" s="545"/>
      <c r="CEA84" s="545"/>
      <c r="CEB84" s="545"/>
      <c r="CEF84" s="545"/>
      <c r="CEH84" s="545"/>
      <c r="CEI84" s="545"/>
      <c r="CEJ84" s="545"/>
      <c r="CEN84" s="545"/>
      <c r="CEP84" s="545"/>
      <c r="CEQ84" s="545"/>
      <c r="CER84" s="545"/>
      <c r="CEV84" s="545"/>
      <c r="CEX84" s="545"/>
      <c r="CEY84" s="545"/>
      <c r="CEZ84" s="545"/>
      <c r="CFD84" s="545"/>
      <c r="CFF84" s="545"/>
      <c r="CFG84" s="545"/>
      <c r="CFH84" s="545"/>
      <c r="CFL84" s="545"/>
      <c r="CFN84" s="545"/>
      <c r="CFO84" s="545"/>
      <c r="CFP84" s="545"/>
      <c r="CFT84" s="545"/>
      <c r="CFV84" s="545"/>
      <c r="CFW84" s="545"/>
      <c r="CFX84" s="545"/>
      <c r="CGB84" s="545"/>
      <c r="CGD84" s="545"/>
      <c r="CGE84" s="545"/>
      <c r="CGF84" s="545"/>
      <c r="CGJ84" s="545"/>
      <c r="CGL84" s="545"/>
      <c r="CGM84" s="545"/>
      <c r="CGN84" s="545"/>
      <c r="CGR84" s="545"/>
      <c r="CGT84" s="545"/>
      <c r="CGU84" s="545"/>
      <c r="CGV84" s="545"/>
      <c r="CGZ84" s="545"/>
      <c r="CHB84" s="545"/>
      <c r="CHC84" s="545"/>
      <c r="CHD84" s="545"/>
      <c r="CHH84" s="545"/>
      <c r="CHJ84" s="545"/>
      <c r="CHK84" s="545"/>
      <c r="CHL84" s="545"/>
      <c r="CHP84" s="545"/>
      <c r="CHR84" s="545"/>
      <c r="CHS84" s="545"/>
      <c r="CHT84" s="545"/>
      <c r="CHX84" s="545"/>
      <c r="CHZ84" s="545"/>
      <c r="CIA84" s="545"/>
      <c r="CIB84" s="545"/>
      <c r="CIF84" s="545"/>
      <c r="CIH84" s="545"/>
      <c r="CII84" s="545"/>
      <c r="CIJ84" s="545"/>
      <c r="CIN84" s="545"/>
      <c r="CIP84" s="545"/>
      <c r="CIQ84" s="545"/>
      <c r="CIR84" s="545"/>
      <c r="CIV84" s="545"/>
      <c r="CIX84" s="545"/>
      <c r="CIY84" s="545"/>
      <c r="CIZ84" s="545"/>
      <c r="CJD84" s="545"/>
      <c r="CJF84" s="545"/>
      <c r="CJG84" s="545"/>
      <c r="CJH84" s="545"/>
      <c r="CJL84" s="545"/>
      <c r="CJN84" s="545"/>
      <c r="CJO84" s="545"/>
      <c r="CJP84" s="545"/>
      <c r="CJT84" s="545"/>
      <c r="CJV84" s="545"/>
      <c r="CJW84" s="545"/>
      <c r="CJX84" s="545"/>
      <c r="CKB84" s="545"/>
      <c r="CKD84" s="545"/>
      <c r="CKE84" s="545"/>
      <c r="CKF84" s="545"/>
      <c r="CKJ84" s="545"/>
      <c r="CKL84" s="545"/>
      <c r="CKM84" s="545"/>
      <c r="CKN84" s="545"/>
      <c r="CKR84" s="545"/>
      <c r="CKT84" s="545"/>
      <c r="CKU84" s="545"/>
      <c r="CKV84" s="545"/>
      <c r="CKZ84" s="545"/>
      <c r="CLB84" s="545"/>
      <c r="CLC84" s="545"/>
      <c r="CLD84" s="545"/>
      <c r="CLH84" s="545"/>
      <c r="CLJ84" s="545"/>
      <c r="CLK84" s="545"/>
      <c r="CLL84" s="545"/>
      <c r="CLP84" s="545"/>
      <c r="CLR84" s="545"/>
      <c r="CLS84" s="545"/>
      <c r="CLT84" s="545"/>
      <c r="CLX84" s="545"/>
      <c r="CLZ84" s="545"/>
      <c r="CMA84" s="545"/>
      <c r="CMB84" s="545"/>
      <c r="CMF84" s="545"/>
      <c r="CMH84" s="545"/>
      <c r="CMI84" s="545"/>
      <c r="CMJ84" s="545"/>
      <c r="CMN84" s="545"/>
      <c r="CMP84" s="545"/>
      <c r="CMQ84" s="545"/>
      <c r="CMR84" s="545"/>
      <c r="CMV84" s="545"/>
      <c r="CMX84" s="545"/>
      <c r="CMY84" s="545"/>
      <c r="CMZ84" s="545"/>
      <c r="CND84" s="545"/>
      <c r="CNF84" s="545"/>
      <c r="CNG84" s="545"/>
      <c r="CNH84" s="545"/>
      <c r="CNL84" s="545"/>
      <c r="CNN84" s="545"/>
      <c r="CNO84" s="545"/>
      <c r="CNP84" s="545"/>
      <c r="CNT84" s="545"/>
      <c r="CNV84" s="545"/>
      <c r="CNW84" s="545"/>
      <c r="CNX84" s="545"/>
      <c r="COB84" s="545"/>
      <c r="COD84" s="545"/>
      <c r="COE84" s="545"/>
      <c r="COF84" s="545"/>
      <c r="COJ84" s="545"/>
      <c r="COL84" s="545"/>
      <c r="COM84" s="545"/>
      <c r="CON84" s="545"/>
      <c r="COR84" s="545"/>
      <c r="COT84" s="545"/>
      <c r="COU84" s="545"/>
      <c r="COV84" s="545"/>
      <c r="COZ84" s="545"/>
      <c r="CPB84" s="545"/>
      <c r="CPC84" s="545"/>
      <c r="CPD84" s="545"/>
      <c r="CPH84" s="545"/>
      <c r="CPJ84" s="545"/>
      <c r="CPK84" s="545"/>
      <c r="CPL84" s="545"/>
      <c r="CPP84" s="545"/>
      <c r="CPR84" s="545"/>
      <c r="CPS84" s="545"/>
      <c r="CPT84" s="545"/>
      <c r="CPX84" s="545"/>
      <c r="CPZ84" s="545"/>
      <c r="CQA84" s="545"/>
      <c r="CQB84" s="545"/>
      <c r="CQF84" s="545"/>
      <c r="CQH84" s="545"/>
      <c r="CQI84" s="545"/>
      <c r="CQJ84" s="545"/>
      <c r="CQN84" s="545"/>
      <c r="CQP84" s="545"/>
      <c r="CQQ84" s="545"/>
      <c r="CQR84" s="545"/>
      <c r="CQV84" s="545"/>
      <c r="CQX84" s="545"/>
      <c r="CQY84" s="545"/>
      <c r="CQZ84" s="545"/>
      <c r="CRD84" s="545"/>
      <c r="CRF84" s="545"/>
      <c r="CRG84" s="545"/>
      <c r="CRH84" s="545"/>
      <c r="CRL84" s="545"/>
      <c r="CRN84" s="545"/>
      <c r="CRO84" s="545"/>
      <c r="CRP84" s="545"/>
      <c r="CRT84" s="545"/>
      <c r="CRV84" s="545"/>
      <c r="CRW84" s="545"/>
      <c r="CRX84" s="545"/>
      <c r="CSB84" s="545"/>
      <c r="CSD84" s="545"/>
      <c r="CSE84" s="545"/>
      <c r="CSF84" s="545"/>
      <c r="CSJ84" s="545"/>
      <c r="CSL84" s="545"/>
      <c r="CSM84" s="545"/>
      <c r="CSN84" s="545"/>
      <c r="CSR84" s="545"/>
      <c r="CST84" s="545"/>
      <c r="CSU84" s="545"/>
      <c r="CSV84" s="545"/>
      <c r="CSZ84" s="545"/>
      <c r="CTB84" s="545"/>
      <c r="CTC84" s="545"/>
      <c r="CTD84" s="545"/>
      <c r="CTH84" s="545"/>
      <c r="CTJ84" s="545"/>
      <c r="CTK84" s="545"/>
      <c r="CTL84" s="545"/>
      <c r="CTP84" s="545"/>
      <c r="CTR84" s="545"/>
      <c r="CTS84" s="545"/>
      <c r="CTT84" s="545"/>
      <c r="CTX84" s="545"/>
      <c r="CTZ84" s="545"/>
      <c r="CUA84" s="545"/>
      <c r="CUB84" s="545"/>
      <c r="CUF84" s="545"/>
      <c r="CUH84" s="545"/>
      <c r="CUI84" s="545"/>
      <c r="CUJ84" s="545"/>
      <c r="CUN84" s="545"/>
      <c r="CUP84" s="545"/>
      <c r="CUQ84" s="545"/>
      <c r="CUR84" s="545"/>
      <c r="CUV84" s="545"/>
      <c r="CUX84" s="545"/>
      <c r="CUY84" s="545"/>
      <c r="CUZ84" s="545"/>
      <c r="CVD84" s="545"/>
      <c r="CVF84" s="545"/>
      <c r="CVG84" s="545"/>
      <c r="CVH84" s="545"/>
      <c r="CVL84" s="545"/>
      <c r="CVN84" s="545"/>
      <c r="CVO84" s="545"/>
      <c r="CVP84" s="545"/>
      <c r="CVT84" s="545"/>
      <c r="CVV84" s="545"/>
      <c r="CVW84" s="545"/>
      <c r="CVX84" s="545"/>
      <c r="CWB84" s="545"/>
      <c r="CWD84" s="545"/>
      <c r="CWE84" s="545"/>
      <c r="CWF84" s="545"/>
      <c r="CWJ84" s="545"/>
      <c r="CWL84" s="545"/>
      <c r="CWM84" s="545"/>
      <c r="CWN84" s="545"/>
      <c r="CWR84" s="545"/>
      <c r="CWT84" s="545"/>
      <c r="CWU84" s="545"/>
      <c r="CWV84" s="545"/>
      <c r="CWZ84" s="545"/>
      <c r="CXB84" s="545"/>
      <c r="CXC84" s="545"/>
      <c r="CXD84" s="545"/>
      <c r="CXH84" s="545"/>
      <c r="CXJ84" s="545"/>
      <c r="CXK84" s="545"/>
      <c r="CXL84" s="545"/>
      <c r="CXP84" s="545"/>
      <c r="CXR84" s="545"/>
      <c r="CXS84" s="545"/>
      <c r="CXT84" s="545"/>
      <c r="CXX84" s="545"/>
      <c r="CXZ84" s="545"/>
      <c r="CYA84" s="545"/>
      <c r="CYB84" s="545"/>
      <c r="CYF84" s="545"/>
      <c r="CYH84" s="545"/>
      <c r="CYI84" s="545"/>
      <c r="CYJ84" s="545"/>
      <c r="CYN84" s="545"/>
      <c r="CYP84" s="545"/>
      <c r="CYQ84" s="545"/>
      <c r="CYR84" s="545"/>
      <c r="CYV84" s="545"/>
      <c r="CYX84" s="545"/>
      <c r="CYY84" s="545"/>
      <c r="CYZ84" s="545"/>
      <c r="CZD84" s="545"/>
      <c r="CZF84" s="545"/>
      <c r="CZG84" s="545"/>
      <c r="CZH84" s="545"/>
      <c r="CZL84" s="545"/>
      <c r="CZN84" s="545"/>
      <c r="CZO84" s="545"/>
      <c r="CZP84" s="545"/>
      <c r="CZT84" s="545"/>
      <c r="CZV84" s="545"/>
      <c r="CZW84" s="545"/>
      <c r="CZX84" s="545"/>
      <c r="DAB84" s="545"/>
      <c r="DAD84" s="545"/>
      <c r="DAE84" s="545"/>
      <c r="DAF84" s="545"/>
      <c r="DAJ84" s="545"/>
      <c r="DAL84" s="545"/>
      <c r="DAM84" s="545"/>
      <c r="DAN84" s="545"/>
      <c r="DAR84" s="545"/>
      <c r="DAT84" s="545"/>
      <c r="DAU84" s="545"/>
      <c r="DAV84" s="545"/>
      <c r="DAZ84" s="545"/>
      <c r="DBB84" s="545"/>
      <c r="DBC84" s="545"/>
      <c r="DBD84" s="545"/>
      <c r="DBH84" s="545"/>
      <c r="DBJ84" s="545"/>
      <c r="DBK84" s="545"/>
      <c r="DBL84" s="545"/>
      <c r="DBP84" s="545"/>
      <c r="DBR84" s="545"/>
      <c r="DBS84" s="545"/>
      <c r="DBT84" s="545"/>
      <c r="DBX84" s="545"/>
      <c r="DBZ84" s="545"/>
      <c r="DCA84" s="545"/>
      <c r="DCB84" s="545"/>
      <c r="DCF84" s="545"/>
      <c r="DCH84" s="545"/>
      <c r="DCI84" s="545"/>
      <c r="DCJ84" s="545"/>
      <c r="DCN84" s="545"/>
      <c r="DCP84" s="545"/>
      <c r="DCQ84" s="545"/>
      <c r="DCR84" s="545"/>
      <c r="DCV84" s="545"/>
      <c r="DCX84" s="545"/>
      <c r="DCY84" s="545"/>
      <c r="DCZ84" s="545"/>
      <c r="DDD84" s="545"/>
      <c r="DDF84" s="545"/>
      <c r="DDG84" s="545"/>
      <c r="DDH84" s="545"/>
      <c r="DDL84" s="545"/>
      <c r="DDN84" s="545"/>
      <c r="DDO84" s="545"/>
      <c r="DDP84" s="545"/>
      <c r="DDT84" s="545"/>
      <c r="DDV84" s="545"/>
      <c r="DDW84" s="545"/>
      <c r="DDX84" s="545"/>
      <c r="DEB84" s="545"/>
      <c r="DED84" s="545"/>
      <c r="DEE84" s="545"/>
      <c r="DEF84" s="545"/>
      <c r="DEJ84" s="545"/>
      <c r="DEL84" s="545"/>
      <c r="DEM84" s="545"/>
      <c r="DEN84" s="545"/>
      <c r="DER84" s="545"/>
      <c r="DET84" s="545"/>
      <c r="DEU84" s="545"/>
      <c r="DEV84" s="545"/>
      <c r="DEZ84" s="545"/>
      <c r="DFB84" s="545"/>
      <c r="DFC84" s="545"/>
      <c r="DFD84" s="545"/>
      <c r="DFH84" s="545"/>
      <c r="DFJ84" s="545"/>
      <c r="DFK84" s="545"/>
      <c r="DFL84" s="545"/>
      <c r="DFP84" s="545"/>
      <c r="DFR84" s="545"/>
      <c r="DFS84" s="545"/>
      <c r="DFT84" s="545"/>
      <c r="DFX84" s="545"/>
      <c r="DFZ84" s="545"/>
      <c r="DGA84" s="545"/>
      <c r="DGB84" s="545"/>
      <c r="DGF84" s="545"/>
      <c r="DGH84" s="545"/>
      <c r="DGI84" s="545"/>
      <c r="DGJ84" s="545"/>
      <c r="DGN84" s="545"/>
      <c r="DGP84" s="545"/>
      <c r="DGQ84" s="545"/>
      <c r="DGR84" s="545"/>
      <c r="DGV84" s="545"/>
      <c r="DGX84" s="545"/>
      <c r="DGY84" s="545"/>
      <c r="DGZ84" s="545"/>
      <c r="DHD84" s="545"/>
      <c r="DHF84" s="545"/>
      <c r="DHG84" s="545"/>
      <c r="DHH84" s="545"/>
      <c r="DHL84" s="545"/>
      <c r="DHN84" s="545"/>
      <c r="DHO84" s="545"/>
      <c r="DHP84" s="545"/>
      <c r="DHT84" s="545"/>
      <c r="DHV84" s="545"/>
      <c r="DHW84" s="545"/>
      <c r="DHX84" s="545"/>
      <c r="DIB84" s="545"/>
      <c r="DID84" s="545"/>
      <c r="DIE84" s="545"/>
      <c r="DIF84" s="545"/>
      <c r="DIJ84" s="545"/>
      <c r="DIL84" s="545"/>
      <c r="DIM84" s="545"/>
      <c r="DIN84" s="545"/>
      <c r="DIR84" s="545"/>
      <c r="DIT84" s="545"/>
      <c r="DIU84" s="545"/>
      <c r="DIV84" s="545"/>
      <c r="DIZ84" s="545"/>
      <c r="DJB84" s="545"/>
      <c r="DJC84" s="545"/>
      <c r="DJD84" s="545"/>
      <c r="DJH84" s="545"/>
      <c r="DJJ84" s="545"/>
      <c r="DJK84" s="545"/>
      <c r="DJL84" s="545"/>
      <c r="DJP84" s="545"/>
      <c r="DJR84" s="545"/>
      <c r="DJS84" s="545"/>
      <c r="DJT84" s="545"/>
      <c r="DJX84" s="545"/>
      <c r="DJZ84" s="545"/>
      <c r="DKA84" s="545"/>
      <c r="DKB84" s="545"/>
      <c r="DKF84" s="545"/>
      <c r="DKH84" s="545"/>
      <c r="DKI84" s="545"/>
      <c r="DKJ84" s="545"/>
      <c r="DKN84" s="545"/>
      <c r="DKP84" s="545"/>
      <c r="DKQ84" s="545"/>
      <c r="DKR84" s="545"/>
      <c r="DKV84" s="545"/>
      <c r="DKX84" s="545"/>
      <c r="DKY84" s="545"/>
      <c r="DKZ84" s="545"/>
      <c r="DLD84" s="545"/>
      <c r="DLF84" s="545"/>
      <c r="DLG84" s="545"/>
      <c r="DLH84" s="545"/>
      <c r="DLL84" s="545"/>
      <c r="DLN84" s="545"/>
      <c r="DLO84" s="545"/>
      <c r="DLP84" s="545"/>
      <c r="DLT84" s="545"/>
      <c r="DLV84" s="545"/>
      <c r="DLW84" s="545"/>
      <c r="DLX84" s="545"/>
      <c r="DMB84" s="545"/>
      <c r="DMD84" s="545"/>
      <c r="DME84" s="545"/>
      <c r="DMF84" s="545"/>
      <c r="DMJ84" s="545"/>
      <c r="DML84" s="545"/>
      <c r="DMM84" s="545"/>
      <c r="DMN84" s="545"/>
      <c r="DMR84" s="545"/>
      <c r="DMT84" s="545"/>
      <c r="DMU84" s="545"/>
      <c r="DMV84" s="545"/>
      <c r="DMZ84" s="545"/>
      <c r="DNB84" s="545"/>
      <c r="DNC84" s="545"/>
      <c r="DND84" s="545"/>
      <c r="DNH84" s="545"/>
      <c r="DNJ84" s="545"/>
      <c r="DNK84" s="545"/>
      <c r="DNL84" s="545"/>
      <c r="DNP84" s="545"/>
      <c r="DNR84" s="545"/>
      <c r="DNS84" s="545"/>
      <c r="DNT84" s="545"/>
      <c r="DNX84" s="545"/>
      <c r="DNZ84" s="545"/>
      <c r="DOA84" s="545"/>
      <c r="DOB84" s="545"/>
      <c r="DOF84" s="545"/>
      <c r="DOH84" s="545"/>
      <c r="DOI84" s="545"/>
      <c r="DOJ84" s="545"/>
      <c r="DON84" s="545"/>
      <c r="DOP84" s="545"/>
      <c r="DOQ84" s="545"/>
      <c r="DOR84" s="545"/>
      <c r="DOV84" s="545"/>
      <c r="DOX84" s="545"/>
      <c r="DOY84" s="545"/>
      <c r="DOZ84" s="545"/>
      <c r="DPD84" s="545"/>
      <c r="DPF84" s="545"/>
      <c r="DPG84" s="545"/>
      <c r="DPH84" s="545"/>
      <c r="DPL84" s="545"/>
      <c r="DPN84" s="545"/>
      <c r="DPO84" s="545"/>
      <c r="DPP84" s="545"/>
      <c r="DPT84" s="545"/>
      <c r="DPV84" s="545"/>
      <c r="DPW84" s="545"/>
      <c r="DPX84" s="545"/>
      <c r="DQB84" s="545"/>
      <c r="DQD84" s="545"/>
      <c r="DQE84" s="545"/>
      <c r="DQF84" s="545"/>
      <c r="DQJ84" s="545"/>
      <c r="DQL84" s="545"/>
      <c r="DQM84" s="545"/>
      <c r="DQN84" s="545"/>
      <c r="DQR84" s="545"/>
      <c r="DQT84" s="545"/>
      <c r="DQU84" s="545"/>
      <c r="DQV84" s="545"/>
      <c r="DQZ84" s="545"/>
      <c r="DRB84" s="545"/>
      <c r="DRC84" s="545"/>
      <c r="DRD84" s="545"/>
      <c r="DRH84" s="545"/>
      <c r="DRJ84" s="545"/>
      <c r="DRK84" s="545"/>
      <c r="DRL84" s="545"/>
      <c r="DRP84" s="545"/>
      <c r="DRR84" s="545"/>
      <c r="DRS84" s="545"/>
      <c r="DRT84" s="545"/>
      <c r="DRX84" s="545"/>
      <c r="DRZ84" s="545"/>
      <c r="DSA84" s="545"/>
      <c r="DSB84" s="545"/>
      <c r="DSF84" s="545"/>
      <c r="DSH84" s="545"/>
      <c r="DSI84" s="545"/>
      <c r="DSJ84" s="545"/>
      <c r="DSN84" s="545"/>
      <c r="DSP84" s="545"/>
      <c r="DSQ84" s="545"/>
      <c r="DSR84" s="545"/>
      <c r="DSV84" s="545"/>
      <c r="DSX84" s="545"/>
      <c r="DSY84" s="545"/>
      <c r="DSZ84" s="545"/>
      <c r="DTD84" s="545"/>
      <c r="DTF84" s="545"/>
      <c r="DTG84" s="545"/>
      <c r="DTH84" s="545"/>
      <c r="DTL84" s="545"/>
      <c r="DTN84" s="545"/>
      <c r="DTO84" s="545"/>
      <c r="DTP84" s="545"/>
      <c r="DTT84" s="545"/>
      <c r="DTV84" s="545"/>
      <c r="DTW84" s="545"/>
      <c r="DTX84" s="545"/>
      <c r="DUB84" s="545"/>
      <c r="DUD84" s="545"/>
      <c r="DUE84" s="545"/>
      <c r="DUF84" s="545"/>
      <c r="DUJ84" s="545"/>
      <c r="DUL84" s="545"/>
      <c r="DUM84" s="545"/>
      <c r="DUN84" s="545"/>
      <c r="DUR84" s="545"/>
      <c r="DUT84" s="545"/>
      <c r="DUU84" s="545"/>
      <c r="DUV84" s="545"/>
      <c r="DUZ84" s="545"/>
      <c r="DVB84" s="545"/>
      <c r="DVC84" s="545"/>
      <c r="DVD84" s="545"/>
      <c r="DVH84" s="545"/>
      <c r="DVJ84" s="545"/>
      <c r="DVK84" s="545"/>
      <c r="DVL84" s="545"/>
      <c r="DVP84" s="545"/>
      <c r="DVR84" s="545"/>
      <c r="DVS84" s="545"/>
      <c r="DVT84" s="545"/>
      <c r="DVX84" s="545"/>
      <c r="DVZ84" s="545"/>
      <c r="DWA84" s="545"/>
      <c r="DWB84" s="545"/>
      <c r="DWF84" s="545"/>
      <c r="DWH84" s="545"/>
      <c r="DWI84" s="545"/>
      <c r="DWJ84" s="545"/>
      <c r="DWN84" s="545"/>
      <c r="DWP84" s="545"/>
      <c r="DWQ84" s="545"/>
      <c r="DWR84" s="545"/>
      <c r="DWV84" s="545"/>
      <c r="DWX84" s="545"/>
      <c r="DWY84" s="545"/>
      <c r="DWZ84" s="545"/>
      <c r="DXD84" s="545"/>
      <c r="DXF84" s="545"/>
      <c r="DXG84" s="545"/>
      <c r="DXH84" s="545"/>
      <c r="DXL84" s="545"/>
      <c r="DXN84" s="545"/>
      <c r="DXO84" s="545"/>
      <c r="DXP84" s="545"/>
      <c r="DXT84" s="545"/>
      <c r="DXV84" s="545"/>
      <c r="DXW84" s="545"/>
      <c r="DXX84" s="545"/>
      <c r="DYB84" s="545"/>
      <c r="DYD84" s="545"/>
      <c r="DYE84" s="545"/>
      <c r="DYF84" s="545"/>
      <c r="DYJ84" s="545"/>
      <c r="DYL84" s="545"/>
      <c r="DYM84" s="545"/>
      <c r="DYN84" s="545"/>
      <c r="DYR84" s="545"/>
      <c r="DYT84" s="545"/>
      <c r="DYU84" s="545"/>
      <c r="DYV84" s="545"/>
      <c r="DYZ84" s="545"/>
      <c r="DZB84" s="545"/>
      <c r="DZC84" s="545"/>
      <c r="DZD84" s="545"/>
      <c r="DZH84" s="545"/>
      <c r="DZJ84" s="545"/>
      <c r="DZK84" s="545"/>
      <c r="DZL84" s="545"/>
      <c r="DZP84" s="545"/>
      <c r="DZR84" s="545"/>
      <c r="DZS84" s="545"/>
      <c r="DZT84" s="545"/>
      <c r="DZX84" s="545"/>
      <c r="DZZ84" s="545"/>
      <c r="EAA84" s="545"/>
      <c r="EAB84" s="545"/>
      <c r="EAF84" s="545"/>
      <c r="EAH84" s="545"/>
      <c r="EAI84" s="545"/>
      <c r="EAJ84" s="545"/>
      <c r="EAN84" s="545"/>
      <c r="EAP84" s="545"/>
      <c r="EAQ84" s="545"/>
      <c r="EAR84" s="545"/>
      <c r="EAV84" s="545"/>
      <c r="EAX84" s="545"/>
      <c r="EAY84" s="545"/>
      <c r="EAZ84" s="545"/>
      <c r="EBD84" s="545"/>
      <c r="EBF84" s="545"/>
      <c r="EBG84" s="545"/>
      <c r="EBH84" s="545"/>
      <c r="EBL84" s="545"/>
      <c r="EBN84" s="545"/>
      <c r="EBO84" s="545"/>
      <c r="EBP84" s="545"/>
      <c r="EBT84" s="545"/>
      <c r="EBV84" s="545"/>
      <c r="EBW84" s="545"/>
      <c r="EBX84" s="545"/>
      <c r="ECB84" s="545"/>
      <c r="ECD84" s="545"/>
      <c r="ECE84" s="545"/>
      <c r="ECF84" s="545"/>
      <c r="ECJ84" s="545"/>
      <c r="ECL84" s="545"/>
      <c r="ECM84" s="545"/>
      <c r="ECN84" s="545"/>
      <c r="ECR84" s="545"/>
      <c r="ECT84" s="545"/>
      <c r="ECU84" s="545"/>
      <c r="ECV84" s="545"/>
      <c r="ECZ84" s="545"/>
      <c r="EDB84" s="545"/>
      <c r="EDC84" s="545"/>
      <c r="EDD84" s="545"/>
      <c r="EDH84" s="545"/>
      <c r="EDJ84" s="545"/>
      <c r="EDK84" s="545"/>
      <c r="EDL84" s="545"/>
      <c r="EDP84" s="545"/>
      <c r="EDR84" s="545"/>
      <c r="EDS84" s="545"/>
      <c r="EDT84" s="545"/>
      <c r="EDX84" s="545"/>
      <c r="EDZ84" s="545"/>
      <c r="EEA84" s="545"/>
      <c r="EEB84" s="545"/>
      <c r="EEF84" s="545"/>
      <c r="EEH84" s="545"/>
      <c r="EEI84" s="545"/>
      <c r="EEJ84" s="545"/>
      <c r="EEN84" s="545"/>
      <c r="EEP84" s="545"/>
      <c r="EEQ84" s="545"/>
      <c r="EER84" s="545"/>
      <c r="EEV84" s="545"/>
      <c r="EEX84" s="545"/>
      <c r="EEY84" s="545"/>
      <c r="EEZ84" s="545"/>
      <c r="EFD84" s="545"/>
      <c r="EFF84" s="545"/>
      <c r="EFG84" s="545"/>
      <c r="EFH84" s="545"/>
      <c r="EFL84" s="545"/>
      <c r="EFN84" s="545"/>
      <c r="EFO84" s="545"/>
      <c r="EFP84" s="545"/>
      <c r="EFT84" s="545"/>
      <c r="EFV84" s="545"/>
      <c r="EFW84" s="545"/>
      <c r="EFX84" s="545"/>
      <c r="EGB84" s="545"/>
      <c r="EGD84" s="545"/>
      <c r="EGE84" s="545"/>
      <c r="EGF84" s="545"/>
      <c r="EGJ84" s="545"/>
      <c r="EGL84" s="545"/>
      <c r="EGM84" s="545"/>
      <c r="EGN84" s="545"/>
      <c r="EGR84" s="545"/>
      <c r="EGT84" s="545"/>
      <c r="EGU84" s="545"/>
      <c r="EGV84" s="545"/>
      <c r="EGZ84" s="545"/>
      <c r="EHB84" s="545"/>
      <c r="EHC84" s="545"/>
      <c r="EHD84" s="545"/>
      <c r="EHH84" s="545"/>
      <c r="EHJ84" s="545"/>
      <c r="EHK84" s="545"/>
      <c r="EHL84" s="545"/>
      <c r="EHP84" s="545"/>
      <c r="EHR84" s="545"/>
      <c r="EHS84" s="545"/>
      <c r="EHT84" s="545"/>
      <c r="EHX84" s="545"/>
      <c r="EHZ84" s="545"/>
      <c r="EIA84" s="545"/>
      <c r="EIB84" s="545"/>
      <c r="EIF84" s="545"/>
      <c r="EIH84" s="545"/>
      <c r="EII84" s="545"/>
      <c r="EIJ84" s="545"/>
      <c r="EIN84" s="545"/>
      <c r="EIP84" s="545"/>
      <c r="EIQ84" s="545"/>
      <c r="EIR84" s="545"/>
      <c r="EIV84" s="545"/>
      <c r="EIX84" s="545"/>
      <c r="EIY84" s="545"/>
      <c r="EIZ84" s="545"/>
      <c r="EJD84" s="545"/>
      <c r="EJF84" s="545"/>
      <c r="EJG84" s="545"/>
      <c r="EJH84" s="545"/>
      <c r="EJL84" s="545"/>
      <c r="EJN84" s="545"/>
      <c r="EJO84" s="545"/>
      <c r="EJP84" s="545"/>
      <c r="EJT84" s="545"/>
      <c r="EJV84" s="545"/>
      <c r="EJW84" s="545"/>
      <c r="EJX84" s="545"/>
      <c r="EKB84" s="545"/>
      <c r="EKD84" s="545"/>
      <c r="EKE84" s="545"/>
      <c r="EKF84" s="545"/>
      <c r="EKJ84" s="545"/>
      <c r="EKL84" s="545"/>
      <c r="EKM84" s="545"/>
      <c r="EKN84" s="545"/>
      <c r="EKR84" s="545"/>
      <c r="EKT84" s="545"/>
      <c r="EKU84" s="545"/>
      <c r="EKV84" s="545"/>
      <c r="EKZ84" s="545"/>
      <c r="ELB84" s="545"/>
      <c r="ELC84" s="545"/>
      <c r="ELD84" s="545"/>
      <c r="ELH84" s="545"/>
      <c r="ELJ84" s="545"/>
      <c r="ELK84" s="545"/>
      <c r="ELL84" s="545"/>
      <c r="ELP84" s="545"/>
      <c r="ELR84" s="545"/>
      <c r="ELS84" s="545"/>
      <c r="ELT84" s="545"/>
      <c r="ELX84" s="545"/>
      <c r="ELZ84" s="545"/>
      <c r="EMA84" s="545"/>
      <c r="EMB84" s="545"/>
      <c r="EMF84" s="545"/>
      <c r="EMH84" s="545"/>
      <c r="EMI84" s="545"/>
      <c r="EMJ84" s="545"/>
      <c r="EMN84" s="545"/>
      <c r="EMP84" s="545"/>
      <c r="EMQ84" s="545"/>
      <c r="EMR84" s="545"/>
      <c r="EMV84" s="545"/>
      <c r="EMX84" s="545"/>
      <c r="EMY84" s="545"/>
      <c r="EMZ84" s="545"/>
      <c r="END84" s="545"/>
      <c r="ENF84" s="545"/>
      <c r="ENG84" s="545"/>
      <c r="ENH84" s="545"/>
      <c r="ENL84" s="545"/>
      <c r="ENN84" s="545"/>
      <c r="ENO84" s="545"/>
      <c r="ENP84" s="545"/>
      <c r="ENT84" s="545"/>
      <c r="ENV84" s="545"/>
      <c r="ENW84" s="545"/>
      <c r="ENX84" s="545"/>
      <c r="EOB84" s="545"/>
      <c r="EOD84" s="545"/>
      <c r="EOE84" s="545"/>
      <c r="EOF84" s="545"/>
      <c r="EOJ84" s="545"/>
      <c r="EOL84" s="545"/>
      <c r="EOM84" s="545"/>
      <c r="EON84" s="545"/>
      <c r="EOR84" s="545"/>
      <c r="EOT84" s="545"/>
      <c r="EOU84" s="545"/>
      <c r="EOV84" s="545"/>
      <c r="EOZ84" s="545"/>
      <c r="EPB84" s="545"/>
      <c r="EPC84" s="545"/>
      <c r="EPD84" s="545"/>
      <c r="EPH84" s="545"/>
      <c r="EPJ84" s="545"/>
      <c r="EPK84" s="545"/>
      <c r="EPL84" s="545"/>
      <c r="EPP84" s="545"/>
      <c r="EPR84" s="545"/>
      <c r="EPS84" s="545"/>
      <c r="EPT84" s="545"/>
      <c r="EPX84" s="545"/>
      <c r="EPZ84" s="545"/>
      <c r="EQA84" s="545"/>
      <c r="EQB84" s="545"/>
      <c r="EQF84" s="545"/>
      <c r="EQH84" s="545"/>
      <c r="EQI84" s="545"/>
      <c r="EQJ84" s="545"/>
      <c r="EQN84" s="545"/>
      <c r="EQP84" s="545"/>
      <c r="EQQ84" s="545"/>
      <c r="EQR84" s="545"/>
      <c r="EQV84" s="545"/>
      <c r="EQX84" s="545"/>
      <c r="EQY84" s="545"/>
      <c r="EQZ84" s="545"/>
      <c r="ERD84" s="545"/>
      <c r="ERF84" s="545"/>
      <c r="ERG84" s="545"/>
      <c r="ERH84" s="545"/>
      <c r="ERL84" s="545"/>
      <c r="ERN84" s="545"/>
      <c r="ERO84" s="545"/>
      <c r="ERP84" s="545"/>
      <c r="ERT84" s="545"/>
      <c r="ERV84" s="545"/>
      <c r="ERW84" s="545"/>
      <c r="ERX84" s="545"/>
      <c r="ESB84" s="545"/>
      <c r="ESD84" s="545"/>
      <c r="ESE84" s="545"/>
      <c r="ESF84" s="545"/>
      <c r="ESJ84" s="545"/>
      <c r="ESL84" s="545"/>
      <c r="ESM84" s="545"/>
      <c r="ESN84" s="545"/>
      <c r="ESR84" s="545"/>
      <c r="EST84" s="545"/>
      <c r="ESU84" s="545"/>
      <c r="ESV84" s="545"/>
      <c r="ESZ84" s="545"/>
      <c r="ETB84" s="545"/>
      <c r="ETC84" s="545"/>
      <c r="ETD84" s="545"/>
      <c r="ETH84" s="545"/>
      <c r="ETJ84" s="545"/>
      <c r="ETK84" s="545"/>
      <c r="ETL84" s="545"/>
      <c r="ETP84" s="545"/>
      <c r="ETR84" s="545"/>
      <c r="ETS84" s="545"/>
      <c r="ETT84" s="545"/>
      <c r="ETX84" s="545"/>
      <c r="ETZ84" s="545"/>
      <c r="EUA84" s="545"/>
      <c r="EUB84" s="545"/>
      <c r="EUF84" s="545"/>
      <c r="EUH84" s="545"/>
      <c r="EUI84" s="545"/>
      <c r="EUJ84" s="545"/>
      <c r="EUN84" s="545"/>
      <c r="EUP84" s="545"/>
      <c r="EUQ84" s="545"/>
      <c r="EUR84" s="545"/>
      <c r="EUV84" s="545"/>
      <c r="EUX84" s="545"/>
      <c r="EUY84" s="545"/>
      <c r="EUZ84" s="545"/>
      <c r="EVD84" s="545"/>
      <c r="EVF84" s="545"/>
      <c r="EVG84" s="545"/>
      <c r="EVH84" s="545"/>
      <c r="EVL84" s="545"/>
      <c r="EVN84" s="545"/>
      <c r="EVO84" s="545"/>
      <c r="EVP84" s="545"/>
      <c r="EVT84" s="545"/>
      <c r="EVV84" s="545"/>
      <c r="EVW84" s="545"/>
      <c r="EVX84" s="545"/>
      <c r="EWB84" s="545"/>
      <c r="EWD84" s="545"/>
      <c r="EWE84" s="545"/>
      <c r="EWF84" s="545"/>
      <c r="EWJ84" s="545"/>
      <c r="EWL84" s="545"/>
      <c r="EWM84" s="545"/>
      <c r="EWN84" s="545"/>
      <c r="EWR84" s="545"/>
      <c r="EWT84" s="545"/>
      <c r="EWU84" s="545"/>
      <c r="EWV84" s="545"/>
      <c r="EWZ84" s="545"/>
      <c r="EXB84" s="545"/>
      <c r="EXC84" s="545"/>
      <c r="EXD84" s="545"/>
      <c r="EXH84" s="545"/>
      <c r="EXJ84" s="545"/>
      <c r="EXK84" s="545"/>
      <c r="EXL84" s="545"/>
      <c r="EXP84" s="545"/>
      <c r="EXR84" s="545"/>
      <c r="EXS84" s="545"/>
      <c r="EXT84" s="545"/>
      <c r="EXX84" s="545"/>
      <c r="EXZ84" s="545"/>
      <c r="EYA84" s="545"/>
      <c r="EYB84" s="545"/>
      <c r="EYF84" s="545"/>
      <c r="EYH84" s="545"/>
      <c r="EYI84" s="545"/>
      <c r="EYJ84" s="545"/>
      <c r="EYN84" s="545"/>
      <c r="EYP84" s="545"/>
      <c r="EYQ84" s="545"/>
      <c r="EYR84" s="545"/>
      <c r="EYV84" s="545"/>
      <c r="EYX84" s="545"/>
      <c r="EYY84" s="545"/>
      <c r="EYZ84" s="545"/>
      <c r="EZD84" s="545"/>
      <c r="EZF84" s="545"/>
      <c r="EZG84" s="545"/>
      <c r="EZH84" s="545"/>
      <c r="EZL84" s="545"/>
      <c r="EZN84" s="545"/>
      <c r="EZO84" s="545"/>
      <c r="EZP84" s="545"/>
      <c r="EZT84" s="545"/>
      <c r="EZV84" s="545"/>
      <c r="EZW84" s="545"/>
      <c r="EZX84" s="545"/>
      <c r="FAB84" s="545"/>
      <c r="FAD84" s="545"/>
      <c r="FAE84" s="545"/>
      <c r="FAF84" s="545"/>
      <c r="FAJ84" s="545"/>
      <c r="FAL84" s="545"/>
      <c r="FAM84" s="545"/>
      <c r="FAN84" s="545"/>
      <c r="FAR84" s="545"/>
      <c r="FAT84" s="545"/>
      <c r="FAU84" s="545"/>
      <c r="FAV84" s="545"/>
      <c r="FAZ84" s="545"/>
      <c r="FBB84" s="545"/>
      <c r="FBC84" s="545"/>
      <c r="FBD84" s="545"/>
      <c r="FBH84" s="545"/>
      <c r="FBJ84" s="545"/>
      <c r="FBK84" s="545"/>
      <c r="FBL84" s="545"/>
      <c r="FBP84" s="545"/>
      <c r="FBR84" s="545"/>
      <c r="FBS84" s="545"/>
      <c r="FBT84" s="545"/>
      <c r="FBX84" s="545"/>
      <c r="FBZ84" s="545"/>
      <c r="FCA84" s="545"/>
      <c r="FCB84" s="545"/>
      <c r="FCF84" s="545"/>
      <c r="FCH84" s="545"/>
      <c r="FCI84" s="545"/>
      <c r="FCJ84" s="545"/>
      <c r="FCN84" s="545"/>
      <c r="FCP84" s="545"/>
      <c r="FCQ84" s="545"/>
      <c r="FCR84" s="545"/>
      <c r="FCV84" s="545"/>
      <c r="FCX84" s="545"/>
      <c r="FCY84" s="545"/>
      <c r="FCZ84" s="545"/>
      <c r="FDD84" s="545"/>
      <c r="FDF84" s="545"/>
      <c r="FDG84" s="545"/>
      <c r="FDH84" s="545"/>
      <c r="FDL84" s="545"/>
      <c r="FDN84" s="545"/>
      <c r="FDO84" s="545"/>
      <c r="FDP84" s="545"/>
      <c r="FDT84" s="545"/>
      <c r="FDV84" s="545"/>
      <c r="FDW84" s="545"/>
      <c r="FDX84" s="545"/>
      <c r="FEB84" s="545"/>
      <c r="FED84" s="545"/>
      <c r="FEE84" s="545"/>
      <c r="FEF84" s="545"/>
      <c r="FEJ84" s="545"/>
      <c r="FEL84" s="545"/>
      <c r="FEM84" s="545"/>
      <c r="FEN84" s="545"/>
      <c r="FER84" s="545"/>
      <c r="FET84" s="545"/>
      <c r="FEU84" s="545"/>
      <c r="FEV84" s="545"/>
      <c r="FEZ84" s="545"/>
      <c r="FFB84" s="545"/>
      <c r="FFC84" s="545"/>
      <c r="FFD84" s="545"/>
      <c r="FFH84" s="545"/>
      <c r="FFJ84" s="545"/>
      <c r="FFK84" s="545"/>
      <c r="FFL84" s="545"/>
      <c r="FFP84" s="545"/>
      <c r="FFR84" s="545"/>
      <c r="FFS84" s="545"/>
      <c r="FFT84" s="545"/>
      <c r="FFX84" s="545"/>
      <c r="FFZ84" s="545"/>
      <c r="FGA84" s="545"/>
      <c r="FGB84" s="545"/>
      <c r="FGF84" s="545"/>
      <c r="FGH84" s="545"/>
      <c r="FGI84" s="545"/>
      <c r="FGJ84" s="545"/>
      <c r="FGN84" s="545"/>
      <c r="FGP84" s="545"/>
      <c r="FGQ84" s="545"/>
      <c r="FGR84" s="545"/>
      <c r="FGV84" s="545"/>
      <c r="FGX84" s="545"/>
      <c r="FGY84" s="545"/>
      <c r="FGZ84" s="545"/>
      <c r="FHD84" s="545"/>
      <c r="FHF84" s="545"/>
      <c r="FHG84" s="545"/>
      <c r="FHH84" s="545"/>
      <c r="FHL84" s="545"/>
      <c r="FHN84" s="545"/>
      <c r="FHO84" s="545"/>
      <c r="FHP84" s="545"/>
      <c r="FHT84" s="545"/>
      <c r="FHV84" s="545"/>
      <c r="FHW84" s="545"/>
      <c r="FHX84" s="545"/>
      <c r="FIB84" s="545"/>
      <c r="FID84" s="545"/>
      <c r="FIE84" s="545"/>
      <c r="FIF84" s="545"/>
      <c r="FIJ84" s="545"/>
      <c r="FIL84" s="545"/>
      <c r="FIM84" s="545"/>
      <c r="FIN84" s="545"/>
      <c r="FIR84" s="545"/>
      <c r="FIT84" s="545"/>
      <c r="FIU84" s="545"/>
      <c r="FIV84" s="545"/>
      <c r="FIZ84" s="545"/>
      <c r="FJB84" s="545"/>
      <c r="FJC84" s="545"/>
      <c r="FJD84" s="545"/>
      <c r="FJH84" s="545"/>
      <c r="FJJ84" s="545"/>
      <c r="FJK84" s="545"/>
      <c r="FJL84" s="545"/>
      <c r="FJP84" s="545"/>
      <c r="FJR84" s="545"/>
      <c r="FJS84" s="545"/>
      <c r="FJT84" s="545"/>
      <c r="FJX84" s="545"/>
      <c r="FJZ84" s="545"/>
      <c r="FKA84" s="545"/>
      <c r="FKB84" s="545"/>
      <c r="FKF84" s="545"/>
      <c r="FKH84" s="545"/>
      <c r="FKI84" s="545"/>
      <c r="FKJ84" s="545"/>
      <c r="FKN84" s="545"/>
      <c r="FKP84" s="545"/>
      <c r="FKQ84" s="545"/>
      <c r="FKR84" s="545"/>
      <c r="FKV84" s="545"/>
      <c r="FKX84" s="545"/>
      <c r="FKY84" s="545"/>
      <c r="FKZ84" s="545"/>
      <c r="FLD84" s="545"/>
      <c r="FLF84" s="545"/>
      <c r="FLG84" s="545"/>
      <c r="FLH84" s="545"/>
      <c r="FLL84" s="545"/>
      <c r="FLN84" s="545"/>
      <c r="FLO84" s="545"/>
      <c r="FLP84" s="545"/>
      <c r="FLT84" s="545"/>
      <c r="FLV84" s="545"/>
      <c r="FLW84" s="545"/>
      <c r="FLX84" s="545"/>
      <c r="FMB84" s="545"/>
      <c r="FMD84" s="545"/>
      <c r="FME84" s="545"/>
      <c r="FMF84" s="545"/>
      <c r="FMJ84" s="545"/>
      <c r="FML84" s="545"/>
      <c r="FMM84" s="545"/>
      <c r="FMN84" s="545"/>
      <c r="FMR84" s="545"/>
      <c r="FMT84" s="545"/>
      <c r="FMU84" s="545"/>
      <c r="FMV84" s="545"/>
      <c r="FMZ84" s="545"/>
      <c r="FNB84" s="545"/>
      <c r="FNC84" s="545"/>
      <c r="FND84" s="545"/>
      <c r="FNH84" s="545"/>
      <c r="FNJ84" s="545"/>
      <c r="FNK84" s="545"/>
      <c r="FNL84" s="545"/>
      <c r="FNP84" s="545"/>
      <c r="FNR84" s="545"/>
      <c r="FNS84" s="545"/>
      <c r="FNT84" s="545"/>
      <c r="FNX84" s="545"/>
      <c r="FNZ84" s="545"/>
      <c r="FOA84" s="545"/>
      <c r="FOB84" s="545"/>
      <c r="FOF84" s="545"/>
      <c r="FOH84" s="545"/>
      <c r="FOI84" s="545"/>
      <c r="FOJ84" s="545"/>
      <c r="FON84" s="545"/>
      <c r="FOP84" s="545"/>
      <c r="FOQ84" s="545"/>
      <c r="FOR84" s="545"/>
      <c r="FOV84" s="545"/>
      <c r="FOX84" s="545"/>
      <c r="FOY84" s="545"/>
      <c r="FOZ84" s="545"/>
      <c r="FPD84" s="545"/>
      <c r="FPF84" s="545"/>
      <c r="FPG84" s="545"/>
      <c r="FPH84" s="545"/>
      <c r="FPL84" s="545"/>
      <c r="FPN84" s="545"/>
      <c r="FPO84" s="545"/>
      <c r="FPP84" s="545"/>
      <c r="FPT84" s="545"/>
      <c r="FPV84" s="545"/>
      <c r="FPW84" s="545"/>
      <c r="FPX84" s="545"/>
      <c r="FQB84" s="545"/>
      <c r="FQD84" s="545"/>
      <c r="FQE84" s="545"/>
      <c r="FQF84" s="545"/>
      <c r="FQJ84" s="545"/>
      <c r="FQL84" s="545"/>
      <c r="FQM84" s="545"/>
      <c r="FQN84" s="545"/>
      <c r="FQR84" s="545"/>
      <c r="FQT84" s="545"/>
      <c r="FQU84" s="545"/>
      <c r="FQV84" s="545"/>
      <c r="FQZ84" s="545"/>
      <c r="FRB84" s="545"/>
      <c r="FRC84" s="545"/>
      <c r="FRD84" s="545"/>
      <c r="FRH84" s="545"/>
      <c r="FRJ84" s="545"/>
      <c r="FRK84" s="545"/>
      <c r="FRL84" s="545"/>
      <c r="FRP84" s="545"/>
      <c r="FRR84" s="545"/>
      <c r="FRS84" s="545"/>
      <c r="FRT84" s="545"/>
      <c r="FRX84" s="545"/>
      <c r="FRZ84" s="545"/>
      <c r="FSA84" s="545"/>
      <c r="FSB84" s="545"/>
      <c r="FSF84" s="545"/>
      <c r="FSH84" s="545"/>
      <c r="FSI84" s="545"/>
      <c r="FSJ84" s="545"/>
      <c r="FSN84" s="545"/>
      <c r="FSP84" s="545"/>
      <c r="FSQ84" s="545"/>
      <c r="FSR84" s="545"/>
      <c r="FSV84" s="545"/>
      <c r="FSX84" s="545"/>
      <c r="FSY84" s="545"/>
      <c r="FSZ84" s="545"/>
      <c r="FTD84" s="545"/>
      <c r="FTF84" s="545"/>
      <c r="FTG84" s="545"/>
      <c r="FTH84" s="545"/>
      <c r="FTL84" s="545"/>
      <c r="FTN84" s="545"/>
      <c r="FTO84" s="545"/>
      <c r="FTP84" s="545"/>
      <c r="FTT84" s="545"/>
      <c r="FTV84" s="545"/>
      <c r="FTW84" s="545"/>
      <c r="FTX84" s="545"/>
      <c r="FUB84" s="545"/>
      <c r="FUD84" s="545"/>
      <c r="FUE84" s="545"/>
      <c r="FUF84" s="545"/>
      <c r="FUJ84" s="545"/>
      <c r="FUL84" s="545"/>
      <c r="FUM84" s="545"/>
      <c r="FUN84" s="545"/>
      <c r="FUR84" s="545"/>
      <c r="FUT84" s="545"/>
      <c r="FUU84" s="545"/>
      <c r="FUV84" s="545"/>
      <c r="FUZ84" s="545"/>
      <c r="FVB84" s="545"/>
      <c r="FVC84" s="545"/>
      <c r="FVD84" s="545"/>
      <c r="FVH84" s="545"/>
      <c r="FVJ84" s="545"/>
      <c r="FVK84" s="545"/>
      <c r="FVL84" s="545"/>
      <c r="FVP84" s="545"/>
      <c r="FVR84" s="545"/>
      <c r="FVS84" s="545"/>
      <c r="FVT84" s="545"/>
      <c r="FVX84" s="545"/>
      <c r="FVZ84" s="545"/>
      <c r="FWA84" s="545"/>
      <c r="FWB84" s="545"/>
      <c r="FWF84" s="545"/>
      <c r="FWH84" s="545"/>
      <c r="FWI84" s="545"/>
      <c r="FWJ84" s="545"/>
      <c r="FWN84" s="545"/>
      <c r="FWP84" s="545"/>
      <c r="FWQ84" s="545"/>
      <c r="FWR84" s="545"/>
      <c r="FWV84" s="545"/>
      <c r="FWX84" s="545"/>
      <c r="FWY84" s="545"/>
      <c r="FWZ84" s="545"/>
      <c r="FXD84" s="545"/>
      <c r="FXF84" s="545"/>
      <c r="FXG84" s="545"/>
      <c r="FXH84" s="545"/>
      <c r="FXL84" s="545"/>
      <c r="FXN84" s="545"/>
      <c r="FXO84" s="545"/>
      <c r="FXP84" s="545"/>
      <c r="FXT84" s="545"/>
      <c r="FXV84" s="545"/>
      <c r="FXW84" s="545"/>
      <c r="FXX84" s="545"/>
      <c r="FYB84" s="545"/>
      <c r="FYD84" s="545"/>
      <c r="FYE84" s="545"/>
      <c r="FYF84" s="545"/>
      <c r="FYJ84" s="545"/>
      <c r="FYL84" s="545"/>
      <c r="FYM84" s="545"/>
      <c r="FYN84" s="545"/>
      <c r="FYR84" s="545"/>
      <c r="FYT84" s="545"/>
      <c r="FYU84" s="545"/>
      <c r="FYV84" s="545"/>
      <c r="FYZ84" s="545"/>
      <c r="FZB84" s="545"/>
      <c r="FZC84" s="545"/>
      <c r="FZD84" s="545"/>
      <c r="FZH84" s="545"/>
      <c r="FZJ84" s="545"/>
      <c r="FZK84" s="545"/>
      <c r="FZL84" s="545"/>
      <c r="FZP84" s="545"/>
      <c r="FZR84" s="545"/>
      <c r="FZS84" s="545"/>
      <c r="FZT84" s="545"/>
      <c r="FZX84" s="545"/>
      <c r="FZZ84" s="545"/>
      <c r="GAA84" s="545"/>
      <c r="GAB84" s="545"/>
      <c r="GAF84" s="545"/>
      <c r="GAH84" s="545"/>
      <c r="GAI84" s="545"/>
      <c r="GAJ84" s="545"/>
      <c r="GAN84" s="545"/>
      <c r="GAP84" s="545"/>
      <c r="GAQ84" s="545"/>
      <c r="GAR84" s="545"/>
      <c r="GAV84" s="545"/>
      <c r="GAX84" s="545"/>
      <c r="GAY84" s="545"/>
      <c r="GAZ84" s="545"/>
      <c r="GBD84" s="545"/>
      <c r="GBF84" s="545"/>
      <c r="GBG84" s="545"/>
      <c r="GBH84" s="545"/>
      <c r="GBL84" s="545"/>
      <c r="GBN84" s="545"/>
      <c r="GBO84" s="545"/>
      <c r="GBP84" s="545"/>
      <c r="GBT84" s="545"/>
      <c r="GBV84" s="545"/>
      <c r="GBW84" s="545"/>
      <c r="GBX84" s="545"/>
      <c r="GCB84" s="545"/>
      <c r="GCD84" s="545"/>
      <c r="GCE84" s="545"/>
      <c r="GCF84" s="545"/>
      <c r="GCJ84" s="545"/>
      <c r="GCL84" s="545"/>
      <c r="GCM84" s="545"/>
      <c r="GCN84" s="545"/>
      <c r="GCR84" s="545"/>
      <c r="GCT84" s="545"/>
      <c r="GCU84" s="545"/>
      <c r="GCV84" s="545"/>
      <c r="GCZ84" s="545"/>
      <c r="GDB84" s="545"/>
      <c r="GDC84" s="545"/>
      <c r="GDD84" s="545"/>
      <c r="GDH84" s="545"/>
      <c r="GDJ84" s="545"/>
      <c r="GDK84" s="545"/>
      <c r="GDL84" s="545"/>
      <c r="GDP84" s="545"/>
      <c r="GDR84" s="545"/>
      <c r="GDS84" s="545"/>
      <c r="GDT84" s="545"/>
      <c r="GDX84" s="545"/>
      <c r="GDZ84" s="545"/>
      <c r="GEA84" s="545"/>
      <c r="GEB84" s="545"/>
      <c r="GEF84" s="545"/>
      <c r="GEH84" s="545"/>
      <c r="GEI84" s="545"/>
      <c r="GEJ84" s="545"/>
      <c r="GEN84" s="545"/>
      <c r="GEP84" s="545"/>
      <c r="GEQ84" s="545"/>
      <c r="GER84" s="545"/>
      <c r="GEV84" s="545"/>
      <c r="GEX84" s="545"/>
      <c r="GEY84" s="545"/>
      <c r="GEZ84" s="545"/>
      <c r="GFD84" s="545"/>
      <c r="GFF84" s="545"/>
      <c r="GFG84" s="545"/>
      <c r="GFH84" s="545"/>
      <c r="GFL84" s="545"/>
      <c r="GFN84" s="545"/>
      <c r="GFO84" s="545"/>
      <c r="GFP84" s="545"/>
      <c r="GFT84" s="545"/>
      <c r="GFV84" s="545"/>
      <c r="GFW84" s="545"/>
      <c r="GFX84" s="545"/>
      <c r="GGB84" s="545"/>
      <c r="GGD84" s="545"/>
      <c r="GGE84" s="545"/>
      <c r="GGF84" s="545"/>
      <c r="GGJ84" s="545"/>
      <c r="GGL84" s="545"/>
      <c r="GGM84" s="545"/>
      <c r="GGN84" s="545"/>
      <c r="GGR84" s="545"/>
      <c r="GGT84" s="545"/>
      <c r="GGU84" s="545"/>
      <c r="GGV84" s="545"/>
      <c r="GGZ84" s="545"/>
      <c r="GHB84" s="545"/>
      <c r="GHC84" s="545"/>
      <c r="GHD84" s="545"/>
      <c r="GHH84" s="545"/>
      <c r="GHJ84" s="545"/>
      <c r="GHK84" s="545"/>
      <c r="GHL84" s="545"/>
      <c r="GHP84" s="545"/>
      <c r="GHR84" s="545"/>
      <c r="GHS84" s="545"/>
      <c r="GHT84" s="545"/>
      <c r="GHX84" s="545"/>
      <c r="GHZ84" s="545"/>
      <c r="GIA84" s="545"/>
      <c r="GIB84" s="545"/>
      <c r="GIF84" s="545"/>
      <c r="GIH84" s="545"/>
      <c r="GII84" s="545"/>
      <c r="GIJ84" s="545"/>
      <c r="GIN84" s="545"/>
      <c r="GIP84" s="545"/>
      <c r="GIQ84" s="545"/>
      <c r="GIR84" s="545"/>
      <c r="GIV84" s="545"/>
      <c r="GIX84" s="545"/>
      <c r="GIY84" s="545"/>
      <c r="GIZ84" s="545"/>
      <c r="GJD84" s="545"/>
      <c r="GJF84" s="545"/>
      <c r="GJG84" s="545"/>
      <c r="GJH84" s="545"/>
      <c r="GJL84" s="545"/>
      <c r="GJN84" s="545"/>
      <c r="GJO84" s="545"/>
      <c r="GJP84" s="545"/>
      <c r="GJT84" s="545"/>
      <c r="GJV84" s="545"/>
      <c r="GJW84" s="545"/>
      <c r="GJX84" s="545"/>
      <c r="GKB84" s="545"/>
      <c r="GKD84" s="545"/>
      <c r="GKE84" s="545"/>
      <c r="GKF84" s="545"/>
      <c r="GKJ84" s="545"/>
      <c r="GKL84" s="545"/>
      <c r="GKM84" s="545"/>
      <c r="GKN84" s="545"/>
      <c r="GKR84" s="545"/>
      <c r="GKT84" s="545"/>
      <c r="GKU84" s="545"/>
      <c r="GKV84" s="545"/>
      <c r="GKZ84" s="545"/>
      <c r="GLB84" s="545"/>
      <c r="GLC84" s="545"/>
      <c r="GLD84" s="545"/>
      <c r="GLH84" s="545"/>
      <c r="GLJ84" s="545"/>
      <c r="GLK84" s="545"/>
      <c r="GLL84" s="545"/>
      <c r="GLP84" s="545"/>
      <c r="GLR84" s="545"/>
      <c r="GLS84" s="545"/>
      <c r="GLT84" s="545"/>
      <c r="GLX84" s="545"/>
      <c r="GLZ84" s="545"/>
      <c r="GMA84" s="545"/>
      <c r="GMB84" s="545"/>
      <c r="GMF84" s="545"/>
      <c r="GMH84" s="545"/>
      <c r="GMI84" s="545"/>
      <c r="GMJ84" s="545"/>
      <c r="GMN84" s="545"/>
      <c r="GMP84" s="545"/>
      <c r="GMQ84" s="545"/>
      <c r="GMR84" s="545"/>
      <c r="GMV84" s="545"/>
      <c r="GMX84" s="545"/>
      <c r="GMY84" s="545"/>
      <c r="GMZ84" s="545"/>
      <c r="GND84" s="545"/>
      <c r="GNF84" s="545"/>
      <c r="GNG84" s="545"/>
      <c r="GNH84" s="545"/>
      <c r="GNL84" s="545"/>
      <c r="GNN84" s="545"/>
      <c r="GNO84" s="545"/>
      <c r="GNP84" s="545"/>
      <c r="GNT84" s="545"/>
      <c r="GNV84" s="545"/>
      <c r="GNW84" s="545"/>
      <c r="GNX84" s="545"/>
      <c r="GOB84" s="545"/>
      <c r="GOD84" s="545"/>
      <c r="GOE84" s="545"/>
      <c r="GOF84" s="545"/>
      <c r="GOJ84" s="545"/>
      <c r="GOL84" s="545"/>
      <c r="GOM84" s="545"/>
      <c r="GON84" s="545"/>
      <c r="GOR84" s="545"/>
      <c r="GOT84" s="545"/>
      <c r="GOU84" s="545"/>
      <c r="GOV84" s="545"/>
      <c r="GOZ84" s="545"/>
      <c r="GPB84" s="545"/>
      <c r="GPC84" s="545"/>
      <c r="GPD84" s="545"/>
      <c r="GPH84" s="545"/>
      <c r="GPJ84" s="545"/>
      <c r="GPK84" s="545"/>
      <c r="GPL84" s="545"/>
      <c r="GPP84" s="545"/>
      <c r="GPR84" s="545"/>
      <c r="GPS84" s="545"/>
      <c r="GPT84" s="545"/>
      <c r="GPX84" s="545"/>
      <c r="GPZ84" s="545"/>
      <c r="GQA84" s="545"/>
      <c r="GQB84" s="545"/>
      <c r="GQF84" s="545"/>
      <c r="GQH84" s="545"/>
      <c r="GQI84" s="545"/>
      <c r="GQJ84" s="545"/>
      <c r="GQN84" s="545"/>
      <c r="GQP84" s="545"/>
      <c r="GQQ84" s="545"/>
      <c r="GQR84" s="545"/>
      <c r="GQV84" s="545"/>
      <c r="GQX84" s="545"/>
      <c r="GQY84" s="545"/>
      <c r="GQZ84" s="545"/>
      <c r="GRD84" s="545"/>
      <c r="GRF84" s="545"/>
      <c r="GRG84" s="545"/>
      <c r="GRH84" s="545"/>
      <c r="GRL84" s="545"/>
      <c r="GRN84" s="545"/>
      <c r="GRO84" s="545"/>
      <c r="GRP84" s="545"/>
      <c r="GRT84" s="545"/>
      <c r="GRV84" s="545"/>
      <c r="GRW84" s="545"/>
      <c r="GRX84" s="545"/>
      <c r="GSB84" s="545"/>
      <c r="GSD84" s="545"/>
      <c r="GSE84" s="545"/>
      <c r="GSF84" s="545"/>
      <c r="GSJ84" s="545"/>
      <c r="GSL84" s="545"/>
      <c r="GSM84" s="545"/>
      <c r="GSN84" s="545"/>
      <c r="GSR84" s="545"/>
      <c r="GST84" s="545"/>
      <c r="GSU84" s="545"/>
      <c r="GSV84" s="545"/>
      <c r="GSZ84" s="545"/>
      <c r="GTB84" s="545"/>
      <c r="GTC84" s="545"/>
      <c r="GTD84" s="545"/>
      <c r="GTH84" s="545"/>
      <c r="GTJ84" s="545"/>
      <c r="GTK84" s="545"/>
      <c r="GTL84" s="545"/>
      <c r="GTP84" s="545"/>
      <c r="GTR84" s="545"/>
      <c r="GTS84" s="545"/>
      <c r="GTT84" s="545"/>
      <c r="GTX84" s="545"/>
      <c r="GTZ84" s="545"/>
      <c r="GUA84" s="545"/>
      <c r="GUB84" s="545"/>
      <c r="GUF84" s="545"/>
      <c r="GUH84" s="545"/>
      <c r="GUI84" s="545"/>
      <c r="GUJ84" s="545"/>
      <c r="GUN84" s="545"/>
      <c r="GUP84" s="545"/>
      <c r="GUQ84" s="545"/>
      <c r="GUR84" s="545"/>
      <c r="GUV84" s="545"/>
      <c r="GUX84" s="545"/>
      <c r="GUY84" s="545"/>
      <c r="GUZ84" s="545"/>
      <c r="GVD84" s="545"/>
      <c r="GVF84" s="545"/>
      <c r="GVG84" s="545"/>
      <c r="GVH84" s="545"/>
      <c r="GVL84" s="545"/>
      <c r="GVN84" s="545"/>
      <c r="GVO84" s="545"/>
      <c r="GVP84" s="545"/>
      <c r="GVT84" s="545"/>
      <c r="GVV84" s="545"/>
      <c r="GVW84" s="545"/>
      <c r="GVX84" s="545"/>
      <c r="GWB84" s="545"/>
      <c r="GWD84" s="545"/>
      <c r="GWE84" s="545"/>
      <c r="GWF84" s="545"/>
      <c r="GWJ84" s="545"/>
      <c r="GWL84" s="545"/>
      <c r="GWM84" s="545"/>
      <c r="GWN84" s="545"/>
      <c r="GWR84" s="545"/>
      <c r="GWT84" s="545"/>
      <c r="GWU84" s="545"/>
      <c r="GWV84" s="545"/>
      <c r="GWZ84" s="545"/>
      <c r="GXB84" s="545"/>
      <c r="GXC84" s="545"/>
      <c r="GXD84" s="545"/>
      <c r="GXH84" s="545"/>
      <c r="GXJ84" s="545"/>
      <c r="GXK84" s="545"/>
      <c r="GXL84" s="545"/>
      <c r="GXP84" s="545"/>
      <c r="GXR84" s="545"/>
      <c r="GXS84" s="545"/>
      <c r="GXT84" s="545"/>
      <c r="GXX84" s="545"/>
      <c r="GXZ84" s="545"/>
      <c r="GYA84" s="545"/>
      <c r="GYB84" s="545"/>
      <c r="GYF84" s="545"/>
      <c r="GYH84" s="545"/>
      <c r="GYI84" s="545"/>
      <c r="GYJ84" s="545"/>
      <c r="GYN84" s="545"/>
      <c r="GYP84" s="545"/>
      <c r="GYQ84" s="545"/>
      <c r="GYR84" s="545"/>
      <c r="GYV84" s="545"/>
      <c r="GYX84" s="545"/>
      <c r="GYY84" s="545"/>
      <c r="GYZ84" s="545"/>
      <c r="GZD84" s="545"/>
      <c r="GZF84" s="545"/>
      <c r="GZG84" s="545"/>
      <c r="GZH84" s="545"/>
      <c r="GZL84" s="545"/>
      <c r="GZN84" s="545"/>
      <c r="GZO84" s="545"/>
      <c r="GZP84" s="545"/>
      <c r="GZT84" s="545"/>
      <c r="GZV84" s="545"/>
      <c r="GZW84" s="545"/>
      <c r="GZX84" s="545"/>
      <c r="HAB84" s="545"/>
      <c r="HAD84" s="545"/>
      <c r="HAE84" s="545"/>
      <c r="HAF84" s="545"/>
      <c r="HAJ84" s="545"/>
      <c r="HAL84" s="545"/>
      <c r="HAM84" s="545"/>
      <c r="HAN84" s="545"/>
      <c r="HAR84" s="545"/>
      <c r="HAT84" s="545"/>
      <c r="HAU84" s="545"/>
      <c r="HAV84" s="545"/>
      <c r="HAZ84" s="545"/>
      <c r="HBB84" s="545"/>
      <c r="HBC84" s="545"/>
      <c r="HBD84" s="545"/>
      <c r="HBH84" s="545"/>
      <c r="HBJ84" s="545"/>
      <c r="HBK84" s="545"/>
      <c r="HBL84" s="545"/>
      <c r="HBP84" s="545"/>
      <c r="HBR84" s="545"/>
      <c r="HBS84" s="545"/>
      <c r="HBT84" s="545"/>
      <c r="HBX84" s="545"/>
      <c r="HBZ84" s="545"/>
      <c r="HCA84" s="545"/>
      <c r="HCB84" s="545"/>
      <c r="HCF84" s="545"/>
      <c r="HCH84" s="545"/>
      <c r="HCI84" s="545"/>
      <c r="HCJ84" s="545"/>
      <c r="HCN84" s="545"/>
      <c r="HCP84" s="545"/>
      <c r="HCQ84" s="545"/>
      <c r="HCR84" s="545"/>
      <c r="HCV84" s="545"/>
      <c r="HCX84" s="545"/>
      <c r="HCY84" s="545"/>
      <c r="HCZ84" s="545"/>
      <c r="HDD84" s="545"/>
      <c r="HDF84" s="545"/>
      <c r="HDG84" s="545"/>
      <c r="HDH84" s="545"/>
      <c r="HDL84" s="545"/>
      <c r="HDN84" s="545"/>
      <c r="HDO84" s="545"/>
      <c r="HDP84" s="545"/>
      <c r="HDT84" s="545"/>
      <c r="HDV84" s="545"/>
      <c r="HDW84" s="545"/>
      <c r="HDX84" s="545"/>
      <c r="HEB84" s="545"/>
      <c r="HED84" s="545"/>
      <c r="HEE84" s="545"/>
      <c r="HEF84" s="545"/>
      <c r="HEJ84" s="545"/>
      <c r="HEL84" s="545"/>
      <c r="HEM84" s="545"/>
      <c r="HEN84" s="545"/>
      <c r="HER84" s="545"/>
      <c r="HET84" s="545"/>
      <c r="HEU84" s="545"/>
      <c r="HEV84" s="545"/>
      <c r="HEZ84" s="545"/>
      <c r="HFB84" s="545"/>
      <c r="HFC84" s="545"/>
      <c r="HFD84" s="545"/>
      <c r="HFH84" s="545"/>
      <c r="HFJ84" s="545"/>
      <c r="HFK84" s="545"/>
      <c r="HFL84" s="545"/>
      <c r="HFP84" s="545"/>
      <c r="HFR84" s="545"/>
      <c r="HFS84" s="545"/>
      <c r="HFT84" s="545"/>
      <c r="HFX84" s="545"/>
      <c r="HFZ84" s="545"/>
      <c r="HGA84" s="545"/>
      <c r="HGB84" s="545"/>
      <c r="HGF84" s="545"/>
      <c r="HGH84" s="545"/>
      <c r="HGI84" s="545"/>
      <c r="HGJ84" s="545"/>
      <c r="HGN84" s="545"/>
      <c r="HGP84" s="545"/>
      <c r="HGQ84" s="545"/>
      <c r="HGR84" s="545"/>
      <c r="HGV84" s="545"/>
      <c r="HGX84" s="545"/>
      <c r="HGY84" s="545"/>
      <c r="HGZ84" s="545"/>
      <c r="HHD84" s="545"/>
      <c r="HHF84" s="545"/>
      <c r="HHG84" s="545"/>
      <c r="HHH84" s="545"/>
      <c r="HHL84" s="545"/>
      <c r="HHN84" s="545"/>
      <c r="HHO84" s="545"/>
      <c r="HHP84" s="545"/>
      <c r="HHT84" s="545"/>
      <c r="HHV84" s="545"/>
      <c r="HHW84" s="545"/>
      <c r="HHX84" s="545"/>
      <c r="HIB84" s="545"/>
      <c r="HID84" s="545"/>
      <c r="HIE84" s="545"/>
      <c r="HIF84" s="545"/>
      <c r="HIJ84" s="545"/>
      <c r="HIL84" s="545"/>
      <c r="HIM84" s="545"/>
      <c r="HIN84" s="545"/>
      <c r="HIR84" s="545"/>
      <c r="HIT84" s="545"/>
      <c r="HIU84" s="545"/>
      <c r="HIV84" s="545"/>
      <c r="HIZ84" s="545"/>
      <c r="HJB84" s="545"/>
      <c r="HJC84" s="545"/>
      <c r="HJD84" s="545"/>
      <c r="HJH84" s="545"/>
      <c r="HJJ84" s="545"/>
      <c r="HJK84" s="545"/>
      <c r="HJL84" s="545"/>
      <c r="HJP84" s="545"/>
      <c r="HJR84" s="545"/>
      <c r="HJS84" s="545"/>
      <c r="HJT84" s="545"/>
      <c r="HJX84" s="545"/>
      <c r="HJZ84" s="545"/>
      <c r="HKA84" s="545"/>
      <c r="HKB84" s="545"/>
      <c r="HKF84" s="545"/>
      <c r="HKH84" s="545"/>
      <c r="HKI84" s="545"/>
      <c r="HKJ84" s="545"/>
      <c r="HKN84" s="545"/>
      <c r="HKP84" s="545"/>
      <c r="HKQ84" s="545"/>
      <c r="HKR84" s="545"/>
      <c r="HKV84" s="545"/>
      <c r="HKX84" s="545"/>
      <c r="HKY84" s="545"/>
      <c r="HKZ84" s="545"/>
      <c r="HLD84" s="545"/>
      <c r="HLF84" s="545"/>
      <c r="HLG84" s="545"/>
      <c r="HLH84" s="545"/>
      <c r="HLL84" s="545"/>
      <c r="HLN84" s="545"/>
      <c r="HLO84" s="545"/>
      <c r="HLP84" s="545"/>
      <c r="HLT84" s="545"/>
      <c r="HLV84" s="545"/>
      <c r="HLW84" s="545"/>
      <c r="HLX84" s="545"/>
      <c r="HMB84" s="545"/>
      <c r="HMD84" s="545"/>
      <c r="HME84" s="545"/>
      <c r="HMF84" s="545"/>
      <c r="HMJ84" s="545"/>
      <c r="HML84" s="545"/>
      <c r="HMM84" s="545"/>
      <c r="HMN84" s="545"/>
      <c r="HMR84" s="545"/>
      <c r="HMT84" s="545"/>
      <c r="HMU84" s="545"/>
      <c r="HMV84" s="545"/>
      <c r="HMZ84" s="545"/>
      <c r="HNB84" s="545"/>
      <c r="HNC84" s="545"/>
      <c r="HND84" s="545"/>
      <c r="HNH84" s="545"/>
      <c r="HNJ84" s="545"/>
      <c r="HNK84" s="545"/>
      <c r="HNL84" s="545"/>
      <c r="HNP84" s="545"/>
      <c r="HNR84" s="545"/>
      <c r="HNS84" s="545"/>
      <c r="HNT84" s="545"/>
      <c r="HNX84" s="545"/>
      <c r="HNZ84" s="545"/>
      <c r="HOA84" s="545"/>
      <c r="HOB84" s="545"/>
      <c r="HOF84" s="545"/>
      <c r="HOH84" s="545"/>
      <c r="HOI84" s="545"/>
      <c r="HOJ84" s="545"/>
      <c r="HON84" s="545"/>
      <c r="HOP84" s="545"/>
      <c r="HOQ84" s="545"/>
      <c r="HOR84" s="545"/>
      <c r="HOV84" s="545"/>
      <c r="HOX84" s="545"/>
      <c r="HOY84" s="545"/>
      <c r="HOZ84" s="545"/>
      <c r="HPD84" s="545"/>
      <c r="HPF84" s="545"/>
      <c r="HPG84" s="545"/>
      <c r="HPH84" s="545"/>
      <c r="HPL84" s="545"/>
      <c r="HPN84" s="545"/>
      <c r="HPO84" s="545"/>
      <c r="HPP84" s="545"/>
      <c r="HPT84" s="545"/>
      <c r="HPV84" s="545"/>
      <c r="HPW84" s="545"/>
      <c r="HPX84" s="545"/>
      <c r="HQB84" s="545"/>
      <c r="HQD84" s="545"/>
      <c r="HQE84" s="545"/>
      <c r="HQF84" s="545"/>
      <c r="HQJ84" s="545"/>
      <c r="HQL84" s="545"/>
      <c r="HQM84" s="545"/>
      <c r="HQN84" s="545"/>
      <c r="HQR84" s="545"/>
      <c r="HQT84" s="545"/>
      <c r="HQU84" s="545"/>
      <c r="HQV84" s="545"/>
      <c r="HQZ84" s="545"/>
      <c r="HRB84" s="545"/>
      <c r="HRC84" s="545"/>
      <c r="HRD84" s="545"/>
      <c r="HRH84" s="545"/>
      <c r="HRJ84" s="545"/>
      <c r="HRK84" s="545"/>
      <c r="HRL84" s="545"/>
      <c r="HRP84" s="545"/>
      <c r="HRR84" s="545"/>
      <c r="HRS84" s="545"/>
      <c r="HRT84" s="545"/>
      <c r="HRX84" s="545"/>
      <c r="HRZ84" s="545"/>
      <c r="HSA84" s="545"/>
      <c r="HSB84" s="545"/>
      <c r="HSF84" s="545"/>
      <c r="HSH84" s="545"/>
      <c r="HSI84" s="545"/>
      <c r="HSJ84" s="545"/>
      <c r="HSN84" s="545"/>
      <c r="HSP84" s="545"/>
      <c r="HSQ84" s="545"/>
      <c r="HSR84" s="545"/>
      <c r="HSV84" s="545"/>
      <c r="HSX84" s="545"/>
      <c r="HSY84" s="545"/>
      <c r="HSZ84" s="545"/>
      <c r="HTD84" s="545"/>
      <c r="HTF84" s="545"/>
      <c r="HTG84" s="545"/>
      <c r="HTH84" s="545"/>
      <c r="HTL84" s="545"/>
      <c r="HTN84" s="545"/>
      <c r="HTO84" s="545"/>
      <c r="HTP84" s="545"/>
      <c r="HTT84" s="545"/>
      <c r="HTV84" s="545"/>
      <c r="HTW84" s="545"/>
      <c r="HTX84" s="545"/>
      <c r="HUB84" s="545"/>
      <c r="HUD84" s="545"/>
      <c r="HUE84" s="545"/>
      <c r="HUF84" s="545"/>
      <c r="HUJ84" s="545"/>
      <c r="HUL84" s="545"/>
      <c r="HUM84" s="545"/>
      <c r="HUN84" s="545"/>
      <c r="HUR84" s="545"/>
      <c r="HUT84" s="545"/>
      <c r="HUU84" s="545"/>
      <c r="HUV84" s="545"/>
      <c r="HUZ84" s="545"/>
      <c r="HVB84" s="545"/>
      <c r="HVC84" s="545"/>
      <c r="HVD84" s="545"/>
      <c r="HVH84" s="545"/>
      <c r="HVJ84" s="545"/>
      <c r="HVK84" s="545"/>
      <c r="HVL84" s="545"/>
      <c r="HVP84" s="545"/>
      <c r="HVR84" s="545"/>
      <c r="HVS84" s="545"/>
      <c r="HVT84" s="545"/>
      <c r="HVX84" s="545"/>
      <c r="HVZ84" s="545"/>
      <c r="HWA84" s="545"/>
      <c r="HWB84" s="545"/>
      <c r="HWF84" s="545"/>
      <c r="HWH84" s="545"/>
      <c r="HWI84" s="545"/>
      <c r="HWJ84" s="545"/>
      <c r="HWN84" s="545"/>
      <c r="HWP84" s="545"/>
      <c r="HWQ84" s="545"/>
      <c r="HWR84" s="545"/>
      <c r="HWV84" s="545"/>
      <c r="HWX84" s="545"/>
      <c r="HWY84" s="545"/>
      <c r="HWZ84" s="545"/>
      <c r="HXD84" s="545"/>
      <c r="HXF84" s="545"/>
      <c r="HXG84" s="545"/>
      <c r="HXH84" s="545"/>
      <c r="HXL84" s="545"/>
      <c r="HXN84" s="545"/>
      <c r="HXO84" s="545"/>
      <c r="HXP84" s="545"/>
      <c r="HXT84" s="545"/>
      <c r="HXV84" s="545"/>
      <c r="HXW84" s="545"/>
      <c r="HXX84" s="545"/>
      <c r="HYB84" s="545"/>
      <c r="HYD84" s="545"/>
      <c r="HYE84" s="545"/>
      <c r="HYF84" s="545"/>
      <c r="HYJ84" s="545"/>
      <c r="HYL84" s="545"/>
      <c r="HYM84" s="545"/>
      <c r="HYN84" s="545"/>
      <c r="HYR84" s="545"/>
      <c r="HYT84" s="545"/>
      <c r="HYU84" s="545"/>
      <c r="HYV84" s="545"/>
      <c r="HYZ84" s="545"/>
      <c r="HZB84" s="545"/>
      <c r="HZC84" s="545"/>
      <c r="HZD84" s="545"/>
      <c r="HZH84" s="545"/>
      <c r="HZJ84" s="545"/>
      <c r="HZK84" s="545"/>
      <c r="HZL84" s="545"/>
      <c r="HZP84" s="545"/>
      <c r="HZR84" s="545"/>
      <c r="HZS84" s="545"/>
      <c r="HZT84" s="545"/>
      <c r="HZX84" s="545"/>
      <c r="HZZ84" s="545"/>
      <c r="IAA84" s="545"/>
      <c r="IAB84" s="545"/>
      <c r="IAF84" s="545"/>
      <c r="IAH84" s="545"/>
      <c r="IAI84" s="545"/>
      <c r="IAJ84" s="545"/>
      <c r="IAN84" s="545"/>
      <c r="IAP84" s="545"/>
      <c r="IAQ84" s="545"/>
      <c r="IAR84" s="545"/>
      <c r="IAV84" s="545"/>
      <c r="IAX84" s="545"/>
      <c r="IAY84" s="545"/>
      <c r="IAZ84" s="545"/>
      <c r="IBD84" s="545"/>
      <c r="IBF84" s="545"/>
      <c r="IBG84" s="545"/>
      <c r="IBH84" s="545"/>
      <c r="IBL84" s="545"/>
      <c r="IBN84" s="545"/>
      <c r="IBO84" s="545"/>
      <c r="IBP84" s="545"/>
      <c r="IBT84" s="545"/>
      <c r="IBV84" s="545"/>
      <c r="IBW84" s="545"/>
      <c r="IBX84" s="545"/>
      <c r="ICB84" s="545"/>
      <c r="ICD84" s="545"/>
      <c r="ICE84" s="545"/>
      <c r="ICF84" s="545"/>
      <c r="ICJ84" s="545"/>
      <c r="ICL84" s="545"/>
      <c r="ICM84" s="545"/>
      <c r="ICN84" s="545"/>
      <c r="ICR84" s="545"/>
      <c r="ICT84" s="545"/>
      <c r="ICU84" s="545"/>
      <c r="ICV84" s="545"/>
      <c r="ICZ84" s="545"/>
      <c r="IDB84" s="545"/>
      <c r="IDC84" s="545"/>
      <c r="IDD84" s="545"/>
      <c r="IDH84" s="545"/>
      <c r="IDJ84" s="545"/>
      <c r="IDK84" s="545"/>
      <c r="IDL84" s="545"/>
      <c r="IDP84" s="545"/>
      <c r="IDR84" s="545"/>
      <c r="IDS84" s="545"/>
      <c r="IDT84" s="545"/>
      <c r="IDX84" s="545"/>
      <c r="IDZ84" s="545"/>
      <c r="IEA84" s="545"/>
      <c r="IEB84" s="545"/>
      <c r="IEF84" s="545"/>
      <c r="IEH84" s="545"/>
      <c r="IEI84" s="545"/>
      <c r="IEJ84" s="545"/>
      <c r="IEN84" s="545"/>
      <c r="IEP84" s="545"/>
      <c r="IEQ84" s="545"/>
      <c r="IER84" s="545"/>
      <c r="IEV84" s="545"/>
      <c r="IEX84" s="545"/>
      <c r="IEY84" s="545"/>
      <c r="IEZ84" s="545"/>
      <c r="IFD84" s="545"/>
      <c r="IFF84" s="545"/>
      <c r="IFG84" s="545"/>
      <c r="IFH84" s="545"/>
      <c r="IFL84" s="545"/>
      <c r="IFN84" s="545"/>
      <c r="IFO84" s="545"/>
      <c r="IFP84" s="545"/>
      <c r="IFT84" s="545"/>
      <c r="IFV84" s="545"/>
      <c r="IFW84" s="545"/>
      <c r="IFX84" s="545"/>
      <c r="IGB84" s="545"/>
      <c r="IGD84" s="545"/>
      <c r="IGE84" s="545"/>
      <c r="IGF84" s="545"/>
      <c r="IGJ84" s="545"/>
      <c r="IGL84" s="545"/>
      <c r="IGM84" s="545"/>
      <c r="IGN84" s="545"/>
      <c r="IGR84" s="545"/>
      <c r="IGT84" s="545"/>
      <c r="IGU84" s="545"/>
      <c r="IGV84" s="545"/>
      <c r="IGZ84" s="545"/>
      <c r="IHB84" s="545"/>
      <c r="IHC84" s="545"/>
      <c r="IHD84" s="545"/>
      <c r="IHH84" s="545"/>
      <c r="IHJ84" s="545"/>
      <c r="IHK84" s="545"/>
      <c r="IHL84" s="545"/>
      <c r="IHP84" s="545"/>
      <c r="IHR84" s="545"/>
      <c r="IHS84" s="545"/>
      <c r="IHT84" s="545"/>
      <c r="IHX84" s="545"/>
      <c r="IHZ84" s="545"/>
      <c r="IIA84" s="545"/>
      <c r="IIB84" s="545"/>
      <c r="IIF84" s="545"/>
      <c r="IIH84" s="545"/>
      <c r="III84" s="545"/>
      <c r="IIJ84" s="545"/>
      <c r="IIN84" s="545"/>
      <c r="IIP84" s="545"/>
      <c r="IIQ84" s="545"/>
      <c r="IIR84" s="545"/>
      <c r="IIV84" s="545"/>
      <c r="IIX84" s="545"/>
      <c r="IIY84" s="545"/>
      <c r="IIZ84" s="545"/>
      <c r="IJD84" s="545"/>
      <c r="IJF84" s="545"/>
      <c r="IJG84" s="545"/>
      <c r="IJH84" s="545"/>
      <c r="IJL84" s="545"/>
      <c r="IJN84" s="545"/>
      <c r="IJO84" s="545"/>
      <c r="IJP84" s="545"/>
      <c r="IJT84" s="545"/>
      <c r="IJV84" s="545"/>
      <c r="IJW84" s="545"/>
      <c r="IJX84" s="545"/>
      <c r="IKB84" s="545"/>
      <c r="IKD84" s="545"/>
      <c r="IKE84" s="545"/>
      <c r="IKF84" s="545"/>
      <c r="IKJ84" s="545"/>
      <c r="IKL84" s="545"/>
      <c r="IKM84" s="545"/>
      <c r="IKN84" s="545"/>
      <c r="IKR84" s="545"/>
      <c r="IKT84" s="545"/>
      <c r="IKU84" s="545"/>
      <c r="IKV84" s="545"/>
      <c r="IKZ84" s="545"/>
      <c r="ILB84" s="545"/>
      <c r="ILC84" s="545"/>
      <c r="ILD84" s="545"/>
      <c r="ILH84" s="545"/>
      <c r="ILJ84" s="545"/>
      <c r="ILK84" s="545"/>
      <c r="ILL84" s="545"/>
      <c r="ILP84" s="545"/>
      <c r="ILR84" s="545"/>
      <c r="ILS84" s="545"/>
      <c r="ILT84" s="545"/>
      <c r="ILX84" s="545"/>
      <c r="ILZ84" s="545"/>
      <c r="IMA84" s="545"/>
      <c r="IMB84" s="545"/>
      <c r="IMF84" s="545"/>
      <c r="IMH84" s="545"/>
      <c r="IMI84" s="545"/>
      <c r="IMJ84" s="545"/>
      <c r="IMN84" s="545"/>
      <c r="IMP84" s="545"/>
      <c r="IMQ84" s="545"/>
      <c r="IMR84" s="545"/>
      <c r="IMV84" s="545"/>
      <c r="IMX84" s="545"/>
      <c r="IMY84" s="545"/>
      <c r="IMZ84" s="545"/>
      <c r="IND84" s="545"/>
      <c r="INF84" s="545"/>
      <c r="ING84" s="545"/>
      <c r="INH84" s="545"/>
      <c r="INL84" s="545"/>
      <c r="INN84" s="545"/>
      <c r="INO84" s="545"/>
      <c r="INP84" s="545"/>
      <c r="INT84" s="545"/>
      <c r="INV84" s="545"/>
      <c r="INW84" s="545"/>
      <c r="INX84" s="545"/>
      <c r="IOB84" s="545"/>
      <c r="IOD84" s="545"/>
      <c r="IOE84" s="545"/>
      <c r="IOF84" s="545"/>
      <c r="IOJ84" s="545"/>
      <c r="IOL84" s="545"/>
      <c r="IOM84" s="545"/>
      <c r="ION84" s="545"/>
      <c r="IOR84" s="545"/>
      <c r="IOT84" s="545"/>
      <c r="IOU84" s="545"/>
      <c r="IOV84" s="545"/>
      <c r="IOZ84" s="545"/>
      <c r="IPB84" s="545"/>
      <c r="IPC84" s="545"/>
      <c r="IPD84" s="545"/>
      <c r="IPH84" s="545"/>
      <c r="IPJ84" s="545"/>
      <c r="IPK84" s="545"/>
      <c r="IPL84" s="545"/>
      <c r="IPP84" s="545"/>
      <c r="IPR84" s="545"/>
      <c r="IPS84" s="545"/>
      <c r="IPT84" s="545"/>
      <c r="IPX84" s="545"/>
      <c r="IPZ84" s="545"/>
      <c r="IQA84" s="545"/>
      <c r="IQB84" s="545"/>
      <c r="IQF84" s="545"/>
      <c r="IQH84" s="545"/>
      <c r="IQI84" s="545"/>
      <c r="IQJ84" s="545"/>
      <c r="IQN84" s="545"/>
      <c r="IQP84" s="545"/>
      <c r="IQQ84" s="545"/>
      <c r="IQR84" s="545"/>
      <c r="IQV84" s="545"/>
      <c r="IQX84" s="545"/>
      <c r="IQY84" s="545"/>
      <c r="IQZ84" s="545"/>
      <c r="IRD84" s="545"/>
      <c r="IRF84" s="545"/>
      <c r="IRG84" s="545"/>
      <c r="IRH84" s="545"/>
      <c r="IRL84" s="545"/>
      <c r="IRN84" s="545"/>
      <c r="IRO84" s="545"/>
      <c r="IRP84" s="545"/>
      <c r="IRT84" s="545"/>
      <c r="IRV84" s="545"/>
      <c r="IRW84" s="545"/>
      <c r="IRX84" s="545"/>
      <c r="ISB84" s="545"/>
      <c r="ISD84" s="545"/>
      <c r="ISE84" s="545"/>
      <c r="ISF84" s="545"/>
      <c r="ISJ84" s="545"/>
      <c r="ISL84" s="545"/>
      <c r="ISM84" s="545"/>
      <c r="ISN84" s="545"/>
      <c r="ISR84" s="545"/>
      <c r="IST84" s="545"/>
      <c r="ISU84" s="545"/>
      <c r="ISV84" s="545"/>
      <c r="ISZ84" s="545"/>
      <c r="ITB84" s="545"/>
      <c r="ITC84" s="545"/>
      <c r="ITD84" s="545"/>
      <c r="ITH84" s="545"/>
      <c r="ITJ84" s="545"/>
      <c r="ITK84" s="545"/>
      <c r="ITL84" s="545"/>
      <c r="ITP84" s="545"/>
      <c r="ITR84" s="545"/>
      <c r="ITS84" s="545"/>
      <c r="ITT84" s="545"/>
      <c r="ITX84" s="545"/>
      <c r="ITZ84" s="545"/>
      <c r="IUA84" s="545"/>
      <c r="IUB84" s="545"/>
      <c r="IUF84" s="545"/>
      <c r="IUH84" s="545"/>
      <c r="IUI84" s="545"/>
      <c r="IUJ84" s="545"/>
      <c r="IUN84" s="545"/>
      <c r="IUP84" s="545"/>
      <c r="IUQ84" s="545"/>
      <c r="IUR84" s="545"/>
      <c r="IUV84" s="545"/>
      <c r="IUX84" s="545"/>
      <c r="IUY84" s="545"/>
      <c r="IUZ84" s="545"/>
      <c r="IVD84" s="545"/>
      <c r="IVF84" s="545"/>
      <c r="IVG84" s="545"/>
      <c r="IVH84" s="545"/>
      <c r="IVL84" s="545"/>
      <c r="IVN84" s="545"/>
      <c r="IVO84" s="545"/>
      <c r="IVP84" s="545"/>
      <c r="IVT84" s="545"/>
      <c r="IVV84" s="545"/>
      <c r="IVW84" s="545"/>
      <c r="IVX84" s="545"/>
      <c r="IWB84" s="545"/>
      <c r="IWD84" s="545"/>
      <c r="IWE84" s="545"/>
      <c r="IWF84" s="545"/>
      <c r="IWJ84" s="545"/>
      <c r="IWL84" s="545"/>
      <c r="IWM84" s="545"/>
      <c r="IWN84" s="545"/>
      <c r="IWR84" s="545"/>
      <c r="IWT84" s="545"/>
      <c r="IWU84" s="545"/>
      <c r="IWV84" s="545"/>
      <c r="IWZ84" s="545"/>
      <c r="IXB84" s="545"/>
      <c r="IXC84" s="545"/>
      <c r="IXD84" s="545"/>
      <c r="IXH84" s="545"/>
      <c r="IXJ84" s="545"/>
      <c r="IXK84" s="545"/>
      <c r="IXL84" s="545"/>
      <c r="IXP84" s="545"/>
      <c r="IXR84" s="545"/>
      <c r="IXS84" s="545"/>
      <c r="IXT84" s="545"/>
      <c r="IXX84" s="545"/>
      <c r="IXZ84" s="545"/>
      <c r="IYA84" s="545"/>
      <c r="IYB84" s="545"/>
      <c r="IYF84" s="545"/>
      <c r="IYH84" s="545"/>
      <c r="IYI84" s="545"/>
      <c r="IYJ84" s="545"/>
      <c r="IYN84" s="545"/>
      <c r="IYP84" s="545"/>
      <c r="IYQ84" s="545"/>
      <c r="IYR84" s="545"/>
      <c r="IYV84" s="545"/>
      <c r="IYX84" s="545"/>
      <c r="IYY84" s="545"/>
      <c r="IYZ84" s="545"/>
      <c r="IZD84" s="545"/>
      <c r="IZF84" s="545"/>
      <c r="IZG84" s="545"/>
      <c r="IZH84" s="545"/>
      <c r="IZL84" s="545"/>
      <c r="IZN84" s="545"/>
      <c r="IZO84" s="545"/>
      <c r="IZP84" s="545"/>
      <c r="IZT84" s="545"/>
      <c r="IZV84" s="545"/>
      <c r="IZW84" s="545"/>
      <c r="IZX84" s="545"/>
      <c r="JAB84" s="545"/>
      <c r="JAD84" s="545"/>
      <c r="JAE84" s="545"/>
      <c r="JAF84" s="545"/>
      <c r="JAJ84" s="545"/>
      <c r="JAL84" s="545"/>
      <c r="JAM84" s="545"/>
      <c r="JAN84" s="545"/>
      <c r="JAR84" s="545"/>
      <c r="JAT84" s="545"/>
      <c r="JAU84" s="545"/>
      <c r="JAV84" s="545"/>
      <c r="JAZ84" s="545"/>
      <c r="JBB84" s="545"/>
      <c r="JBC84" s="545"/>
      <c r="JBD84" s="545"/>
      <c r="JBH84" s="545"/>
      <c r="JBJ84" s="545"/>
      <c r="JBK84" s="545"/>
      <c r="JBL84" s="545"/>
      <c r="JBP84" s="545"/>
      <c r="JBR84" s="545"/>
      <c r="JBS84" s="545"/>
      <c r="JBT84" s="545"/>
      <c r="JBX84" s="545"/>
      <c r="JBZ84" s="545"/>
      <c r="JCA84" s="545"/>
      <c r="JCB84" s="545"/>
      <c r="JCF84" s="545"/>
      <c r="JCH84" s="545"/>
      <c r="JCI84" s="545"/>
      <c r="JCJ84" s="545"/>
      <c r="JCN84" s="545"/>
      <c r="JCP84" s="545"/>
      <c r="JCQ84" s="545"/>
      <c r="JCR84" s="545"/>
      <c r="JCV84" s="545"/>
      <c r="JCX84" s="545"/>
      <c r="JCY84" s="545"/>
      <c r="JCZ84" s="545"/>
      <c r="JDD84" s="545"/>
      <c r="JDF84" s="545"/>
      <c r="JDG84" s="545"/>
      <c r="JDH84" s="545"/>
      <c r="JDL84" s="545"/>
      <c r="JDN84" s="545"/>
      <c r="JDO84" s="545"/>
      <c r="JDP84" s="545"/>
      <c r="JDT84" s="545"/>
      <c r="JDV84" s="545"/>
      <c r="JDW84" s="545"/>
      <c r="JDX84" s="545"/>
      <c r="JEB84" s="545"/>
      <c r="JED84" s="545"/>
      <c r="JEE84" s="545"/>
      <c r="JEF84" s="545"/>
      <c r="JEJ84" s="545"/>
      <c r="JEL84" s="545"/>
      <c r="JEM84" s="545"/>
      <c r="JEN84" s="545"/>
      <c r="JER84" s="545"/>
      <c r="JET84" s="545"/>
      <c r="JEU84" s="545"/>
      <c r="JEV84" s="545"/>
      <c r="JEZ84" s="545"/>
      <c r="JFB84" s="545"/>
      <c r="JFC84" s="545"/>
      <c r="JFD84" s="545"/>
      <c r="JFH84" s="545"/>
      <c r="JFJ84" s="545"/>
      <c r="JFK84" s="545"/>
      <c r="JFL84" s="545"/>
      <c r="JFP84" s="545"/>
      <c r="JFR84" s="545"/>
      <c r="JFS84" s="545"/>
      <c r="JFT84" s="545"/>
      <c r="JFX84" s="545"/>
      <c r="JFZ84" s="545"/>
      <c r="JGA84" s="545"/>
      <c r="JGB84" s="545"/>
      <c r="JGF84" s="545"/>
      <c r="JGH84" s="545"/>
      <c r="JGI84" s="545"/>
      <c r="JGJ84" s="545"/>
      <c r="JGN84" s="545"/>
      <c r="JGP84" s="545"/>
      <c r="JGQ84" s="545"/>
      <c r="JGR84" s="545"/>
      <c r="JGV84" s="545"/>
      <c r="JGX84" s="545"/>
      <c r="JGY84" s="545"/>
      <c r="JGZ84" s="545"/>
      <c r="JHD84" s="545"/>
      <c r="JHF84" s="545"/>
      <c r="JHG84" s="545"/>
      <c r="JHH84" s="545"/>
      <c r="JHL84" s="545"/>
      <c r="JHN84" s="545"/>
      <c r="JHO84" s="545"/>
      <c r="JHP84" s="545"/>
      <c r="JHT84" s="545"/>
      <c r="JHV84" s="545"/>
      <c r="JHW84" s="545"/>
      <c r="JHX84" s="545"/>
      <c r="JIB84" s="545"/>
      <c r="JID84" s="545"/>
      <c r="JIE84" s="545"/>
      <c r="JIF84" s="545"/>
      <c r="JIJ84" s="545"/>
      <c r="JIL84" s="545"/>
      <c r="JIM84" s="545"/>
      <c r="JIN84" s="545"/>
      <c r="JIR84" s="545"/>
      <c r="JIT84" s="545"/>
      <c r="JIU84" s="545"/>
      <c r="JIV84" s="545"/>
      <c r="JIZ84" s="545"/>
      <c r="JJB84" s="545"/>
      <c r="JJC84" s="545"/>
      <c r="JJD84" s="545"/>
      <c r="JJH84" s="545"/>
      <c r="JJJ84" s="545"/>
      <c r="JJK84" s="545"/>
      <c r="JJL84" s="545"/>
      <c r="JJP84" s="545"/>
      <c r="JJR84" s="545"/>
      <c r="JJS84" s="545"/>
      <c r="JJT84" s="545"/>
      <c r="JJX84" s="545"/>
      <c r="JJZ84" s="545"/>
      <c r="JKA84" s="545"/>
      <c r="JKB84" s="545"/>
      <c r="JKF84" s="545"/>
      <c r="JKH84" s="545"/>
      <c r="JKI84" s="545"/>
      <c r="JKJ84" s="545"/>
      <c r="JKN84" s="545"/>
      <c r="JKP84" s="545"/>
      <c r="JKQ84" s="545"/>
      <c r="JKR84" s="545"/>
      <c r="JKV84" s="545"/>
      <c r="JKX84" s="545"/>
      <c r="JKY84" s="545"/>
      <c r="JKZ84" s="545"/>
      <c r="JLD84" s="545"/>
      <c r="JLF84" s="545"/>
      <c r="JLG84" s="545"/>
      <c r="JLH84" s="545"/>
      <c r="JLL84" s="545"/>
      <c r="JLN84" s="545"/>
      <c r="JLO84" s="545"/>
      <c r="JLP84" s="545"/>
      <c r="JLT84" s="545"/>
      <c r="JLV84" s="545"/>
      <c r="JLW84" s="545"/>
      <c r="JLX84" s="545"/>
      <c r="JMB84" s="545"/>
      <c r="JMD84" s="545"/>
      <c r="JME84" s="545"/>
      <c r="JMF84" s="545"/>
      <c r="JMJ84" s="545"/>
      <c r="JML84" s="545"/>
      <c r="JMM84" s="545"/>
      <c r="JMN84" s="545"/>
      <c r="JMR84" s="545"/>
      <c r="JMT84" s="545"/>
      <c r="JMU84" s="545"/>
      <c r="JMV84" s="545"/>
      <c r="JMZ84" s="545"/>
      <c r="JNB84" s="545"/>
      <c r="JNC84" s="545"/>
      <c r="JND84" s="545"/>
      <c r="JNH84" s="545"/>
      <c r="JNJ84" s="545"/>
      <c r="JNK84" s="545"/>
      <c r="JNL84" s="545"/>
      <c r="JNP84" s="545"/>
      <c r="JNR84" s="545"/>
      <c r="JNS84" s="545"/>
      <c r="JNT84" s="545"/>
      <c r="JNX84" s="545"/>
      <c r="JNZ84" s="545"/>
      <c r="JOA84" s="545"/>
      <c r="JOB84" s="545"/>
      <c r="JOF84" s="545"/>
      <c r="JOH84" s="545"/>
      <c r="JOI84" s="545"/>
      <c r="JOJ84" s="545"/>
      <c r="JON84" s="545"/>
      <c r="JOP84" s="545"/>
      <c r="JOQ84" s="545"/>
      <c r="JOR84" s="545"/>
      <c r="JOV84" s="545"/>
      <c r="JOX84" s="545"/>
      <c r="JOY84" s="545"/>
      <c r="JOZ84" s="545"/>
      <c r="JPD84" s="545"/>
      <c r="JPF84" s="545"/>
      <c r="JPG84" s="545"/>
      <c r="JPH84" s="545"/>
      <c r="JPL84" s="545"/>
      <c r="JPN84" s="545"/>
      <c r="JPO84" s="545"/>
      <c r="JPP84" s="545"/>
      <c r="JPT84" s="545"/>
      <c r="JPV84" s="545"/>
      <c r="JPW84" s="545"/>
      <c r="JPX84" s="545"/>
      <c r="JQB84" s="545"/>
      <c r="JQD84" s="545"/>
      <c r="JQE84" s="545"/>
      <c r="JQF84" s="545"/>
      <c r="JQJ84" s="545"/>
      <c r="JQL84" s="545"/>
      <c r="JQM84" s="545"/>
      <c r="JQN84" s="545"/>
      <c r="JQR84" s="545"/>
      <c r="JQT84" s="545"/>
      <c r="JQU84" s="545"/>
      <c r="JQV84" s="545"/>
      <c r="JQZ84" s="545"/>
      <c r="JRB84" s="545"/>
      <c r="JRC84" s="545"/>
      <c r="JRD84" s="545"/>
      <c r="JRH84" s="545"/>
      <c r="JRJ84" s="545"/>
      <c r="JRK84" s="545"/>
      <c r="JRL84" s="545"/>
      <c r="JRP84" s="545"/>
      <c r="JRR84" s="545"/>
      <c r="JRS84" s="545"/>
      <c r="JRT84" s="545"/>
      <c r="JRX84" s="545"/>
      <c r="JRZ84" s="545"/>
      <c r="JSA84" s="545"/>
      <c r="JSB84" s="545"/>
      <c r="JSF84" s="545"/>
      <c r="JSH84" s="545"/>
      <c r="JSI84" s="545"/>
      <c r="JSJ84" s="545"/>
      <c r="JSN84" s="545"/>
      <c r="JSP84" s="545"/>
      <c r="JSQ84" s="545"/>
      <c r="JSR84" s="545"/>
      <c r="JSV84" s="545"/>
      <c r="JSX84" s="545"/>
      <c r="JSY84" s="545"/>
      <c r="JSZ84" s="545"/>
      <c r="JTD84" s="545"/>
      <c r="JTF84" s="545"/>
      <c r="JTG84" s="545"/>
      <c r="JTH84" s="545"/>
      <c r="JTL84" s="545"/>
      <c r="JTN84" s="545"/>
      <c r="JTO84" s="545"/>
      <c r="JTP84" s="545"/>
      <c r="JTT84" s="545"/>
      <c r="JTV84" s="545"/>
      <c r="JTW84" s="545"/>
      <c r="JTX84" s="545"/>
      <c r="JUB84" s="545"/>
      <c r="JUD84" s="545"/>
      <c r="JUE84" s="545"/>
      <c r="JUF84" s="545"/>
      <c r="JUJ84" s="545"/>
      <c r="JUL84" s="545"/>
      <c r="JUM84" s="545"/>
      <c r="JUN84" s="545"/>
      <c r="JUR84" s="545"/>
      <c r="JUT84" s="545"/>
      <c r="JUU84" s="545"/>
      <c r="JUV84" s="545"/>
      <c r="JUZ84" s="545"/>
      <c r="JVB84" s="545"/>
      <c r="JVC84" s="545"/>
      <c r="JVD84" s="545"/>
      <c r="JVH84" s="545"/>
      <c r="JVJ84" s="545"/>
      <c r="JVK84" s="545"/>
      <c r="JVL84" s="545"/>
      <c r="JVP84" s="545"/>
      <c r="JVR84" s="545"/>
      <c r="JVS84" s="545"/>
      <c r="JVT84" s="545"/>
      <c r="JVX84" s="545"/>
      <c r="JVZ84" s="545"/>
      <c r="JWA84" s="545"/>
      <c r="JWB84" s="545"/>
      <c r="JWF84" s="545"/>
      <c r="JWH84" s="545"/>
      <c r="JWI84" s="545"/>
      <c r="JWJ84" s="545"/>
      <c r="JWN84" s="545"/>
      <c r="JWP84" s="545"/>
      <c r="JWQ84" s="545"/>
      <c r="JWR84" s="545"/>
      <c r="JWV84" s="545"/>
      <c r="JWX84" s="545"/>
      <c r="JWY84" s="545"/>
      <c r="JWZ84" s="545"/>
      <c r="JXD84" s="545"/>
      <c r="JXF84" s="545"/>
      <c r="JXG84" s="545"/>
      <c r="JXH84" s="545"/>
      <c r="JXL84" s="545"/>
      <c r="JXN84" s="545"/>
      <c r="JXO84" s="545"/>
      <c r="JXP84" s="545"/>
      <c r="JXT84" s="545"/>
      <c r="JXV84" s="545"/>
      <c r="JXW84" s="545"/>
      <c r="JXX84" s="545"/>
      <c r="JYB84" s="545"/>
      <c r="JYD84" s="545"/>
      <c r="JYE84" s="545"/>
      <c r="JYF84" s="545"/>
      <c r="JYJ84" s="545"/>
      <c r="JYL84" s="545"/>
      <c r="JYM84" s="545"/>
      <c r="JYN84" s="545"/>
      <c r="JYR84" s="545"/>
      <c r="JYT84" s="545"/>
      <c r="JYU84" s="545"/>
      <c r="JYV84" s="545"/>
      <c r="JYZ84" s="545"/>
      <c r="JZB84" s="545"/>
      <c r="JZC84" s="545"/>
      <c r="JZD84" s="545"/>
      <c r="JZH84" s="545"/>
      <c r="JZJ84" s="545"/>
      <c r="JZK84" s="545"/>
      <c r="JZL84" s="545"/>
      <c r="JZP84" s="545"/>
      <c r="JZR84" s="545"/>
      <c r="JZS84" s="545"/>
      <c r="JZT84" s="545"/>
      <c r="JZX84" s="545"/>
      <c r="JZZ84" s="545"/>
      <c r="KAA84" s="545"/>
      <c r="KAB84" s="545"/>
      <c r="KAF84" s="545"/>
      <c r="KAH84" s="545"/>
      <c r="KAI84" s="545"/>
      <c r="KAJ84" s="545"/>
      <c r="KAN84" s="545"/>
      <c r="KAP84" s="545"/>
      <c r="KAQ84" s="545"/>
      <c r="KAR84" s="545"/>
      <c r="KAV84" s="545"/>
      <c r="KAX84" s="545"/>
      <c r="KAY84" s="545"/>
      <c r="KAZ84" s="545"/>
      <c r="KBD84" s="545"/>
      <c r="KBF84" s="545"/>
      <c r="KBG84" s="545"/>
      <c r="KBH84" s="545"/>
      <c r="KBL84" s="545"/>
      <c r="KBN84" s="545"/>
      <c r="KBO84" s="545"/>
      <c r="KBP84" s="545"/>
      <c r="KBT84" s="545"/>
      <c r="KBV84" s="545"/>
      <c r="KBW84" s="545"/>
      <c r="KBX84" s="545"/>
      <c r="KCB84" s="545"/>
      <c r="KCD84" s="545"/>
      <c r="KCE84" s="545"/>
      <c r="KCF84" s="545"/>
      <c r="KCJ84" s="545"/>
      <c r="KCL84" s="545"/>
      <c r="KCM84" s="545"/>
      <c r="KCN84" s="545"/>
      <c r="KCR84" s="545"/>
      <c r="KCT84" s="545"/>
      <c r="KCU84" s="545"/>
      <c r="KCV84" s="545"/>
      <c r="KCZ84" s="545"/>
      <c r="KDB84" s="545"/>
      <c r="KDC84" s="545"/>
      <c r="KDD84" s="545"/>
      <c r="KDH84" s="545"/>
      <c r="KDJ84" s="545"/>
      <c r="KDK84" s="545"/>
      <c r="KDL84" s="545"/>
      <c r="KDP84" s="545"/>
      <c r="KDR84" s="545"/>
      <c r="KDS84" s="545"/>
      <c r="KDT84" s="545"/>
      <c r="KDX84" s="545"/>
      <c r="KDZ84" s="545"/>
      <c r="KEA84" s="545"/>
      <c r="KEB84" s="545"/>
      <c r="KEF84" s="545"/>
      <c r="KEH84" s="545"/>
      <c r="KEI84" s="545"/>
      <c r="KEJ84" s="545"/>
      <c r="KEN84" s="545"/>
      <c r="KEP84" s="545"/>
      <c r="KEQ84" s="545"/>
      <c r="KER84" s="545"/>
      <c r="KEV84" s="545"/>
      <c r="KEX84" s="545"/>
      <c r="KEY84" s="545"/>
      <c r="KEZ84" s="545"/>
      <c r="KFD84" s="545"/>
      <c r="KFF84" s="545"/>
      <c r="KFG84" s="545"/>
      <c r="KFH84" s="545"/>
      <c r="KFL84" s="545"/>
      <c r="KFN84" s="545"/>
      <c r="KFO84" s="545"/>
      <c r="KFP84" s="545"/>
      <c r="KFT84" s="545"/>
      <c r="KFV84" s="545"/>
      <c r="KFW84" s="545"/>
      <c r="KFX84" s="545"/>
      <c r="KGB84" s="545"/>
      <c r="KGD84" s="545"/>
      <c r="KGE84" s="545"/>
      <c r="KGF84" s="545"/>
      <c r="KGJ84" s="545"/>
      <c r="KGL84" s="545"/>
      <c r="KGM84" s="545"/>
      <c r="KGN84" s="545"/>
      <c r="KGR84" s="545"/>
      <c r="KGT84" s="545"/>
      <c r="KGU84" s="545"/>
      <c r="KGV84" s="545"/>
      <c r="KGZ84" s="545"/>
      <c r="KHB84" s="545"/>
      <c r="KHC84" s="545"/>
      <c r="KHD84" s="545"/>
      <c r="KHH84" s="545"/>
      <c r="KHJ84" s="545"/>
      <c r="KHK84" s="545"/>
      <c r="KHL84" s="545"/>
      <c r="KHP84" s="545"/>
      <c r="KHR84" s="545"/>
      <c r="KHS84" s="545"/>
      <c r="KHT84" s="545"/>
      <c r="KHX84" s="545"/>
      <c r="KHZ84" s="545"/>
      <c r="KIA84" s="545"/>
      <c r="KIB84" s="545"/>
      <c r="KIF84" s="545"/>
      <c r="KIH84" s="545"/>
      <c r="KII84" s="545"/>
      <c r="KIJ84" s="545"/>
      <c r="KIN84" s="545"/>
      <c r="KIP84" s="545"/>
      <c r="KIQ84" s="545"/>
      <c r="KIR84" s="545"/>
      <c r="KIV84" s="545"/>
      <c r="KIX84" s="545"/>
      <c r="KIY84" s="545"/>
      <c r="KIZ84" s="545"/>
      <c r="KJD84" s="545"/>
      <c r="KJF84" s="545"/>
      <c r="KJG84" s="545"/>
      <c r="KJH84" s="545"/>
      <c r="KJL84" s="545"/>
      <c r="KJN84" s="545"/>
      <c r="KJO84" s="545"/>
      <c r="KJP84" s="545"/>
      <c r="KJT84" s="545"/>
      <c r="KJV84" s="545"/>
      <c r="KJW84" s="545"/>
      <c r="KJX84" s="545"/>
      <c r="KKB84" s="545"/>
      <c r="KKD84" s="545"/>
      <c r="KKE84" s="545"/>
      <c r="KKF84" s="545"/>
      <c r="KKJ84" s="545"/>
      <c r="KKL84" s="545"/>
      <c r="KKM84" s="545"/>
      <c r="KKN84" s="545"/>
      <c r="KKR84" s="545"/>
      <c r="KKT84" s="545"/>
      <c r="KKU84" s="545"/>
      <c r="KKV84" s="545"/>
      <c r="KKZ84" s="545"/>
      <c r="KLB84" s="545"/>
      <c r="KLC84" s="545"/>
      <c r="KLD84" s="545"/>
      <c r="KLH84" s="545"/>
      <c r="KLJ84" s="545"/>
      <c r="KLK84" s="545"/>
      <c r="KLL84" s="545"/>
      <c r="KLP84" s="545"/>
      <c r="KLR84" s="545"/>
      <c r="KLS84" s="545"/>
      <c r="KLT84" s="545"/>
      <c r="KLX84" s="545"/>
      <c r="KLZ84" s="545"/>
      <c r="KMA84" s="545"/>
      <c r="KMB84" s="545"/>
      <c r="KMF84" s="545"/>
      <c r="KMH84" s="545"/>
      <c r="KMI84" s="545"/>
      <c r="KMJ84" s="545"/>
      <c r="KMN84" s="545"/>
      <c r="KMP84" s="545"/>
      <c r="KMQ84" s="545"/>
      <c r="KMR84" s="545"/>
      <c r="KMV84" s="545"/>
      <c r="KMX84" s="545"/>
      <c r="KMY84" s="545"/>
      <c r="KMZ84" s="545"/>
      <c r="KND84" s="545"/>
      <c r="KNF84" s="545"/>
      <c r="KNG84" s="545"/>
      <c r="KNH84" s="545"/>
      <c r="KNL84" s="545"/>
      <c r="KNN84" s="545"/>
      <c r="KNO84" s="545"/>
      <c r="KNP84" s="545"/>
      <c r="KNT84" s="545"/>
      <c r="KNV84" s="545"/>
      <c r="KNW84" s="545"/>
      <c r="KNX84" s="545"/>
      <c r="KOB84" s="545"/>
      <c r="KOD84" s="545"/>
      <c r="KOE84" s="545"/>
      <c r="KOF84" s="545"/>
      <c r="KOJ84" s="545"/>
      <c r="KOL84" s="545"/>
      <c r="KOM84" s="545"/>
      <c r="KON84" s="545"/>
      <c r="KOR84" s="545"/>
      <c r="KOT84" s="545"/>
      <c r="KOU84" s="545"/>
      <c r="KOV84" s="545"/>
      <c r="KOZ84" s="545"/>
      <c r="KPB84" s="545"/>
      <c r="KPC84" s="545"/>
      <c r="KPD84" s="545"/>
      <c r="KPH84" s="545"/>
      <c r="KPJ84" s="545"/>
      <c r="KPK84" s="545"/>
      <c r="KPL84" s="545"/>
      <c r="KPP84" s="545"/>
      <c r="KPR84" s="545"/>
      <c r="KPS84" s="545"/>
      <c r="KPT84" s="545"/>
      <c r="KPX84" s="545"/>
      <c r="KPZ84" s="545"/>
      <c r="KQA84" s="545"/>
      <c r="KQB84" s="545"/>
      <c r="KQF84" s="545"/>
      <c r="KQH84" s="545"/>
      <c r="KQI84" s="545"/>
      <c r="KQJ84" s="545"/>
      <c r="KQN84" s="545"/>
      <c r="KQP84" s="545"/>
      <c r="KQQ84" s="545"/>
      <c r="KQR84" s="545"/>
      <c r="KQV84" s="545"/>
      <c r="KQX84" s="545"/>
      <c r="KQY84" s="545"/>
      <c r="KQZ84" s="545"/>
      <c r="KRD84" s="545"/>
      <c r="KRF84" s="545"/>
      <c r="KRG84" s="545"/>
      <c r="KRH84" s="545"/>
      <c r="KRL84" s="545"/>
      <c r="KRN84" s="545"/>
      <c r="KRO84" s="545"/>
      <c r="KRP84" s="545"/>
      <c r="KRT84" s="545"/>
      <c r="KRV84" s="545"/>
      <c r="KRW84" s="545"/>
      <c r="KRX84" s="545"/>
      <c r="KSB84" s="545"/>
      <c r="KSD84" s="545"/>
      <c r="KSE84" s="545"/>
      <c r="KSF84" s="545"/>
      <c r="KSJ84" s="545"/>
      <c r="KSL84" s="545"/>
      <c r="KSM84" s="545"/>
      <c r="KSN84" s="545"/>
      <c r="KSR84" s="545"/>
      <c r="KST84" s="545"/>
      <c r="KSU84" s="545"/>
      <c r="KSV84" s="545"/>
      <c r="KSZ84" s="545"/>
      <c r="KTB84" s="545"/>
      <c r="KTC84" s="545"/>
      <c r="KTD84" s="545"/>
      <c r="KTH84" s="545"/>
      <c r="KTJ84" s="545"/>
      <c r="KTK84" s="545"/>
      <c r="KTL84" s="545"/>
      <c r="KTP84" s="545"/>
      <c r="KTR84" s="545"/>
      <c r="KTS84" s="545"/>
      <c r="KTT84" s="545"/>
      <c r="KTX84" s="545"/>
      <c r="KTZ84" s="545"/>
      <c r="KUA84" s="545"/>
      <c r="KUB84" s="545"/>
      <c r="KUF84" s="545"/>
      <c r="KUH84" s="545"/>
      <c r="KUI84" s="545"/>
      <c r="KUJ84" s="545"/>
      <c r="KUN84" s="545"/>
      <c r="KUP84" s="545"/>
      <c r="KUQ84" s="545"/>
      <c r="KUR84" s="545"/>
      <c r="KUV84" s="545"/>
      <c r="KUX84" s="545"/>
      <c r="KUY84" s="545"/>
      <c r="KUZ84" s="545"/>
      <c r="KVD84" s="545"/>
      <c r="KVF84" s="545"/>
      <c r="KVG84" s="545"/>
      <c r="KVH84" s="545"/>
      <c r="KVL84" s="545"/>
      <c r="KVN84" s="545"/>
      <c r="KVO84" s="545"/>
      <c r="KVP84" s="545"/>
      <c r="KVT84" s="545"/>
      <c r="KVV84" s="545"/>
      <c r="KVW84" s="545"/>
      <c r="KVX84" s="545"/>
      <c r="KWB84" s="545"/>
      <c r="KWD84" s="545"/>
      <c r="KWE84" s="545"/>
      <c r="KWF84" s="545"/>
      <c r="KWJ84" s="545"/>
      <c r="KWL84" s="545"/>
      <c r="KWM84" s="545"/>
      <c r="KWN84" s="545"/>
      <c r="KWR84" s="545"/>
      <c r="KWT84" s="545"/>
      <c r="KWU84" s="545"/>
      <c r="KWV84" s="545"/>
      <c r="KWZ84" s="545"/>
      <c r="KXB84" s="545"/>
      <c r="KXC84" s="545"/>
      <c r="KXD84" s="545"/>
      <c r="KXH84" s="545"/>
      <c r="KXJ84" s="545"/>
      <c r="KXK84" s="545"/>
      <c r="KXL84" s="545"/>
      <c r="KXP84" s="545"/>
      <c r="KXR84" s="545"/>
      <c r="KXS84" s="545"/>
      <c r="KXT84" s="545"/>
      <c r="KXX84" s="545"/>
      <c r="KXZ84" s="545"/>
      <c r="KYA84" s="545"/>
      <c r="KYB84" s="545"/>
      <c r="KYF84" s="545"/>
      <c r="KYH84" s="545"/>
      <c r="KYI84" s="545"/>
      <c r="KYJ84" s="545"/>
      <c r="KYN84" s="545"/>
      <c r="KYP84" s="545"/>
      <c r="KYQ84" s="545"/>
      <c r="KYR84" s="545"/>
      <c r="KYV84" s="545"/>
      <c r="KYX84" s="545"/>
      <c r="KYY84" s="545"/>
      <c r="KYZ84" s="545"/>
      <c r="KZD84" s="545"/>
      <c r="KZF84" s="545"/>
      <c r="KZG84" s="545"/>
      <c r="KZH84" s="545"/>
      <c r="KZL84" s="545"/>
      <c r="KZN84" s="545"/>
      <c r="KZO84" s="545"/>
      <c r="KZP84" s="545"/>
      <c r="KZT84" s="545"/>
      <c r="KZV84" s="545"/>
      <c r="KZW84" s="545"/>
      <c r="KZX84" s="545"/>
      <c r="LAB84" s="545"/>
      <c r="LAD84" s="545"/>
      <c r="LAE84" s="545"/>
      <c r="LAF84" s="545"/>
      <c r="LAJ84" s="545"/>
      <c r="LAL84" s="545"/>
      <c r="LAM84" s="545"/>
      <c r="LAN84" s="545"/>
      <c r="LAR84" s="545"/>
      <c r="LAT84" s="545"/>
      <c r="LAU84" s="545"/>
      <c r="LAV84" s="545"/>
      <c r="LAZ84" s="545"/>
      <c r="LBB84" s="545"/>
      <c r="LBC84" s="545"/>
      <c r="LBD84" s="545"/>
      <c r="LBH84" s="545"/>
      <c r="LBJ84" s="545"/>
      <c r="LBK84" s="545"/>
      <c r="LBL84" s="545"/>
      <c r="LBP84" s="545"/>
      <c r="LBR84" s="545"/>
      <c r="LBS84" s="545"/>
      <c r="LBT84" s="545"/>
      <c r="LBX84" s="545"/>
      <c r="LBZ84" s="545"/>
      <c r="LCA84" s="545"/>
      <c r="LCB84" s="545"/>
      <c r="LCF84" s="545"/>
      <c r="LCH84" s="545"/>
      <c r="LCI84" s="545"/>
      <c r="LCJ84" s="545"/>
      <c r="LCN84" s="545"/>
      <c r="LCP84" s="545"/>
      <c r="LCQ84" s="545"/>
      <c r="LCR84" s="545"/>
      <c r="LCV84" s="545"/>
      <c r="LCX84" s="545"/>
      <c r="LCY84" s="545"/>
      <c r="LCZ84" s="545"/>
      <c r="LDD84" s="545"/>
      <c r="LDF84" s="545"/>
      <c r="LDG84" s="545"/>
      <c r="LDH84" s="545"/>
      <c r="LDL84" s="545"/>
      <c r="LDN84" s="545"/>
      <c r="LDO84" s="545"/>
      <c r="LDP84" s="545"/>
      <c r="LDT84" s="545"/>
      <c r="LDV84" s="545"/>
      <c r="LDW84" s="545"/>
      <c r="LDX84" s="545"/>
      <c r="LEB84" s="545"/>
      <c r="LED84" s="545"/>
      <c r="LEE84" s="545"/>
      <c r="LEF84" s="545"/>
      <c r="LEJ84" s="545"/>
      <c r="LEL84" s="545"/>
      <c r="LEM84" s="545"/>
      <c r="LEN84" s="545"/>
      <c r="LER84" s="545"/>
      <c r="LET84" s="545"/>
      <c r="LEU84" s="545"/>
      <c r="LEV84" s="545"/>
      <c r="LEZ84" s="545"/>
      <c r="LFB84" s="545"/>
      <c r="LFC84" s="545"/>
      <c r="LFD84" s="545"/>
      <c r="LFH84" s="545"/>
      <c r="LFJ84" s="545"/>
      <c r="LFK84" s="545"/>
      <c r="LFL84" s="545"/>
      <c r="LFP84" s="545"/>
      <c r="LFR84" s="545"/>
      <c r="LFS84" s="545"/>
      <c r="LFT84" s="545"/>
      <c r="LFX84" s="545"/>
      <c r="LFZ84" s="545"/>
      <c r="LGA84" s="545"/>
      <c r="LGB84" s="545"/>
      <c r="LGF84" s="545"/>
      <c r="LGH84" s="545"/>
      <c r="LGI84" s="545"/>
      <c r="LGJ84" s="545"/>
      <c r="LGN84" s="545"/>
      <c r="LGP84" s="545"/>
      <c r="LGQ84" s="545"/>
      <c r="LGR84" s="545"/>
      <c r="LGV84" s="545"/>
      <c r="LGX84" s="545"/>
      <c r="LGY84" s="545"/>
      <c r="LGZ84" s="545"/>
      <c r="LHD84" s="545"/>
      <c r="LHF84" s="545"/>
      <c r="LHG84" s="545"/>
      <c r="LHH84" s="545"/>
      <c r="LHL84" s="545"/>
      <c r="LHN84" s="545"/>
      <c r="LHO84" s="545"/>
      <c r="LHP84" s="545"/>
      <c r="LHT84" s="545"/>
      <c r="LHV84" s="545"/>
      <c r="LHW84" s="545"/>
      <c r="LHX84" s="545"/>
      <c r="LIB84" s="545"/>
      <c r="LID84" s="545"/>
      <c r="LIE84" s="545"/>
      <c r="LIF84" s="545"/>
      <c r="LIJ84" s="545"/>
      <c r="LIL84" s="545"/>
      <c r="LIM84" s="545"/>
      <c r="LIN84" s="545"/>
      <c r="LIR84" s="545"/>
      <c r="LIT84" s="545"/>
      <c r="LIU84" s="545"/>
      <c r="LIV84" s="545"/>
      <c r="LIZ84" s="545"/>
      <c r="LJB84" s="545"/>
      <c r="LJC84" s="545"/>
      <c r="LJD84" s="545"/>
      <c r="LJH84" s="545"/>
      <c r="LJJ84" s="545"/>
      <c r="LJK84" s="545"/>
      <c r="LJL84" s="545"/>
      <c r="LJP84" s="545"/>
      <c r="LJR84" s="545"/>
      <c r="LJS84" s="545"/>
      <c r="LJT84" s="545"/>
      <c r="LJX84" s="545"/>
      <c r="LJZ84" s="545"/>
      <c r="LKA84" s="545"/>
      <c r="LKB84" s="545"/>
      <c r="LKF84" s="545"/>
      <c r="LKH84" s="545"/>
      <c r="LKI84" s="545"/>
      <c r="LKJ84" s="545"/>
      <c r="LKN84" s="545"/>
      <c r="LKP84" s="545"/>
      <c r="LKQ84" s="545"/>
      <c r="LKR84" s="545"/>
      <c r="LKV84" s="545"/>
      <c r="LKX84" s="545"/>
      <c r="LKY84" s="545"/>
      <c r="LKZ84" s="545"/>
      <c r="LLD84" s="545"/>
      <c r="LLF84" s="545"/>
      <c r="LLG84" s="545"/>
      <c r="LLH84" s="545"/>
      <c r="LLL84" s="545"/>
      <c r="LLN84" s="545"/>
      <c r="LLO84" s="545"/>
      <c r="LLP84" s="545"/>
      <c r="LLT84" s="545"/>
      <c r="LLV84" s="545"/>
      <c r="LLW84" s="545"/>
      <c r="LLX84" s="545"/>
      <c r="LMB84" s="545"/>
      <c r="LMD84" s="545"/>
      <c r="LME84" s="545"/>
      <c r="LMF84" s="545"/>
      <c r="LMJ84" s="545"/>
      <c r="LML84" s="545"/>
      <c r="LMM84" s="545"/>
      <c r="LMN84" s="545"/>
      <c r="LMR84" s="545"/>
      <c r="LMT84" s="545"/>
      <c r="LMU84" s="545"/>
      <c r="LMV84" s="545"/>
      <c r="LMZ84" s="545"/>
      <c r="LNB84" s="545"/>
      <c r="LNC84" s="545"/>
      <c r="LND84" s="545"/>
      <c r="LNH84" s="545"/>
      <c r="LNJ84" s="545"/>
      <c r="LNK84" s="545"/>
      <c r="LNL84" s="545"/>
      <c r="LNP84" s="545"/>
      <c r="LNR84" s="545"/>
      <c r="LNS84" s="545"/>
      <c r="LNT84" s="545"/>
      <c r="LNX84" s="545"/>
      <c r="LNZ84" s="545"/>
      <c r="LOA84" s="545"/>
      <c r="LOB84" s="545"/>
      <c r="LOF84" s="545"/>
      <c r="LOH84" s="545"/>
      <c r="LOI84" s="545"/>
      <c r="LOJ84" s="545"/>
      <c r="LON84" s="545"/>
      <c r="LOP84" s="545"/>
      <c r="LOQ84" s="545"/>
      <c r="LOR84" s="545"/>
      <c r="LOV84" s="545"/>
      <c r="LOX84" s="545"/>
      <c r="LOY84" s="545"/>
      <c r="LOZ84" s="545"/>
      <c r="LPD84" s="545"/>
      <c r="LPF84" s="545"/>
      <c r="LPG84" s="545"/>
      <c r="LPH84" s="545"/>
      <c r="LPL84" s="545"/>
      <c r="LPN84" s="545"/>
      <c r="LPO84" s="545"/>
      <c r="LPP84" s="545"/>
      <c r="LPT84" s="545"/>
      <c r="LPV84" s="545"/>
      <c r="LPW84" s="545"/>
      <c r="LPX84" s="545"/>
      <c r="LQB84" s="545"/>
      <c r="LQD84" s="545"/>
      <c r="LQE84" s="545"/>
      <c r="LQF84" s="545"/>
      <c r="LQJ84" s="545"/>
      <c r="LQL84" s="545"/>
      <c r="LQM84" s="545"/>
      <c r="LQN84" s="545"/>
      <c r="LQR84" s="545"/>
      <c r="LQT84" s="545"/>
      <c r="LQU84" s="545"/>
      <c r="LQV84" s="545"/>
      <c r="LQZ84" s="545"/>
      <c r="LRB84" s="545"/>
      <c r="LRC84" s="545"/>
      <c r="LRD84" s="545"/>
      <c r="LRH84" s="545"/>
      <c r="LRJ84" s="545"/>
      <c r="LRK84" s="545"/>
      <c r="LRL84" s="545"/>
      <c r="LRP84" s="545"/>
      <c r="LRR84" s="545"/>
      <c r="LRS84" s="545"/>
      <c r="LRT84" s="545"/>
      <c r="LRX84" s="545"/>
      <c r="LRZ84" s="545"/>
      <c r="LSA84" s="545"/>
      <c r="LSB84" s="545"/>
      <c r="LSF84" s="545"/>
      <c r="LSH84" s="545"/>
      <c r="LSI84" s="545"/>
      <c r="LSJ84" s="545"/>
      <c r="LSN84" s="545"/>
      <c r="LSP84" s="545"/>
      <c r="LSQ84" s="545"/>
      <c r="LSR84" s="545"/>
      <c r="LSV84" s="545"/>
      <c r="LSX84" s="545"/>
      <c r="LSY84" s="545"/>
      <c r="LSZ84" s="545"/>
      <c r="LTD84" s="545"/>
      <c r="LTF84" s="545"/>
      <c r="LTG84" s="545"/>
      <c r="LTH84" s="545"/>
      <c r="LTL84" s="545"/>
      <c r="LTN84" s="545"/>
      <c r="LTO84" s="545"/>
      <c r="LTP84" s="545"/>
      <c r="LTT84" s="545"/>
      <c r="LTV84" s="545"/>
      <c r="LTW84" s="545"/>
      <c r="LTX84" s="545"/>
      <c r="LUB84" s="545"/>
      <c r="LUD84" s="545"/>
      <c r="LUE84" s="545"/>
      <c r="LUF84" s="545"/>
      <c r="LUJ84" s="545"/>
      <c r="LUL84" s="545"/>
      <c r="LUM84" s="545"/>
      <c r="LUN84" s="545"/>
      <c r="LUR84" s="545"/>
      <c r="LUT84" s="545"/>
      <c r="LUU84" s="545"/>
      <c r="LUV84" s="545"/>
      <c r="LUZ84" s="545"/>
      <c r="LVB84" s="545"/>
      <c r="LVC84" s="545"/>
      <c r="LVD84" s="545"/>
      <c r="LVH84" s="545"/>
      <c r="LVJ84" s="545"/>
      <c r="LVK84" s="545"/>
      <c r="LVL84" s="545"/>
      <c r="LVP84" s="545"/>
      <c r="LVR84" s="545"/>
      <c r="LVS84" s="545"/>
      <c r="LVT84" s="545"/>
      <c r="LVX84" s="545"/>
      <c r="LVZ84" s="545"/>
      <c r="LWA84" s="545"/>
      <c r="LWB84" s="545"/>
      <c r="LWF84" s="545"/>
      <c r="LWH84" s="545"/>
      <c r="LWI84" s="545"/>
      <c r="LWJ84" s="545"/>
      <c r="LWN84" s="545"/>
      <c r="LWP84" s="545"/>
      <c r="LWQ84" s="545"/>
      <c r="LWR84" s="545"/>
      <c r="LWV84" s="545"/>
      <c r="LWX84" s="545"/>
      <c r="LWY84" s="545"/>
      <c r="LWZ84" s="545"/>
      <c r="LXD84" s="545"/>
      <c r="LXF84" s="545"/>
      <c r="LXG84" s="545"/>
      <c r="LXH84" s="545"/>
      <c r="LXL84" s="545"/>
      <c r="LXN84" s="545"/>
      <c r="LXO84" s="545"/>
      <c r="LXP84" s="545"/>
      <c r="LXT84" s="545"/>
      <c r="LXV84" s="545"/>
      <c r="LXW84" s="545"/>
      <c r="LXX84" s="545"/>
      <c r="LYB84" s="545"/>
      <c r="LYD84" s="545"/>
      <c r="LYE84" s="545"/>
      <c r="LYF84" s="545"/>
      <c r="LYJ84" s="545"/>
      <c r="LYL84" s="545"/>
      <c r="LYM84" s="545"/>
      <c r="LYN84" s="545"/>
      <c r="LYR84" s="545"/>
      <c r="LYT84" s="545"/>
      <c r="LYU84" s="545"/>
      <c r="LYV84" s="545"/>
      <c r="LYZ84" s="545"/>
      <c r="LZB84" s="545"/>
      <c r="LZC84" s="545"/>
      <c r="LZD84" s="545"/>
      <c r="LZH84" s="545"/>
      <c r="LZJ84" s="545"/>
      <c r="LZK84" s="545"/>
      <c r="LZL84" s="545"/>
      <c r="LZP84" s="545"/>
      <c r="LZR84" s="545"/>
      <c r="LZS84" s="545"/>
      <c r="LZT84" s="545"/>
      <c r="LZX84" s="545"/>
      <c r="LZZ84" s="545"/>
      <c r="MAA84" s="545"/>
      <c r="MAB84" s="545"/>
      <c r="MAF84" s="545"/>
      <c r="MAH84" s="545"/>
      <c r="MAI84" s="545"/>
      <c r="MAJ84" s="545"/>
      <c r="MAN84" s="545"/>
      <c r="MAP84" s="545"/>
      <c r="MAQ84" s="545"/>
      <c r="MAR84" s="545"/>
      <c r="MAV84" s="545"/>
      <c r="MAX84" s="545"/>
      <c r="MAY84" s="545"/>
      <c r="MAZ84" s="545"/>
      <c r="MBD84" s="545"/>
      <c r="MBF84" s="545"/>
      <c r="MBG84" s="545"/>
      <c r="MBH84" s="545"/>
      <c r="MBL84" s="545"/>
      <c r="MBN84" s="545"/>
      <c r="MBO84" s="545"/>
      <c r="MBP84" s="545"/>
      <c r="MBT84" s="545"/>
      <c r="MBV84" s="545"/>
      <c r="MBW84" s="545"/>
      <c r="MBX84" s="545"/>
      <c r="MCB84" s="545"/>
      <c r="MCD84" s="545"/>
      <c r="MCE84" s="545"/>
      <c r="MCF84" s="545"/>
      <c r="MCJ84" s="545"/>
      <c r="MCL84" s="545"/>
      <c r="MCM84" s="545"/>
      <c r="MCN84" s="545"/>
      <c r="MCR84" s="545"/>
      <c r="MCT84" s="545"/>
      <c r="MCU84" s="545"/>
      <c r="MCV84" s="545"/>
      <c r="MCZ84" s="545"/>
      <c r="MDB84" s="545"/>
      <c r="MDC84" s="545"/>
      <c r="MDD84" s="545"/>
      <c r="MDH84" s="545"/>
      <c r="MDJ84" s="545"/>
      <c r="MDK84" s="545"/>
      <c r="MDL84" s="545"/>
      <c r="MDP84" s="545"/>
      <c r="MDR84" s="545"/>
      <c r="MDS84" s="545"/>
      <c r="MDT84" s="545"/>
      <c r="MDX84" s="545"/>
      <c r="MDZ84" s="545"/>
      <c r="MEA84" s="545"/>
      <c r="MEB84" s="545"/>
      <c r="MEF84" s="545"/>
      <c r="MEH84" s="545"/>
      <c r="MEI84" s="545"/>
      <c r="MEJ84" s="545"/>
      <c r="MEN84" s="545"/>
      <c r="MEP84" s="545"/>
      <c r="MEQ84" s="545"/>
      <c r="MER84" s="545"/>
      <c r="MEV84" s="545"/>
      <c r="MEX84" s="545"/>
      <c r="MEY84" s="545"/>
      <c r="MEZ84" s="545"/>
      <c r="MFD84" s="545"/>
      <c r="MFF84" s="545"/>
      <c r="MFG84" s="545"/>
      <c r="MFH84" s="545"/>
      <c r="MFL84" s="545"/>
      <c r="MFN84" s="545"/>
      <c r="MFO84" s="545"/>
      <c r="MFP84" s="545"/>
      <c r="MFT84" s="545"/>
      <c r="MFV84" s="545"/>
      <c r="MFW84" s="545"/>
      <c r="MFX84" s="545"/>
      <c r="MGB84" s="545"/>
      <c r="MGD84" s="545"/>
      <c r="MGE84" s="545"/>
      <c r="MGF84" s="545"/>
      <c r="MGJ84" s="545"/>
      <c r="MGL84" s="545"/>
      <c r="MGM84" s="545"/>
      <c r="MGN84" s="545"/>
      <c r="MGR84" s="545"/>
      <c r="MGT84" s="545"/>
      <c r="MGU84" s="545"/>
      <c r="MGV84" s="545"/>
      <c r="MGZ84" s="545"/>
      <c r="MHB84" s="545"/>
      <c r="MHC84" s="545"/>
      <c r="MHD84" s="545"/>
      <c r="MHH84" s="545"/>
      <c r="MHJ84" s="545"/>
      <c r="MHK84" s="545"/>
      <c r="MHL84" s="545"/>
      <c r="MHP84" s="545"/>
      <c r="MHR84" s="545"/>
      <c r="MHS84" s="545"/>
      <c r="MHT84" s="545"/>
      <c r="MHX84" s="545"/>
      <c r="MHZ84" s="545"/>
      <c r="MIA84" s="545"/>
      <c r="MIB84" s="545"/>
      <c r="MIF84" s="545"/>
      <c r="MIH84" s="545"/>
      <c r="MII84" s="545"/>
      <c r="MIJ84" s="545"/>
      <c r="MIN84" s="545"/>
      <c r="MIP84" s="545"/>
      <c r="MIQ84" s="545"/>
      <c r="MIR84" s="545"/>
      <c r="MIV84" s="545"/>
      <c r="MIX84" s="545"/>
      <c r="MIY84" s="545"/>
      <c r="MIZ84" s="545"/>
      <c r="MJD84" s="545"/>
      <c r="MJF84" s="545"/>
      <c r="MJG84" s="545"/>
      <c r="MJH84" s="545"/>
      <c r="MJL84" s="545"/>
      <c r="MJN84" s="545"/>
      <c r="MJO84" s="545"/>
      <c r="MJP84" s="545"/>
      <c r="MJT84" s="545"/>
      <c r="MJV84" s="545"/>
      <c r="MJW84" s="545"/>
      <c r="MJX84" s="545"/>
      <c r="MKB84" s="545"/>
      <c r="MKD84" s="545"/>
      <c r="MKE84" s="545"/>
      <c r="MKF84" s="545"/>
      <c r="MKJ84" s="545"/>
      <c r="MKL84" s="545"/>
      <c r="MKM84" s="545"/>
      <c r="MKN84" s="545"/>
      <c r="MKR84" s="545"/>
      <c r="MKT84" s="545"/>
      <c r="MKU84" s="545"/>
      <c r="MKV84" s="545"/>
      <c r="MKZ84" s="545"/>
      <c r="MLB84" s="545"/>
      <c r="MLC84" s="545"/>
      <c r="MLD84" s="545"/>
      <c r="MLH84" s="545"/>
      <c r="MLJ84" s="545"/>
      <c r="MLK84" s="545"/>
      <c r="MLL84" s="545"/>
      <c r="MLP84" s="545"/>
      <c r="MLR84" s="545"/>
      <c r="MLS84" s="545"/>
      <c r="MLT84" s="545"/>
      <c r="MLX84" s="545"/>
      <c r="MLZ84" s="545"/>
      <c r="MMA84" s="545"/>
      <c r="MMB84" s="545"/>
      <c r="MMF84" s="545"/>
      <c r="MMH84" s="545"/>
      <c r="MMI84" s="545"/>
      <c r="MMJ84" s="545"/>
      <c r="MMN84" s="545"/>
      <c r="MMP84" s="545"/>
      <c r="MMQ84" s="545"/>
      <c r="MMR84" s="545"/>
      <c r="MMV84" s="545"/>
      <c r="MMX84" s="545"/>
      <c r="MMY84" s="545"/>
      <c r="MMZ84" s="545"/>
      <c r="MND84" s="545"/>
      <c r="MNF84" s="545"/>
      <c r="MNG84" s="545"/>
      <c r="MNH84" s="545"/>
      <c r="MNL84" s="545"/>
      <c r="MNN84" s="545"/>
      <c r="MNO84" s="545"/>
      <c r="MNP84" s="545"/>
      <c r="MNT84" s="545"/>
      <c r="MNV84" s="545"/>
      <c r="MNW84" s="545"/>
      <c r="MNX84" s="545"/>
      <c r="MOB84" s="545"/>
      <c r="MOD84" s="545"/>
      <c r="MOE84" s="545"/>
      <c r="MOF84" s="545"/>
      <c r="MOJ84" s="545"/>
      <c r="MOL84" s="545"/>
      <c r="MOM84" s="545"/>
      <c r="MON84" s="545"/>
      <c r="MOR84" s="545"/>
      <c r="MOT84" s="545"/>
      <c r="MOU84" s="545"/>
      <c r="MOV84" s="545"/>
      <c r="MOZ84" s="545"/>
      <c r="MPB84" s="545"/>
      <c r="MPC84" s="545"/>
      <c r="MPD84" s="545"/>
      <c r="MPH84" s="545"/>
      <c r="MPJ84" s="545"/>
      <c r="MPK84" s="545"/>
      <c r="MPL84" s="545"/>
      <c r="MPP84" s="545"/>
      <c r="MPR84" s="545"/>
      <c r="MPS84" s="545"/>
      <c r="MPT84" s="545"/>
      <c r="MPX84" s="545"/>
      <c r="MPZ84" s="545"/>
      <c r="MQA84" s="545"/>
      <c r="MQB84" s="545"/>
      <c r="MQF84" s="545"/>
      <c r="MQH84" s="545"/>
      <c r="MQI84" s="545"/>
      <c r="MQJ84" s="545"/>
      <c r="MQN84" s="545"/>
      <c r="MQP84" s="545"/>
      <c r="MQQ84" s="545"/>
      <c r="MQR84" s="545"/>
      <c r="MQV84" s="545"/>
      <c r="MQX84" s="545"/>
      <c r="MQY84" s="545"/>
      <c r="MQZ84" s="545"/>
      <c r="MRD84" s="545"/>
      <c r="MRF84" s="545"/>
      <c r="MRG84" s="545"/>
      <c r="MRH84" s="545"/>
      <c r="MRL84" s="545"/>
      <c r="MRN84" s="545"/>
      <c r="MRO84" s="545"/>
      <c r="MRP84" s="545"/>
      <c r="MRT84" s="545"/>
      <c r="MRV84" s="545"/>
      <c r="MRW84" s="545"/>
      <c r="MRX84" s="545"/>
      <c r="MSB84" s="545"/>
      <c r="MSD84" s="545"/>
      <c r="MSE84" s="545"/>
      <c r="MSF84" s="545"/>
      <c r="MSJ84" s="545"/>
      <c r="MSL84" s="545"/>
      <c r="MSM84" s="545"/>
      <c r="MSN84" s="545"/>
      <c r="MSR84" s="545"/>
      <c r="MST84" s="545"/>
      <c r="MSU84" s="545"/>
      <c r="MSV84" s="545"/>
      <c r="MSZ84" s="545"/>
      <c r="MTB84" s="545"/>
      <c r="MTC84" s="545"/>
      <c r="MTD84" s="545"/>
      <c r="MTH84" s="545"/>
      <c r="MTJ84" s="545"/>
      <c r="MTK84" s="545"/>
      <c r="MTL84" s="545"/>
      <c r="MTP84" s="545"/>
      <c r="MTR84" s="545"/>
      <c r="MTS84" s="545"/>
      <c r="MTT84" s="545"/>
      <c r="MTX84" s="545"/>
      <c r="MTZ84" s="545"/>
      <c r="MUA84" s="545"/>
      <c r="MUB84" s="545"/>
      <c r="MUF84" s="545"/>
      <c r="MUH84" s="545"/>
      <c r="MUI84" s="545"/>
      <c r="MUJ84" s="545"/>
      <c r="MUN84" s="545"/>
      <c r="MUP84" s="545"/>
      <c r="MUQ84" s="545"/>
      <c r="MUR84" s="545"/>
      <c r="MUV84" s="545"/>
      <c r="MUX84" s="545"/>
      <c r="MUY84" s="545"/>
      <c r="MUZ84" s="545"/>
      <c r="MVD84" s="545"/>
      <c r="MVF84" s="545"/>
      <c r="MVG84" s="545"/>
      <c r="MVH84" s="545"/>
      <c r="MVL84" s="545"/>
      <c r="MVN84" s="545"/>
      <c r="MVO84" s="545"/>
      <c r="MVP84" s="545"/>
      <c r="MVT84" s="545"/>
      <c r="MVV84" s="545"/>
      <c r="MVW84" s="545"/>
      <c r="MVX84" s="545"/>
      <c r="MWB84" s="545"/>
      <c r="MWD84" s="545"/>
      <c r="MWE84" s="545"/>
      <c r="MWF84" s="545"/>
      <c r="MWJ84" s="545"/>
      <c r="MWL84" s="545"/>
      <c r="MWM84" s="545"/>
      <c r="MWN84" s="545"/>
      <c r="MWR84" s="545"/>
      <c r="MWT84" s="545"/>
      <c r="MWU84" s="545"/>
      <c r="MWV84" s="545"/>
      <c r="MWZ84" s="545"/>
      <c r="MXB84" s="545"/>
      <c r="MXC84" s="545"/>
      <c r="MXD84" s="545"/>
      <c r="MXH84" s="545"/>
      <c r="MXJ84" s="545"/>
      <c r="MXK84" s="545"/>
      <c r="MXL84" s="545"/>
      <c r="MXP84" s="545"/>
      <c r="MXR84" s="545"/>
      <c r="MXS84" s="545"/>
      <c r="MXT84" s="545"/>
      <c r="MXX84" s="545"/>
      <c r="MXZ84" s="545"/>
      <c r="MYA84" s="545"/>
      <c r="MYB84" s="545"/>
      <c r="MYF84" s="545"/>
      <c r="MYH84" s="545"/>
      <c r="MYI84" s="545"/>
      <c r="MYJ84" s="545"/>
      <c r="MYN84" s="545"/>
      <c r="MYP84" s="545"/>
      <c r="MYQ84" s="545"/>
      <c r="MYR84" s="545"/>
      <c r="MYV84" s="545"/>
      <c r="MYX84" s="545"/>
      <c r="MYY84" s="545"/>
      <c r="MYZ84" s="545"/>
      <c r="MZD84" s="545"/>
      <c r="MZF84" s="545"/>
      <c r="MZG84" s="545"/>
      <c r="MZH84" s="545"/>
      <c r="MZL84" s="545"/>
      <c r="MZN84" s="545"/>
      <c r="MZO84" s="545"/>
      <c r="MZP84" s="545"/>
      <c r="MZT84" s="545"/>
      <c r="MZV84" s="545"/>
      <c r="MZW84" s="545"/>
      <c r="MZX84" s="545"/>
      <c r="NAB84" s="545"/>
      <c r="NAD84" s="545"/>
      <c r="NAE84" s="545"/>
      <c r="NAF84" s="545"/>
      <c r="NAJ84" s="545"/>
      <c r="NAL84" s="545"/>
      <c r="NAM84" s="545"/>
      <c r="NAN84" s="545"/>
      <c r="NAR84" s="545"/>
      <c r="NAT84" s="545"/>
      <c r="NAU84" s="545"/>
      <c r="NAV84" s="545"/>
      <c r="NAZ84" s="545"/>
      <c r="NBB84" s="545"/>
      <c r="NBC84" s="545"/>
      <c r="NBD84" s="545"/>
      <c r="NBH84" s="545"/>
      <c r="NBJ84" s="545"/>
      <c r="NBK84" s="545"/>
      <c r="NBL84" s="545"/>
      <c r="NBP84" s="545"/>
      <c r="NBR84" s="545"/>
      <c r="NBS84" s="545"/>
      <c r="NBT84" s="545"/>
      <c r="NBX84" s="545"/>
      <c r="NBZ84" s="545"/>
      <c r="NCA84" s="545"/>
      <c r="NCB84" s="545"/>
      <c r="NCF84" s="545"/>
      <c r="NCH84" s="545"/>
      <c r="NCI84" s="545"/>
      <c r="NCJ84" s="545"/>
      <c r="NCN84" s="545"/>
      <c r="NCP84" s="545"/>
      <c r="NCQ84" s="545"/>
      <c r="NCR84" s="545"/>
      <c r="NCV84" s="545"/>
      <c r="NCX84" s="545"/>
      <c r="NCY84" s="545"/>
      <c r="NCZ84" s="545"/>
      <c r="NDD84" s="545"/>
      <c r="NDF84" s="545"/>
      <c r="NDG84" s="545"/>
      <c r="NDH84" s="545"/>
      <c r="NDL84" s="545"/>
      <c r="NDN84" s="545"/>
      <c r="NDO84" s="545"/>
      <c r="NDP84" s="545"/>
      <c r="NDT84" s="545"/>
      <c r="NDV84" s="545"/>
      <c r="NDW84" s="545"/>
      <c r="NDX84" s="545"/>
      <c r="NEB84" s="545"/>
      <c r="NED84" s="545"/>
      <c r="NEE84" s="545"/>
      <c r="NEF84" s="545"/>
      <c r="NEJ84" s="545"/>
      <c r="NEL84" s="545"/>
      <c r="NEM84" s="545"/>
      <c r="NEN84" s="545"/>
      <c r="NER84" s="545"/>
      <c r="NET84" s="545"/>
      <c r="NEU84" s="545"/>
      <c r="NEV84" s="545"/>
      <c r="NEZ84" s="545"/>
      <c r="NFB84" s="545"/>
      <c r="NFC84" s="545"/>
      <c r="NFD84" s="545"/>
      <c r="NFH84" s="545"/>
      <c r="NFJ84" s="545"/>
      <c r="NFK84" s="545"/>
      <c r="NFL84" s="545"/>
      <c r="NFP84" s="545"/>
      <c r="NFR84" s="545"/>
      <c r="NFS84" s="545"/>
      <c r="NFT84" s="545"/>
      <c r="NFX84" s="545"/>
      <c r="NFZ84" s="545"/>
      <c r="NGA84" s="545"/>
      <c r="NGB84" s="545"/>
      <c r="NGF84" s="545"/>
      <c r="NGH84" s="545"/>
      <c r="NGI84" s="545"/>
      <c r="NGJ84" s="545"/>
      <c r="NGN84" s="545"/>
      <c r="NGP84" s="545"/>
      <c r="NGQ84" s="545"/>
      <c r="NGR84" s="545"/>
      <c r="NGV84" s="545"/>
      <c r="NGX84" s="545"/>
      <c r="NGY84" s="545"/>
      <c r="NGZ84" s="545"/>
      <c r="NHD84" s="545"/>
      <c r="NHF84" s="545"/>
      <c r="NHG84" s="545"/>
      <c r="NHH84" s="545"/>
      <c r="NHL84" s="545"/>
      <c r="NHN84" s="545"/>
      <c r="NHO84" s="545"/>
      <c r="NHP84" s="545"/>
      <c r="NHT84" s="545"/>
      <c r="NHV84" s="545"/>
      <c r="NHW84" s="545"/>
      <c r="NHX84" s="545"/>
      <c r="NIB84" s="545"/>
      <c r="NID84" s="545"/>
      <c r="NIE84" s="545"/>
      <c r="NIF84" s="545"/>
      <c r="NIJ84" s="545"/>
      <c r="NIL84" s="545"/>
      <c r="NIM84" s="545"/>
      <c r="NIN84" s="545"/>
      <c r="NIR84" s="545"/>
      <c r="NIT84" s="545"/>
      <c r="NIU84" s="545"/>
      <c r="NIV84" s="545"/>
      <c r="NIZ84" s="545"/>
      <c r="NJB84" s="545"/>
      <c r="NJC84" s="545"/>
      <c r="NJD84" s="545"/>
      <c r="NJH84" s="545"/>
      <c r="NJJ84" s="545"/>
      <c r="NJK84" s="545"/>
      <c r="NJL84" s="545"/>
      <c r="NJP84" s="545"/>
      <c r="NJR84" s="545"/>
      <c r="NJS84" s="545"/>
      <c r="NJT84" s="545"/>
      <c r="NJX84" s="545"/>
      <c r="NJZ84" s="545"/>
      <c r="NKA84" s="545"/>
      <c r="NKB84" s="545"/>
      <c r="NKF84" s="545"/>
      <c r="NKH84" s="545"/>
      <c r="NKI84" s="545"/>
      <c r="NKJ84" s="545"/>
      <c r="NKN84" s="545"/>
      <c r="NKP84" s="545"/>
      <c r="NKQ84" s="545"/>
      <c r="NKR84" s="545"/>
      <c r="NKV84" s="545"/>
      <c r="NKX84" s="545"/>
      <c r="NKY84" s="545"/>
      <c r="NKZ84" s="545"/>
      <c r="NLD84" s="545"/>
      <c r="NLF84" s="545"/>
      <c r="NLG84" s="545"/>
      <c r="NLH84" s="545"/>
      <c r="NLL84" s="545"/>
      <c r="NLN84" s="545"/>
      <c r="NLO84" s="545"/>
      <c r="NLP84" s="545"/>
      <c r="NLT84" s="545"/>
      <c r="NLV84" s="545"/>
      <c r="NLW84" s="545"/>
      <c r="NLX84" s="545"/>
      <c r="NMB84" s="545"/>
      <c r="NMD84" s="545"/>
      <c r="NME84" s="545"/>
      <c r="NMF84" s="545"/>
      <c r="NMJ84" s="545"/>
      <c r="NML84" s="545"/>
      <c r="NMM84" s="545"/>
      <c r="NMN84" s="545"/>
      <c r="NMR84" s="545"/>
      <c r="NMT84" s="545"/>
      <c r="NMU84" s="545"/>
      <c r="NMV84" s="545"/>
      <c r="NMZ84" s="545"/>
      <c r="NNB84" s="545"/>
      <c r="NNC84" s="545"/>
      <c r="NND84" s="545"/>
      <c r="NNH84" s="545"/>
      <c r="NNJ84" s="545"/>
      <c r="NNK84" s="545"/>
      <c r="NNL84" s="545"/>
      <c r="NNP84" s="545"/>
      <c r="NNR84" s="545"/>
      <c r="NNS84" s="545"/>
      <c r="NNT84" s="545"/>
      <c r="NNX84" s="545"/>
      <c r="NNZ84" s="545"/>
      <c r="NOA84" s="545"/>
      <c r="NOB84" s="545"/>
      <c r="NOF84" s="545"/>
      <c r="NOH84" s="545"/>
      <c r="NOI84" s="545"/>
      <c r="NOJ84" s="545"/>
      <c r="NON84" s="545"/>
      <c r="NOP84" s="545"/>
      <c r="NOQ84" s="545"/>
      <c r="NOR84" s="545"/>
      <c r="NOV84" s="545"/>
      <c r="NOX84" s="545"/>
      <c r="NOY84" s="545"/>
      <c r="NOZ84" s="545"/>
      <c r="NPD84" s="545"/>
      <c r="NPF84" s="545"/>
      <c r="NPG84" s="545"/>
      <c r="NPH84" s="545"/>
      <c r="NPL84" s="545"/>
      <c r="NPN84" s="545"/>
      <c r="NPO84" s="545"/>
      <c r="NPP84" s="545"/>
      <c r="NPT84" s="545"/>
      <c r="NPV84" s="545"/>
      <c r="NPW84" s="545"/>
      <c r="NPX84" s="545"/>
      <c r="NQB84" s="545"/>
      <c r="NQD84" s="545"/>
      <c r="NQE84" s="545"/>
      <c r="NQF84" s="545"/>
      <c r="NQJ84" s="545"/>
      <c r="NQL84" s="545"/>
      <c r="NQM84" s="545"/>
      <c r="NQN84" s="545"/>
      <c r="NQR84" s="545"/>
      <c r="NQT84" s="545"/>
      <c r="NQU84" s="545"/>
      <c r="NQV84" s="545"/>
      <c r="NQZ84" s="545"/>
      <c r="NRB84" s="545"/>
      <c r="NRC84" s="545"/>
      <c r="NRD84" s="545"/>
      <c r="NRH84" s="545"/>
      <c r="NRJ84" s="545"/>
      <c r="NRK84" s="545"/>
      <c r="NRL84" s="545"/>
      <c r="NRP84" s="545"/>
      <c r="NRR84" s="545"/>
      <c r="NRS84" s="545"/>
      <c r="NRT84" s="545"/>
      <c r="NRX84" s="545"/>
      <c r="NRZ84" s="545"/>
      <c r="NSA84" s="545"/>
      <c r="NSB84" s="545"/>
      <c r="NSF84" s="545"/>
      <c r="NSH84" s="545"/>
      <c r="NSI84" s="545"/>
      <c r="NSJ84" s="545"/>
      <c r="NSN84" s="545"/>
      <c r="NSP84" s="545"/>
      <c r="NSQ84" s="545"/>
      <c r="NSR84" s="545"/>
      <c r="NSV84" s="545"/>
      <c r="NSX84" s="545"/>
      <c r="NSY84" s="545"/>
      <c r="NSZ84" s="545"/>
      <c r="NTD84" s="545"/>
      <c r="NTF84" s="545"/>
      <c r="NTG84" s="545"/>
      <c r="NTH84" s="545"/>
      <c r="NTL84" s="545"/>
      <c r="NTN84" s="545"/>
      <c r="NTO84" s="545"/>
      <c r="NTP84" s="545"/>
      <c r="NTT84" s="545"/>
      <c r="NTV84" s="545"/>
      <c r="NTW84" s="545"/>
      <c r="NTX84" s="545"/>
      <c r="NUB84" s="545"/>
      <c r="NUD84" s="545"/>
      <c r="NUE84" s="545"/>
      <c r="NUF84" s="545"/>
      <c r="NUJ84" s="545"/>
      <c r="NUL84" s="545"/>
      <c r="NUM84" s="545"/>
      <c r="NUN84" s="545"/>
      <c r="NUR84" s="545"/>
      <c r="NUT84" s="545"/>
      <c r="NUU84" s="545"/>
      <c r="NUV84" s="545"/>
      <c r="NUZ84" s="545"/>
      <c r="NVB84" s="545"/>
      <c r="NVC84" s="545"/>
      <c r="NVD84" s="545"/>
      <c r="NVH84" s="545"/>
      <c r="NVJ84" s="545"/>
      <c r="NVK84" s="545"/>
      <c r="NVL84" s="545"/>
      <c r="NVP84" s="545"/>
      <c r="NVR84" s="545"/>
      <c r="NVS84" s="545"/>
      <c r="NVT84" s="545"/>
      <c r="NVX84" s="545"/>
      <c r="NVZ84" s="545"/>
      <c r="NWA84" s="545"/>
      <c r="NWB84" s="545"/>
      <c r="NWF84" s="545"/>
      <c r="NWH84" s="545"/>
      <c r="NWI84" s="545"/>
      <c r="NWJ84" s="545"/>
      <c r="NWN84" s="545"/>
      <c r="NWP84" s="545"/>
      <c r="NWQ84" s="545"/>
      <c r="NWR84" s="545"/>
      <c r="NWV84" s="545"/>
      <c r="NWX84" s="545"/>
      <c r="NWY84" s="545"/>
      <c r="NWZ84" s="545"/>
      <c r="NXD84" s="545"/>
      <c r="NXF84" s="545"/>
      <c r="NXG84" s="545"/>
      <c r="NXH84" s="545"/>
      <c r="NXL84" s="545"/>
      <c r="NXN84" s="545"/>
      <c r="NXO84" s="545"/>
      <c r="NXP84" s="545"/>
      <c r="NXT84" s="545"/>
      <c r="NXV84" s="545"/>
      <c r="NXW84" s="545"/>
      <c r="NXX84" s="545"/>
      <c r="NYB84" s="545"/>
      <c r="NYD84" s="545"/>
      <c r="NYE84" s="545"/>
      <c r="NYF84" s="545"/>
      <c r="NYJ84" s="545"/>
      <c r="NYL84" s="545"/>
      <c r="NYM84" s="545"/>
      <c r="NYN84" s="545"/>
      <c r="NYR84" s="545"/>
      <c r="NYT84" s="545"/>
      <c r="NYU84" s="545"/>
      <c r="NYV84" s="545"/>
      <c r="NYZ84" s="545"/>
      <c r="NZB84" s="545"/>
      <c r="NZC84" s="545"/>
      <c r="NZD84" s="545"/>
      <c r="NZH84" s="545"/>
      <c r="NZJ84" s="545"/>
      <c r="NZK84" s="545"/>
      <c r="NZL84" s="545"/>
      <c r="NZP84" s="545"/>
      <c r="NZR84" s="545"/>
      <c r="NZS84" s="545"/>
      <c r="NZT84" s="545"/>
      <c r="NZX84" s="545"/>
      <c r="NZZ84" s="545"/>
      <c r="OAA84" s="545"/>
      <c r="OAB84" s="545"/>
      <c r="OAF84" s="545"/>
      <c r="OAH84" s="545"/>
      <c r="OAI84" s="545"/>
      <c r="OAJ84" s="545"/>
      <c r="OAN84" s="545"/>
      <c r="OAP84" s="545"/>
      <c r="OAQ84" s="545"/>
      <c r="OAR84" s="545"/>
      <c r="OAV84" s="545"/>
      <c r="OAX84" s="545"/>
      <c r="OAY84" s="545"/>
      <c r="OAZ84" s="545"/>
      <c r="OBD84" s="545"/>
      <c r="OBF84" s="545"/>
      <c r="OBG84" s="545"/>
      <c r="OBH84" s="545"/>
      <c r="OBL84" s="545"/>
      <c r="OBN84" s="545"/>
      <c r="OBO84" s="545"/>
      <c r="OBP84" s="545"/>
      <c r="OBT84" s="545"/>
      <c r="OBV84" s="545"/>
      <c r="OBW84" s="545"/>
      <c r="OBX84" s="545"/>
      <c r="OCB84" s="545"/>
      <c r="OCD84" s="545"/>
      <c r="OCE84" s="545"/>
      <c r="OCF84" s="545"/>
      <c r="OCJ84" s="545"/>
      <c r="OCL84" s="545"/>
      <c r="OCM84" s="545"/>
      <c r="OCN84" s="545"/>
      <c r="OCR84" s="545"/>
      <c r="OCT84" s="545"/>
      <c r="OCU84" s="545"/>
      <c r="OCV84" s="545"/>
      <c r="OCZ84" s="545"/>
      <c r="ODB84" s="545"/>
      <c r="ODC84" s="545"/>
      <c r="ODD84" s="545"/>
      <c r="ODH84" s="545"/>
      <c r="ODJ84" s="545"/>
      <c r="ODK84" s="545"/>
      <c r="ODL84" s="545"/>
      <c r="ODP84" s="545"/>
      <c r="ODR84" s="545"/>
      <c r="ODS84" s="545"/>
      <c r="ODT84" s="545"/>
      <c r="ODX84" s="545"/>
      <c r="ODZ84" s="545"/>
      <c r="OEA84" s="545"/>
      <c r="OEB84" s="545"/>
      <c r="OEF84" s="545"/>
      <c r="OEH84" s="545"/>
      <c r="OEI84" s="545"/>
      <c r="OEJ84" s="545"/>
      <c r="OEN84" s="545"/>
      <c r="OEP84" s="545"/>
      <c r="OEQ84" s="545"/>
      <c r="OER84" s="545"/>
      <c r="OEV84" s="545"/>
      <c r="OEX84" s="545"/>
      <c r="OEY84" s="545"/>
      <c r="OEZ84" s="545"/>
      <c r="OFD84" s="545"/>
      <c r="OFF84" s="545"/>
      <c r="OFG84" s="545"/>
      <c r="OFH84" s="545"/>
      <c r="OFL84" s="545"/>
      <c r="OFN84" s="545"/>
      <c r="OFO84" s="545"/>
      <c r="OFP84" s="545"/>
      <c r="OFT84" s="545"/>
      <c r="OFV84" s="545"/>
      <c r="OFW84" s="545"/>
      <c r="OFX84" s="545"/>
      <c r="OGB84" s="545"/>
      <c r="OGD84" s="545"/>
      <c r="OGE84" s="545"/>
      <c r="OGF84" s="545"/>
      <c r="OGJ84" s="545"/>
      <c r="OGL84" s="545"/>
      <c r="OGM84" s="545"/>
      <c r="OGN84" s="545"/>
      <c r="OGR84" s="545"/>
      <c r="OGT84" s="545"/>
      <c r="OGU84" s="545"/>
      <c r="OGV84" s="545"/>
      <c r="OGZ84" s="545"/>
      <c r="OHB84" s="545"/>
      <c r="OHC84" s="545"/>
      <c r="OHD84" s="545"/>
      <c r="OHH84" s="545"/>
      <c r="OHJ84" s="545"/>
      <c r="OHK84" s="545"/>
      <c r="OHL84" s="545"/>
      <c r="OHP84" s="545"/>
      <c r="OHR84" s="545"/>
      <c r="OHS84" s="545"/>
      <c r="OHT84" s="545"/>
      <c r="OHX84" s="545"/>
      <c r="OHZ84" s="545"/>
      <c r="OIA84" s="545"/>
      <c r="OIB84" s="545"/>
      <c r="OIF84" s="545"/>
      <c r="OIH84" s="545"/>
      <c r="OII84" s="545"/>
      <c r="OIJ84" s="545"/>
      <c r="OIN84" s="545"/>
      <c r="OIP84" s="545"/>
      <c r="OIQ84" s="545"/>
      <c r="OIR84" s="545"/>
      <c r="OIV84" s="545"/>
      <c r="OIX84" s="545"/>
      <c r="OIY84" s="545"/>
      <c r="OIZ84" s="545"/>
      <c r="OJD84" s="545"/>
      <c r="OJF84" s="545"/>
      <c r="OJG84" s="545"/>
      <c r="OJH84" s="545"/>
      <c r="OJL84" s="545"/>
      <c r="OJN84" s="545"/>
      <c r="OJO84" s="545"/>
      <c r="OJP84" s="545"/>
      <c r="OJT84" s="545"/>
      <c r="OJV84" s="545"/>
      <c r="OJW84" s="545"/>
      <c r="OJX84" s="545"/>
      <c r="OKB84" s="545"/>
      <c r="OKD84" s="545"/>
      <c r="OKE84" s="545"/>
      <c r="OKF84" s="545"/>
      <c r="OKJ84" s="545"/>
      <c r="OKL84" s="545"/>
      <c r="OKM84" s="545"/>
      <c r="OKN84" s="545"/>
      <c r="OKR84" s="545"/>
      <c r="OKT84" s="545"/>
      <c r="OKU84" s="545"/>
      <c r="OKV84" s="545"/>
      <c r="OKZ84" s="545"/>
      <c r="OLB84" s="545"/>
      <c r="OLC84" s="545"/>
      <c r="OLD84" s="545"/>
      <c r="OLH84" s="545"/>
      <c r="OLJ84" s="545"/>
      <c r="OLK84" s="545"/>
      <c r="OLL84" s="545"/>
      <c r="OLP84" s="545"/>
      <c r="OLR84" s="545"/>
      <c r="OLS84" s="545"/>
      <c r="OLT84" s="545"/>
      <c r="OLX84" s="545"/>
      <c r="OLZ84" s="545"/>
      <c r="OMA84" s="545"/>
      <c r="OMB84" s="545"/>
      <c r="OMF84" s="545"/>
      <c r="OMH84" s="545"/>
      <c r="OMI84" s="545"/>
      <c r="OMJ84" s="545"/>
      <c r="OMN84" s="545"/>
      <c r="OMP84" s="545"/>
      <c r="OMQ84" s="545"/>
      <c r="OMR84" s="545"/>
      <c r="OMV84" s="545"/>
      <c r="OMX84" s="545"/>
      <c r="OMY84" s="545"/>
      <c r="OMZ84" s="545"/>
      <c r="OND84" s="545"/>
      <c r="ONF84" s="545"/>
      <c r="ONG84" s="545"/>
      <c r="ONH84" s="545"/>
      <c r="ONL84" s="545"/>
      <c r="ONN84" s="545"/>
      <c r="ONO84" s="545"/>
      <c r="ONP84" s="545"/>
      <c r="ONT84" s="545"/>
      <c r="ONV84" s="545"/>
      <c r="ONW84" s="545"/>
      <c r="ONX84" s="545"/>
      <c r="OOB84" s="545"/>
      <c r="OOD84" s="545"/>
      <c r="OOE84" s="545"/>
      <c r="OOF84" s="545"/>
      <c r="OOJ84" s="545"/>
      <c r="OOL84" s="545"/>
      <c r="OOM84" s="545"/>
      <c r="OON84" s="545"/>
      <c r="OOR84" s="545"/>
      <c r="OOT84" s="545"/>
      <c r="OOU84" s="545"/>
      <c r="OOV84" s="545"/>
      <c r="OOZ84" s="545"/>
      <c r="OPB84" s="545"/>
      <c r="OPC84" s="545"/>
      <c r="OPD84" s="545"/>
      <c r="OPH84" s="545"/>
      <c r="OPJ84" s="545"/>
      <c r="OPK84" s="545"/>
      <c r="OPL84" s="545"/>
      <c r="OPP84" s="545"/>
      <c r="OPR84" s="545"/>
      <c r="OPS84" s="545"/>
      <c r="OPT84" s="545"/>
      <c r="OPX84" s="545"/>
      <c r="OPZ84" s="545"/>
      <c r="OQA84" s="545"/>
      <c r="OQB84" s="545"/>
      <c r="OQF84" s="545"/>
      <c r="OQH84" s="545"/>
      <c r="OQI84" s="545"/>
      <c r="OQJ84" s="545"/>
      <c r="OQN84" s="545"/>
      <c r="OQP84" s="545"/>
      <c r="OQQ84" s="545"/>
      <c r="OQR84" s="545"/>
      <c r="OQV84" s="545"/>
      <c r="OQX84" s="545"/>
      <c r="OQY84" s="545"/>
      <c r="OQZ84" s="545"/>
      <c r="ORD84" s="545"/>
      <c r="ORF84" s="545"/>
      <c r="ORG84" s="545"/>
      <c r="ORH84" s="545"/>
      <c r="ORL84" s="545"/>
      <c r="ORN84" s="545"/>
      <c r="ORO84" s="545"/>
      <c r="ORP84" s="545"/>
      <c r="ORT84" s="545"/>
      <c r="ORV84" s="545"/>
      <c r="ORW84" s="545"/>
      <c r="ORX84" s="545"/>
      <c r="OSB84" s="545"/>
      <c r="OSD84" s="545"/>
      <c r="OSE84" s="545"/>
      <c r="OSF84" s="545"/>
      <c r="OSJ84" s="545"/>
      <c r="OSL84" s="545"/>
      <c r="OSM84" s="545"/>
      <c r="OSN84" s="545"/>
      <c r="OSR84" s="545"/>
      <c r="OST84" s="545"/>
      <c r="OSU84" s="545"/>
      <c r="OSV84" s="545"/>
      <c r="OSZ84" s="545"/>
      <c r="OTB84" s="545"/>
      <c r="OTC84" s="545"/>
      <c r="OTD84" s="545"/>
      <c r="OTH84" s="545"/>
      <c r="OTJ84" s="545"/>
      <c r="OTK84" s="545"/>
      <c r="OTL84" s="545"/>
      <c r="OTP84" s="545"/>
      <c r="OTR84" s="545"/>
      <c r="OTS84" s="545"/>
      <c r="OTT84" s="545"/>
      <c r="OTX84" s="545"/>
      <c r="OTZ84" s="545"/>
      <c r="OUA84" s="545"/>
      <c r="OUB84" s="545"/>
      <c r="OUF84" s="545"/>
      <c r="OUH84" s="545"/>
      <c r="OUI84" s="545"/>
      <c r="OUJ84" s="545"/>
      <c r="OUN84" s="545"/>
      <c r="OUP84" s="545"/>
      <c r="OUQ84" s="545"/>
      <c r="OUR84" s="545"/>
      <c r="OUV84" s="545"/>
      <c r="OUX84" s="545"/>
      <c r="OUY84" s="545"/>
      <c r="OUZ84" s="545"/>
      <c r="OVD84" s="545"/>
      <c r="OVF84" s="545"/>
      <c r="OVG84" s="545"/>
      <c r="OVH84" s="545"/>
      <c r="OVL84" s="545"/>
      <c r="OVN84" s="545"/>
      <c r="OVO84" s="545"/>
      <c r="OVP84" s="545"/>
      <c r="OVT84" s="545"/>
      <c r="OVV84" s="545"/>
      <c r="OVW84" s="545"/>
      <c r="OVX84" s="545"/>
      <c r="OWB84" s="545"/>
      <c r="OWD84" s="545"/>
      <c r="OWE84" s="545"/>
      <c r="OWF84" s="545"/>
      <c r="OWJ84" s="545"/>
      <c r="OWL84" s="545"/>
      <c r="OWM84" s="545"/>
      <c r="OWN84" s="545"/>
      <c r="OWR84" s="545"/>
      <c r="OWT84" s="545"/>
      <c r="OWU84" s="545"/>
      <c r="OWV84" s="545"/>
      <c r="OWZ84" s="545"/>
      <c r="OXB84" s="545"/>
      <c r="OXC84" s="545"/>
      <c r="OXD84" s="545"/>
      <c r="OXH84" s="545"/>
      <c r="OXJ84" s="545"/>
      <c r="OXK84" s="545"/>
      <c r="OXL84" s="545"/>
      <c r="OXP84" s="545"/>
      <c r="OXR84" s="545"/>
      <c r="OXS84" s="545"/>
      <c r="OXT84" s="545"/>
      <c r="OXX84" s="545"/>
      <c r="OXZ84" s="545"/>
      <c r="OYA84" s="545"/>
      <c r="OYB84" s="545"/>
      <c r="OYF84" s="545"/>
      <c r="OYH84" s="545"/>
      <c r="OYI84" s="545"/>
      <c r="OYJ84" s="545"/>
      <c r="OYN84" s="545"/>
      <c r="OYP84" s="545"/>
      <c r="OYQ84" s="545"/>
      <c r="OYR84" s="545"/>
      <c r="OYV84" s="545"/>
      <c r="OYX84" s="545"/>
      <c r="OYY84" s="545"/>
      <c r="OYZ84" s="545"/>
      <c r="OZD84" s="545"/>
      <c r="OZF84" s="545"/>
      <c r="OZG84" s="545"/>
      <c r="OZH84" s="545"/>
      <c r="OZL84" s="545"/>
      <c r="OZN84" s="545"/>
      <c r="OZO84" s="545"/>
      <c r="OZP84" s="545"/>
      <c r="OZT84" s="545"/>
      <c r="OZV84" s="545"/>
      <c r="OZW84" s="545"/>
      <c r="OZX84" s="545"/>
      <c r="PAB84" s="545"/>
      <c r="PAD84" s="545"/>
      <c r="PAE84" s="545"/>
      <c r="PAF84" s="545"/>
      <c r="PAJ84" s="545"/>
      <c r="PAL84" s="545"/>
      <c r="PAM84" s="545"/>
      <c r="PAN84" s="545"/>
      <c r="PAR84" s="545"/>
      <c r="PAT84" s="545"/>
      <c r="PAU84" s="545"/>
      <c r="PAV84" s="545"/>
      <c r="PAZ84" s="545"/>
      <c r="PBB84" s="545"/>
      <c r="PBC84" s="545"/>
      <c r="PBD84" s="545"/>
      <c r="PBH84" s="545"/>
      <c r="PBJ84" s="545"/>
      <c r="PBK84" s="545"/>
      <c r="PBL84" s="545"/>
      <c r="PBP84" s="545"/>
      <c r="PBR84" s="545"/>
      <c r="PBS84" s="545"/>
      <c r="PBT84" s="545"/>
      <c r="PBX84" s="545"/>
      <c r="PBZ84" s="545"/>
      <c r="PCA84" s="545"/>
      <c r="PCB84" s="545"/>
      <c r="PCF84" s="545"/>
      <c r="PCH84" s="545"/>
      <c r="PCI84" s="545"/>
      <c r="PCJ84" s="545"/>
      <c r="PCN84" s="545"/>
      <c r="PCP84" s="545"/>
      <c r="PCQ84" s="545"/>
      <c r="PCR84" s="545"/>
      <c r="PCV84" s="545"/>
      <c r="PCX84" s="545"/>
      <c r="PCY84" s="545"/>
      <c r="PCZ84" s="545"/>
      <c r="PDD84" s="545"/>
      <c r="PDF84" s="545"/>
      <c r="PDG84" s="545"/>
      <c r="PDH84" s="545"/>
      <c r="PDL84" s="545"/>
      <c r="PDN84" s="545"/>
      <c r="PDO84" s="545"/>
      <c r="PDP84" s="545"/>
      <c r="PDT84" s="545"/>
      <c r="PDV84" s="545"/>
      <c r="PDW84" s="545"/>
      <c r="PDX84" s="545"/>
      <c r="PEB84" s="545"/>
      <c r="PED84" s="545"/>
      <c r="PEE84" s="545"/>
      <c r="PEF84" s="545"/>
      <c r="PEJ84" s="545"/>
      <c r="PEL84" s="545"/>
      <c r="PEM84" s="545"/>
      <c r="PEN84" s="545"/>
      <c r="PER84" s="545"/>
      <c r="PET84" s="545"/>
      <c r="PEU84" s="545"/>
      <c r="PEV84" s="545"/>
      <c r="PEZ84" s="545"/>
      <c r="PFB84" s="545"/>
      <c r="PFC84" s="545"/>
      <c r="PFD84" s="545"/>
      <c r="PFH84" s="545"/>
      <c r="PFJ84" s="545"/>
      <c r="PFK84" s="545"/>
      <c r="PFL84" s="545"/>
      <c r="PFP84" s="545"/>
      <c r="PFR84" s="545"/>
      <c r="PFS84" s="545"/>
      <c r="PFT84" s="545"/>
      <c r="PFX84" s="545"/>
      <c r="PFZ84" s="545"/>
      <c r="PGA84" s="545"/>
      <c r="PGB84" s="545"/>
      <c r="PGF84" s="545"/>
      <c r="PGH84" s="545"/>
      <c r="PGI84" s="545"/>
      <c r="PGJ84" s="545"/>
      <c r="PGN84" s="545"/>
      <c r="PGP84" s="545"/>
      <c r="PGQ84" s="545"/>
      <c r="PGR84" s="545"/>
      <c r="PGV84" s="545"/>
      <c r="PGX84" s="545"/>
      <c r="PGY84" s="545"/>
      <c r="PGZ84" s="545"/>
      <c r="PHD84" s="545"/>
      <c r="PHF84" s="545"/>
      <c r="PHG84" s="545"/>
      <c r="PHH84" s="545"/>
      <c r="PHL84" s="545"/>
      <c r="PHN84" s="545"/>
      <c r="PHO84" s="545"/>
      <c r="PHP84" s="545"/>
      <c r="PHT84" s="545"/>
      <c r="PHV84" s="545"/>
      <c r="PHW84" s="545"/>
      <c r="PHX84" s="545"/>
      <c r="PIB84" s="545"/>
      <c r="PID84" s="545"/>
      <c r="PIE84" s="545"/>
      <c r="PIF84" s="545"/>
      <c r="PIJ84" s="545"/>
      <c r="PIL84" s="545"/>
      <c r="PIM84" s="545"/>
      <c r="PIN84" s="545"/>
      <c r="PIR84" s="545"/>
      <c r="PIT84" s="545"/>
      <c r="PIU84" s="545"/>
      <c r="PIV84" s="545"/>
      <c r="PIZ84" s="545"/>
      <c r="PJB84" s="545"/>
      <c r="PJC84" s="545"/>
      <c r="PJD84" s="545"/>
      <c r="PJH84" s="545"/>
      <c r="PJJ84" s="545"/>
      <c r="PJK84" s="545"/>
      <c r="PJL84" s="545"/>
      <c r="PJP84" s="545"/>
      <c r="PJR84" s="545"/>
      <c r="PJS84" s="545"/>
      <c r="PJT84" s="545"/>
      <c r="PJX84" s="545"/>
      <c r="PJZ84" s="545"/>
      <c r="PKA84" s="545"/>
      <c r="PKB84" s="545"/>
      <c r="PKF84" s="545"/>
      <c r="PKH84" s="545"/>
      <c r="PKI84" s="545"/>
      <c r="PKJ84" s="545"/>
      <c r="PKN84" s="545"/>
      <c r="PKP84" s="545"/>
      <c r="PKQ84" s="545"/>
      <c r="PKR84" s="545"/>
      <c r="PKV84" s="545"/>
      <c r="PKX84" s="545"/>
      <c r="PKY84" s="545"/>
      <c r="PKZ84" s="545"/>
      <c r="PLD84" s="545"/>
      <c r="PLF84" s="545"/>
      <c r="PLG84" s="545"/>
      <c r="PLH84" s="545"/>
      <c r="PLL84" s="545"/>
      <c r="PLN84" s="545"/>
      <c r="PLO84" s="545"/>
      <c r="PLP84" s="545"/>
      <c r="PLT84" s="545"/>
      <c r="PLV84" s="545"/>
      <c r="PLW84" s="545"/>
      <c r="PLX84" s="545"/>
      <c r="PMB84" s="545"/>
      <c r="PMD84" s="545"/>
      <c r="PME84" s="545"/>
      <c r="PMF84" s="545"/>
      <c r="PMJ84" s="545"/>
      <c r="PML84" s="545"/>
      <c r="PMM84" s="545"/>
      <c r="PMN84" s="545"/>
      <c r="PMR84" s="545"/>
      <c r="PMT84" s="545"/>
      <c r="PMU84" s="545"/>
      <c r="PMV84" s="545"/>
      <c r="PMZ84" s="545"/>
      <c r="PNB84" s="545"/>
      <c r="PNC84" s="545"/>
      <c r="PND84" s="545"/>
      <c r="PNH84" s="545"/>
      <c r="PNJ84" s="545"/>
      <c r="PNK84" s="545"/>
      <c r="PNL84" s="545"/>
      <c r="PNP84" s="545"/>
      <c r="PNR84" s="545"/>
      <c r="PNS84" s="545"/>
      <c r="PNT84" s="545"/>
      <c r="PNX84" s="545"/>
      <c r="PNZ84" s="545"/>
      <c r="POA84" s="545"/>
      <c r="POB84" s="545"/>
      <c r="POF84" s="545"/>
      <c r="POH84" s="545"/>
      <c r="POI84" s="545"/>
      <c r="POJ84" s="545"/>
      <c r="PON84" s="545"/>
      <c r="POP84" s="545"/>
      <c r="POQ84" s="545"/>
      <c r="POR84" s="545"/>
      <c r="POV84" s="545"/>
      <c r="POX84" s="545"/>
      <c r="POY84" s="545"/>
      <c r="POZ84" s="545"/>
      <c r="PPD84" s="545"/>
      <c r="PPF84" s="545"/>
      <c r="PPG84" s="545"/>
      <c r="PPH84" s="545"/>
      <c r="PPL84" s="545"/>
      <c r="PPN84" s="545"/>
      <c r="PPO84" s="545"/>
      <c r="PPP84" s="545"/>
      <c r="PPT84" s="545"/>
      <c r="PPV84" s="545"/>
      <c r="PPW84" s="545"/>
      <c r="PPX84" s="545"/>
      <c r="PQB84" s="545"/>
      <c r="PQD84" s="545"/>
      <c r="PQE84" s="545"/>
      <c r="PQF84" s="545"/>
      <c r="PQJ84" s="545"/>
      <c r="PQL84" s="545"/>
      <c r="PQM84" s="545"/>
      <c r="PQN84" s="545"/>
      <c r="PQR84" s="545"/>
      <c r="PQT84" s="545"/>
      <c r="PQU84" s="545"/>
      <c r="PQV84" s="545"/>
      <c r="PQZ84" s="545"/>
      <c r="PRB84" s="545"/>
      <c r="PRC84" s="545"/>
      <c r="PRD84" s="545"/>
      <c r="PRH84" s="545"/>
      <c r="PRJ84" s="545"/>
      <c r="PRK84" s="545"/>
      <c r="PRL84" s="545"/>
      <c r="PRP84" s="545"/>
      <c r="PRR84" s="545"/>
      <c r="PRS84" s="545"/>
      <c r="PRT84" s="545"/>
      <c r="PRX84" s="545"/>
      <c r="PRZ84" s="545"/>
      <c r="PSA84" s="545"/>
      <c r="PSB84" s="545"/>
      <c r="PSF84" s="545"/>
      <c r="PSH84" s="545"/>
      <c r="PSI84" s="545"/>
      <c r="PSJ84" s="545"/>
      <c r="PSN84" s="545"/>
      <c r="PSP84" s="545"/>
      <c r="PSQ84" s="545"/>
      <c r="PSR84" s="545"/>
      <c r="PSV84" s="545"/>
      <c r="PSX84" s="545"/>
      <c r="PSY84" s="545"/>
      <c r="PSZ84" s="545"/>
      <c r="PTD84" s="545"/>
      <c r="PTF84" s="545"/>
      <c r="PTG84" s="545"/>
      <c r="PTH84" s="545"/>
      <c r="PTL84" s="545"/>
      <c r="PTN84" s="545"/>
      <c r="PTO84" s="545"/>
      <c r="PTP84" s="545"/>
      <c r="PTT84" s="545"/>
      <c r="PTV84" s="545"/>
      <c r="PTW84" s="545"/>
      <c r="PTX84" s="545"/>
      <c r="PUB84" s="545"/>
      <c r="PUD84" s="545"/>
      <c r="PUE84" s="545"/>
      <c r="PUF84" s="545"/>
      <c r="PUJ84" s="545"/>
      <c r="PUL84" s="545"/>
      <c r="PUM84" s="545"/>
      <c r="PUN84" s="545"/>
      <c r="PUR84" s="545"/>
      <c r="PUT84" s="545"/>
      <c r="PUU84" s="545"/>
      <c r="PUV84" s="545"/>
      <c r="PUZ84" s="545"/>
      <c r="PVB84" s="545"/>
      <c r="PVC84" s="545"/>
      <c r="PVD84" s="545"/>
      <c r="PVH84" s="545"/>
      <c r="PVJ84" s="545"/>
      <c r="PVK84" s="545"/>
      <c r="PVL84" s="545"/>
      <c r="PVP84" s="545"/>
      <c r="PVR84" s="545"/>
      <c r="PVS84" s="545"/>
      <c r="PVT84" s="545"/>
      <c r="PVX84" s="545"/>
      <c r="PVZ84" s="545"/>
      <c r="PWA84" s="545"/>
      <c r="PWB84" s="545"/>
      <c r="PWF84" s="545"/>
      <c r="PWH84" s="545"/>
      <c r="PWI84" s="545"/>
      <c r="PWJ84" s="545"/>
      <c r="PWN84" s="545"/>
      <c r="PWP84" s="545"/>
      <c r="PWQ84" s="545"/>
      <c r="PWR84" s="545"/>
      <c r="PWV84" s="545"/>
      <c r="PWX84" s="545"/>
      <c r="PWY84" s="545"/>
      <c r="PWZ84" s="545"/>
      <c r="PXD84" s="545"/>
      <c r="PXF84" s="545"/>
      <c r="PXG84" s="545"/>
      <c r="PXH84" s="545"/>
      <c r="PXL84" s="545"/>
      <c r="PXN84" s="545"/>
      <c r="PXO84" s="545"/>
      <c r="PXP84" s="545"/>
      <c r="PXT84" s="545"/>
      <c r="PXV84" s="545"/>
      <c r="PXW84" s="545"/>
      <c r="PXX84" s="545"/>
      <c r="PYB84" s="545"/>
      <c r="PYD84" s="545"/>
      <c r="PYE84" s="545"/>
      <c r="PYF84" s="545"/>
      <c r="PYJ84" s="545"/>
      <c r="PYL84" s="545"/>
      <c r="PYM84" s="545"/>
      <c r="PYN84" s="545"/>
      <c r="PYR84" s="545"/>
      <c r="PYT84" s="545"/>
      <c r="PYU84" s="545"/>
      <c r="PYV84" s="545"/>
      <c r="PYZ84" s="545"/>
      <c r="PZB84" s="545"/>
      <c r="PZC84" s="545"/>
      <c r="PZD84" s="545"/>
      <c r="PZH84" s="545"/>
      <c r="PZJ84" s="545"/>
      <c r="PZK84" s="545"/>
      <c r="PZL84" s="545"/>
      <c r="PZP84" s="545"/>
      <c r="PZR84" s="545"/>
      <c r="PZS84" s="545"/>
      <c r="PZT84" s="545"/>
      <c r="PZX84" s="545"/>
      <c r="PZZ84" s="545"/>
      <c r="QAA84" s="545"/>
      <c r="QAB84" s="545"/>
      <c r="QAF84" s="545"/>
      <c r="QAH84" s="545"/>
      <c r="QAI84" s="545"/>
      <c r="QAJ84" s="545"/>
      <c r="QAN84" s="545"/>
      <c r="QAP84" s="545"/>
      <c r="QAQ84" s="545"/>
      <c r="QAR84" s="545"/>
      <c r="QAV84" s="545"/>
      <c r="QAX84" s="545"/>
      <c r="QAY84" s="545"/>
      <c r="QAZ84" s="545"/>
      <c r="QBD84" s="545"/>
      <c r="QBF84" s="545"/>
      <c r="QBG84" s="545"/>
      <c r="QBH84" s="545"/>
      <c r="QBL84" s="545"/>
      <c r="QBN84" s="545"/>
      <c r="QBO84" s="545"/>
      <c r="QBP84" s="545"/>
      <c r="QBT84" s="545"/>
      <c r="QBV84" s="545"/>
      <c r="QBW84" s="545"/>
      <c r="QBX84" s="545"/>
      <c r="QCB84" s="545"/>
      <c r="QCD84" s="545"/>
      <c r="QCE84" s="545"/>
      <c r="QCF84" s="545"/>
      <c r="QCJ84" s="545"/>
      <c r="QCL84" s="545"/>
      <c r="QCM84" s="545"/>
      <c r="QCN84" s="545"/>
      <c r="QCR84" s="545"/>
      <c r="QCT84" s="545"/>
      <c r="QCU84" s="545"/>
      <c r="QCV84" s="545"/>
      <c r="QCZ84" s="545"/>
      <c r="QDB84" s="545"/>
      <c r="QDC84" s="545"/>
      <c r="QDD84" s="545"/>
      <c r="QDH84" s="545"/>
      <c r="QDJ84" s="545"/>
      <c r="QDK84" s="545"/>
      <c r="QDL84" s="545"/>
      <c r="QDP84" s="545"/>
      <c r="QDR84" s="545"/>
      <c r="QDS84" s="545"/>
      <c r="QDT84" s="545"/>
      <c r="QDX84" s="545"/>
      <c r="QDZ84" s="545"/>
      <c r="QEA84" s="545"/>
      <c r="QEB84" s="545"/>
      <c r="QEF84" s="545"/>
      <c r="QEH84" s="545"/>
      <c r="QEI84" s="545"/>
      <c r="QEJ84" s="545"/>
      <c r="QEN84" s="545"/>
      <c r="QEP84" s="545"/>
      <c r="QEQ84" s="545"/>
      <c r="QER84" s="545"/>
      <c r="QEV84" s="545"/>
      <c r="QEX84" s="545"/>
      <c r="QEY84" s="545"/>
      <c r="QEZ84" s="545"/>
      <c r="QFD84" s="545"/>
      <c r="QFF84" s="545"/>
      <c r="QFG84" s="545"/>
      <c r="QFH84" s="545"/>
      <c r="QFL84" s="545"/>
      <c r="QFN84" s="545"/>
      <c r="QFO84" s="545"/>
      <c r="QFP84" s="545"/>
      <c r="QFT84" s="545"/>
      <c r="QFV84" s="545"/>
      <c r="QFW84" s="545"/>
      <c r="QFX84" s="545"/>
      <c r="QGB84" s="545"/>
      <c r="QGD84" s="545"/>
      <c r="QGE84" s="545"/>
      <c r="QGF84" s="545"/>
      <c r="QGJ84" s="545"/>
      <c r="QGL84" s="545"/>
      <c r="QGM84" s="545"/>
      <c r="QGN84" s="545"/>
      <c r="QGR84" s="545"/>
      <c r="QGT84" s="545"/>
      <c r="QGU84" s="545"/>
      <c r="QGV84" s="545"/>
      <c r="QGZ84" s="545"/>
      <c r="QHB84" s="545"/>
      <c r="QHC84" s="545"/>
      <c r="QHD84" s="545"/>
      <c r="QHH84" s="545"/>
      <c r="QHJ84" s="545"/>
      <c r="QHK84" s="545"/>
      <c r="QHL84" s="545"/>
      <c r="QHP84" s="545"/>
      <c r="QHR84" s="545"/>
      <c r="QHS84" s="545"/>
      <c r="QHT84" s="545"/>
      <c r="QHX84" s="545"/>
      <c r="QHZ84" s="545"/>
      <c r="QIA84" s="545"/>
      <c r="QIB84" s="545"/>
      <c r="QIF84" s="545"/>
      <c r="QIH84" s="545"/>
      <c r="QII84" s="545"/>
      <c r="QIJ84" s="545"/>
      <c r="QIN84" s="545"/>
      <c r="QIP84" s="545"/>
      <c r="QIQ84" s="545"/>
      <c r="QIR84" s="545"/>
      <c r="QIV84" s="545"/>
      <c r="QIX84" s="545"/>
      <c r="QIY84" s="545"/>
      <c r="QIZ84" s="545"/>
      <c r="QJD84" s="545"/>
      <c r="QJF84" s="545"/>
      <c r="QJG84" s="545"/>
      <c r="QJH84" s="545"/>
      <c r="QJL84" s="545"/>
      <c r="QJN84" s="545"/>
      <c r="QJO84" s="545"/>
      <c r="QJP84" s="545"/>
      <c r="QJT84" s="545"/>
      <c r="QJV84" s="545"/>
      <c r="QJW84" s="545"/>
      <c r="QJX84" s="545"/>
      <c r="QKB84" s="545"/>
      <c r="QKD84" s="545"/>
      <c r="QKE84" s="545"/>
      <c r="QKF84" s="545"/>
      <c r="QKJ84" s="545"/>
      <c r="QKL84" s="545"/>
      <c r="QKM84" s="545"/>
      <c r="QKN84" s="545"/>
      <c r="QKR84" s="545"/>
      <c r="QKT84" s="545"/>
      <c r="QKU84" s="545"/>
      <c r="QKV84" s="545"/>
      <c r="QKZ84" s="545"/>
      <c r="QLB84" s="545"/>
      <c r="QLC84" s="545"/>
      <c r="QLD84" s="545"/>
      <c r="QLH84" s="545"/>
      <c r="QLJ84" s="545"/>
      <c r="QLK84" s="545"/>
      <c r="QLL84" s="545"/>
      <c r="QLP84" s="545"/>
      <c r="QLR84" s="545"/>
      <c r="QLS84" s="545"/>
      <c r="QLT84" s="545"/>
      <c r="QLX84" s="545"/>
      <c r="QLZ84" s="545"/>
      <c r="QMA84" s="545"/>
      <c r="QMB84" s="545"/>
      <c r="QMF84" s="545"/>
      <c r="QMH84" s="545"/>
      <c r="QMI84" s="545"/>
      <c r="QMJ84" s="545"/>
      <c r="QMN84" s="545"/>
      <c r="QMP84" s="545"/>
      <c r="QMQ84" s="545"/>
      <c r="QMR84" s="545"/>
      <c r="QMV84" s="545"/>
      <c r="QMX84" s="545"/>
      <c r="QMY84" s="545"/>
      <c r="QMZ84" s="545"/>
      <c r="QND84" s="545"/>
      <c r="QNF84" s="545"/>
      <c r="QNG84" s="545"/>
      <c r="QNH84" s="545"/>
      <c r="QNL84" s="545"/>
      <c r="QNN84" s="545"/>
      <c r="QNO84" s="545"/>
      <c r="QNP84" s="545"/>
      <c r="QNT84" s="545"/>
      <c r="QNV84" s="545"/>
      <c r="QNW84" s="545"/>
      <c r="QNX84" s="545"/>
      <c r="QOB84" s="545"/>
      <c r="QOD84" s="545"/>
      <c r="QOE84" s="545"/>
      <c r="QOF84" s="545"/>
      <c r="QOJ84" s="545"/>
      <c r="QOL84" s="545"/>
      <c r="QOM84" s="545"/>
      <c r="QON84" s="545"/>
      <c r="QOR84" s="545"/>
      <c r="QOT84" s="545"/>
      <c r="QOU84" s="545"/>
      <c r="QOV84" s="545"/>
      <c r="QOZ84" s="545"/>
      <c r="QPB84" s="545"/>
      <c r="QPC84" s="545"/>
      <c r="QPD84" s="545"/>
      <c r="QPH84" s="545"/>
      <c r="QPJ84" s="545"/>
      <c r="QPK84" s="545"/>
      <c r="QPL84" s="545"/>
      <c r="QPP84" s="545"/>
      <c r="QPR84" s="545"/>
      <c r="QPS84" s="545"/>
      <c r="QPT84" s="545"/>
      <c r="QPX84" s="545"/>
      <c r="QPZ84" s="545"/>
      <c r="QQA84" s="545"/>
      <c r="QQB84" s="545"/>
      <c r="QQF84" s="545"/>
      <c r="QQH84" s="545"/>
      <c r="QQI84" s="545"/>
      <c r="QQJ84" s="545"/>
      <c r="QQN84" s="545"/>
      <c r="QQP84" s="545"/>
      <c r="QQQ84" s="545"/>
      <c r="QQR84" s="545"/>
      <c r="QQV84" s="545"/>
      <c r="QQX84" s="545"/>
      <c r="QQY84" s="545"/>
      <c r="QQZ84" s="545"/>
      <c r="QRD84" s="545"/>
      <c r="QRF84" s="545"/>
      <c r="QRG84" s="545"/>
      <c r="QRH84" s="545"/>
      <c r="QRL84" s="545"/>
      <c r="QRN84" s="545"/>
      <c r="QRO84" s="545"/>
      <c r="QRP84" s="545"/>
      <c r="QRT84" s="545"/>
      <c r="QRV84" s="545"/>
      <c r="QRW84" s="545"/>
      <c r="QRX84" s="545"/>
      <c r="QSB84" s="545"/>
      <c r="QSD84" s="545"/>
      <c r="QSE84" s="545"/>
      <c r="QSF84" s="545"/>
      <c r="QSJ84" s="545"/>
      <c r="QSL84" s="545"/>
      <c r="QSM84" s="545"/>
      <c r="QSN84" s="545"/>
      <c r="QSR84" s="545"/>
      <c r="QST84" s="545"/>
      <c r="QSU84" s="545"/>
      <c r="QSV84" s="545"/>
      <c r="QSZ84" s="545"/>
      <c r="QTB84" s="545"/>
      <c r="QTC84" s="545"/>
      <c r="QTD84" s="545"/>
      <c r="QTH84" s="545"/>
      <c r="QTJ84" s="545"/>
      <c r="QTK84" s="545"/>
      <c r="QTL84" s="545"/>
      <c r="QTP84" s="545"/>
      <c r="QTR84" s="545"/>
      <c r="QTS84" s="545"/>
      <c r="QTT84" s="545"/>
      <c r="QTX84" s="545"/>
      <c r="QTZ84" s="545"/>
      <c r="QUA84" s="545"/>
      <c r="QUB84" s="545"/>
      <c r="QUF84" s="545"/>
      <c r="QUH84" s="545"/>
      <c r="QUI84" s="545"/>
      <c r="QUJ84" s="545"/>
      <c r="QUN84" s="545"/>
      <c r="QUP84" s="545"/>
      <c r="QUQ84" s="545"/>
      <c r="QUR84" s="545"/>
      <c r="QUV84" s="545"/>
      <c r="QUX84" s="545"/>
      <c r="QUY84" s="545"/>
      <c r="QUZ84" s="545"/>
      <c r="QVD84" s="545"/>
      <c r="QVF84" s="545"/>
      <c r="QVG84" s="545"/>
      <c r="QVH84" s="545"/>
      <c r="QVL84" s="545"/>
      <c r="QVN84" s="545"/>
      <c r="QVO84" s="545"/>
      <c r="QVP84" s="545"/>
      <c r="QVT84" s="545"/>
      <c r="QVV84" s="545"/>
      <c r="QVW84" s="545"/>
      <c r="QVX84" s="545"/>
      <c r="QWB84" s="545"/>
      <c r="QWD84" s="545"/>
      <c r="QWE84" s="545"/>
      <c r="QWF84" s="545"/>
      <c r="QWJ84" s="545"/>
      <c r="QWL84" s="545"/>
      <c r="QWM84" s="545"/>
      <c r="QWN84" s="545"/>
      <c r="QWR84" s="545"/>
      <c r="QWT84" s="545"/>
      <c r="QWU84" s="545"/>
      <c r="QWV84" s="545"/>
      <c r="QWZ84" s="545"/>
      <c r="QXB84" s="545"/>
      <c r="QXC84" s="545"/>
      <c r="QXD84" s="545"/>
      <c r="QXH84" s="545"/>
      <c r="QXJ84" s="545"/>
      <c r="QXK84" s="545"/>
      <c r="QXL84" s="545"/>
      <c r="QXP84" s="545"/>
      <c r="QXR84" s="545"/>
      <c r="QXS84" s="545"/>
      <c r="QXT84" s="545"/>
      <c r="QXX84" s="545"/>
      <c r="QXZ84" s="545"/>
      <c r="QYA84" s="545"/>
      <c r="QYB84" s="545"/>
      <c r="QYF84" s="545"/>
      <c r="QYH84" s="545"/>
      <c r="QYI84" s="545"/>
      <c r="QYJ84" s="545"/>
      <c r="QYN84" s="545"/>
      <c r="QYP84" s="545"/>
      <c r="QYQ84" s="545"/>
      <c r="QYR84" s="545"/>
      <c r="QYV84" s="545"/>
      <c r="QYX84" s="545"/>
      <c r="QYY84" s="545"/>
      <c r="QYZ84" s="545"/>
      <c r="QZD84" s="545"/>
      <c r="QZF84" s="545"/>
      <c r="QZG84" s="545"/>
      <c r="QZH84" s="545"/>
      <c r="QZL84" s="545"/>
      <c r="QZN84" s="545"/>
      <c r="QZO84" s="545"/>
      <c r="QZP84" s="545"/>
      <c r="QZT84" s="545"/>
      <c r="QZV84" s="545"/>
      <c r="QZW84" s="545"/>
      <c r="QZX84" s="545"/>
      <c r="RAB84" s="545"/>
      <c r="RAD84" s="545"/>
      <c r="RAE84" s="545"/>
      <c r="RAF84" s="545"/>
      <c r="RAJ84" s="545"/>
      <c r="RAL84" s="545"/>
      <c r="RAM84" s="545"/>
      <c r="RAN84" s="545"/>
      <c r="RAR84" s="545"/>
      <c r="RAT84" s="545"/>
      <c r="RAU84" s="545"/>
      <c r="RAV84" s="545"/>
      <c r="RAZ84" s="545"/>
      <c r="RBB84" s="545"/>
      <c r="RBC84" s="545"/>
      <c r="RBD84" s="545"/>
      <c r="RBH84" s="545"/>
      <c r="RBJ84" s="545"/>
      <c r="RBK84" s="545"/>
      <c r="RBL84" s="545"/>
      <c r="RBP84" s="545"/>
      <c r="RBR84" s="545"/>
      <c r="RBS84" s="545"/>
      <c r="RBT84" s="545"/>
      <c r="RBX84" s="545"/>
      <c r="RBZ84" s="545"/>
      <c r="RCA84" s="545"/>
      <c r="RCB84" s="545"/>
      <c r="RCF84" s="545"/>
      <c r="RCH84" s="545"/>
      <c r="RCI84" s="545"/>
      <c r="RCJ84" s="545"/>
      <c r="RCN84" s="545"/>
      <c r="RCP84" s="545"/>
      <c r="RCQ84" s="545"/>
      <c r="RCR84" s="545"/>
      <c r="RCV84" s="545"/>
      <c r="RCX84" s="545"/>
      <c r="RCY84" s="545"/>
      <c r="RCZ84" s="545"/>
      <c r="RDD84" s="545"/>
      <c r="RDF84" s="545"/>
      <c r="RDG84" s="545"/>
      <c r="RDH84" s="545"/>
      <c r="RDL84" s="545"/>
      <c r="RDN84" s="545"/>
      <c r="RDO84" s="545"/>
      <c r="RDP84" s="545"/>
      <c r="RDT84" s="545"/>
      <c r="RDV84" s="545"/>
      <c r="RDW84" s="545"/>
      <c r="RDX84" s="545"/>
      <c r="REB84" s="545"/>
      <c r="RED84" s="545"/>
      <c r="REE84" s="545"/>
      <c r="REF84" s="545"/>
      <c r="REJ84" s="545"/>
      <c r="REL84" s="545"/>
      <c r="REM84" s="545"/>
      <c r="REN84" s="545"/>
      <c r="RER84" s="545"/>
      <c r="RET84" s="545"/>
      <c r="REU84" s="545"/>
      <c r="REV84" s="545"/>
      <c r="REZ84" s="545"/>
      <c r="RFB84" s="545"/>
      <c r="RFC84" s="545"/>
      <c r="RFD84" s="545"/>
      <c r="RFH84" s="545"/>
      <c r="RFJ84" s="545"/>
      <c r="RFK84" s="545"/>
      <c r="RFL84" s="545"/>
      <c r="RFP84" s="545"/>
      <c r="RFR84" s="545"/>
      <c r="RFS84" s="545"/>
      <c r="RFT84" s="545"/>
      <c r="RFX84" s="545"/>
      <c r="RFZ84" s="545"/>
      <c r="RGA84" s="545"/>
      <c r="RGB84" s="545"/>
      <c r="RGF84" s="545"/>
      <c r="RGH84" s="545"/>
      <c r="RGI84" s="545"/>
      <c r="RGJ84" s="545"/>
      <c r="RGN84" s="545"/>
      <c r="RGP84" s="545"/>
      <c r="RGQ84" s="545"/>
      <c r="RGR84" s="545"/>
      <c r="RGV84" s="545"/>
      <c r="RGX84" s="545"/>
      <c r="RGY84" s="545"/>
      <c r="RGZ84" s="545"/>
      <c r="RHD84" s="545"/>
      <c r="RHF84" s="545"/>
      <c r="RHG84" s="545"/>
      <c r="RHH84" s="545"/>
      <c r="RHL84" s="545"/>
      <c r="RHN84" s="545"/>
      <c r="RHO84" s="545"/>
      <c r="RHP84" s="545"/>
      <c r="RHT84" s="545"/>
      <c r="RHV84" s="545"/>
      <c r="RHW84" s="545"/>
      <c r="RHX84" s="545"/>
      <c r="RIB84" s="545"/>
      <c r="RID84" s="545"/>
      <c r="RIE84" s="545"/>
      <c r="RIF84" s="545"/>
      <c r="RIJ84" s="545"/>
      <c r="RIL84" s="545"/>
      <c r="RIM84" s="545"/>
      <c r="RIN84" s="545"/>
      <c r="RIR84" s="545"/>
      <c r="RIT84" s="545"/>
      <c r="RIU84" s="545"/>
      <c r="RIV84" s="545"/>
      <c r="RIZ84" s="545"/>
      <c r="RJB84" s="545"/>
      <c r="RJC84" s="545"/>
      <c r="RJD84" s="545"/>
      <c r="RJH84" s="545"/>
      <c r="RJJ84" s="545"/>
      <c r="RJK84" s="545"/>
      <c r="RJL84" s="545"/>
      <c r="RJP84" s="545"/>
      <c r="RJR84" s="545"/>
      <c r="RJS84" s="545"/>
      <c r="RJT84" s="545"/>
      <c r="RJX84" s="545"/>
      <c r="RJZ84" s="545"/>
      <c r="RKA84" s="545"/>
      <c r="RKB84" s="545"/>
      <c r="RKF84" s="545"/>
      <c r="RKH84" s="545"/>
      <c r="RKI84" s="545"/>
      <c r="RKJ84" s="545"/>
      <c r="RKN84" s="545"/>
      <c r="RKP84" s="545"/>
      <c r="RKQ84" s="545"/>
      <c r="RKR84" s="545"/>
      <c r="RKV84" s="545"/>
      <c r="RKX84" s="545"/>
      <c r="RKY84" s="545"/>
      <c r="RKZ84" s="545"/>
      <c r="RLD84" s="545"/>
      <c r="RLF84" s="545"/>
      <c r="RLG84" s="545"/>
      <c r="RLH84" s="545"/>
      <c r="RLL84" s="545"/>
      <c r="RLN84" s="545"/>
      <c r="RLO84" s="545"/>
      <c r="RLP84" s="545"/>
      <c r="RLT84" s="545"/>
      <c r="RLV84" s="545"/>
      <c r="RLW84" s="545"/>
      <c r="RLX84" s="545"/>
      <c r="RMB84" s="545"/>
      <c r="RMD84" s="545"/>
      <c r="RME84" s="545"/>
      <c r="RMF84" s="545"/>
      <c r="RMJ84" s="545"/>
      <c r="RML84" s="545"/>
      <c r="RMM84" s="545"/>
      <c r="RMN84" s="545"/>
      <c r="RMR84" s="545"/>
      <c r="RMT84" s="545"/>
      <c r="RMU84" s="545"/>
      <c r="RMV84" s="545"/>
      <c r="RMZ84" s="545"/>
      <c r="RNB84" s="545"/>
      <c r="RNC84" s="545"/>
      <c r="RND84" s="545"/>
      <c r="RNH84" s="545"/>
      <c r="RNJ84" s="545"/>
      <c r="RNK84" s="545"/>
      <c r="RNL84" s="545"/>
      <c r="RNP84" s="545"/>
      <c r="RNR84" s="545"/>
      <c r="RNS84" s="545"/>
      <c r="RNT84" s="545"/>
      <c r="RNX84" s="545"/>
      <c r="RNZ84" s="545"/>
      <c r="ROA84" s="545"/>
      <c r="ROB84" s="545"/>
      <c r="ROF84" s="545"/>
      <c r="ROH84" s="545"/>
      <c r="ROI84" s="545"/>
      <c r="ROJ84" s="545"/>
      <c r="RON84" s="545"/>
      <c r="ROP84" s="545"/>
      <c r="ROQ84" s="545"/>
      <c r="ROR84" s="545"/>
      <c r="ROV84" s="545"/>
      <c r="ROX84" s="545"/>
      <c r="ROY84" s="545"/>
      <c r="ROZ84" s="545"/>
      <c r="RPD84" s="545"/>
      <c r="RPF84" s="545"/>
      <c r="RPG84" s="545"/>
      <c r="RPH84" s="545"/>
      <c r="RPL84" s="545"/>
      <c r="RPN84" s="545"/>
      <c r="RPO84" s="545"/>
      <c r="RPP84" s="545"/>
      <c r="RPT84" s="545"/>
      <c r="RPV84" s="545"/>
      <c r="RPW84" s="545"/>
      <c r="RPX84" s="545"/>
      <c r="RQB84" s="545"/>
      <c r="RQD84" s="545"/>
      <c r="RQE84" s="545"/>
      <c r="RQF84" s="545"/>
      <c r="RQJ84" s="545"/>
      <c r="RQL84" s="545"/>
      <c r="RQM84" s="545"/>
      <c r="RQN84" s="545"/>
      <c r="RQR84" s="545"/>
      <c r="RQT84" s="545"/>
      <c r="RQU84" s="545"/>
      <c r="RQV84" s="545"/>
      <c r="RQZ84" s="545"/>
      <c r="RRB84" s="545"/>
      <c r="RRC84" s="545"/>
      <c r="RRD84" s="545"/>
      <c r="RRH84" s="545"/>
      <c r="RRJ84" s="545"/>
      <c r="RRK84" s="545"/>
      <c r="RRL84" s="545"/>
      <c r="RRP84" s="545"/>
      <c r="RRR84" s="545"/>
      <c r="RRS84" s="545"/>
      <c r="RRT84" s="545"/>
      <c r="RRX84" s="545"/>
      <c r="RRZ84" s="545"/>
      <c r="RSA84" s="545"/>
      <c r="RSB84" s="545"/>
      <c r="RSF84" s="545"/>
      <c r="RSH84" s="545"/>
      <c r="RSI84" s="545"/>
      <c r="RSJ84" s="545"/>
      <c r="RSN84" s="545"/>
      <c r="RSP84" s="545"/>
      <c r="RSQ84" s="545"/>
      <c r="RSR84" s="545"/>
      <c r="RSV84" s="545"/>
      <c r="RSX84" s="545"/>
      <c r="RSY84" s="545"/>
      <c r="RSZ84" s="545"/>
      <c r="RTD84" s="545"/>
      <c r="RTF84" s="545"/>
      <c r="RTG84" s="545"/>
      <c r="RTH84" s="545"/>
      <c r="RTL84" s="545"/>
      <c r="RTN84" s="545"/>
      <c r="RTO84" s="545"/>
      <c r="RTP84" s="545"/>
      <c r="RTT84" s="545"/>
      <c r="RTV84" s="545"/>
      <c r="RTW84" s="545"/>
      <c r="RTX84" s="545"/>
      <c r="RUB84" s="545"/>
      <c r="RUD84" s="545"/>
      <c r="RUE84" s="545"/>
      <c r="RUF84" s="545"/>
      <c r="RUJ84" s="545"/>
      <c r="RUL84" s="545"/>
      <c r="RUM84" s="545"/>
      <c r="RUN84" s="545"/>
      <c r="RUR84" s="545"/>
      <c r="RUT84" s="545"/>
      <c r="RUU84" s="545"/>
      <c r="RUV84" s="545"/>
      <c r="RUZ84" s="545"/>
      <c r="RVB84" s="545"/>
      <c r="RVC84" s="545"/>
      <c r="RVD84" s="545"/>
      <c r="RVH84" s="545"/>
      <c r="RVJ84" s="545"/>
      <c r="RVK84" s="545"/>
      <c r="RVL84" s="545"/>
      <c r="RVP84" s="545"/>
      <c r="RVR84" s="545"/>
      <c r="RVS84" s="545"/>
      <c r="RVT84" s="545"/>
      <c r="RVX84" s="545"/>
      <c r="RVZ84" s="545"/>
      <c r="RWA84" s="545"/>
      <c r="RWB84" s="545"/>
      <c r="RWF84" s="545"/>
      <c r="RWH84" s="545"/>
      <c r="RWI84" s="545"/>
      <c r="RWJ84" s="545"/>
      <c r="RWN84" s="545"/>
      <c r="RWP84" s="545"/>
      <c r="RWQ84" s="545"/>
      <c r="RWR84" s="545"/>
      <c r="RWV84" s="545"/>
      <c r="RWX84" s="545"/>
      <c r="RWY84" s="545"/>
      <c r="RWZ84" s="545"/>
      <c r="RXD84" s="545"/>
      <c r="RXF84" s="545"/>
      <c r="RXG84" s="545"/>
      <c r="RXH84" s="545"/>
      <c r="RXL84" s="545"/>
      <c r="RXN84" s="545"/>
      <c r="RXO84" s="545"/>
      <c r="RXP84" s="545"/>
      <c r="RXT84" s="545"/>
      <c r="RXV84" s="545"/>
      <c r="RXW84" s="545"/>
      <c r="RXX84" s="545"/>
      <c r="RYB84" s="545"/>
      <c r="RYD84" s="545"/>
      <c r="RYE84" s="545"/>
      <c r="RYF84" s="545"/>
      <c r="RYJ84" s="545"/>
      <c r="RYL84" s="545"/>
      <c r="RYM84" s="545"/>
      <c r="RYN84" s="545"/>
      <c r="RYR84" s="545"/>
      <c r="RYT84" s="545"/>
      <c r="RYU84" s="545"/>
      <c r="RYV84" s="545"/>
      <c r="RYZ84" s="545"/>
      <c r="RZB84" s="545"/>
      <c r="RZC84" s="545"/>
      <c r="RZD84" s="545"/>
      <c r="RZH84" s="545"/>
      <c r="RZJ84" s="545"/>
      <c r="RZK84" s="545"/>
      <c r="RZL84" s="545"/>
      <c r="RZP84" s="545"/>
      <c r="RZR84" s="545"/>
      <c r="RZS84" s="545"/>
      <c r="RZT84" s="545"/>
      <c r="RZX84" s="545"/>
      <c r="RZZ84" s="545"/>
      <c r="SAA84" s="545"/>
      <c r="SAB84" s="545"/>
      <c r="SAF84" s="545"/>
      <c r="SAH84" s="545"/>
      <c r="SAI84" s="545"/>
      <c r="SAJ84" s="545"/>
      <c r="SAN84" s="545"/>
      <c r="SAP84" s="545"/>
      <c r="SAQ84" s="545"/>
      <c r="SAR84" s="545"/>
      <c r="SAV84" s="545"/>
      <c r="SAX84" s="545"/>
      <c r="SAY84" s="545"/>
      <c r="SAZ84" s="545"/>
      <c r="SBD84" s="545"/>
      <c r="SBF84" s="545"/>
      <c r="SBG84" s="545"/>
      <c r="SBH84" s="545"/>
      <c r="SBL84" s="545"/>
      <c r="SBN84" s="545"/>
      <c r="SBO84" s="545"/>
      <c r="SBP84" s="545"/>
      <c r="SBT84" s="545"/>
      <c r="SBV84" s="545"/>
      <c r="SBW84" s="545"/>
      <c r="SBX84" s="545"/>
      <c r="SCB84" s="545"/>
      <c r="SCD84" s="545"/>
      <c r="SCE84" s="545"/>
      <c r="SCF84" s="545"/>
      <c r="SCJ84" s="545"/>
      <c r="SCL84" s="545"/>
      <c r="SCM84" s="545"/>
      <c r="SCN84" s="545"/>
      <c r="SCR84" s="545"/>
      <c r="SCT84" s="545"/>
      <c r="SCU84" s="545"/>
      <c r="SCV84" s="545"/>
      <c r="SCZ84" s="545"/>
      <c r="SDB84" s="545"/>
      <c r="SDC84" s="545"/>
      <c r="SDD84" s="545"/>
      <c r="SDH84" s="545"/>
      <c r="SDJ84" s="545"/>
      <c r="SDK84" s="545"/>
      <c r="SDL84" s="545"/>
      <c r="SDP84" s="545"/>
      <c r="SDR84" s="545"/>
      <c r="SDS84" s="545"/>
      <c r="SDT84" s="545"/>
      <c r="SDX84" s="545"/>
      <c r="SDZ84" s="545"/>
      <c r="SEA84" s="545"/>
      <c r="SEB84" s="545"/>
      <c r="SEF84" s="545"/>
      <c r="SEH84" s="545"/>
      <c r="SEI84" s="545"/>
      <c r="SEJ84" s="545"/>
      <c r="SEN84" s="545"/>
      <c r="SEP84" s="545"/>
      <c r="SEQ84" s="545"/>
      <c r="SER84" s="545"/>
      <c r="SEV84" s="545"/>
      <c r="SEX84" s="545"/>
      <c r="SEY84" s="545"/>
      <c r="SEZ84" s="545"/>
      <c r="SFD84" s="545"/>
      <c r="SFF84" s="545"/>
      <c r="SFG84" s="545"/>
      <c r="SFH84" s="545"/>
      <c r="SFL84" s="545"/>
      <c r="SFN84" s="545"/>
      <c r="SFO84" s="545"/>
      <c r="SFP84" s="545"/>
      <c r="SFT84" s="545"/>
      <c r="SFV84" s="545"/>
      <c r="SFW84" s="545"/>
      <c r="SFX84" s="545"/>
      <c r="SGB84" s="545"/>
      <c r="SGD84" s="545"/>
      <c r="SGE84" s="545"/>
      <c r="SGF84" s="545"/>
      <c r="SGJ84" s="545"/>
      <c r="SGL84" s="545"/>
      <c r="SGM84" s="545"/>
      <c r="SGN84" s="545"/>
      <c r="SGR84" s="545"/>
      <c r="SGT84" s="545"/>
      <c r="SGU84" s="545"/>
      <c r="SGV84" s="545"/>
      <c r="SGZ84" s="545"/>
      <c r="SHB84" s="545"/>
      <c r="SHC84" s="545"/>
      <c r="SHD84" s="545"/>
      <c r="SHH84" s="545"/>
      <c r="SHJ84" s="545"/>
      <c r="SHK84" s="545"/>
      <c r="SHL84" s="545"/>
      <c r="SHP84" s="545"/>
      <c r="SHR84" s="545"/>
      <c r="SHS84" s="545"/>
      <c r="SHT84" s="545"/>
      <c r="SHX84" s="545"/>
      <c r="SHZ84" s="545"/>
      <c r="SIA84" s="545"/>
      <c r="SIB84" s="545"/>
      <c r="SIF84" s="545"/>
      <c r="SIH84" s="545"/>
      <c r="SII84" s="545"/>
      <c r="SIJ84" s="545"/>
      <c r="SIN84" s="545"/>
      <c r="SIP84" s="545"/>
      <c r="SIQ84" s="545"/>
      <c r="SIR84" s="545"/>
      <c r="SIV84" s="545"/>
      <c r="SIX84" s="545"/>
      <c r="SIY84" s="545"/>
      <c r="SIZ84" s="545"/>
      <c r="SJD84" s="545"/>
      <c r="SJF84" s="545"/>
      <c r="SJG84" s="545"/>
      <c r="SJH84" s="545"/>
      <c r="SJL84" s="545"/>
      <c r="SJN84" s="545"/>
      <c r="SJO84" s="545"/>
      <c r="SJP84" s="545"/>
      <c r="SJT84" s="545"/>
      <c r="SJV84" s="545"/>
      <c r="SJW84" s="545"/>
      <c r="SJX84" s="545"/>
      <c r="SKB84" s="545"/>
      <c r="SKD84" s="545"/>
      <c r="SKE84" s="545"/>
      <c r="SKF84" s="545"/>
      <c r="SKJ84" s="545"/>
      <c r="SKL84" s="545"/>
      <c r="SKM84" s="545"/>
      <c r="SKN84" s="545"/>
      <c r="SKR84" s="545"/>
      <c r="SKT84" s="545"/>
      <c r="SKU84" s="545"/>
      <c r="SKV84" s="545"/>
      <c r="SKZ84" s="545"/>
      <c r="SLB84" s="545"/>
      <c r="SLC84" s="545"/>
      <c r="SLD84" s="545"/>
      <c r="SLH84" s="545"/>
      <c r="SLJ84" s="545"/>
      <c r="SLK84" s="545"/>
      <c r="SLL84" s="545"/>
      <c r="SLP84" s="545"/>
      <c r="SLR84" s="545"/>
      <c r="SLS84" s="545"/>
      <c r="SLT84" s="545"/>
      <c r="SLX84" s="545"/>
      <c r="SLZ84" s="545"/>
      <c r="SMA84" s="545"/>
      <c r="SMB84" s="545"/>
      <c r="SMF84" s="545"/>
      <c r="SMH84" s="545"/>
      <c r="SMI84" s="545"/>
      <c r="SMJ84" s="545"/>
      <c r="SMN84" s="545"/>
      <c r="SMP84" s="545"/>
      <c r="SMQ84" s="545"/>
      <c r="SMR84" s="545"/>
      <c r="SMV84" s="545"/>
      <c r="SMX84" s="545"/>
      <c r="SMY84" s="545"/>
      <c r="SMZ84" s="545"/>
      <c r="SND84" s="545"/>
      <c r="SNF84" s="545"/>
      <c r="SNG84" s="545"/>
      <c r="SNH84" s="545"/>
      <c r="SNL84" s="545"/>
      <c r="SNN84" s="545"/>
      <c r="SNO84" s="545"/>
      <c r="SNP84" s="545"/>
      <c r="SNT84" s="545"/>
      <c r="SNV84" s="545"/>
      <c r="SNW84" s="545"/>
      <c r="SNX84" s="545"/>
      <c r="SOB84" s="545"/>
      <c r="SOD84" s="545"/>
      <c r="SOE84" s="545"/>
      <c r="SOF84" s="545"/>
      <c r="SOJ84" s="545"/>
      <c r="SOL84" s="545"/>
      <c r="SOM84" s="545"/>
      <c r="SON84" s="545"/>
      <c r="SOR84" s="545"/>
      <c r="SOT84" s="545"/>
      <c r="SOU84" s="545"/>
      <c r="SOV84" s="545"/>
      <c r="SOZ84" s="545"/>
      <c r="SPB84" s="545"/>
      <c r="SPC84" s="545"/>
      <c r="SPD84" s="545"/>
      <c r="SPH84" s="545"/>
      <c r="SPJ84" s="545"/>
      <c r="SPK84" s="545"/>
      <c r="SPL84" s="545"/>
      <c r="SPP84" s="545"/>
      <c r="SPR84" s="545"/>
      <c r="SPS84" s="545"/>
      <c r="SPT84" s="545"/>
      <c r="SPX84" s="545"/>
      <c r="SPZ84" s="545"/>
      <c r="SQA84" s="545"/>
      <c r="SQB84" s="545"/>
      <c r="SQF84" s="545"/>
      <c r="SQH84" s="545"/>
      <c r="SQI84" s="545"/>
      <c r="SQJ84" s="545"/>
      <c r="SQN84" s="545"/>
      <c r="SQP84" s="545"/>
      <c r="SQQ84" s="545"/>
      <c r="SQR84" s="545"/>
      <c r="SQV84" s="545"/>
      <c r="SQX84" s="545"/>
      <c r="SQY84" s="545"/>
      <c r="SQZ84" s="545"/>
      <c r="SRD84" s="545"/>
      <c r="SRF84" s="545"/>
      <c r="SRG84" s="545"/>
      <c r="SRH84" s="545"/>
      <c r="SRL84" s="545"/>
      <c r="SRN84" s="545"/>
      <c r="SRO84" s="545"/>
      <c r="SRP84" s="545"/>
      <c r="SRT84" s="545"/>
      <c r="SRV84" s="545"/>
      <c r="SRW84" s="545"/>
      <c r="SRX84" s="545"/>
      <c r="SSB84" s="545"/>
      <c r="SSD84" s="545"/>
      <c r="SSE84" s="545"/>
      <c r="SSF84" s="545"/>
      <c r="SSJ84" s="545"/>
      <c r="SSL84" s="545"/>
      <c r="SSM84" s="545"/>
      <c r="SSN84" s="545"/>
      <c r="SSR84" s="545"/>
      <c r="SST84" s="545"/>
      <c r="SSU84" s="545"/>
      <c r="SSV84" s="545"/>
      <c r="SSZ84" s="545"/>
      <c r="STB84" s="545"/>
      <c r="STC84" s="545"/>
      <c r="STD84" s="545"/>
      <c r="STH84" s="545"/>
      <c r="STJ84" s="545"/>
      <c r="STK84" s="545"/>
      <c r="STL84" s="545"/>
      <c r="STP84" s="545"/>
      <c r="STR84" s="545"/>
      <c r="STS84" s="545"/>
      <c r="STT84" s="545"/>
      <c r="STX84" s="545"/>
      <c r="STZ84" s="545"/>
      <c r="SUA84" s="545"/>
      <c r="SUB84" s="545"/>
      <c r="SUF84" s="545"/>
      <c r="SUH84" s="545"/>
      <c r="SUI84" s="545"/>
      <c r="SUJ84" s="545"/>
      <c r="SUN84" s="545"/>
      <c r="SUP84" s="545"/>
      <c r="SUQ84" s="545"/>
      <c r="SUR84" s="545"/>
      <c r="SUV84" s="545"/>
      <c r="SUX84" s="545"/>
      <c r="SUY84" s="545"/>
      <c r="SUZ84" s="545"/>
      <c r="SVD84" s="545"/>
      <c r="SVF84" s="545"/>
      <c r="SVG84" s="545"/>
      <c r="SVH84" s="545"/>
      <c r="SVL84" s="545"/>
      <c r="SVN84" s="545"/>
      <c r="SVO84" s="545"/>
      <c r="SVP84" s="545"/>
      <c r="SVT84" s="545"/>
      <c r="SVV84" s="545"/>
      <c r="SVW84" s="545"/>
      <c r="SVX84" s="545"/>
      <c r="SWB84" s="545"/>
      <c r="SWD84" s="545"/>
      <c r="SWE84" s="545"/>
      <c r="SWF84" s="545"/>
      <c r="SWJ84" s="545"/>
      <c r="SWL84" s="545"/>
      <c r="SWM84" s="545"/>
      <c r="SWN84" s="545"/>
      <c r="SWR84" s="545"/>
      <c r="SWT84" s="545"/>
      <c r="SWU84" s="545"/>
      <c r="SWV84" s="545"/>
      <c r="SWZ84" s="545"/>
      <c r="SXB84" s="545"/>
      <c r="SXC84" s="545"/>
      <c r="SXD84" s="545"/>
      <c r="SXH84" s="545"/>
      <c r="SXJ84" s="545"/>
      <c r="SXK84" s="545"/>
      <c r="SXL84" s="545"/>
      <c r="SXP84" s="545"/>
      <c r="SXR84" s="545"/>
      <c r="SXS84" s="545"/>
      <c r="SXT84" s="545"/>
      <c r="SXX84" s="545"/>
      <c r="SXZ84" s="545"/>
      <c r="SYA84" s="545"/>
      <c r="SYB84" s="545"/>
      <c r="SYF84" s="545"/>
      <c r="SYH84" s="545"/>
      <c r="SYI84" s="545"/>
      <c r="SYJ84" s="545"/>
      <c r="SYN84" s="545"/>
      <c r="SYP84" s="545"/>
      <c r="SYQ84" s="545"/>
      <c r="SYR84" s="545"/>
      <c r="SYV84" s="545"/>
      <c r="SYX84" s="545"/>
      <c r="SYY84" s="545"/>
      <c r="SYZ84" s="545"/>
      <c r="SZD84" s="545"/>
      <c r="SZF84" s="545"/>
      <c r="SZG84" s="545"/>
      <c r="SZH84" s="545"/>
      <c r="SZL84" s="545"/>
      <c r="SZN84" s="545"/>
      <c r="SZO84" s="545"/>
      <c r="SZP84" s="545"/>
      <c r="SZT84" s="545"/>
      <c r="SZV84" s="545"/>
      <c r="SZW84" s="545"/>
      <c r="SZX84" s="545"/>
      <c r="TAB84" s="545"/>
      <c r="TAD84" s="545"/>
      <c r="TAE84" s="545"/>
      <c r="TAF84" s="545"/>
      <c r="TAJ84" s="545"/>
      <c r="TAL84" s="545"/>
      <c r="TAM84" s="545"/>
      <c r="TAN84" s="545"/>
      <c r="TAR84" s="545"/>
      <c r="TAT84" s="545"/>
      <c r="TAU84" s="545"/>
      <c r="TAV84" s="545"/>
      <c r="TAZ84" s="545"/>
      <c r="TBB84" s="545"/>
      <c r="TBC84" s="545"/>
      <c r="TBD84" s="545"/>
      <c r="TBH84" s="545"/>
      <c r="TBJ84" s="545"/>
      <c r="TBK84" s="545"/>
      <c r="TBL84" s="545"/>
      <c r="TBP84" s="545"/>
      <c r="TBR84" s="545"/>
      <c r="TBS84" s="545"/>
      <c r="TBT84" s="545"/>
      <c r="TBX84" s="545"/>
      <c r="TBZ84" s="545"/>
      <c r="TCA84" s="545"/>
      <c r="TCB84" s="545"/>
      <c r="TCF84" s="545"/>
      <c r="TCH84" s="545"/>
      <c r="TCI84" s="545"/>
      <c r="TCJ84" s="545"/>
      <c r="TCN84" s="545"/>
      <c r="TCP84" s="545"/>
      <c r="TCQ84" s="545"/>
      <c r="TCR84" s="545"/>
      <c r="TCV84" s="545"/>
      <c r="TCX84" s="545"/>
      <c r="TCY84" s="545"/>
      <c r="TCZ84" s="545"/>
      <c r="TDD84" s="545"/>
      <c r="TDF84" s="545"/>
      <c r="TDG84" s="545"/>
      <c r="TDH84" s="545"/>
      <c r="TDL84" s="545"/>
      <c r="TDN84" s="545"/>
      <c r="TDO84" s="545"/>
      <c r="TDP84" s="545"/>
      <c r="TDT84" s="545"/>
      <c r="TDV84" s="545"/>
      <c r="TDW84" s="545"/>
      <c r="TDX84" s="545"/>
      <c r="TEB84" s="545"/>
      <c r="TED84" s="545"/>
      <c r="TEE84" s="545"/>
      <c r="TEF84" s="545"/>
      <c r="TEJ84" s="545"/>
      <c r="TEL84" s="545"/>
      <c r="TEM84" s="545"/>
      <c r="TEN84" s="545"/>
      <c r="TER84" s="545"/>
      <c r="TET84" s="545"/>
      <c r="TEU84" s="545"/>
      <c r="TEV84" s="545"/>
      <c r="TEZ84" s="545"/>
      <c r="TFB84" s="545"/>
      <c r="TFC84" s="545"/>
      <c r="TFD84" s="545"/>
      <c r="TFH84" s="545"/>
      <c r="TFJ84" s="545"/>
      <c r="TFK84" s="545"/>
      <c r="TFL84" s="545"/>
      <c r="TFP84" s="545"/>
      <c r="TFR84" s="545"/>
      <c r="TFS84" s="545"/>
      <c r="TFT84" s="545"/>
      <c r="TFX84" s="545"/>
      <c r="TFZ84" s="545"/>
      <c r="TGA84" s="545"/>
      <c r="TGB84" s="545"/>
      <c r="TGF84" s="545"/>
      <c r="TGH84" s="545"/>
      <c r="TGI84" s="545"/>
      <c r="TGJ84" s="545"/>
      <c r="TGN84" s="545"/>
      <c r="TGP84" s="545"/>
      <c r="TGQ84" s="545"/>
      <c r="TGR84" s="545"/>
      <c r="TGV84" s="545"/>
      <c r="TGX84" s="545"/>
      <c r="TGY84" s="545"/>
      <c r="TGZ84" s="545"/>
      <c r="THD84" s="545"/>
      <c r="THF84" s="545"/>
      <c r="THG84" s="545"/>
      <c r="THH84" s="545"/>
      <c r="THL84" s="545"/>
      <c r="THN84" s="545"/>
      <c r="THO84" s="545"/>
      <c r="THP84" s="545"/>
      <c r="THT84" s="545"/>
      <c r="THV84" s="545"/>
      <c r="THW84" s="545"/>
      <c r="THX84" s="545"/>
      <c r="TIB84" s="545"/>
      <c r="TID84" s="545"/>
      <c r="TIE84" s="545"/>
      <c r="TIF84" s="545"/>
      <c r="TIJ84" s="545"/>
      <c r="TIL84" s="545"/>
      <c r="TIM84" s="545"/>
      <c r="TIN84" s="545"/>
      <c r="TIR84" s="545"/>
      <c r="TIT84" s="545"/>
      <c r="TIU84" s="545"/>
      <c r="TIV84" s="545"/>
      <c r="TIZ84" s="545"/>
      <c r="TJB84" s="545"/>
      <c r="TJC84" s="545"/>
      <c r="TJD84" s="545"/>
      <c r="TJH84" s="545"/>
      <c r="TJJ84" s="545"/>
      <c r="TJK84" s="545"/>
      <c r="TJL84" s="545"/>
      <c r="TJP84" s="545"/>
      <c r="TJR84" s="545"/>
      <c r="TJS84" s="545"/>
      <c r="TJT84" s="545"/>
      <c r="TJX84" s="545"/>
      <c r="TJZ84" s="545"/>
      <c r="TKA84" s="545"/>
      <c r="TKB84" s="545"/>
      <c r="TKF84" s="545"/>
      <c r="TKH84" s="545"/>
      <c r="TKI84" s="545"/>
      <c r="TKJ84" s="545"/>
      <c r="TKN84" s="545"/>
      <c r="TKP84" s="545"/>
      <c r="TKQ84" s="545"/>
      <c r="TKR84" s="545"/>
      <c r="TKV84" s="545"/>
      <c r="TKX84" s="545"/>
      <c r="TKY84" s="545"/>
      <c r="TKZ84" s="545"/>
      <c r="TLD84" s="545"/>
      <c r="TLF84" s="545"/>
      <c r="TLG84" s="545"/>
      <c r="TLH84" s="545"/>
      <c r="TLL84" s="545"/>
      <c r="TLN84" s="545"/>
      <c r="TLO84" s="545"/>
      <c r="TLP84" s="545"/>
      <c r="TLT84" s="545"/>
      <c r="TLV84" s="545"/>
      <c r="TLW84" s="545"/>
      <c r="TLX84" s="545"/>
      <c r="TMB84" s="545"/>
      <c r="TMD84" s="545"/>
      <c r="TME84" s="545"/>
      <c r="TMF84" s="545"/>
      <c r="TMJ84" s="545"/>
      <c r="TML84" s="545"/>
      <c r="TMM84" s="545"/>
      <c r="TMN84" s="545"/>
      <c r="TMR84" s="545"/>
      <c r="TMT84" s="545"/>
      <c r="TMU84" s="545"/>
      <c r="TMV84" s="545"/>
      <c r="TMZ84" s="545"/>
      <c r="TNB84" s="545"/>
      <c r="TNC84" s="545"/>
      <c r="TND84" s="545"/>
      <c r="TNH84" s="545"/>
      <c r="TNJ84" s="545"/>
      <c r="TNK84" s="545"/>
      <c r="TNL84" s="545"/>
      <c r="TNP84" s="545"/>
      <c r="TNR84" s="545"/>
      <c r="TNS84" s="545"/>
      <c r="TNT84" s="545"/>
      <c r="TNX84" s="545"/>
      <c r="TNZ84" s="545"/>
      <c r="TOA84" s="545"/>
      <c r="TOB84" s="545"/>
      <c r="TOF84" s="545"/>
      <c r="TOH84" s="545"/>
      <c r="TOI84" s="545"/>
      <c r="TOJ84" s="545"/>
      <c r="TON84" s="545"/>
      <c r="TOP84" s="545"/>
      <c r="TOQ84" s="545"/>
      <c r="TOR84" s="545"/>
      <c r="TOV84" s="545"/>
      <c r="TOX84" s="545"/>
      <c r="TOY84" s="545"/>
      <c r="TOZ84" s="545"/>
      <c r="TPD84" s="545"/>
      <c r="TPF84" s="545"/>
      <c r="TPG84" s="545"/>
      <c r="TPH84" s="545"/>
      <c r="TPL84" s="545"/>
      <c r="TPN84" s="545"/>
      <c r="TPO84" s="545"/>
      <c r="TPP84" s="545"/>
      <c r="TPT84" s="545"/>
      <c r="TPV84" s="545"/>
      <c r="TPW84" s="545"/>
      <c r="TPX84" s="545"/>
      <c r="TQB84" s="545"/>
      <c r="TQD84" s="545"/>
      <c r="TQE84" s="545"/>
      <c r="TQF84" s="545"/>
      <c r="TQJ84" s="545"/>
      <c r="TQL84" s="545"/>
      <c r="TQM84" s="545"/>
      <c r="TQN84" s="545"/>
      <c r="TQR84" s="545"/>
      <c r="TQT84" s="545"/>
      <c r="TQU84" s="545"/>
      <c r="TQV84" s="545"/>
      <c r="TQZ84" s="545"/>
      <c r="TRB84" s="545"/>
      <c r="TRC84" s="545"/>
      <c r="TRD84" s="545"/>
      <c r="TRH84" s="545"/>
      <c r="TRJ84" s="545"/>
      <c r="TRK84" s="545"/>
      <c r="TRL84" s="545"/>
      <c r="TRP84" s="545"/>
      <c r="TRR84" s="545"/>
      <c r="TRS84" s="545"/>
      <c r="TRT84" s="545"/>
      <c r="TRX84" s="545"/>
      <c r="TRZ84" s="545"/>
      <c r="TSA84" s="545"/>
      <c r="TSB84" s="545"/>
      <c r="TSF84" s="545"/>
      <c r="TSH84" s="545"/>
      <c r="TSI84" s="545"/>
      <c r="TSJ84" s="545"/>
      <c r="TSN84" s="545"/>
      <c r="TSP84" s="545"/>
      <c r="TSQ84" s="545"/>
      <c r="TSR84" s="545"/>
      <c r="TSV84" s="545"/>
      <c r="TSX84" s="545"/>
      <c r="TSY84" s="545"/>
      <c r="TSZ84" s="545"/>
      <c r="TTD84" s="545"/>
      <c r="TTF84" s="545"/>
      <c r="TTG84" s="545"/>
      <c r="TTH84" s="545"/>
      <c r="TTL84" s="545"/>
      <c r="TTN84" s="545"/>
      <c r="TTO84" s="545"/>
      <c r="TTP84" s="545"/>
      <c r="TTT84" s="545"/>
      <c r="TTV84" s="545"/>
      <c r="TTW84" s="545"/>
      <c r="TTX84" s="545"/>
      <c r="TUB84" s="545"/>
      <c r="TUD84" s="545"/>
      <c r="TUE84" s="545"/>
      <c r="TUF84" s="545"/>
      <c r="TUJ84" s="545"/>
      <c r="TUL84" s="545"/>
      <c r="TUM84" s="545"/>
      <c r="TUN84" s="545"/>
      <c r="TUR84" s="545"/>
      <c r="TUT84" s="545"/>
      <c r="TUU84" s="545"/>
      <c r="TUV84" s="545"/>
      <c r="TUZ84" s="545"/>
      <c r="TVB84" s="545"/>
      <c r="TVC84" s="545"/>
      <c r="TVD84" s="545"/>
      <c r="TVH84" s="545"/>
      <c r="TVJ84" s="545"/>
      <c r="TVK84" s="545"/>
      <c r="TVL84" s="545"/>
      <c r="TVP84" s="545"/>
      <c r="TVR84" s="545"/>
      <c r="TVS84" s="545"/>
      <c r="TVT84" s="545"/>
      <c r="TVX84" s="545"/>
      <c r="TVZ84" s="545"/>
      <c r="TWA84" s="545"/>
      <c r="TWB84" s="545"/>
      <c r="TWF84" s="545"/>
      <c r="TWH84" s="545"/>
      <c r="TWI84" s="545"/>
      <c r="TWJ84" s="545"/>
      <c r="TWN84" s="545"/>
      <c r="TWP84" s="545"/>
      <c r="TWQ84" s="545"/>
      <c r="TWR84" s="545"/>
      <c r="TWV84" s="545"/>
      <c r="TWX84" s="545"/>
      <c r="TWY84" s="545"/>
      <c r="TWZ84" s="545"/>
      <c r="TXD84" s="545"/>
      <c r="TXF84" s="545"/>
      <c r="TXG84" s="545"/>
      <c r="TXH84" s="545"/>
      <c r="TXL84" s="545"/>
      <c r="TXN84" s="545"/>
      <c r="TXO84" s="545"/>
      <c r="TXP84" s="545"/>
      <c r="TXT84" s="545"/>
      <c r="TXV84" s="545"/>
      <c r="TXW84" s="545"/>
      <c r="TXX84" s="545"/>
      <c r="TYB84" s="545"/>
      <c r="TYD84" s="545"/>
      <c r="TYE84" s="545"/>
      <c r="TYF84" s="545"/>
      <c r="TYJ84" s="545"/>
      <c r="TYL84" s="545"/>
      <c r="TYM84" s="545"/>
      <c r="TYN84" s="545"/>
      <c r="TYR84" s="545"/>
      <c r="TYT84" s="545"/>
      <c r="TYU84" s="545"/>
      <c r="TYV84" s="545"/>
      <c r="TYZ84" s="545"/>
      <c r="TZB84" s="545"/>
      <c r="TZC84" s="545"/>
      <c r="TZD84" s="545"/>
      <c r="TZH84" s="545"/>
      <c r="TZJ84" s="545"/>
      <c r="TZK84" s="545"/>
      <c r="TZL84" s="545"/>
      <c r="TZP84" s="545"/>
      <c r="TZR84" s="545"/>
      <c r="TZS84" s="545"/>
      <c r="TZT84" s="545"/>
      <c r="TZX84" s="545"/>
      <c r="TZZ84" s="545"/>
      <c r="UAA84" s="545"/>
      <c r="UAB84" s="545"/>
      <c r="UAF84" s="545"/>
      <c r="UAH84" s="545"/>
      <c r="UAI84" s="545"/>
      <c r="UAJ84" s="545"/>
      <c r="UAN84" s="545"/>
      <c r="UAP84" s="545"/>
      <c r="UAQ84" s="545"/>
      <c r="UAR84" s="545"/>
      <c r="UAV84" s="545"/>
      <c r="UAX84" s="545"/>
      <c r="UAY84" s="545"/>
      <c r="UAZ84" s="545"/>
      <c r="UBD84" s="545"/>
      <c r="UBF84" s="545"/>
      <c r="UBG84" s="545"/>
      <c r="UBH84" s="545"/>
      <c r="UBL84" s="545"/>
      <c r="UBN84" s="545"/>
      <c r="UBO84" s="545"/>
      <c r="UBP84" s="545"/>
      <c r="UBT84" s="545"/>
      <c r="UBV84" s="545"/>
      <c r="UBW84" s="545"/>
      <c r="UBX84" s="545"/>
      <c r="UCB84" s="545"/>
      <c r="UCD84" s="545"/>
      <c r="UCE84" s="545"/>
      <c r="UCF84" s="545"/>
      <c r="UCJ84" s="545"/>
      <c r="UCL84" s="545"/>
      <c r="UCM84" s="545"/>
      <c r="UCN84" s="545"/>
      <c r="UCR84" s="545"/>
      <c r="UCT84" s="545"/>
      <c r="UCU84" s="545"/>
      <c r="UCV84" s="545"/>
      <c r="UCZ84" s="545"/>
      <c r="UDB84" s="545"/>
      <c r="UDC84" s="545"/>
      <c r="UDD84" s="545"/>
      <c r="UDH84" s="545"/>
      <c r="UDJ84" s="545"/>
      <c r="UDK84" s="545"/>
      <c r="UDL84" s="545"/>
      <c r="UDP84" s="545"/>
      <c r="UDR84" s="545"/>
      <c r="UDS84" s="545"/>
      <c r="UDT84" s="545"/>
      <c r="UDX84" s="545"/>
      <c r="UDZ84" s="545"/>
      <c r="UEA84" s="545"/>
      <c r="UEB84" s="545"/>
      <c r="UEF84" s="545"/>
      <c r="UEH84" s="545"/>
      <c r="UEI84" s="545"/>
      <c r="UEJ84" s="545"/>
      <c r="UEN84" s="545"/>
      <c r="UEP84" s="545"/>
      <c r="UEQ84" s="545"/>
      <c r="UER84" s="545"/>
      <c r="UEV84" s="545"/>
      <c r="UEX84" s="545"/>
      <c r="UEY84" s="545"/>
      <c r="UEZ84" s="545"/>
      <c r="UFD84" s="545"/>
      <c r="UFF84" s="545"/>
      <c r="UFG84" s="545"/>
      <c r="UFH84" s="545"/>
      <c r="UFL84" s="545"/>
      <c r="UFN84" s="545"/>
      <c r="UFO84" s="545"/>
      <c r="UFP84" s="545"/>
      <c r="UFT84" s="545"/>
      <c r="UFV84" s="545"/>
      <c r="UFW84" s="545"/>
      <c r="UFX84" s="545"/>
      <c r="UGB84" s="545"/>
      <c r="UGD84" s="545"/>
      <c r="UGE84" s="545"/>
      <c r="UGF84" s="545"/>
      <c r="UGJ84" s="545"/>
      <c r="UGL84" s="545"/>
      <c r="UGM84" s="545"/>
      <c r="UGN84" s="545"/>
      <c r="UGR84" s="545"/>
      <c r="UGT84" s="545"/>
      <c r="UGU84" s="545"/>
      <c r="UGV84" s="545"/>
      <c r="UGZ84" s="545"/>
      <c r="UHB84" s="545"/>
      <c r="UHC84" s="545"/>
      <c r="UHD84" s="545"/>
      <c r="UHH84" s="545"/>
      <c r="UHJ84" s="545"/>
      <c r="UHK84" s="545"/>
      <c r="UHL84" s="545"/>
      <c r="UHP84" s="545"/>
      <c r="UHR84" s="545"/>
      <c r="UHS84" s="545"/>
      <c r="UHT84" s="545"/>
      <c r="UHX84" s="545"/>
      <c r="UHZ84" s="545"/>
      <c r="UIA84" s="545"/>
      <c r="UIB84" s="545"/>
      <c r="UIF84" s="545"/>
      <c r="UIH84" s="545"/>
      <c r="UII84" s="545"/>
      <c r="UIJ84" s="545"/>
      <c r="UIN84" s="545"/>
      <c r="UIP84" s="545"/>
      <c r="UIQ84" s="545"/>
      <c r="UIR84" s="545"/>
      <c r="UIV84" s="545"/>
      <c r="UIX84" s="545"/>
      <c r="UIY84" s="545"/>
      <c r="UIZ84" s="545"/>
      <c r="UJD84" s="545"/>
      <c r="UJF84" s="545"/>
      <c r="UJG84" s="545"/>
      <c r="UJH84" s="545"/>
      <c r="UJL84" s="545"/>
      <c r="UJN84" s="545"/>
      <c r="UJO84" s="545"/>
      <c r="UJP84" s="545"/>
      <c r="UJT84" s="545"/>
      <c r="UJV84" s="545"/>
      <c r="UJW84" s="545"/>
      <c r="UJX84" s="545"/>
      <c r="UKB84" s="545"/>
      <c r="UKD84" s="545"/>
      <c r="UKE84" s="545"/>
      <c r="UKF84" s="545"/>
      <c r="UKJ84" s="545"/>
      <c r="UKL84" s="545"/>
      <c r="UKM84" s="545"/>
      <c r="UKN84" s="545"/>
      <c r="UKR84" s="545"/>
      <c r="UKT84" s="545"/>
      <c r="UKU84" s="545"/>
      <c r="UKV84" s="545"/>
      <c r="UKZ84" s="545"/>
      <c r="ULB84" s="545"/>
      <c r="ULC84" s="545"/>
      <c r="ULD84" s="545"/>
      <c r="ULH84" s="545"/>
      <c r="ULJ84" s="545"/>
      <c r="ULK84" s="545"/>
      <c r="ULL84" s="545"/>
      <c r="ULP84" s="545"/>
      <c r="ULR84" s="545"/>
      <c r="ULS84" s="545"/>
      <c r="ULT84" s="545"/>
      <c r="ULX84" s="545"/>
      <c r="ULZ84" s="545"/>
      <c r="UMA84" s="545"/>
      <c r="UMB84" s="545"/>
      <c r="UMF84" s="545"/>
      <c r="UMH84" s="545"/>
      <c r="UMI84" s="545"/>
      <c r="UMJ84" s="545"/>
      <c r="UMN84" s="545"/>
      <c r="UMP84" s="545"/>
      <c r="UMQ84" s="545"/>
      <c r="UMR84" s="545"/>
      <c r="UMV84" s="545"/>
      <c r="UMX84" s="545"/>
      <c r="UMY84" s="545"/>
      <c r="UMZ84" s="545"/>
      <c r="UND84" s="545"/>
      <c r="UNF84" s="545"/>
      <c r="UNG84" s="545"/>
      <c r="UNH84" s="545"/>
      <c r="UNL84" s="545"/>
      <c r="UNN84" s="545"/>
      <c r="UNO84" s="545"/>
      <c r="UNP84" s="545"/>
      <c r="UNT84" s="545"/>
      <c r="UNV84" s="545"/>
      <c r="UNW84" s="545"/>
      <c r="UNX84" s="545"/>
      <c r="UOB84" s="545"/>
      <c r="UOD84" s="545"/>
      <c r="UOE84" s="545"/>
      <c r="UOF84" s="545"/>
      <c r="UOJ84" s="545"/>
      <c r="UOL84" s="545"/>
      <c r="UOM84" s="545"/>
      <c r="UON84" s="545"/>
      <c r="UOR84" s="545"/>
      <c r="UOT84" s="545"/>
      <c r="UOU84" s="545"/>
      <c r="UOV84" s="545"/>
      <c r="UOZ84" s="545"/>
      <c r="UPB84" s="545"/>
      <c r="UPC84" s="545"/>
      <c r="UPD84" s="545"/>
      <c r="UPH84" s="545"/>
      <c r="UPJ84" s="545"/>
      <c r="UPK84" s="545"/>
      <c r="UPL84" s="545"/>
      <c r="UPP84" s="545"/>
      <c r="UPR84" s="545"/>
      <c r="UPS84" s="545"/>
      <c r="UPT84" s="545"/>
      <c r="UPX84" s="545"/>
      <c r="UPZ84" s="545"/>
      <c r="UQA84" s="545"/>
      <c r="UQB84" s="545"/>
      <c r="UQF84" s="545"/>
      <c r="UQH84" s="545"/>
      <c r="UQI84" s="545"/>
      <c r="UQJ84" s="545"/>
      <c r="UQN84" s="545"/>
      <c r="UQP84" s="545"/>
      <c r="UQQ84" s="545"/>
      <c r="UQR84" s="545"/>
      <c r="UQV84" s="545"/>
      <c r="UQX84" s="545"/>
      <c r="UQY84" s="545"/>
      <c r="UQZ84" s="545"/>
      <c r="URD84" s="545"/>
      <c r="URF84" s="545"/>
      <c r="URG84" s="545"/>
      <c r="URH84" s="545"/>
      <c r="URL84" s="545"/>
      <c r="URN84" s="545"/>
      <c r="URO84" s="545"/>
      <c r="URP84" s="545"/>
      <c r="URT84" s="545"/>
      <c r="URV84" s="545"/>
      <c r="URW84" s="545"/>
      <c r="URX84" s="545"/>
      <c r="USB84" s="545"/>
      <c r="USD84" s="545"/>
      <c r="USE84" s="545"/>
      <c r="USF84" s="545"/>
      <c r="USJ84" s="545"/>
      <c r="USL84" s="545"/>
      <c r="USM84" s="545"/>
      <c r="USN84" s="545"/>
      <c r="USR84" s="545"/>
      <c r="UST84" s="545"/>
      <c r="USU84" s="545"/>
      <c r="USV84" s="545"/>
      <c r="USZ84" s="545"/>
      <c r="UTB84" s="545"/>
      <c r="UTC84" s="545"/>
      <c r="UTD84" s="545"/>
      <c r="UTH84" s="545"/>
      <c r="UTJ84" s="545"/>
      <c r="UTK84" s="545"/>
      <c r="UTL84" s="545"/>
      <c r="UTP84" s="545"/>
      <c r="UTR84" s="545"/>
      <c r="UTS84" s="545"/>
      <c r="UTT84" s="545"/>
      <c r="UTX84" s="545"/>
      <c r="UTZ84" s="545"/>
      <c r="UUA84" s="545"/>
      <c r="UUB84" s="545"/>
      <c r="UUF84" s="545"/>
      <c r="UUH84" s="545"/>
      <c r="UUI84" s="545"/>
      <c r="UUJ84" s="545"/>
      <c r="UUN84" s="545"/>
      <c r="UUP84" s="545"/>
      <c r="UUQ84" s="545"/>
      <c r="UUR84" s="545"/>
      <c r="UUV84" s="545"/>
      <c r="UUX84" s="545"/>
      <c r="UUY84" s="545"/>
      <c r="UUZ84" s="545"/>
      <c r="UVD84" s="545"/>
      <c r="UVF84" s="545"/>
      <c r="UVG84" s="545"/>
      <c r="UVH84" s="545"/>
      <c r="UVL84" s="545"/>
      <c r="UVN84" s="545"/>
      <c r="UVO84" s="545"/>
      <c r="UVP84" s="545"/>
      <c r="UVT84" s="545"/>
      <c r="UVV84" s="545"/>
      <c r="UVW84" s="545"/>
      <c r="UVX84" s="545"/>
      <c r="UWB84" s="545"/>
      <c r="UWD84" s="545"/>
      <c r="UWE84" s="545"/>
      <c r="UWF84" s="545"/>
      <c r="UWJ84" s="545"/>
      <c r="UWL84" s="545"/>
      <c r="UWM84" s="545"/>
      <c r="UWN84" s="545"/>
      <c r="UWR84" s="545"/>
      <c r="UWT84" s="545"/>
      <c r="UWU84" s="545"/>
      <c r="UWV84" s="545"/>
      <c r="UWZ84" s="545"/>
      <c r="UXB84" s="545"/>
      <c r="UXC84" s="545"/>
      <c r="UXD84" s="545"/>
      <c r="UXH84" s="545"/>
      <c r="UXJ84" s="545"/>
      <c r="UXK84" s="545"/>
      <c r="UXL84" s="545"/>
      <c r="UXP84" s="545"/>
      <c r="UXR84" s="545"/>
      <c r="UXS84" s="545"/>
      <c r="UXT84" s="545"/>
      <c r="UXX84" s="545"/>
      <c r="UXZ84" s="545"/>
      <c r="UYA84" s="545"/>
      <c r="UYB84" s="545"/>
      <c r="UYF84" s="545"/>
      <c r="UYH84" s="545"/>
      <c r="UYI84" s="545"/>
      <c r="UYJ84" s="545"/>
      <c r="UYN84" s="545"/>
      <c r="UYP84" s="545"/>
      <c r="UYQ84" s="545"/>
      <c r="UYR84" s="545"/>
      <c r="UYV84" s="545"/>
      <c r="UYX84" s="545"/>
      <c r="UYY84" s="545"/>
      <c r="UYZ84" s="545"/>
      <c r="UZD84" s="545"/>
      <c r="UZF84" s="545"/>
      <c r="UZG84" s="545"/>
      <c r="UZH84" s="545"/>
      <c r="UZL84" s="545"/>
      <c r="UZN84" s="545"/>
      <c r="UZO84" s="545"/>
      <c r="UZP84" s="545"/>
      <c r="UZT84" s="545"/>
      <c r="UZV84" s="545"/>
      <c r="UZW84" s="545"/>
      <c r="UZX84" s="545"/>
      <c r="VAB84" s="545"/>
      <c r="VAD84" s="545"/>
      <c r="VAE84" s="545"/>
      <c r="VAF84" s="545"/>
      <c r="VAJ84" s="545"/>
      <c r="VAL84" s="545"/>
      <c r="VAM84" s="545"/>
      <c r="VAN84" s="545"/>
      <c r="VAR84" s="545"/>
      <c r="VAT84" s="545"/>
      <c r="VAU84" s="545"/>
      <c r="VAV84" s="545"/>
      <c r="VAZ84" s="545"/>
      <c r="VBB84" s="545"/>
      <c r="VBC84" s="545"/>
      <c r="VBD84" s="545"/>
      <c r="VBH84" s="545"/>
      <c r="VBJ84" s="545"/>
      <c r="VBK84" s="545"/>
      <c r="VBL84" s="545"/>
      <c r="VBP84" s="545"/>
      <c r="VBR84" s="545"/>
      <c r="VBS84" s="545"/>
      <c r="VBT84" s="545"/>
      <c r="VBX84" s="545"/>
      <c r="VBZ84" s="545"/>
      <c r="VCA84" s="545"/>
      <c r="VCB84" s="545"/>
      <c r="VCF84" s="545"/>
      <c r="VCH84" s="545"/>
      <c r="VCI84" s="545"/>
      <c r="VCJ84" s="545"/>
      <c r="VCN84" s="545"/>
      <c r="VCP84" s="545"/>
      <c r="VCQ84" s="545"/>
      <c r="VCR84" s="545"/>
      <c r="VCV84" s="545"/>
      <c r="VCX84" s="545"/>
      <c r="VCY84" s="545"/>
      <c r="VCZ84" s="545"/>
      <c r="VDD84" s="545"/>
      <c r="VDF84" s="545"/>
      <c r="VDG84" s="545"/>
      <c r="VDH84" s="545"/>
      <c r="VDL84" s="545"/>
      <c r="VDN84" s="545"/>
      <c r="VDO84" s="545"/>
      <c r="VDP84" s="545"/>
      <c r="VDT84" s="545"/>
      <c r="VDV84" s="545"/>
      <c r="VDW84" s="545"/>
      <c r="VDX84" s="545"/>
      <c r="VEB84" s="545"/>
      <c r="VED84" s="545"/>
      <c r="VEE84" s="545"/>
      <c r="VEF84" s="545"/>
      <c r="VEJ84" s="545"/>
      <c r="VEL84" s="545"/>
      <c r="VEM84" s="545"/>
      <c r="VEN84" s="545"/>
      <c r="VER84" s="545"/>
      <c r="VET84" s="545"/>
      <c r="VEU84" s="545"/>
      <c r="VEV84" s="545"/>
      <c r="VEZ84" s="545"/>
      <c r="VFB84" s="545"/>
      <c r="VFC84" s="545"/>
      <c r="VFD84" s="545"/>
      <c r="VFH84" s="545"/>
      <c r="VFJ84" s="545"/>
      <c r="VFK84" s="545"/>
      <c r="VFL84" s="545"/>
      <c r="VFP84" s="545"/>
      <c r="VFR84" s="545"/>
      <c r="VFS84" s="545"/>
      <c r="VFT84" s="545"/>
      <c r="VFX84" s="545"/>
      <c r="VFZ84" s="545"/>
      <c r="VGA84" s="545"/>
      <c r="VGB84" s="545"/>
      <c r="VGF84" s="545"/>
      <c r="VGH84" s="545"/>
      <c r="VGI84" s="545"/>
      <c r="VGJ84" s="545"/>
      <c r="VGN84" s="545"/>
      <c r="VGP84" s="545"/>
      <c r="VGQ84" s="545"/>
      <c r="VGR84" s="545"/>
      <c r="VGV84" s="545"/>
      <c r="VGX84" s="545"/>
      <c r="VGY84" s="545"/>
      <c r="VGZ84" s="545"/>
      <c r="VHD84" s="545"/>
      <c r="VHF84" s="545"/>
      <c r="VHG84" s="545"/>
      <c r="VHH84" s="545"/>
      <c r="VHL84" s="545"/>
      <c r="VHN84" s="545"/>
      <c r="VHO84" s="545"/>
      <c r="VHP84" s="545"/>
      <c r="VHT84" s="545"/>
      <c r="VHV84" s="545"/>
      <c r="VHW84" s="545"/>
      <c r="VHX84" s="545"/>
      <c r="VIB84" s="545"/>
      <c r="VID84" s="545"/>
      <c r="VIE84" s="545"/>
      <c r="VIF84" s="545"/>
      <c r="VIJ84" s="545"/>
      <c r="VIL84" s="545"/>
      <c r="VIM84" s="545"/>
      <c r="VIN84" s="545"/>
      <c r="VIR84" s="545"/>
      <c r="VIT84" s="545"/>
      <c r="VIU84" s="545"/>
      <c r="VIV84" s="545"/>
      <c r="VIZ84" s="545"/>
      <c r="VJB84" s="545"/>
      <c r="VJC84" s="545"/>
      <c r="VJD84" s="545"/>
      <c r="VJH84" s="545"/>
      <c r="VJJ84" s="545"/>
      <c r="VJK84" s="545"/>
      <c r="VJL84" s="545"/>
      <c r="VJP84" s="545"/>
      <c r="VJR84" s="545"/>
      <c r="VJS84" s="545"/>
      <c r="VJT84" s="545"/>
      <c r="VJX84" s="545"/>
      <c r="VJZ84" s="545"/>
      <c r="VKA84" s="545"/>
      <c r="VKB84" s="545"/>
      <c r="VKF84" s="545"/>
      <c r="VKH84" s="545"/>
      <c r="VKI84" s="545"/>
      <c r="VKJ84" s="545"/>
      <c r="VKN84" s="545"/>
      <c r="VKP84" s="545"/>
      <c r="VKQ84" s="545"/>
      <c r="VKR84" s="545"/>
      <c r="VKV84" s="545"/>
      <c r="VKX84" s="545"/>
      <c r="VKY84" s="545"/>
      <c r="VKZ84" s="545"/>
      <c r="VLD84" s="545"/>
      <c r="VLF84" s="545"/>
      <c r="VLG84" s="545"/>
      <c r="VLH84" s="545"/>
      <c r="VLL84" s="545"/>
      <c r="VLN84" s="545"/>
      <c r="VLO84" s="545"/>
      <c r="VLP84" s="545"/>
      <c r="VLT84" s="545"/>
      <c r="VLV84" s="545"/>
      <c r="VLW84" s="545"/>
      <c r="VLX84" s="545"/>
      <c r="VMB84" s="545"/>
      <c r="VMD84" s="545"/>
      <c r="VME84" s="545"/>
      <c r="VMF84" s="545"/>
      <c r="VMJ84" s="545"/>
      <c r="VML84" s="545"/>
      <c r="VMM84" s="545"/>
      <c r="VMN84" s="545"/>
      <c r="VMR84" s="545"/>
      <c r="VMT84" s="545"/>
      <c r="VMU84" s="545"/>
      <c r="VMV84" s="545"/>
      <c r="VMZ84" s="545"/>
      <c r="VNB84" s="545"/>
      <c r="VNC84" s="545"/>
      <c r="VND84" s="545"/>
      <c r="VNH84" s="545"/>
      <c r="VNJ84" s="545"/>
      <c r="VNK84" s="545"/>
      <c r="VNL84" s="545"/>
      <c r="VNP84" s="545"/>
      <c r="VNR84" s="545"/>
      <c r="VNS84" s="545"/>
      <c r="VNT84" s="545"/>
      <c r="VNX84" s="545"/>
      <c r="VNZ84" s="545"/>
      <c r="VOA84" s="545"/>
      <c r="VOB84" s="545"/>
      <c r="VOF84" s="545"/>
      <c r="VOH84" s="545"/>
      <c r="VOI84" s="545"/>
      <c r="VOJ84" s="545"/>
      <c r="VON84" s="545"/>
      <c r="VOP84" s="545"/>
      <c r="VOQ84" s="545"/>
      <c r="VOR84" s="545"/>
      <c r="VOV84" s="545"/>
      <c r="VOX84" s="545"/>
      <c r="VOY84" s="545"/>
      <c r="VOZ84" s="545"/>
      <c r="VPD84" s="545"/>
      <c r="VPF84" s="545"/>
      <c r="VPG84" s="545"/>
      <c r="VPH84" s="545"/>
      <c r="VPL84" s="545"/>
      <c r="VPN84" s="545"/>
      <c r="VPO84" s="545"/>
      <c r="VPP84" s="545"/>
      <c r="VPT84" s="545"/>
      <c r="VPV84" s="545"/>
      <c r="VPW84" s="545"/>
      <c r="VPX84" s="545"/>
      <c r="VQB84" s="545"/>
      <c r="VQD84" s="545"/>
      <c r="VQE84" s="545"/>
      <c r="VQF84" s="545"/>
      <c r="VQJ84" s="545"/>
      <c r="VQL84" s="545"/>
      <c r="VQM84" s="545"/>
      <c r="VQN84" s="545"/>
      <c r="VQR84" s="545"/>
      <c r="VQT84" s="545"/>
      <c r="VQU84" s="545"/>
      <c r="VQV84" s="545"/>
      <c r="VQZ84" s="545"/>
      <c r="VRB84" s="545"/>
      <c r="VRC84" s="545"/>
      <c r="VRD84" s="545"/>
      <c r="VRH84" s="545"/>
      <c r="VRJ84" s="545"/>
      <c r="VRK84" s="545"/>
      <c r="VRL84" s="545"/>
      <c r="VRP84" s="545"/>
      <c r="VRR84" s="545"/>
      <c r="VRS84" s="545"/>
      <c r="VRT84" s="545"/>
      <c r="VRX84" s="545"/>
      <c r="VRZ84" s="545"/>
      <c r="VSA84" s="545"/>
      <c r="VSB84" s="545"/>
      <c r="VSF84" s="545"/>
      <c r="VSH84" s="545"/>
      <c r="VSI84" s="545"/>
      <c r="VSJ84" s="545"/>
      <c r="VSN84" s="545"/>
      <c r="VSP84" s="545"/>
      <c r="VSQ84" s="545"/>
      <c r="VSR84" s="545"/>
      <c r="VSV84" s="545"/>
      <c r="VSX84" s="545"/>
      <c r="VSY84" s="545"/>
      <c r="VSZ84" s="545"/>
      <c r="VTD84" s="545"/>
      <c r="VTF84" s="545"/>
      <c r="VTG84" s="545"/>
      <c r="VTH84" s="545"/>
      <c r="VTL84" s="545"/>
      <c r="VTN84" s="545"/>
      <c r="VTO84" s="545"/>
      <c r="VTP84" s="545"/>
      <c r="VTT84" s="545"/>
      <c r="VTV84" s="545"/>
      <c r="VTW84" s="545"/>
      <c r="VTX84" s="545"/>
      <c r="VUB84" s="545"/>
      <c r="VUD84" s="545"/>
      <c r="VUE84" s="545"/>
      <c r="VUF84" s="545"/>
      <c r="VUJ84" s="545"/>
      <c r="VUL84" s="545"/>
      <c r="VUM84" s="545"/>
      <c r="VUN84" s="545"/>
      <c r="VUR84" s="545"/>
      <c r="VUT84" s="545"/>
      <c r="VUU84" s="545"/>
      <c r="VUV84" s="545"/>
      <c r="VUZ84" s="545"/>
      <c r="VVB84" s="545"/>
      <c r="VVC84" s="545"/>
      <c r="VVD84" s="545"/>
      <c r="VVH84" s="545"/>
      <c r="VVJ84" s="545"/>
      <c r="VVK84" s="545"/>
      <c r="VVL84" s="545"/>
      <c r="VVP84" s="545"/>
      <c r="VVR84" s="545"/>
      <c r="VVS84" s="545"/>
      <c r="VVT84" s="545"/>
      <c r="VVX84" s="545"/>
      <c r="VVZ84" s="545"/>
      <c r="VWA84" s="545"/>
      <c r="VWB84" s="545"/>
      <c r="VWF84" s="545"/>
      <c r="VWH84" s="545"/>
      <c r="VWI84" s="545"/>
      <c r="VWJ84" s="545"/>
      <c r="VWN84" s="545"/>
      <c r="VWP84" s="545"/>
      <c r="VWQ84" s="545"/>
      <c r="VWR84" s="545"/>
      <c r="VWV84" s="545"/>
      <c r="VWX84" s="545"/>
      <c r="VWY84" s="545"/>
      <c r="VWZ84" s="545"/>
      <c r="VXD84" s="545"/>
      <c r="VXF84" s="545"/>
      <c r="VXG84" s="545"/>
      <c r="VXH84" s="545"/>
      <c r="VXL84" s="545"/>
      <c r="VXN84" s="545"/>
      <c r="VXO84" s="545"/>
      <c r="VXP84" s="545"/>
      <c r="VXT84" s="545"/>
      <c r="VXV84" s="545"/>
      <c r="VXW84" s="545"/>
      <c r="VXX84" s="545"/>
      <c r="VYB84" s="545"/>
      <c r="VYD84" s="545"/>
      <c r="VYE84" s="545"/>
      <c r="VYF84" s="545"/>
      <c r="VYJ84" s="545"/>
      <c r="VYL84" s="545"/>
      <c r="VYM84" s="545"/>
      <c r="VYN84" s="545"/>
      <c r="VYR84" s="545"/>
      <c r="VYT84" s="545"/>
      <c r="VYU84" s="545"/>
      <c r="VYV84" s="545"/>
      <c r="VYZ84" s="545"/>
      <c r="VZB84" s="545"/>
      <c r="VZC84" s="545"/>
      <c r="VZD84" s="545"/>
      <c r="VZH84" s="545"/>
      <c r="VZJ84" s="545"/>
      <c r="VZK84" s="545"/>
      <c r="VZL84" s="545"/>
      <c r="VZP84" s="545"/>
      <c r="VZR84" s="545"/>
      <c r="VZS84" s="545"/>
      <c r="VZT84" s="545"/>
      <c r="VZX84" s="545"/>
      <c r="VZZ84" s="545"/>
      <c r="WAA84" s="545"/>
      <c r="WAB84" s="545"/>
      <c r="WAF84" s="545"/>
      <c r="WAH84" s="545"/>
      <c r="WAI84" s="545"/>
      <c r="WAJ84" s="545"/>
      <c r="WAN84" s="545"/>
      <c r="WAP84" s="545"/>
      <c r="WAQ84" s="545"/>
      <c r="WAR84" s="545"/>
      <c r="WAV84" s="545"/>
      <c r="WAX84" s="545"/>
      <c r="WAY84" s="545"/>
      <c r="WAZ84" s="545"/>
      <c r="WBD84" s="545"/>
      <c r="WBF84" s="545"/>
      <c r="WBG84" s="545"/>
      <c r="WBH84" s="545"/>
      <c r="WBL84" s="545"/>
      <c r="WBN84" s="545"/>
      <c r="WBO84" s="545"/>
      <c r="WBP84" s="545"/>
      <c r="WBT84" s="545"/>
      <c r="WBV84" s="545"/>
      <c r="WBW84" s="545"/>
      <c r="WBX84" s="545"/>
      <c r="WCB84" s="545"/>
      <c r="WCD84" s="545"/>
      <c r="WCE84" s="545"/>
      <c r="WCF84" s="545"/>
      <c r="WCJ84" s="545"/>
      <c r="WCL84" s="545"/>
      <c r="WCM84" s="545"/>
      <c r="WCN84" s="545"/>
      <c r="WCR84" s="545"/>
      <c r="WCT84" s="545"/>
      <c r="WCU84" s="545"/>
      <c r="WCV84" s="545"/>
      <c r="WCZ84" s="545"/>
      <c r="WDB84" s="545"/>
      <c r="WDC84" s="545"/>
      <c r="WDD84" s="545"/>
      <c r="WDH84" s="545"/>
      <c r="WDJ84" s="545"/>
      <c r="WDK84" s="545"/>
      <c r="WDL84" s="545"/>
      <c r="WDP84" s="545"/>
      <c r="WDR84" s="545"/>
      <c r="WDS84" s="545"/>
      <c r="WDT84" s="545"/>
      <c r="WDX84" s="545"/>
      <c r="WDZ84" s="545"/>
      <c r="WEA84" s="545"/>
      <c r="WEB84" s="545"/>
      <c r="WEF84" s="545"/>
      <c r="WEH84" s="545"/>
      <c r="WEI84" s="545"/>
      <c r="WEJ84" s="545"/>
      <c r="WEN84" s="545"/>
      <c r="WEP84" s="545"/>
      <c r="WEQ84" s="545"/>
      <c r="WER84" s="545"/>
      <c r="WEV84" s="545"/>
      <c r="WEX84" s="545"/>
      <c r="WEY84" s="545"/>
      <c r="WEZ84" s="545"/>
      <c r="WFD84" s="545"/>
      <c r="WFF84" s="545"/>
      <c r="WFG84" s="545"/>
      <c r="WFH84" s="545"/>
      <c r="WFL84" s="545"/>
      <c r="WFN84" s="545"/>
      <c r="WFO84" s="545"/>
      <c r="WFP84" s="545"/>
      <c r="WFT84" s="545"/>
      <c r="WFV84" s="545"/>
      <c r="WFW84" s="545"/>
      <c r="WFX84" s="545"/>
      <c r="WGB84" s="545"/>
      <c r="WGD84" s="545"/>
      <c r="WGE84" s="545"/>
      <c r="WGF84" s="545"/>
      <c r="WGJ84" s="545"/>
      <c r="WGL84" s="545"/>
      <c r="WGM84" s="545"/>
      <c r="WGN84" s="545"/>
      <c r="WGR84" s="545"/>
      <c r="WGT84" s="545"/>
      <c r="WGU84" s="545"/>
      <c r="WGV84" s="545"/>
      <c r="WGZ84" s="545"/>
      <c r="WHB84" s="545"/>
      <c r="WHC84" s="545"/>
      <c r="WHD84" s="545"/>
      <c r="WHH84" s="545"/>
      <c r="WHJ84" s="545"/>
      <c r="WHK84" s="545"/>
      <c r="WHL84" s="545"/>
      <c r="WHP84" s="545"/>
      <c r="WHR84" s="545"/>
      <c r="WHS84" s="545"/>
      <c r="WHT84" s="545"/>
      <c r="WHX84" s="545"/>
      <c r="WHZ84" s="545"/>
      <c r="WIA84" s="545"/>
      <c r="WIB84" s="545"/>
      <c r="WIF84" s="545"/>
      <c r="WIH84" s="545"/>
      <c r="WII84" s="545"/>
      <c r="WIJ84" s="545"/>
      <c r="WIN84" s="545"/>
      <c r="WIP84" s="545"/>
      <c r="WIQ84" s="545"/>
      <c r="WIR84" s="545"/>
      <c r="WIV84" s="545"/>
      <c r="WIX84" s="545"/>
      <c r="WIY84" s="545"/>
      <c r="WIZ84" s="545"/>
      <c r="WJD84" s="545"/>
      <c r="WJF84" s="545"/>
      <c r="WJG84" s="545"/>
      <c r="WJH84" s="545"/>
      <c r="WJL84" s="545"/>
      <c r="WJN84" s="545"/>
      <c r="WJO84" s="545"/>
      <c r="WJP84" s="545"/>
      <c r="WJT84" s="545"/>
      <c r="WJV84" s="545"/>
      <c r="WJW84" s="545"/>
      <c r="WJX84" s="545"/>
      <c r="WKB84" s="545"/>
      <c r="WKD84" s="545"/>
      <c r="WKE84" s="545"/>
      <c r="WKF84" s="545"/>
      <c r="WKJ84" s="545"/>
      <c r="WKL84" s="545"/>
      <c r="WKM84" s="545"/>
      <c r="WKN84" s="545"/>
      <c r="WKR84" s="545"/>
      <c r="WKT84" s="545"/>
      <c r="WKU84" s="545"/>
      <c r="WKV84" s="545"/>
      <c r="WKZ84" s="545"/>
      <c r="WLB84" s="545"/>
      <c r="WLC84" s="545"/>
      <c r="WLD84" s="545"/>
      <c r="WLH84" s="545"/>
      <c r="WLJ84" s="545"/>
      <c r="WLK84" s="545"/>
      <c r="WLL84" s="545"/>
      <c r="WLP84" s="545"/>
      <c r="WLR84" s="545"/>
      <c r="WLS84" s="545"/>
      <c r="WLT84" s="545"/>
      <c r="WLX84" s="545"/>
      <c r="WLZ84" s="545"/>
      <c r="WMA84" s="545"/>
      <c r="WMB84" s="545"/>
      <c r="WMF84" s="545"/>
      <c r="WMH84" s="545"/>
      <c r="WMI84" s="545"/>
      <c r="WMJ84" s="545"/>
      <c r="WMN84" s="545"/>
      <c r="WMP84" s="545"/>
      <c r="WMQ84" s="545"/>
      <c r="WMR84" s="545"/>
      <c r="WMV84" s="545"/>
      <c r="WMX84" s="545"/>
      <c r="WMY84" s="545"/>
      <c r="WMZ84" s="545"/>
      <c r="WND84" s="545"/>
      <c r="WNF84" s="545"/>
      <c r="WNG84" s="545"/>
      <c r="WNH84" s="545"/>
      <c r="WNL84" s="545"/>
      <c r="WNN84" s="545"/>
      <c r="WNO84" s="545"/>
      <c r="WNP84" s="545"/>
      <c r="WNT84" s="545"/>
      <c r="WNV84" s="545"/>
      <c r="WNW84" s="545"/>
      <c r="WNX84" s="545"/>
      <c r="WOB84" s="545"/>
      <c r="WOD84" s="545"/>
      <c r="WOE84" s="545"/>
      <c r="WOF84" s="545"/>
      <c r="WOJ84" s="545"/>
      <c r="WOL84" s="545"/>
      <c r="WOM84" s="545"/>
      <c r="WON84" s="545"/>
      <c r="WOR84" s="545"/>
      <c r="WOT84" s="545"/>
      <c r="WOU84" s="545"/>
      <c r="WOV84" s="545"/>
      <c r="WOZ84" s="545"/>
      <c r="WPB84" s="545"/>
      <c r="WPC84" s="545"/>
      <c r="WPD84" s="545"/>
      <c r="WPH84" s="545"/>
      <c r="WPJ84" s="545"/>
      <c r="WPK84" s="545"/>
      <c r="WPL84" s="545"/>
      <c r="WPP84" s="545"/>
      <c r="WPR84" s="545"/>
      <c r="WPS84" s="545"/>
      <c r="WPT84" s="545"/>
      <c r="WPX84" s="545"/>
      <c r="WPZ84" s="545"/>
      <c r="WQA84" s="545"/>
      <c r="WQB84" s="545"/>
      <c r="WQF84" s="545"/>
      <c r="WQH84" s="545"/>
      <c r="WQI84" s="545"/>
      <c r="WQJ84" s="545"/>
      <c r="WQN84" s="545"/>
      <c r="WQP84" s="545"/>
      <c r="WQQ84" s="545"/>
      <c r="WQR84" s="545"/>
      <c r="WQV84" s="545"/>
      <c r="WQX84" s="545"/>
      <c r="WQY84" s="545"/>
      <c r="WQZ84" s="545"/>
      <c r="WRD84" s="545"/>
      <c r="WRF84" s="545"/>
      <c r="WRG84" s="545"/>
      <c r="WRH84" s="545"/>
      <c r="WRL84" s="545"/>
      <c r="WRN84" s="545"/>
      <c r="WRO84" s="545"/>
      <c r="WRP84" s="545"/>
      <c r="WRT84" s="545"/>
      <c r="WRV84" s="545"/>
      <c r="WRW84" s="545"/>
      <c r="WRX84" s="545"/>
      <c r="WSB84" s="545"/>
      <c r="WSD84" s="545"/>
      <c r="WSE84" s="545"/>
      <c r="WSF84" s="545"/>
      <c r="WSJ84" s="545"/>
      <c r="WSL84" s="545"/>
      <c r="WSM84" s="545"/>
      <c r="WSN84" s="545"/>
      <c r="WSR84" s="545"/>
      <c r="WST84" s="545"/>
      <c r="WSU84" s="545"/>
      <c r="WSV84" s="545"/>
      <c r="WSZ84" s="545"/>
      <c r="WTB84" s="545"/>
      <c r="WTC84" s="545"/>
      <c r="WTD84" s="545"/>
      <c r="WTH84" s="545"/>
      <c r="WTJ84" s="545"/>
      <c r="WTK84" s="545"/>
      <c r="WTL84" s="545"/>
      <c r="WTP84" s="545"/>
      <c r="WTR84" s="545"/>
      <c r="WTS84" s="545"/>
      <c r="WTT84" s="545"/>
      <c r="WTX84" s="545"/>
      <c r="WTZ84" s="545"/>
      <c r="WUA84" s="545"/>
      <c r="WUB84" s="545"/>
      <c r="WUF84" s="545"/>
      <c r="WUH84" s="545"/>
      <c r="WUI84" s="545"/>
      <c r="WUJ84" s="545"/>
      <c r="WUN84" s="545"/>
      <c r="WUP84" s="545"/>
      <c r="WUQ84" s="545"/>
      <c r="WUR84" s="545"/>
      <c r="WUV84" s="545"/>
      <c r="WUX84" s="545"/>
      <c r="WUY84" s="545"/>
      <c r="WUZ84" s="545"/>
      <c r="WVD84" s="545"/>
      <c r="WVF84" s="545"/>
      <c r="WVG84" s="545"/>
      <c r="WVH84" s="545"/>
      <c r="WVL84" s="545"/>
      <c r="WVN84" s="545"/>
      <c r="WVO84" s="545"/>
      <c r="WVP84" s="545"/>
      <c r="WVT84" s="545"/>
      <c r="WVV84" s="545"/>
      <c r="WVW84" s="545"/>
      <c r="WVX84" s="545"/>
      <c r="WWB84" s="545"/>
      <c r="WWD84" s="545"/>
      <c r="WWE84" s="545"/>
      <c r="WWF84" s="545"/>
      <c r="WWJ84" s="545"/>
      <c r="WWL84" s="545"/>
      <c r="WWM84" s="545"/>
      <c r="WWN84" s="545"/>
      <c r="WWR84" s="545"/>
      <c r="WWT84" s="545"/>
      <c r="WWU84" s="545"/>
      <c r="WWV84" s="545"/>
      <c r="WWZ84" s="545"/>
      <c r="WXB84" s="545"/>
      <c r="WXC84" s="545"/>
      <c r="WXD84" s="545"/>
      <c r="WXH84" s="545"/>
      <c r="WXJ84" s="545"/>
      <c r="WXK84" s="545"/>
      <c r="WXL84" s="545"/>
      <c r="WXP84" s="545"/>
      <c r="WXR84" s="545"/>
      <c r="WXS84" s="545"/>
      <c r="WXT84" s="545"/>
      <c r="WXX84" s="545"/>
      <c r="WXZ84" s="545"/>
      <c r="WYA84" s="545"/>
      <c r="WYB84" s="545"/>
      <c r="WYF84" s="545"/>
      <c r="WYH84" s="545"/>
      <c r="WYI84" s="545"/>
      <c r="WYJ84" s="545"/>
      <c r="WYN84" s="545"/>
      <c r="WYP84" s="545"/>
      <c r="WYQ84" s="545"/>
      <c r="WYR84" s="545"/>
      <c r="WYV84" s="545"/>
      <c r="WYX84" s="545"/>
      <c r="WYY84" s="545"/>
      <c r="WYZ84" s="545"/>
      <c r="WZD84" s="545"/>
      <c r="WZF84" s="545"/>
      <c r="WZG84" s="545"/>
      <c r="WZH84" s="545"/>
      <c r="WZL84" s="545"/>
      <c r="WZN84" s="545"/>
      <c r="WZO84" s="545"/>
      <c r="WZP84" s="545"/>
      <c r="WZT84" s="545"/>
      <c r="WZV84" s="545"/>
      <c r="WZW84" s="545"/>
      <c r="WZX84" s="545"/>
      <c r="XAB84" s="545"/>
      <c r="XAD84" s="545"/>
      <c r="XAE84" s="545"/>
      <c r="XAF84" s="545"/>
      <c r="XAJ84" s="545"/>
      <c r="XAL84" s="545"/>
      <c r="XAM84" s="545"/>
      <c r="XAN84" s="545"/>
      <c r="XAR84" s="545"/>
      <c r="XAT84" s="545"/>
      <c r="XAU84" s="545"/>
      <c r="XAV84" s="545"/>
      <c r="XAZ84" s="545"/>
      <c r="XBB84" s="545"/>
      <c r="XBC84" s="545"/>
      <c r="XBD84" s="545"/>
      <c r="XBH84" s="545"/>
      <c r="XBJ84" s="545"/>
      <c r="XBK84" s="545"/>
      <c r="XBL84" s="545"/>
      <c r="XBP84" s="545"/>
      <c r="XBR84" s="545"/>
      <c r="XBS84" s="545"/>
      <c r="XBT84" s="545"/>
      <c r="XBX84" s="545"/>
      <c r="XBZ84" s="545"/>
      <c r="XCA84" s="545"/>
      <c r="XCB84" s="545"/>
      <c r="XCF84" s="545"/>
      <c r="XCH84" s="545"/>
      <c r="XCI84" s="545"/>
      <c r="XCJ84" s="545"/>
      <c r="XCN84" s="545"/>
      <c r="XCP84" s="545"/>
      <c r="XCQ84" s="545"/>
      <c r="XCR84" s="545"/>
      <c r="XCV84" s="545"/>
      <c r="XCX84" s="545"/>
      <c r="XCY84" s="545"/>
      <c r="XCZ84" s="545"/>
      <c r="XDD84" s="545"/>
      <c r="XDF84" s="545"/>
      <c r="XDG84" s="545"/>
      <c r="XDH84" s="545"/>
      <c r="XDL84" s="545"/>
      <c r="XDN84" s="545"/>
      <c r="XDO84" s="545"/>
      <c r="XDP84" s="545"/>
      <c r="XDT84" s="545"/>
      <c r="XDV84" s="545"/>
      <c r="XDW84" s="545"/>
      <c r="XDX84" s="545"/>
      <c r="XEB84" s="545"/>
      <c r="XED84" s="545"/>
      <c r="XEE84" s="545"/>
      <c r="XEF84" s="545"/>
      <c r="XEJ84" s="545"/>
      <c r="XEL84" s="545"/>
      <c r="XEM84" s="545"/>
      <c r="XEN84" s="545"/>
      <c r="XER84" s="545"/>
      <c r="XET84" s="545"/>
      <c r="XEU84" s="545"/>
      <c r="XEV84" s="545"/>
      <c r="XEZ84" s="545"/>
      <c r="XFB84" s="545"/>
      <c r="XFC84" s="545"/>
      <c r="XFD84" s="545"/>
    </row>
    <row r="85" spans="3:1024 1026:2048 2050:3072 3074:4096 4098:5120 5122:6144 6146:7168 7170:8192 8194:9216 9218:10240 10242:11264 11266:12288 12290:13312 13314:14336 14338:15360 15362:16384" s="256" customFormat="1" x14ac:dyDescent="0.15">
      <c r="D85" s="542" t="s">
        <v>846</v>
      </c>
      <c r="E85" s="523"/>
      <c r="F85" s="520"/>
      <c r="G85" s="264">
        <f t="shared" si="7"/>
        <v>9.2379238316312104E-3</v>
      </c>
      <c r="H85" s="15">
        <f t="shared" si="8"/>
        <v>0</v>
      </c>
      <c r="I85" s="15">
        <f t="shared" si="9"/>
        <v>0</v>
      </c>
      <c r="J85" s="15">
        <f>H85/SUM(H76:H86)*F15</f>
        <v>0</v>
      </c>
      <c r="K85" s="15">
        <f t="shared" si="6"/>
        <v>0</v>
      </c>
      <c r="L85" s="263">
        <v>0.83</v>
      </c>
      <c r="M85" s="264">
        <f t="shared" si="10"/>
        <v>0</v>
      </c>
    </row>
    <row r="86" spans="3:1024 1026:2048 2050:3072 3074:4096 4098:5120 5122:6144 6146:7168 7170:8192 8194:9216 9218:10240 10242:11264 11266:12288 12290:13312 13314:14336 14338:15360 15362:16384" s="256" customFormat="1" x14ac:dyDescent="0.15">
      <c r="D86" s="542" t="s">
        <v>847</v>
      </c>
      <c r="E86" s="523">
        <v>0.1</v>
      </c>
      <c r="F86" s="520"/>
      <c r="G86" s="264">
        <f t="shared" si="7"/>
        <v>6.200957768843196E-2</v>
      </c>
      <c r="H86" s="15">
        <f t="shared" si="8"/>
        <v>6.2009577688431969</v>
      </c>
      <c r="I86" s="15">
        <f t="shared" si="9"/>
        <v>0</v>
      </c>
      <c r="J86" s="15">
        <f>H86/SUM(H76:H86)*F15</f>
        <v>28.75142954760188</v>
      </c>
      <c r="K86" s="15">
        <f t="shared" si="6"/>
        <v>0</v>
      </c>
      <c r="L86" s="263">
        <v>0.83</v>
      </c>
      <c r="M86" s="264">
        <f t="shared" si="10"/>
        <v>23.863686524509561</v>
      </c>
      <c r="N86" s="512"/>
      <c r="T86" s="512"/>
      <c r="AB86" s="512"/>
      <c r="AJ86" s="512"/>
      <c r="AR86" s="512"/>
      <c r="AZ86" s="512"/>
      <c r="BH86" s="512"/>
      <c r="BP86" s="512"/>
      <c r="BX86" s="512"/>
      <c r="CF86" s="512"/>
      <c r="CN86" s="512"/>
      <c r="CV86" s="512"/>
      <c r="DD86" s="512"/>
      <c r="DL86" s="512"/>
      <c r="DT86" s="512"/>
      <c r="EB86" s="512"/>
      <c r="EJ86" s="512"/>
      <c r="ER86" s="512"/>
      <c r="EZ86" s="512"/>
      <c r="FH86" s="512"/>
      <c r="FP86" s="512"/>
      <c r="FX86" s="512"/>
      <c r="GF86" s="512"/>
      <c r="GN86" s="512"/>
      <c r="GV86" s="512"/>
      <c r="HD86" s="512"/>
      <c r="HL86" s="512"/>
      <c r="HT86" s="512"/>
      <c r="IB86" s="512"/>
      <c r="IJ86" s="512"/>
      <c r="IR86" s="512"/>
      <c r="IZ86" s="512"/>
      <c r="JH86" s="512"/>
      <c r="JP86" s="512"/>
      <c r="JX86" s="512"/>
      <c r="KF86" s="512"/>
      <c r="KN86" s="512"/>
      <c r="KV86" s="512"/>
      <c r="LD86" s="512"/>
      <c r="LL86" s="512"/>
      <c r="LT86" s="512"/>
      <c r="MB86" s="512"/>
      <c r="MJ86" s="512"/>
      <c r="MR86" s="512"/>
      <c r="MZ86" s="512"/>
      <c r="NH86" s="512"/>
      <c r="NP86" s="512"/>
      <c r="NX86" s="512"/>
      <c r="OF86" s="512"/>
      <c r="ON86" s="512"/>
      <c r="OV86" s="512"/>
      <c r="PD86" s="512"/>
      <c r="PL86" s="512"/>
      <c r="PT86" s="512"/>
      <c r="QB86" s="512"/>
      <c r="QJ86" s="512"/>
      <c r="QR86" s="512"/>
      <c r="QZ86" s="512"/>
      <c r="RH86" s="512"/>
      <c r="RP86" s="512"/>
      <c r="RX86" s="512"/>
      <c r="SF86" s="512"/>
      <c r="SN86" s="512"/>
      <c r="SV86" s="512"/>
      <c r="TD86" s="512"/>
      <c r="TL86" s="512"/>
      <c r="TT86" s="512"/>
      <c r="UB86" s="512"/>
      <c r="UJ86" s="512"/>
      <c r="UR86" s="512"/>
      <c r="UZ86" s="512"/>
      <c r="VH86" s="512"/>
      <c r="VP86" s="512"/>
      <c r="VX86" s="512"/>
      <c r="WF86" s="512"/>
      <c r="WN86" s="512"/>
      <c r="WV86" s="512"/>
      <c r="XD86" s="512"/>
      <c r="XL86" s="512"/>
      <c r="XT86" s="512"/>
      <c r="YB86" s="512"/>
      <c r="YJ86" s="512"/>
      <c r="YR86" s="512"/>
      <c r="YZ86" s="512"/>
      <c r="ZH86" s="512"/>
      <c r="ZP86" s="512"/>
      <c r="ZX86" s="512"/>
      <c r="AAF86" s="512"/>
      <c r="AAN86" s="512"/>
      <c r="AAV86" s="512"/>
      <c r="ABD86" s="512"/>
      <c r="ABL86" s="512"/>
      <c r="ABT86" s="512"/>
      <c r="ACB86" s="512"/>
      <c r="ACJ86" s="512"/>
      <c r="ACR86" s="512"/>
      <c r="ACZ86" s="512"/>
      <c r="ADH86" s="512"/>
      <c r="ADP86" s="512"/>
      <c r="ADX86" s="512"/>
      <c r="AEF86" s="512"/>
      <c r="AEN86" s="512"/>
      <c r="AEV86" s="512"/>
      <c r="AFD86" s="512"/>
      <c r="AFL86" s="512"/>
      <c r="AFT86" s="512"/>
      <c r="AGB86" s="512"/>
      <c r="AGJ86" s="512"/>
      <c r="AGR86" s="512"/>
      <c r="AGZ86" s="512"/>
      <c r="AHH86" s="512"/>
      <c r="AHP86" s="512"/>
      <c r="AHX86" s="512"/>
      <c r="AIF86" s="512"/>
      <c r="AIN86" s="512"/>
      <c r="AIV86" s="512"/>
      <c r="AJD86" s="512"/>
      <c r="AJL86" s="512"/>
      <c r="AJT86" s="512"/>
      <c r="AKB86" s="512"/>
      <c r="AKJ86" s="512"/>
      <c r="AKR86" s="512"/>
      <c r="AKZ86" s="512"/>
      <c r="ALH86" s="512"/>
      <c r="ALP86" s="512"/>
      <c r="ALX86" s="512"/>
      <c r="AMF86" s="512"/>
      <c r="AMN86" s="512"/>
      <c r="AMV86" s="512"/>
      <c r="AND86" s="512"/>
      <c r="ANL86" s="512"/>
      <c r="ANT86" s="512"/>
      <c r="AOB86" s="512"/>
      <c r="AOJ86" s="512"/>
      <c r="AOR86" s="512"/>
      <c r="AOZ86" s="512"/>
      <c r="APH86" s="512"/>
      <c r="APP86" s="512"/>
      <c r="APX86" s="512"/>
      <c r="AQF86" s="512"/>
      <c r="AQN86" s="512"/>
      <c r="AQV86" s="512"/>
      <c r="ARD86" s="512"/>
      <c r="ARL86" s="512"/>
      <c r="ART86" s="512"/>
      <c r="ASB86" s="512"/>
      <c r="ASJ86" s="512"/>
      <c r="ASR86" s="512"/>
      <c r="ASZ86" s="512"/>
      <c r="ATH86" s="512"/>
      <c r="ATP86" s="512"/>
      <c r="ATX86" s="512"/>
      <c r="AUF86" s="512"/>
      <c r="AUN86" s="512"/>
      <c r="AUV86" s="512"/>
      <c r="AVD86" s="512"/>
      <c r="AVL86" s="512"/>
      <c r="AVT86" s="512"/>
      <c r="AWB86" s="512"/>
      <c r="AWJ86" s="512"/>
      <c r="AWR86" s="512"/>
      <c r="AWZ86" s="512"/>
      <c r="AXH86" s="512"/>
      <c r="AXP86" s="512"/>
      <c r="AXX86" s="512"/>
      <c r="AYF86" s="512"/>
      <c r="AYN86" s="512"/>
      <c r="AYV86" s="512"/>
      <c r="AZD86" s="512"/>
      <c r="AZL86" s="512"/>
      <c r="AZT86" s="512"/>
      <c r="BAB86" s="512"/>
      <c r="BAJ86" s="512"/>
      <c r="BAR86" s="512"/>
      <c r="BAZ86" s="512"/>
      <c r="BBH86" s="512"/>
      <c r="BBP86" s="512"/>
      <c r="BBX86" s="512"/>
      <c r="BCF86" s="512"/>
      <c r="BCN86" s="512"/>
      <c r="BCV86" s="512"/>
      <c r="BDD86" s="512"/>
      <c r="BDL86" s="512"/>
      <c r="BDT86" s="512"/>
      <c r="BEB86" s="512"/>
      <c r="BEJ86" s="512"/>
      <c r="BER86" s="512"/>
      <c r="BEZ86" s="512"/>
      <c r="BFH86" s="512"/>
      <c r="BFP86" s="512"/>
      <c r="BFX86" s="512"/>
      <c r="BGF86" s="512"/>
      <c r="BGN86" s="512"/>
      <c r="BGV86" s="512"/>
      <c r="BHD86" s="512"/>
      <c r="BHL86" s="512"/>
      <c r="BHT86" s="512"/>
      <c r="BIB86" s="512"/>
      <c r="BIJ86" s="512"/>
      <c r="BIR86" s="512"/>
      <c r="BIZ86" s="512"/>
      <c r="BJH86" s="512"/>
      <c r="BJP86" s="512"/>
      <c r="BJX86" s="512"/>
      <c r="BKF86" s="512"/>
      <c r="BKN86" s="512"/>
      <c r="BKV86" s="512"/>
      <c r="BLD86" s="512"/>
      <c r="BLL86" s="512"/>
      <c r="BLT86" s="512"/>
      <c r="BMB86" s="512"/>
      <c r="BMJ86" s="512"/>
      <c r="BMR86" s="512"/>
      <c r="BMZ86" s="512"/>
      <c r="BNH86" s="512"/>
      <c r="BNP86" s="512"/>
      <c r="BNX86" s="512"/>
      <c r="BOF86" s="512"/>
      <c r="BON86" s="512"/>
      <c r="BOV86" s="512"/>
      <c r="BPD86" s="512"/>
      <c r="BPL86" s="512"/>
      <c r="BPT86" s="512"/>
      <c r="BQB86" s="512"/>
      <c r="BQJ86" s="512"/>
      <c r="BQR86" s="512"/>
      <c r="BQZ86" s="512"/>
      <c r="BRH86" s="512"/>
      <c r="BRP86" s="512"/>
      <c r="BRX86" s="512"/>
      <c r="BSF86" s="512"/>
      <c r="BSN86" s="512"/>
      <c r="BSV86" s="512"/>
      <c r="BTD86" s="512"/>
      <c r="BTL86" s="512"/>
      <c r="BTT86" s="512"/>
      <c r="BUB86" s="512"/>
      <c r="BUJ86" s="512"/>
      <c r="BUR86" s="512"/>
      <c r="BUZ86" s="512"/>
      <c r="BVH86" s="512"/>
      <c r="BVP86" s="512"/>
      <c r="BVX86" s="512"/>
      <c r="BWF86" s="512"/>
      <c r="BWN86" s="512"/>
      <c r="BWV86" s="512"/>
      <c r="BXD86" s="512"/>
      <c r="BXL86" s="512"/>
      <c r="BXT86" s="512"/>
      <c r="BYB86" s="512"/>
      <c r="BYJ86" s="512"/>
      <c r="BYR86" s="512"/>
      <c r="BYZ86" s="512"/>
      <c r="BZH86" s="512"/>
      <c r="BZP86" s="512"/>
      <c r="BZX86" s="512"/>
      <c r="CAF86" s="512"/>
      <c r="CAN86" s="512"/>
      <c r="CAV86" s="512"/>
      <c r="CBD86" s="512"/>
      <c r="CBL86" s="512"/>
      <c r="CBT86" s="512"/>
      <c r="CCB86" s="512"/>
      <c r="CCJ86" s="512"/>
      <c r="CCR86" s="512"/>
      <c r="CCZ86" s="512"/>
      <c r="CDH86" s="512"/>
      <c r="CDP86" s="512"/>
      <c r="CDX86" s="512"/>
      <c r="CEF86" s="512"/>
      <c r="CEN86" s="512"/>
      <c r="CEV86" s="512"/>
      <c r="CFD86" s="512"/>
      <c r="CFL86" s="512"/>
      <c r="CFT86" s="512"/>
      <c r="CGB86" s="512"/>
      <c r="CGJ86" s="512"/>
      <c r="CGR86" s="512"/>
      <c r="CGZ86" s="512"/>
      <c r="CHH86" s="512"/>
      <c r="CHP86" s="512"/>
      <c r="CHX86" s="512"/>
      <c r="CIF86" s="512"/>
      <c r="CIN86" s="512"/>
      <c r="CIV86" s="512"/>
      <c r="CJD86" s="512"/>
      <c r="CJL86" s="512"/>
      <c r="CJT86" s="512"/>
      <c r="CKB86" s="512"/>
      <c r="CKJ86" s="512"/>
      <c r="CKR86" s="512"/>
      <c r="CKZ86" s="512"/>
      <c r="CLH86" s="512"/>
      <c r="CLP86" s="512"/>
      <c r="CLX86" s="512"/>
      <c r="CMF86" s="512"/>
      <c r="CMN86" s="512"/>
      <c r="CMV86" s="512"/>
      <c r="CND86" s="512"/>
      <c r="CNL86" s="512"/>
      <c r="CNT86" s="512"/>
      <c r="COB86" s="512"/>
      <c r="COJ86" s="512"/>
      <c r="COR86" s="512"/>
      <c r="COZ86" s="512"/>
      <c r="CPH86" s="512"/>
      <c r="CPP86" s="512"/>
      <c r="CPX86" s="512"/>
      <c r="CQF86" s="512"/>
      <c r="CQN86" s="512"/>
      <c r="CQV86" s="512"/>
      <c r="CRD86" s="512"/>
      <c r="CRL86" s="512"/>
      <c r="CRT86" s="512"/>
      <c r="CSB86" s="512"/>
      <c r="CSJ86" s="512"/>
      <c r="CSR86" s="512"/>
      <c r="CSZ86" s="512"/>
      <c r="CTH86" s="512"/>
      <c r="CTP86" s="512"/>
      <c r="CTX86" s="512"/>
      <c r="CUF86" s="512"/>
      <c r="CUN86" s="512"/>
      <c r="CUV86" s="512"/>
      <c r="CVD86" s="512"/>
      <c r="CVL86" s="512"/>
      <c r="CVT86" s="512"/>
      <c r="CWB86" s="512"/>
      <c r="CWJ86" s="512"/>
      <c r="CWR86" s="512"/>
      <c r="CWZ86" s="512"/>
      <c r="CXH86" s="512"/>
      <c r="CXP86" s="512"/>
      <c r="CXX86" s="512"/>
      <c r="CYF86" s="512"/>
      <c r="CYN86" s="512"/>
      <c r="CYV86" s="512"/>
      <c r="CZD86" s="512"/>
      <c r="CZL86" s="512"/>
      <c r="CZT86" s="512"/>
      <c r="DAB86" s="512"/>
      <c r="DAJ86" s="512"/>
      <c r="DAR86" s="512"/>
      <c r="DAZ86" s="512"/>
      <c r="DBH86" s="512"/>
      <c r="DBP86" s="512"/>
      <c r="DBX86" s="512"/>
      <c r="DCF86" s="512"/>
      <c r="DCN86" s="512"/>
      <c r="DCV86" s="512"/>
      <c r="DDD86" s="512"/>
      <c r="DDL86" s="512"/>
      <c r="DDT86" s="512"/>
      <c r="DEB86" s="512"/>
      <c r="DEJ86" s="512"/>
      <c r="DER86" s="512"/>
      <c r="DEZ86" s="512"/>
      <c r="DFH86" s="512"/>
      <c r="DFP86" s="512"/>
      <c r="DFX86" s="512"/>
      <c r="DGF86" s="512"/>
      <c r="DGN86" s="512"/>
      <c r="DGV86" s="512"/>
      <c r="DHD86" s="512"/>
      <c r="DHL86" s="512"/>
      <c r="DHT86" s="512"/>
      <c r="DIB86" s="512"/>
      <c r="DIJ86" s="512"/>
      <c r="DIR86" s="512"/>
      <c r="DIZ86" s="512"/>
      <c r="DJH86" s="512"/>
      <c r="DJP86" s="512"/>
      <c r="DJX86" s="512"/>
      <c r="DKF86" s="512"/>
      <c r="DKN86" s="512"/>
      <c r="DKV86" s="512"/>
      <c r="DLD86" s="512"/>
      <c r="DLL86" s="512"/>
      <c r="DLT86" s="512"/>
      <c r="DMB86" s="512"/>
      <c r="DMJ86" s="512"/>
      <c r="DMR86" s="512"/>
      <c r="DMZ86" s="512"/>
      <c r="DNH86" s="512"/>
      <c r="DNP86" s="512"/>
      <c r="DNX86" s="512"/>
      <c r="DOF86" s="512"/>
      <c r="DON86" s="512"/>
      <c r="DOV86" s="512"/>
      <c r="DPD86" s="512"/>
      <c r="DPL86" s="512"/>
      <c r="DPT86" s="512"/>
      <c r="DQB86" s="512"/>
      <c r="DQJ86" s="512"/>
      <c r="DQR86" s="512"/>
      <c r="DQZ86" s="512"/>
      <c r="DRH86" s="512"/>
      <c r="DRP86" s="512"/>
      <c r="DRX86" s="512"/>
      <c r="DSF86" s="512"/>
      <c r="DSN86" s="512"/>
      <c r="DSV86" s="512"/>
      <c r="DTD86" s="512"/>
      <c r="DTL86" s="512"/>
      <c r="DTT86" s="512"/>
      <c r="DUB86" s="512"/>
      <c r="DUJ86" s="512"/>
      <c r="DUR86" s="512"/>
      <c r="DUZ86" s="512"/>
      <c r="DVH86" s="512"/>
      <c r="DVP86" s="512"/>
      <c r="DVX86" s="512"/>
      <c r="DWF86" s="512"/>
      <c r="DWN86" s="512"/>
      <c r="DWV86" s="512"/>
      <c r="DXD86" s="512"/>
      <c r="DXL86" s="512"/>
      <c r="DXT86" s="512"/>
      <c r="DYB86" s="512"/>
      <c r="DYJ86" s="512"/>
      <c r="DYR86" s="512"/>
      <c r="DYZ86" s="512"/>
      <c r="DZH86" s="512"/>
      <c r="DZP86" s="512"/>
      <c r="DZX86" s="512"/>
      <c r="EAF86" s="512"/>
      <c r="EAN86" s="512"/>
      <c r="EAV86" s="512"/>
      <c r="EBD86" s="512"/>
      <c r="EBL86" s="512"/>
      <c r="EBT86" s="512"/>
      <c r="ECB86" s="512"/>
      <c r="ECJ86" s="512"/>
      <c r="ECR86" s="512"/>
      <c r="ECZ86" s="512"/>
      <c r="EDH86" s="512"/>
      <c r="EDP86" s="512"/>
      <c r="EDX86" s="512"/>
      <c r="EEF86" s="512"/>
      <c r="EEN86" s="512"/>
      <c r="EEV86" s="512"/>
      <c r="EFD86" s="512"/>
      <c r="EFL86" s="512"/>
      <c r="EFT86" s="512"/>
      <c r="EGB86" s="512"/>
      <c r="EGJ86" s="512"/>
      <c r="EGR86" s="512"/>
      <c r="EGZ86" s="512"/>
      <c r="EHH86" s="512"/>
      <c r="EHP86" s="512"/>
      <c r="EHX86" s="512"/>
      <c r="EIF86" s="512"/>
      <c r="EIN86" s="512"/>
      <c r="EIV86" s="512"/>
      <c r="EJD86" s="512"/>
      <c r="EJL86" s="512"/>
      <c r="EJT86" s="512"/>
      <c r="EKB86" s="512"/>
      <c r="EKJ86" s="512"/>
      <c r="EKR86" s="512"/>
      <c r="EKZ86" s="512"/>
      <c r="ELH86" s="512"/>
      <c r="ELP86" s="512"/>
      <c r="ELX86" s="512"/>
      <c r="EMF86" s="512"/>
      <c r="EMN86" s="512"/>
      <c r="EMV86" s="512"/>
      <c r="END86" s="512"/>
      <c r="ENL86" s="512"/>
      <c r="ENT86" s="512"/>
      <c r="EOB86" s="512"/>
      <c r="EOJ86" s="512"/>
      <c r="EOR86" s="512"/>
      <c r="EOZ86" s="512"/>
      <c r="EPH86" s="512"/>
      <c r="EPP86" s="512"/>
      <c r="EPX86" s="512"/>
      <c r="EQF86" s="512"/>
      <c r="EQN86" s="512"/>
      <c r="EQV86" s="512"/>
      <c r="ERD86" s="512"/>
      <c r="ERL86" s="512"/>
      <c r="ERT86" s="512"/>
      <c r="ESB86" s="512"/>
      <c r="ESJ86" s="512"/>
      <c r="ESR86" s="512"/>
      <c r="ESZ86" s="512"/>
      <c r="ETH86" s="512"/>
      <c r="ETP86" s="512"/>
      <c r="ETX86" s="512"/>
      <c r="EUF86" s="512"/>
      <c r="EUN86" s="512"/>
      <c r="EUV86" s="512"/>
      <c r="EVD86" s="512"/>
      <c r="EVL86" s="512"/>
      <c r="EVT86" s="512"/>
      <c r="EWB86" s="512"/>
      <c r="EWJ86" s="512"/>
      <c r="EWR86" s="512"/>
      <c r="EWZ86" s="512"/>
      <c r="EXH86" s="512"/>
      <c r="EXP86" s="512"/>
      <c r="EXX86" s="512"/>
      <c r="EYF86" s="512"/>
      <c r="EYN86" s="512"/>
      <c r="EYV86" s="512"/>
      <c r="EZD86" s="512"/>
      <c r="EZL86" s="512"/>
      <c r="EZT86" s="512"/>
      <c r="FAB86" s="512"/>
      <c r="FAJ86" s="512"/>
      <c r="FAR86" s="512"/>
      <c r="FAZ86" s="512"/>
      <c r="FBH86" s="512"/>
      <c r="FBP86" s="512"/>
      <c r="FBX86" s="512"/>
      <c r="FCF86" s="512"/>
      <c r="FCN86" s="512"/>
      <c r="FCV86" s="512"/>
      <c r="FDD86" s="512"/>
      <c r="FDL86" s="512"/>
      <c r="FDT86" s="512"/>
      <c r="FEB86" s="512"/>
      <c r="FEJ86" s="512"/>
      <c r="FER86" s="512"/>
      <c r="FEZ86" s="512"/>
      <c r="FFH86" s="512"/>
      <c r="FFP86" s="512"/>
      <c r="FFX86" s="512"/>
      <c r="FGF86" s="512"/>
      <c r="FGN86" s="512"/>
      <c r="FGV86" s="512"/>
      <c r="FHD86" s="512"/>
      <c r="FHL86" s="512"/>
      <c r="FHT86" s="512"/>
      <c r="FIB86" s="512"/>
      <c r="FIJ86" s="512"/>
      <c r="FIR86" s="512"/>
      <c r="FIZ86" s="512"/>
      <c r="FJH86" s="512"/>
      <c r="FJP86" s="512"/>
      <c r="FJX86" s="512"/>
      <c r="FKF86" s="512"/>
      <c r="FKN86" s="512"/>
      <c r="FKV86" s="512"/>
      <c r="FLD86" s="512"/>
      <c r="FLL86" s="512"/>
      <c r="FLT86" s="512"/>
      <c r="FMB86" s="512"/>
      <c r="FMJ86" s="512"/>
      <c r="FMR86" s="512"/>
      <c r="FMZ86" s="512"/>
      <c r="FNH86" s="512"/>
      <c r="FNP86" s="512"/>
      <c r="FNX86" s="512"/>
      <c r="FOF86" s="512"/>
      <c r="FON86" s="512"/>
      <c r="FOV86" s="512"/>
      <c r="FPD86" s="512"/>
      <c r="FPL86" s="512"/>
      <c r="FPT86" s="512"/>
      <c r="FQB86" s="512"/>
      <c r="FQJ86" s="512"/>
      <c r="FQR86" s="512"/>
      <c r="FQZ86" s="512"/>
      <c r="FRH86" s="512"/>
      <c r="FRP86" s="512"/>
      <c r="FRX86" s="512"/>
      <c r="FSF86" s="512"/>
      <c r="FSN86" s="512"/>
      <c r="FSV86" s="512"/>
      <c r="FTD86" s="512"/>
      <c r="FTL86" s="512"/>
      <c r="FTT86" s="512"/>
      <c r="FUB86" s="512"/>
      <c r="FUJ86" s="512"/>
      <c r="FUR86" s="512"/>
      <c r="FUZ86" s="512"/>
      <c r="FVH86" s="512"/>
      <c r="FVP86" s="512"/>
      <c r="FVX86" s="512"/>
      <c r="FWF86" s="512"/>
      <c r="FWN86" s="512"/>
      <c r="FWV86" s="512"/>
      <c r="FXD86" s="512"/>
      <c r="FXL86" s="512"/>
      <c r="FXT86" s="512"/>
      <c r="FYB86" s="512"/>
      <c r="FYJ86" s="512"/>
      <c r="FYR86" s="512"/>
      <c r="FYZ86" s="512"/>
      <c r="FZH86" s="512"/>
      <c r="FZP86" s="512"/>
      <c r="FZX86" s="512"/>
      <c r="GAF86" s="512"/>
      <c r="GAN86" s="512"/>
      <c r="GAV86" s="512"/>
      <c r="GBD86" s="512"/>
      <c r="GBL86" s="512"/>
      <c r="GBT86" s="512"/>
      <c r="GCB86" s="512"/>
      <c r="GCJ86" s="512"/>
      <c r="GCR86" s="512"/>
      <c r="GCZ86" s="512"/>
      <c r="GDH86" s="512"/>
      <c r="GDP86" s="512"/>
      <c r="GDX86" s="512"/>
      <c r="GEF86" s="512"/>
      <c r="GEN86" s="512"/>
      <c r="GEV86" s="512"/>
      <c r="GFD86" s="512"/>
      <c r="GFL86" s="512"/>
      <c r="GFT86" s="512"/>
      <c r="GGB86" s="512"/>
      <c r="GGJ86" s="512"/>
      <c r="GGR86" s="512"/>
      <c r="GGZ86" s="512"/>
      <c r="GHH86" s="512"/>
      <c r="GHP86" s="512"/>
      <c r="GHX86" s="512"/>
      <c r="GIF86" s="512"/>
      <c r="GIN86" s="512"/>
      <c r="GIV86" s="512"/>
      <c r="GJD86" s="512"/>
      <c r="GJL86" s="512"/>
      <c r="GJT86" s="512"/>
      <c r="GKB86" s="512"/>
      <c r="GKJ86" s="512"/>
      <c r="GKR86" s="512"/>
      <c r="GKZ86" s="512"/>
      <c r="GLH86" s="512"/>
      <c r="GLP86" s="512"/>
      <c r="GLX86" s="512"/>
      <c r="GMF86" s="512"/>
      <c r="GMN86" s="512"/>
      <c r="GMV86" s="512"/>
      <c r="GND86" s="512"/>
      <c r="GNL86" s="512"/>
      <c r="GNT86" s="512"/>
      <c r="GOB86" s="512"/>
      <c r="GOJ86" s="512"/>
      <c r="GOR86" s="512"/>
      <c r="GOZ86" s="512"/>
      <c r="GPH86" s="512"/>
      <c r="GPP86" s="512"/>
      <c r="GPX86" s="512"/>
      <c r="GQF86" s="512"/>
      <c r="GQN86" s="512"/>
      <c r="GQV86" s="512"/>
      <c r="GRD86" s="512"/>
      <c r="GRL86" s="512"/>
      <c r="GRT86" s="512"/>
      <c r="GSB86" s="512"/>
      <c r="GSJ86" s="512"/>
      <c r="GSR86" s="512"/>
      <c r="GSZ86" s="512"/>
      <c r="GTH86" s="512"/>
      <c r="GTP86" s="512"/>
      <c r="GTX86" s="512"/>
      <c r="GUF86" s="512"/>
      <c r="GUN86" s="512"/>
      <c r="GUV86" s="512"/>
      <c r="GVD86" s="512"/>
      <c r="GVL86" s="512"/>
      <c r="GVT86" s="512"/>
      <c r="GWB86" s="512"/>
      <c r="GWJ86" s="512"/>
      <c r="GWR86" s="512"/>
      <c r="GWZ86" s="512"/>
      <c r="GXH86" s="512"/>
      <c r="GXP86" s="512"/>
      <c r="GXX86" s="512"/>
      <c r="GYF86" s="512"/>
      <c r="GYN86" s="512"/>
      <c r="GYV86" s="512"/>
      <c r="GZD86" s="512"/>
      <c r="GZL86" s="512"/>
      <c r="GZT86" s="512"/>
      <c r="HAB86" s="512"/>
      <c r="HAJ86" s="512"/>
      <c r="HAR86" s="512"/>
      <c r="HAZ86" s="512"/>
      <c r="HBH86" s="512"/>
      <c r="HBP86" s="512"/>
      <c r="HBX86" s="512"/>
      <c r="HCF86" s="512"/>
      <c r="HCN86" s="512"/>
      <c r="HCV86" s="512"/>
      <c r="HDD86" s="512"/>
      <c r="HDL86" s="512"/>
      <c r="HDT86" s="512"/>
      <c r="HEB86" s="512"/>
      <c r="HEJ86" s="512"/>
      <c r="HER86" s="512"/>
      <c r="HEZ86" s="512"/>
      <c r="HFH86" s="512"/>
      <c r="HFP86" s="512"/>
      <c r="HFX86" s="512"/>
      <c r="HGF86" s="512"/>
      <c r="HGN86" s="512"/>
      <c r="HGV86" s="512"/>
      <c r="HHD86" s="512"/>
      <c r="HHL86" s="512"/>
      <c r="HHT86" s="512"/>
      <c r="HIB86" s="512"/>
      <c r="HIJ86" s="512"/>
      <c r="HIR86" s="512"/>
      <c r="HIZ86" s="512"/>
      <c r="HJH86" s="512"/>
      <c r="HJP86" s="512"/>
      <c r="HJX86" s="512"/>
      <c r="HKF86" s="512"/>
      <c r="HKN86" s="512"/>
      <c r="HKV86" s="512"/>
      <c r="HLD86" s="512"/>
      <c r="HLL86" s="512"/>
      <c r="HLT86" s="512"/>
      <c r="HMB86" s="512"/>
      <c r="HMJ86" s="512"/>
      <c r="HMR86" s="512"/>
      <c r="HMZ86" s="512"/>
      <c r="HNH86" s="512"/>
      <c r="HNP86" s="512"/>
      <c r="HNX86" s="512"/>
      <c r="HOF86" s="512"/>
      <c r="HON86" s="512"/>
      <c r="HOV86" s="512"/>
      <c r="HPD86" s="512"/>
      <c r="HPL86" s="512"/>
      <c r="HPT86" s="512"/>
      <c r="HQB86" s="512"/>
      <c r="HQJ86" s="512"/>
      <c r="HQR86" s="512"/>
      <c r="HQZ86" s="512"/>
      <c r="HRH86" s="512"/>
      <c r="HRP86" s="512"/>
      <c r="HRX86" s="512"/>
      <c r="HSF86" s="512"/>
      <c r="HSN86" s="512"/>
      <c r="HSV86" s="512"/>
      <c r="HTD86" s="512"/>
      <c r="HTL86" s="512"/>
      <c r="HTT86" s="512"/>
      <c r="HUB86" s="512"/>
      <c r="HUJ86" s="512"/>
      <c r="HUR86" s="512"/>
      <c r="HUZ86" s="512"/>
      <c r="HVH86" s="512"/>
      <c r="HVP86" s="512"/>
      <c r="HVX86" s="512"/>
      <c r="HWF86" s="512"/>
      <c r="HWN86" s="512"/>
      <c r="HWV86" s="512"/>
      <c r="HXD86" s="512"/>
      <c r="HXL86" s="512"/>
      <c r="HXT86" s="512"/>
      <c r="HYB86" s="512"/>
      <c r="HYJ86" s="512"/>
      <c r="HYR86" s="512"/>
      <c r="HYZ86" s="512"/>
      <c r="HZH86" s="512"/>
      <c r="HZP86" s="512"/>
      <c r="HZX86" s="512"/>
      <c r="IAF86" s="512"/>
      <c r="IAN86" s="512"/>
      <c r="IAV86" s="512"/>
      <c r="IBD86" s="512"/>
      <c r="IBL86" s="512"/>
      <c r="IBT86" s="512"/>
      <c r="ICB86" s="512"/>
      <c r="ICJ86" s="512"/>
      <c r="ICR86" s="512"/>
      <c r="ICZ86" s="512"/>
      <c r="IDH86" s="512"/>
      <c r="IDP86" s="512"/>
      <c r="IDX86" s="512"/>
      <c r="IEF86" s="512"/>
      <c r="IEN86" s="512"/>
      <c r="IEV86" s="512"/>
      <c r="IFD86" s="512"/>
      <c r="IFL86" s="512"/>
      <c r="IFT86" s="512"/>
      <c r="IGB86" s="512"/>
      <c r="IGJ86" s="512"/>
      <c r="IGR86" s="512"/>
      <c r="IGZ86" s="512"/>
      <c r="IHH86" s="512"/>
      <c r="IHP86" s="512"/>
      <c r="IHX86" s="512"/>
      <c r="IIF86" s="512"/>
      <c r="IIN86" s="512"/>
      <c r="IIV86" s="512"/>
      <c r="IJD86" s="512"/>
      <c r="IJL86" s="512"/>
      <c r="IJT86" s="512"/>
      <c r="IKB86" s="512"/>
      <c r="IKJ86" s="512"/>
      <c r="IKR86" s="512"/>
      <c r="IKZ86" s="512"/>
      <c r="ILH86" s="512"/>
      <c r="ILP86" s="512"/>
      <c r="ILX86" s="512"/>
      <c r="IMF86" s="512"/>
      <c r="IMN86" s="512"/>
      <c r="IMV86" s="512"/>
      <c r="IND86" s="512"/>
      <c r="INL86" s="512"/>
      <c r="INT86" s="512"/>
      <c r="IOB86" s="512"/>
      <c r="IOJ86" s="512"/>
      <c r="IOR86" s="512"/>
      <c r="IOZ86" s="512"/>
      <c r="IPH86" s="512"/>
      <c r="IPP86" s="512"/>
      <c r="IPX86" s="512"/>
      <c r="IQF86" s="512"/>
      <c r="IQN86" s="512"/>
      <c r="IQV86" s="512"/>
      <c r="IRD86" s="512"/>
      <c r="IRL86" s="512"/>
      <c r="IRT86" s="512"/>
      <c r="ISB86" s="512"/>
      <c r="ISJ86" s="512"/>
      <c r="ISR86" s="512"/>
      <c r="ISZ86" s="512"/>
      <c r="ITH86" s="512"/>
      <c r="ITP86" s="512"/>
      <c r="ITX86" s="512"/>
      <c r="IUF86" s="512"/>
      <c r="IUN86" s="512"/>
      <c r="IUV86" s="512"/>
      <c r="IVD86" s="512"/>
      <c r="IVL86" s="512"/>
      <c r="IVT86" s="512"/>
      <c r="IWB86" s="512"/>
      <c r="IWJ86" s="512"/>
      <c r="IWR86" s="512"/>
      <c r="IWZ86" s="512"/>
      <c r="IXH86" s="512"/>
      <c r="IXP86" s="512"/>
      <c r="IXX86" s="512"/>
      <c r="IYF86" s="512"/>
      <c r="IYN86" s="512"/>
      <c r="IYV86" s="512"/>
      <c r="IZD86" s="512"/>
      <c r="IZL86" s="512"/>
      <c r="IZT86" s="512"/>
      <c r="JAB86" s="512"/>
      <c r="JAJ86" s="512"/>
      <c r="JAR86" s="512"/>
      <c r="JAZ86" s="512"/>
      <c r="JBH86" s="512"/>
      <c r="JBP86" s="512"/>
      <c r="JBX86" s="512"/>
      <c r="JCF86" s="512"/>
      <c r="JCN86" s="512"/>
      <c r="JCV86" s="512"/>
      <c r="JDD86" s="512"/>
      <c r="JDL86" s="512"/>
      <c r="JDT86" s="512"/>
      <c r="JEB86" s="512"/>
      <c r="JEJ86" s="512"/>
      <c r="JER86" s="512"/>
      <c r="JEZ86" s="512"/>
      <c r="JFH86" s="512"/>
      <c r="JFP86" s="512"/>
      <c r="JFX86" s="512"/>
      <c r="JGF86" s="512"/>
      <c r="JGN86" s="512"/>
      <c r="JGV86" s="512"/>
      <c r="JHD86" s="512"/>
      <c r="JHL86" s="512"/>
      <c r="JHT86" s="512"/>
      <c r="JIB86" s="512"/>
      <c r="JIJ86" s="512"/>
      <c r="JIR86" s="512"/>
      <c r="JIZ86" s="512"/>
      <c r="JJH86" s="512"/>
      <c r="JJP86" s="512"/>
      <c r="JJX86" s="512"/>
      <c r="JKF86" s="512"/>
      <c r="JKN86" s="512"/>
      <c r="JKV86" s="512"/>
      <c r="JLD86" s="512"/>
      <c r="JLL86" s="512"/>
      <c r="JLT86" s="512"/>
      <c r="JMB86" s="512"/>
      <c r="JMJ86" s="512"/>
      <c r="JMR86" s="512"/>
      <c r="JMZ86" s="512"/>
      <c r="JNH86" s="512"/>
      <c r="JNP86" s="512"/>
      <c r="JNX86" s="512"/>
      <c r="JOF86" s="512"/>
      <c r="JON86" s="512"/>
      <c r="JOV86" s="512"/>
      <c r="JPD86" s="512"/>
      <c r="JPL86" s="512"/>
      <c r="JPT86" s="512"/>
      <c r="JQB86" s="512"/>
      <c r="JQJ86" s="512"/>
      <c r="JQR86" s="512"/>
      <c r="JQZ86" s="512"/>
      <c r="JRH86" s="512"/>
      <c r="JRP86" s="512"/>
      <c r="JRX86" s="512"/>
      <c r="JSF86" s="512"/>
      <c r="JSN86" s="512"/>
      <c r="JSV86" s="512"/>
      <c r="JTD86" s="512"/>
      <c r="JTL86" s="512"/>
      <c r="JTT86" s="512"/>
      <c r="JUB86" s="512"/>
      <c r="JUJ86" s="512"/>
      <c r="JUR86" s="512"/>
      <c r="JUZ86" s="512"/>
      <c r="JVH86" s="512"/>
      <c r="JVP86" s="512"/>
      <c r="JVX86" s="512"/>
      <c r="JWF86" s="512"/>
      <c r="JWN86" s="512"/>
      <c r="JWV86" s="512"/>
      <c r="JXD86" s="512"/>
      <c r="JXL86" s="512"/>
      <c r="JXT86" s="512"/>
      <c r="JYB86" s="512"/>
      <c r="JYJ86" s="512"/>
      <c r="JYR86" s="512"/>
      <c r="JYZ86" s="512"/>
      <c r="JZH86" s="512"/>
      <c r="JZP86" s="512"/>
      <c r="JZX86" s="512"/>
      <c r="KAF86" s="512"/>
      <c r="KAN86" s="512"/>
      <c r="KAV86" s="512"/>
      <c r="KBD86" s="512"/>
      <c r="KBL86" s="512"/>
      <c r="KBT86" s="512"/>
      <c r="KCB86" s="512"/>
      <c r="KCJ86" s="512"/>
      <c r="KCR86" s="512"/>
      <c r="KCZ86" s="512"/>
      <c r="KDH86" s="512"/>
      <c r="KDP86" s="512"/>
      <c r="KDX86" s="512"/>
      <c r="KEF86" s="512"/>
      <c r="KEN86" s="512"/>
      <c r="KEV86" s="512"/>
      <c r="KFD86" s="512"/>
      <c r="KFL86" s="512"/>
      <c r="KFT86" s="512"/>
      <c r="KGB86" s="512"/>
      <c r="KGJ86" s="512"/>
      <c r="KGR86" s="512"/>
      <c r="KGZ86" s="512"/>
      <c r="KHH86" s="512"/>
      <c r="KHP86" s="512"/>
      <c r="KHX86" s="512"/>
      <c r="KIF86" s="512"/>
      <c r="KIN86" s="512"/>
      <c r="KIV86" s="512"/>
      <c r="KJD86" s="512"/>
      <c r="KJL86" s="512"/>
      <c r="KJT86" s="512"/>
      <c r="KKB86" s="512"/>
      <c r="KKJ86" s="512"/>
      <c r="KKR86" s="512"/>
      <c r="KKZ86" s="512"/>
      <c r="KLH86" s="512"/>
      <c r="KLP86" s="512"/>
      <c r="KLX86" s="512"/>
      <c r="KMF86" s="512"/>
      <c r="KMN86" s="512"/>
      <c r="KMV86" s="512"/>
      <c r="KND86" s="512"/>
      <c r="KNL86" s="512"/>
      <c r="KNT86" s="512"/>
      <c r="KOB86" s="512"/>
      <c r="KOJ86" s="512"/>
      <c r="KOR86" s="512"/>
      <c r="KOZ86" s="512"/>
      <c r="KPH86" s="512"/>
      <c r="KPP86" s="512"/>
      <c r="KPX86" s="512"/>
      <c r="KQF86" s="512"/>
      <c r="KQN86" s="512"/>
      <c r="KQV86" s="512"/>
      <c r="KRD86" s="512"/>
      <c r="KRL86" s="512"/>
      <c r="KRT86" s="512"/>
      <c r="KSB86" s="512"/>
      <c r="KSJ86" s="512"/>
      <c r="KSR86" s="512"/>
      <c r="KSZ86" s="512"/>
      <c r="KTH86" s="512"/>
      <c r="KTP86" s="512"/>
      <c r="KTX86" s="512"/>
      <c r="KUF86" s="512"/>
      <c r="KUN86" s="512"/>
      <c r="KUV86" s="512"/>
      <c r="KVD86" s="512"/>
      <c r="KVL86" s="512"/>
      <c r="KVT86" s="512"/>
      <c r="KWB86" s="512"/>
      <c r="KWJ86" s="512"/>
      <c r="KWR86" s="512"/>
      <c r="KWZ86" s="512"/>
      <c r="KXH86" s="512"/>
      <c r="KXP86" s="512"/>
      <c r="KXX86" s="512"/>
      <c r="KYF86" s="512"/>
      <c r="KYN86" s="512"/>
      <c r="KYV86" s="512"/>
      <c r="KZD86" s="512"/>
      <c r="KZL86" s="512"/>
      <c r="KZT86" s="512"/>
      <c r="LAB86" s="512"/>
      <c r="LAJ86" s="512"/>
      <c r="LAR86" s="512"/>
      <c r="LAZ86" s="512"/>
      <c r="LBH86" s="512"/>
      <c r="LBP86" s="512"/>
      <c r="LBX86" s="512"/>
      <c r="LCF86" s="512"/>
      <c r="LCN86" s="512"/>
      <c r="LCV86" s="512"/>
      <c r="LDD86" s="512"/>
      <c r="LDL86" s="512"/>
      <c r="LDT86" s="512"/>
      <c r="LEB86" s="512"/>
      <c r="LEJ86" s="512"/>
      <c r="LER86" s="512"/>
      <c r="LEZ86" s="512"/>
      <c r="LFH86" s="512"/>
      <c r="LFP86" s="512"/>
      <c r="LFX86" s="512"/>
      <c r="LGF86" s="512"/>
      <c r="LGN86" s="512"/>
      <c r="LGV86" s="512"/>
      <c r="LHD86" s="512"/>
      <c r="LHL86" s="512"/>
      <c r="LHT86" s="512"/>
      <c r="LIB86" s="512"/>
      <c r="LIJ86" s="512"/>
      <c r="LIR86" s="512"/>
      <c r="LIZ86" s="512"/>
      <c r="LJH86" s="512"/>
      <c r="LJP86" s="512"/>
      <c r="LJX86" s="512"/>
      <c r="LKF86" s="512"/>
      <c r="LKN86" s="512"/>
      <c r="LKV86" s="512"/>
      <c r="LLD86" s="512"/>
      <c r="LLL86" s="512"/>
      <c r="LLT86" s="512"/>
      <c r="LMB86" s="512"/>
      <c r="LMJ86" s="512"/>
      <c r="LMR86" s="512"/>
      <c r="LMZ86" s="512"/>
      <c r="LNH86" s="512"/>
      <c r="LNP86" s="512"/>
      <c r="LNX86" s="512"/>
      <c r="LOF86" s="512"/>
      <c r="LON86" s="512"/>
      <c r="LOV86" s="512"/>
      <c r="LPD86" s="512"/>
      <c r="LPL86" s="512"/>
      <c r="LPT86" s="512"/>
      <c r="LQB86" s="512"/>
      <c r="LQJ86" s="512"/>
      <c r="LQR86" s="512"/>
      <c r="LQZ86" s="512"/>
      <c r="LRH86" s="512"/>
      <c r="LRP86" s="512"/>
      <c r="LRX86" s="512"/>
      <c r="LSF86" s="512"/>
      <c r="LSN86" s="512"/>
      <c r="LSV86" s="512"/>
      <c r="LTD86" s="512"/>
      <c r="LTL86" s="512"/>
      <c r="LTT86" s="512"/>
      <c r="LUB86" s="512"/>
      <c r="LUJ86" s="512"/>
      <c r="LUR86" s="512"/>
      <c r="LUZ86" s="512"/>
      <c r="LVH86" s="512"/>
      <c r="LVP86" s="512"/>
      <c r="LVX86" s="512"/>
      <c r="LWF86" s="512"/>
      <c r="LWN86" s="512"/>
      <c r="LWV86" s="512"/>
      <c r="LXD86" s="512"/>
      <c r="LXL86" s="512"/>
      <c r="LXT86" s="512"/>
      <c r="LYB86" s="512"/>
      <c r="LYJ86" s="512"/>
      <c r="LYR86" s="512"/>
      <c r="LYZ86" s="512"/>
      <c r="LZH86" s="512"/>
      <c r="LZP86" s="512"/>
      <c r="LZX86" s="512"/>
      <c r="MAF86" s="512"/>
      <c r="MAN86" s="512"/>
      <c r="MAV86" s="512"/>
      <c r="MBD86" s="512"/>
      <c r="MBL86" s="512"/>
      <c r="MBT86" s="512"/>
      <c r="MCB86" s="512"/>
      <c r="MCJ86" s="512"/>
      <c r="MCR86" s="512"/>
      <c r="MCZ86" s="512"/>
      <c r="MDH86" s="512"/>
      <c r="MDP86" s="512"/>
      <c r="MDX86" s="512"/>
      <c r="MEF86" s="512"/>
      <c r="MEN86" s="512"/>
      <c r="MEV86" s="512"/>
      <c r="MFD86" s="512"/>
      <c r="MFL86" s="512"/>
      <c r="MFT86" s="512"/>
      <c r="MGB86" s="512"/>
      <c r="MGJ86" s="512"/>
      <c r="MGR86" s="512"/>
      <c r="MGZ86" s="512"/>
      <c r="MHH86" s="512"/>
      <c r="MHP86" s="512"/>
      <c r="MHX86" s="512"/>
      <c r="MIF86" s="512"/>
      <c r="MIN86" s="512"/>
      <c r="MIV86" s="512"/>
      <c r="MJD86" s="512"/>
      <c r="MJL86" s="512"/>
      <c r="MJT86" s="512"/>
      <c r="MKB86" s="512"/>
      <c r="MKJ86" s="512"/>
      <c r="MKR86" s="512"/>
      <c r="MKZ86" s="512"/>
      <c r="MLH86" s="512"/>
      <c r="MLP86" s="512"/>
      <c r="MLX86" s="512"/>
      <c r="MMF86" s="512"/>
      <c r="MMN86" s="512"/>
      <c r="MMV86" s="512"/>
      <c r="MND86" s="512"/>
      <c r="MNL86" s="512"/>
      <c r="MNT86" s="512"/>
      <c r="MOB86" s="512"/>
      <c r="MOJ86" s="512"/>
      <c r="MOR86" s="512"/>
      <c r="MOZ86" s="512"/>
      <c r="MPH86" s="512"/>
      <c r="MPP86" s="512"/>
      <c r="MPX86" s="512"/>
      <c r="MQF86" s="512"/>
      <c r="MQN86" s="512"/>
      <c r="MQV86" s="512"/>
      <c r="MRD86" s="512"/>
      <c r="MRL86" s="512"/>
      <c r="MRT86" s="512"/>
      <c r="MSB86" s="512"/>
      <c r="MSJ86" s="512"/>
      <c r="MSR86" s="512"/>
      <c r="MSZ86" s="512"/>
      <c r="MTH86" s="512"/>
      <c r="MTP86" s="512"/>
      <c r="MTX86" s="512"/>
      <c r="MUF86" s="512"/>
      <c r="MUN86" s="512"/>
      <c r="MUV86" s="512"/>
      <c r="MVD86" s="512"/>
      <c r="MVL86" s="512"/>
      <c r="MVT86" s="512"/>
      <c r="MWB86" s="512"/>
      <c r="MWJ86" s="512"/>
      <c r="MWR86" s="512"/>
      <c r="MWZ86" s="512"/>
      <c r="MXH86" s="512"/>
      <c r="MXP86" s="512"/>
      <c r="MXX86" s="512"/>
      <c r="MYF86" s="512"/>
      <c r="MYN86" s="512"/>
      <c r="MYV86" s="512"/>
      <c r="MZD86" s="512"/>
      <c r="MZL86" s="512"/>
      <c r="MZT86" s="512"/>
      <c r="NAB86" s="512"/>
      <c r="NAJ86" s="512"/>
      <c r="NAR86" s="512"/>
      <c r="NAZ86" s="512"/>
      <c r="NBH86" s="512"/>
      <c r="NBP86" s="512"/>
      <c r="NBX86" s="512"/>
      <c r="NCF86" s="512"/>
      <c r="NCN86" s="512"/>
      <c r="NCV86" s="512"/>
      <c r="NDD86" s="512"/>
      <c r="NDL86" s="512"/>
      <c r="NDT86" s="512"/>
      <c r="NEB86" s="512"/>
      <c r="NEJ86" s="512"/>
      <c r="NER86" s="512"/>
      <c r="NEZ86" s="512"/>
      <c r="NFH86" s="512"/>
      <c r="NFP86" s="512"/>
      <c r="NFX86" s="512"/>
      <c r="NGF86" s="512"/>
      <c r="NGN86" s="512"/>
      <c r="NGV86" s="512"/>
      <c r="NHD86" s="512"/>
      <c r="NHL86" s="512"/>
      <c r="NHT86" s="512"/>
      <c r="NIB86" s="512"/>
      <c r="NIJ86" s="512"/>
      <c r="NIR86" s="512"/>
      <c r="NIZ86" s="512"/>
      <c r="NJH86" s="512"/>
      <c r="NJP86" s="512"/>
      <c r="NJX86" s="512"/>
      <c r="NKF86" s="512"/>
      <c r="NKN86" s="512"/>
      <c r="NKV86" s="512"/>
      <c r="NLD86" s="512"/>
      <c r="NLL86" s="512"/>
      <c r="NLT86" s="512"/>
      <c r="NMB86" s="512"/>
      <c r="NMJ86" s="512"/>
      <c r="NMR86" s="512"/>
      <c r="NMZ86" s="512"/>
      <c r="NNH86" s="512"/>
      <c r="NNP86" s="512"/>
      <c r="NNX86" s="512"/>
      <c r="NOF86" s="512"/>
      <c r="NON86" s="512"/>
      <c r="NOV86" s="512"/>
      <c r="NPD86" s="512"/>
      <c r="NPL86" s="512"/>
      <c r="NPT86" s="512"/>
      <c r="NQB86" s="512"/>
      <c r="NQJ86" s="512"/>
      <c r="NQR86" s="512"/>
      <c r="NQZ86" s="512"/>
      <c r="NRH86" s="512"/>
      <c r="NRP86" s="512"/>
      <c r="NRX86" s="512"/>
      <c r="NSF86" s="512"/>
      <c r="NSN86" s="512"/>
      <c r="NSV86" s="512"/>
      <c r="NTD86" s="512"/>
      <c r="NTL86" s="512"/>
      <c r="NTT86" s="512"/>
      <c r="NUB86" s="512"/>
      <c r="NUJ86" s="512"/>
      <c r="NUR86" s="512"/>
      <c r="NUZ86" s="512"/>
      <c r="NVH86" s="512"/>
      <c r="NVP86" s="512"/>
      <c r="NVX86" s="512"/>
      <c r="NWF86" s="512"/>
      <c r="NWN86" s="512"/>
      <c r="NWV86" s="512"/>
      <c r="NXD86" s="512"/>
      <c r="NXL86" s="512"/>
      <c r="NXT86" s="512"/>
      <c r="NYB86" s="512"/>
      <c r="NYJ86" s="512"/>
      <c r="NYR86" s="512"/>
      <c r="NYZ86" s="512"/>
      <c r="NZH86" s="512"/>
      <c r="NZP86" s="512"/>
      <c r="NZX86" s="512"/>
      <c r="OAF86" s="512"/>
      <c r="OAN86" s="512"/>
      <c r="OAV86" s="512"/>
      <c r="OBD86" s="512"/>
      <c r="OBL86" s="512"/>
      <c r="OBT86" s="512"/>
      <c r="OCB86" s="512"/>
      <c r="OCJ86" s="512"/>
      <c r="OCR86" s="512"/>
      <c r="OCZ86" s="512"/>
      <c r="ODH86" s="512"/>
      <c r="ODP86" s="512"/>
      <c r="ODX86" s="512"/>
      <c r="OEF86" s="512"/>
      <c r="OEN86" s="512"/>
      <c r="OEV86" s="512"/>
      <c r="OFD86" s="512"/>
      <c r="OFL86" s="512"/>
      <c r="OFT86" s="512"/>
      <c r="OGB86" s="512"/>
      <c r="OGJ86" s="512"/>
      <c r="OGR86" s="512"/>
      <c r="OGZ86" s="512"/>
      <c r="OHH86" s="512"/>
      <c r="OHP86" s="512"/>
      <c r="OHX86" s="512"/>
      <c r="OIF86" s="512"/>
      <c r="OIN86" s="512"/>
      <c r="OIV86" s="512"/>
      <c r="OJD86" s="512"/>
      <c r="OJL86" s="512"/>
      <c r="OJT86" s="512"/>
      <c r="OKB86" s="512"/>
      <c r="OKJ86" s="512"/>
      <c r="OKR86" s="512"/>
      <c r="OKZ86" s="512"/>
      <c r="OLH86" s="512"/>
      <c r="OLP86" s="512"/>
      <c r="OLX86" s="512"/>
      <c r="OMF86" s="512"/>
      <c r="OMN86" s="512"/>
      <c r="OMV86" s="512"/>
      <c r="OND86" s="512"/>
      <c r="ONL86" s="512"/>
      <c r="ONT86" s="512"/>
      <c r="OOB86" s="512"/>
      <c r="OOJ86" s="512"/>
      <c r="OOR86" s="512"/>
      <c r="OOZ86" s="512"/>
      <c r="OPH86" s="512"/>
      <c r="OPP86" s="512"/>
      <c r="OPX86" s="512"/>
      <c r="OQF86" s="512"/>
      <c r="OQN86" s="512"/>
      <c r="OQV86" s="512"/>
      <c r="ORD86" s="512"/>
      <c r="ORL86" s="512"/>
      <c r="ORT86" s="512"/>
      <c r="OSB86" s="512"/>
      <c r="OSJ86" s="512"/>
      <c r="OSR86" s="512"/>
      <c r="OSZ86" s="512"/>
      <c r="OTH86" s="512"/>
      <c r="OTP86" s="512"/>
      <c r="OTX86" s="512"/>
      <c r="OUF86" s="512"/>
      <c r="OUN86" s="512"/>
      <c r="OUV86" s="512"/>
      <c r="OVD86" s="512"/>
      <c r="OVL86" s="512"/>
      <c r="OVT86" s="512"/>
      <c r="OWB86" s="512"/>
      <c r="OWJ86" s="512"/>
      <c r="OWR86" s="512"/>
      <c r="OWZ86" s="512"/>
      <c r="OXH86" s="512"/>
      <c r="OXP86" s="512"/>
      <c r="OXX86" s="512"/>
      <c r="OYF86" s="512"/>
      <c r="OYN86" s="512"/>
      <c r="OYV86" s="512"/>
      <c r="OZD86" s="512"/>
      <c r="OZL86" s="512"/>
      <c r="OZT86" s="512"/>
      <c r="PAB86" s="512"/>
      <c r="PAJ86" s="512"/>
      <c r="PAR86" s="512"/>
      <c r="PAZ86" s="512"/>
      <c r="PBH86" s="512"/>
      <c r="PBP86" s="512"/>
      <c r="PBX86" s="512"/>
      <c r="PCF86" s="512"/>
      <c r="PCN86" s="512"/>
      <c r="PCV86" s="512"/>
      <c r="PDD86" s="512"/>
      <c r="PDL86" s="512"/>
      <c r="PDT86" s="512"/>
      <c r="PEB86" s="512"/>
      <c r="PEJ86" s="512"/>
      <c r="PER86" s="512"/>
      <c r="PEZ86" s="512"/>
      <c r="PFH86" s="512"/>
      <c r="PFP86" s="512"/>
      <c r="PFX86" s="512"/>
      <c r="PGF86" s="512"/>
      <c r="PGN86" s="512"/>
      <c r="PGV86" s="512"/>
      <c r="PHD86" s="512"/>
      <c r="PHL86" s="512"/>
      <c r="PHT86" s="512"/>
      <c r="PIB86" s="512"/>
      <c r="PIJ86" s="512"/>
      <c r="PIR86" s="512"/>
      <c r="PIZ86" s="512"/>
      <c r="PJH86" s="512"/>
      <c r="PJP86" s="512"/>
      <c r="PJX86" s="512"/>
      <c r="PKF86" s="512"/>
      <c r="PKN86" s="512"/>
      <c r="PKV86" s="512"/>
      <c r="PLD86" s="512"/>
      <c r="PLL86" s="512"/>
      <c r="PLT86" s="512"/>
      <c r="PMB86" s="512"/>
      <c r="PMJ86" s="512"/>
      <c r="PMR86" s="512"/>
      <c r="PMZ86" s="512"/>
      <c r="PNH86" s="512"/>
      <c r="PNP86" s="512"/>
      <c r="PNX86" s="512"/>
      <c r="POF86" s="512"/>
      <c r="PON86" s="512"/>
      <c r="POV86" s="512"/>
      <c r="PPD86" s="512"/>
      <c r="PPL86" s="512"/>
      <c r="PPT86" s="512"/>
      <c r="PQB86" s="512"/>
      <c r="PQJ86" s="512"/>
      <c r="PQR86" s="512"/>
      <c r="PQZ86" s="512"/>
      <c r="PRH86" s="512"/>
      <c r="PRP86" s="512"/>
      <c r="PRX86" s="512"/>
      <c r="PSF86" s="512"/>
      <c r="PSN86" s="512"/>
      <c r="PSV86" s="512"/>
      <c r="PTD86" s="512"/>
      <c r="PTL86" s="512"/>
      <c r="PTT86" s="512"/>
      <c r="PUB86" s="512"/>
      <c r="PUJ86" s="512"/>
      <c r="PUR86" s="512"/>
      <c r="PUZ86" s="512"/>
      <c r="PVH86" s="512"/>
      <c r="PVP86" s="512"/>
      <c r="PVX86" s="512"/>
      <c r="PWF86" s="512"/>
      <c r="PWN86" s="512"/>
      <c r="PWV86" s="512"/>
      <c r="PXD86" s="512"/>
      <c r="PXL86" s="512"/>
      <c r="PXT86" s="512"/>
      <c r="PYB86" s="512"/>
      <c r="PYJ86" s="512"/>
      <c r="PYR86" s="512"/>
      <c r="PYZ86" s="512"/>
      <c r="PZH86" s="512"/>
      <c r="PZP86" s="512"/>
      <c r="PZX86" s="512"/>
      <c r="QAF86" s="512"/>
      <c r="QAN86" s="512"/>
      <c r="QAV86" s="512"/>
      <c r="QBD86" s="512"/>
      <c r="QBL86" s="512"/>
      <c r="QBT86" s="512"/>
      <c r="QCB86" s="512"/>
      <c r="QCJ86" s="512"/>
      <c r="QCR86" s="512"/>
      <c r="QCZ86" s="512"/>
      <c r="QDH86" s="512"/>
      <c r="QDP86" s="512"/>
      <c r="QDX86" s="512"/>
      <c r="QEF86" s="512"/>
      <c r="QEN86" s="512"/>
      <c r="QEV86" s="512"/>
      <c r="QFD86" s="512"/>
      <c r="QFL86" s="512"/>
      <c r="QFT86" s="512"/>
      <c r="QGB86" s="512"/>
      <c r="QGJ86" s="512"/>
      <c r="QGR86" s="512"/>
      <c r="QGZ86" s="512"/>
      <c r="QHH86" s="512"/>
      <c r="QHP86" s="512"/>
      <c r="QHX86" s="512"/>
      <c r="QIF86" s="512"/>
      <c r="QIN86" s="512"/>
      <c r="QIV86" s="512"/>
      <c r="QJD86" s="512"/>
      <c r="QJL86" s="512"/>
      <c r="QJT86" s="512"/>
      <c r="QKB86" s="512"/>
      <c r="QKJ86" s="512"/>
      <c r="QKR86" s="512"/>
      <c r="QKZ86" s="512"/>
      <c r="QLH86" s="512"/>
      <c r="QLP86" s="512"/>
      <c r="QLX86" s="512"/>
      <c r="QMF86" s="512"/>
      <c r="QMN86" s="512"/>
      <c r="QMV86" s="512"/>
      <c r="QND86" s="512"/>
      <c r="QNL86" s="512"/>
      <c r="QNT86" s="512"/>
      <c r="QOB86" s="512"/>
      <c r="QOJ86" s="512"/>
      <c r="QOR86" s="512"/>
      <c r="QOZ86" s="512"/>
      <c r="QPH86" s="512"/>
      <c r="QPP86" s="512"/>
      <c r="QPX86" s="512"/>
      <c r="QQF86" s="512"/>
      <c r="QQN86" s="512"/>
      <c r="QQV86" s="512"/>
      <c r="QRD86" s="512"/>
      <c r="QRL86" s="512"/>
      <c r="QRT86" s="512"/>
      <c r="QSB86" s="512"/>
      <c r="QSJ86" s="512"/>
      <c r="QSR86" s="512"/>
      <c r="QSZ86" s="512"/>
      <c r="QTH86" s="512"/>
      <c r="QTP86" s="512"/>
      <c r="QTX86" s="512"/>
      <c r="QUF86" s="512"/>
      <c r="QUN86" s="512"/>
      <c r="QUV86" s="512"/>
      <c r="QVD86" s="512"/>
      <c r="QVL86" s="512"/>
      <c r="QVT86" s="512"/>
      <c r="QWB86" s="512"/>
      <c r="QWJ86" s="512"/>
      <c r="QWR86" s="512"/>
      <c r="QWZ86" s="512"/>
      <c r="QXH86" s="512"/>
      <c r="QXP86" s="512"/>
      <c r="QXX86" s="512"/>
      <c r="QYF86" s="512"/>
      <c r="QYN86" s="512"/>
      <c r="QYV86" s="512"/>
      <c r="QZD86" s="512"/>
      <c r="QZL86" s="512"/>
      <c r="QZT86" s="512"/>
      <c r="RAB86" s="512"/>
      <c r="RAJ86" s="512"/>
      <c r="RAR86" s="512"/>
      <c r="RAZ86" s="512"/>
      <c r="RBH86" s="512"/>
      <c r="RBP86" s="512"/>
      <c r="RBX86" s="512"/>
      <c r="RCF86" s="512"/>
      <c r="RCN86" s="512"/>
      <c r="RCV86" s="512"/>
      <c r="RDD86" s="512"/>
      <c r="RDL86" s="512"/>
      <c r="RDT86" s="512"/>
      <c r="REB86" s="512"/>
      <c r="REJ86" s="512"/>
      <c r="RER86" s="512"/>
      <c r="REZ86" s="512"/>
      <c r="RFH86" s="512"/>
      <c r="RFP86" s="512"/>
      <c r="RFX86" s="512"/>
      <c r="RGF86" s="512"/>
      <c r="RGN86" s="512"/>
      <c r="RGV86" s="512"/>
      <c r="RHD86" s="512"/>
      <c r="RHL86" s="512"/>
      <c r="RHT86" s="512"/>
      <c r="RIB86" s="512"/>
      <c r="RIJ86" s="512"/>
      <c r="RIR86" s="512"/>
      <c r="RIZ86" s="512"/>
      <c r="RJH86" s="512"/>
      <c r="RJP86" s="512"/>
      <c r="RJX86" s="512"/>
      <c r="RKF86" s="512"/>
      <c r="RKN86" s="512"/>
      <c r="RKV86" s="512"/>
      <c r="RLD86" s="512"/>
      <c r="RLL86" s="512"/>
      <c r="RLT86" s="512"/>
      <c r="RMB86" s="512"/>
      <c r="RMJ86" s="512"/>
      <c r="RMR86" s="512"/>
      <c r="RMZ86" s="512"/>
      <c r="RNH86" s="512"/>
      <c r="RNP86" s="512"/>
      <c r="RNX86" s="512"/>
      <c r="ROF86" s="512"/>
      <c r="RON86" s="512"/>
      <c r="ROV86" s="512"/>
      <c r="RPD86" s="512"/>
      <c r="RPL86" s="512"/>
      <c r="RPT86" s="512"/>
      <c r="RQB86" s="512"/>
      <c r="RQJ86" s="512"/>
      <c r="RQR86" s="512"/>
      <c r="RQZ86" s="512"/>
      <c r="RRH86" s="512"/>
      <c r="RRP86" s="512"/>
      <c r="RRX86" s="512"/>
      <c r="RSF86" s="512"/>
      <c r="RSN86" s="512"/>
      <c r="RSV86" s="512"/>
      <c r="RTD86" s="512"/>
      <c r="RTL86" s="512"/>
      <c r="RTT86" s="512"/>
      <c r="RUB86" s="512"/>
      <c r="RUJ86" s="512"/>
      <c r="RUR86" s="512"/>
      <c r="RUZ86" s="512"/>
      <c r="RVH86" s="512"/>
      <c r="RVP86" s="512"/>
      <c r="RVX86" s="512"/>
      <c r="RWF86" s="512"/>
      <c r="RWN86" s="512"/>
      <c r="RWV86" s="512"/>
      <c r="RXD86" s="512"/>
      <c r="RXL86" s="512"/>
      <c r="RXT86" s="512"/>
      <c r="RYB86" s="512"/>
      <c r="RYJ86" s="512"/>
      <c r="RYR86" s="512"/>
      <c r="RYZ86" s="512"/>
      <c r="RZH86" s="512"/>
      <c r="RZP86" s="512"/>
      <c r="RZX86" s="512"/>
      <c r="SAF86" s="512"/>
      <c r="SAN86" s="512"/>
      <c r="SAV86" s="512"/>
      <c r="SBD86" s="512"/>
      <c r="SBL86" s="512"/>
      <c r="SBT86" s="512"/>
      <c r="SCB86" s="512"/>
      <c r="SCJ86" s="512"/>
      <c r="SCR86" s="512"/>
      <c r="SCZ86" s="512"/>
      <c r="SDH86" s="512"/>
      <c r="SDP86" s="512"/>
      <c r="SDX86" s="512"/>
      <c r="SEF86" s="512"/>
      <c r="SEN86" s="512"/>
      <c r="SEV86" s="512"/>
      <c r="SFD86" s="512"/>
      <c r="SFL86" s="512"/>
      <c r="SFT86" s="512"/>
      <c r="SGB86" s="512"/>
      <c r="SGJ86" s="512"/>
      <c r="SGR86" s="512"/>
      <c r="SGZ86" s="512"/>
      <c r="SHH86" s="512"/>
      <c r="SHP86" s="512"/>
      <c r="SHX86" s="512"/>
      <c r="SIF86" s="512"/>
      <c r="SIN86" s="512"/>
      <c r="SIV86" s="512"/>
      <c r="SJD86" s="512"/>
      <c r="SJL86" s="512"/>
      <c r="SJT86" s="512"/>
      <c r="SKB86" s="512"/>
      <c r="SKJ86" s="512"/>
      <c r="SKR86" s="512"/>
      <c r="SKZ86" s="512"/>
      <c r="SLH86" s="512"/>
      <c r="SLP86" s="512"/>
      <c r="SLX86" s="512"/>
      <c r="SMF86" s="512"/>
      <c r="SMN86" s="512"/>
      <c r="SMV86" s="512"/>
      <c r="SND86" s="512"/>
      <c r="SNL86" s="512"/>
      <c r="SNT86" s="512"/>
      <c r="SOB86" s="512"/>
      <c r="SOJ86" s="512"/>
      <c r="SOR86" s="512"/>
      <c r="SOZ86" s="512"/>
      <c r="SPH86" s="512"/>
      <c r="SPP86" s="512"/>
      <c r="SPX86" s="512"/>
      <c r="SQF86" s="512"/>
      <c r="SQN86" s="512"/>
      <c r="SQV86" s="512"/>
      <c r="SRD86" s="512"/>
      <c r="SRL86" s="512"/>
      <c r="SRT86" s="512"/>
      <c r="SSB86" s="512"/>
      <c r="SSJ86" s="512"/>
      <c r="SSR86" s="512"/>
      <c r="SSZ86" s="512"/>
      <c r="STH86" s="512"/>
      <c r="STP86" s="512"/>
      <c r="STX86" s="512"/>
      <c r="SUF86" s="512"/>
      <c r="SUN86" s="512"/>
      <c r="SUV86" s="512"/>
      <c r="SVD86" s="512"/>
      <c r="SVL86" s="512"/>
      <c r="SVT86" s="512"/>
      <c r="SWB86" s="512"/>
      <c r="SWJ86" s="512"/>
      <c r="SWR86" s="512"/>
      <c r="SWZ86" s="512"/>
      <c r="SXH86" s="512"/>
      <c r="SXP86" s="512"/>
      <c r="SXX86" s="512"/>
      <c r="SYF86" s="512"/>
      <c r="SYN86" s="512"/>
      <c r="SYV86" s="512"/>
      <c r="SZD86" s="512"/>
      <c r="SZL86" s="512"/>
      <c r="SZT86" s="512"/>
      <c r="TAB86" s="512"/>
      <c r="TAJ86" s="512"/>
      <c r="TAR86" s="512"/>
      <c r="TAZ86" s="512"/>
      <c r="TBH86" s="512"/>
      <c r="TBP86" s="512"/>
      <c r="TBX86" s="512"/>
      <c r="TCF86" s="512"/>
      <c r="TCN86" s="512"/>
      <c r="TCV86" s="512"/>
      <c r="TDD86" s="512"/>
      <c r="TDL86" s="512"/>
      <c r="TDT86" s="512"/>
      <c r="TEB86" s="512"/>
      <c r="TEJ86" s="512"/>
      <c r="TER86" s="512"/>
      <c r="TEZ86" s="512"/>
      <c r="TFH86" s="512"/>
      <c r="TFP86" s="512"/>
      <c r="TFX86" s="512"/>
      <c r="TGF86" s="512"/>
      <c r="TGN86" s="512"/>
      <c r="TGV86" s="512"/>
      <c r="THD86" s="512"/>
      <c r="THL86" s="512"/>
      <c r="THT86" s="512"/>
      <c r="TIB86" s="512"/>
      <c r="TIJ86" s="512"/>
      <c r="TIR86" s="512"/>
      <c r="TIZ86" s="512"/>
      <c r="TJH86" s="512"/>
      <c r="TJP86" s="512"/>
      <c r="TJX86" s="512"/>
      <c r="TKF86" s="512"/>
      <c r="TKN86" s="512"/>
      <c r="TKV86" s="512"/>
      <c r="TLD86" s="512"/>
      <c r="TLL86" s="512"/>
      <c r="TLT86" s="512"/>
      <c r="TMB86" s="512"/>
      <c r="TMJ86" s="512"/>
      <c r="TMR86" s="512"/>
      <c r="TMZ86" s="512"/>
      <c r="TNH86" s="512"/>
      <c r="TNP86" s="512"/>
      <c r="TNX86" s="512"/>
      <c r="TOF86" s="512"/>
      <c r="TON86" s="512"/>
      <c r="TOV86" s="512"/>
      <c r="TPD86" s="512"/>
      <c r="TPL86" s="512"/>
      <c r="TPT86" s="512"/>
      <c r="TQB86" s="512"/>
      <c r="TQJ86" s="512"/>
      <c r="TQR86" s="512"/>
      <c r="TQZ86" s="512"/>
      <c r="TRH86" s="512"/>
      <c r="TRP86" s="512"/>
      <c r="TRX86" s="512"/>
      <c r="TSF86" s="512"/>
      <c r="TSN86" s="512"/>
      <c r="TSV86" s="512"/>
      <c r="TTD86" s="512"/>
      <c r="TTL86" s="512"/>
      <c r="TTT86" s="512"/>
      <c r="TUB86" s="512"/>
      <c r="TUJ86" s="512"/>
      <c r="TUR86" s="512"/>
      <c r="TUZ86" s="512"/>
      <c r="TVH86" s="512"/>
      <c r="TVP86" s="512"/>
      <c r="TVX86" s="512"/>
      <c r="TWF86" s="512"/>
      <c r="TWN86" s="512"/>
      <c r="TWV86" s="512"/>
      <c r="TXD86" s="512"/>
      <c r="TXL86" s="512"/>
      <c r="TXT86" s="512"/>
      <c r="TYB86" s="512"/>
      <c r="TYJ86" s="512"/>
      <c r="TYR86" s="512"/>
      <c r="TYZ86" s="512"/>
      <c r="TZH86" s="512"/>
      <c r="TZP86" s="512"/>
      <c r="TZX86" s="512"/>
      <c r="UAF86" s="512"/>
      <c r="UAN86" s="512"/>
      <c r="UAV86" s="512"/>
      <c r="UBD86" s="512"/>
      <c r="UBL86" s="512"/>
      <c r="UBT86" s="512"/>
      <c r="UCB86" s="512"/>
      <c r="UCJ86" s="512"/>
      <c r="UCR86" s="512"/>
      <c r="UCZ86" s="512"/>
      <c r="UDH86" s="512"/>
      <c r="UDP86" s="512"/>
      <c r="UDX86" s="512"/>
      <c r="UEF86" s="512"/>
      <c r="UEN86" s="512"/>
      <c r="UEV86" s="512"/>
      <c r="UFD86" s="512"/>
      <c r="UFL86" s="512"/>
      <c r="UFT86" s="512"/>
      <c r="UGB86" s="512"/>
      <c r="UGJ86" s="512"/>
      <c r="UGR86" s="512"/>
      <c r="UGZ86" s="512"/>
      <c r="UHH86" s="512"/>
      <c r="UHP86" s="512"/>
      <c r="UHX86" s="512"/>
      <c r="UIF86" s="512"/>
      <c r="UIN86" s="512"/>
      <c r="UIV86" s="512"/>
      <c r="UJD86" s="512"/>
      <c r="UJL86" s="512"/>
      <c r="UJT86" s="512"/>
      <c r="UKB86" s="512"/>
      <c r="UKJ86" s="512"/>
      <c r="UKR86" s="512"/>
      <c r="UKZ86" s="512"/>
      <c r="ULH86" s="512"/>
      <c r="ULP86" s="512"/>
      <c r="ULX86" s="512"/>
      <c r="UMF86" s="512"/>
      <c r="UMN86" s="512"/>
      <c r="UMV86" s="512"/>
      <c r="UND86" s="512"/>
      <c r="UNL86" s="512"/>
      <c r="UNT86" s="512"/>
      <c r="UOB86" s="512"/>
      <c r="UOJ86" s="512"/>
      <c r="UOR86" s="512"/>
      <c r="UOZ86" s="512"/>
      <c r="UPH86" s="512"/>
      <c r="UPP86" s="512"/>
      <c r="UPX86" s="512"/>
      <c r="UQF86" s="512"/>
      <c r="UQN86" s="512"/>
      <c r="UQV86" s="512"/>
      <c r="URD86" s="512"/>
      <c r="URL86" s="512"/>
      <c r="URT86" s="512"/>
      <c r="USB86" s="512"/>
      <c r="USJ86" s="512"/>
      <c r="USR86" s="512"/>
      <c r="USZ86" s="512"/>
      <c r="UTH86" s="512"/>
      <c r="UTP86" s="512"/>
      <c r="UTX86" s="512"/>
      <c r="UUF86" s="512"/>
      <c r="UUN86" s="512"/>
      <c r="UUV86" s="512"/>
      <c r="UVD86" s="512"/>
      <c r="UVL86" s="512"/>
      <c r="UVT86" s="512"/>
      <c r="UWB86" s="512"/>
      <c r="UWJ86" s="512"/>
      <c r="UWR86" s="512"/>
      <c r="UWZ86" s="512"/>
      <c r="UXH86" s="512"/>
      <c r="UXP86" s="512"/>
      <c r="UXX86" s="512"/>
      <c r="UYF86" s="512"/>
      <c r="UYN86" s="512"/>
      <c r="UYV86" s="512"/>
      <c r="UZD86" s="512"/>
      <c r="UZL86" s="512"/>
      <c r="UZT86" s="512"/>
      <c r="VAB86" s="512"/>
      <c r="VAJ86" s="512"/>
      <c r="VAR86" s="512"/>
      <c r="VAZ86" s="512"/>
      <c r="VBH86" s="512"/>
      <c r="VBP86" s="512"/>
      <c r="VBX86" s="512"/>
      <c r="VCF86" s="512"/>
      <c r="VCN86" s="512"/>
      <c r="VCV86" s="512"/>
      <c r="VDD86" s="512"/>
      <c r="VDL86" s="512"/>
      <c r="VDT86" s="512"/>
      <c r="VEB86" s="512"/>
      <c r="VEJ86" s="512"/>
      <c r="VER86" s="512"/>
      <c r="VEZ86" s="512"/>
      <c r="VFH86" s="512"/>
      <c r="VFP86" s="512"/>
      <c r="VFX86" s="512"/>
      <c r="VGF86" s="512"/>
      <c r="VGN86" s="512"/>
      <c r="VGV86" s="512"/>
      <c r="VHD86" s="512"/>
      <c r="VHL86" s="512"/>
      <c r="VHT86" s="512"/>
      <c r="VIB86" s="512"/>
      <c r="VIJ86" s="512"/>
      <c r="VIR86" s="512"/>
      <c r="VIZ86" s="512"/>
      <c r="VJH86" s="512"/>
      <c r="VJP86" s="512"/>
      <c r="VJX86" s="512"/>
      <c r="VKF86" s="512"/>
      <c r="VKN86" s="512"/>
      <c r="VKV86" s="512"/>
      <c r="VLD86" s="512"/>
      <c r="VLL86" s="512"/>
      <c r="VLT86" s="512"/>
      <c r="VMB86" s="512"/>
      <c r="VMJ86" s="512"/>
      <c r="VMR86" s="512"/>
      <c r="VMZ86" s="512"/>
      <c r="VNH86" s="512"/>
      <c r="VNP86" s="512"/>
      <c r="VNX86" s="512"/>
      <c r="VOF86" s="512"/>
      <c r="VON86" s="512"/>
      <c r="VOV86" s="512"/>
      <c r="VPD86" s="512"/>
      <c r="VPL86" s="512"/>
      <c r="VPT86" s="512"/>
      <c r="VQB86" s="512"/>
      <c r="VQJ86" s="512"/>
      <c r="VQR86" s="512"/>
      <c r="VQZ86" s="512"/>
      <c r="VRH86" s="512"/>
      <c r="VRP86" s="512"/>
      <c r="VRX86" s="512"/>
      <c r="VSF86" s="512"/>
      <c r="VSN86" s="512"/>
      <c r="VSV86" s="512"/>
      <c r="VTD86" s="512"/>
      <c r="VTL86" s="512"/>
      <c r="VTT86" s="512"/>
      <c r="VUB86" s="512"/>
      <c r="VUJ86" s="512"/>
      <c r="VUR86" s="512"/>
      <c r="VUZ86" s="512"/>
      <c r="VVH86" s="512"/>
      <c r="VVP86" s="512"/>
      <c r="VVX86" s="512"/>
      <c r="VWF86" s="512"/>
      <c r="VWN86" s="512"/>
      <c r="VWV86" s="512"/>
      <c r="VXD86" s="512"/>
      <c r="VXL86" s="512"/>
      <c r="VXT86" s="512"/>
      <c r="VYB86" s="512"/>
      <c r="VYJ86" s="512"/>
      <c r="VYR86" s="512"/>
      <c r="VYZ86" s="512"/>
      <c r="VZH86" s="512"/>
      <c r="VZP86" s="512"/>
      <c r="VZX86" s="512"/>
      <c r="WAF86" s="512"/>
      <c r="WAN86" s="512"/>
      <c r="WAV86" s="512"/>
      <c r="WBD86" s="512"/>
      <c r="WBL86" s="512"/>
      <c r="WBT86" s="512"/>
      <c r="WCB86" s="512"/>
      <c r="WCJ86" s="512"/>
      <c r="WCR86" s="512"/>
      <c r="WCZ86" s="512"/>
      <c r="WDH86" s="512"/>
      <c r="WDP86" s="512"/>
      <c r="WDX86" s="512"/>
      <c r="WEF86" s="512"/>
      <c r="WEN86" s="512"/>
      <c r="WEV86" s="512"/>
      <c r="WFD86" s="512"/>
      <c r="WFL86" s="512"/>
      <c r="WFT86" s="512"/>
      <c r="WGB86" s="512"/>
      <c r="WGJ86" s="512"/>
      <c r="WGR86" s="512"/>
      <c r="WGZ86" s="512"/>
      <c r="WHH86" s="512"/>
      <c r="WHP86" s="512"/>
      <c r="WHX86" s="512"/>
      <c r="WIF86" s="512"/>
      <c r="WIN86" s="512"/>
      <c r="WIV86" s="512"/>
      <c r="WJD86" s="512"/>
      <c r="WJL86" s="512"/>
      <c r="WJT86" s="512"/>
      <c r="WKB86" s="512"/>
      <c r="WKJ86" s="512"/>
      <c r="WKR86" s="512"/>
      <c r="WKZ86" s="512"/>
      <c r="WLH86" s="512"/>
      <c r="WLP86" s="512"/>
      <c r="WLX86" s="512"/>
      <c r="WMF86" s="512"/>
      <c r="WMN86" s="512"/>
      <c r="WMV86" s="512"/>
      <c r="WND86" s="512"/>
      <c r="WNL86" s="512"/>
      <c r="WNT86" s="512"/>
      <c r="WOB86" s="512"/>
      <c r="WOJ86" s="512"/>
      <c r="WOR86" s="512"/>
      <c r="WOZ86" s="512"/>
      <c r="WPH86" s="512"/>
      <c r="WPP86" s="512"/>
      <c r="WPX86" s="512"/>
      <c r="WQF86" s="512"/>
      <c r="WQN86" s="512"/>
      <c r="WQV86" s="512"/>
      <c r="WRD86" s="512"/>
      <c r="WRL86" s="512"/>
      <c r="WRT86" s="512"/>
      <c r="WSB86" s="512"/>
      <c r="WSJ86" s="512"/>
      <c r="WSR86" s="512"/>
      <c r="WSZ86" s="512"/>
      <c r="WTH86" s="512"/>
      <c r="WTP86" s="512"/>
      <c r="WTX86" s="512"/>
      <c r="WUF86" s="512"/>
      <c r="WUN86" s="512"/>
      <c r="WUV86" s="512"/>
      <c r="WVD86" s="512"/>
      <c r="WVL86" s="512"/>
      <c r="WVT86" s="512"/>
      <c r="WWB86" s="512"/>
      <c r="WWJ86" s="512"/>
      <c r="WWR86" s="512"/>
      <c r="WWZ86" s="512"/>
      <c r="WXH86" s="512"/>
      <c r="WXP86" s="512"/>
      <c r="WXX86" s="512"/>
      <c r="WYF86" s="512"/>
      <c r="WYN86" s="512"/>
      <c r="WYV86" s="512"/>
      <c r="WZD86" s="512"/>
      <c r="WZL86" s="512"/>
      <c r="WZT86" s="512"/>
      <c r="XAB86" s="512"/>
      <c r="XAJ86" s="512"/>
      <c r="XAR86" s="512"/>
      <c r="XAZ86" s="512"/>
      <c r="XBH86" s="512"/>
      <c r="XBP86" s="512"/>
      <c r="XBX86" s="512"/>
      <c r="XCF86" s="512"/>
      <c r="XCN86" s="512"/>
      <c r="XCV86" s="512"/>
      <c r="XDD86" s="512"/>
      <c r="XDL86" s="512"/>
      <c r="XDT86" s="512"/>
      <c r="XEB86" s="512"/>
      <c r="XEJ86" s="512"/>
      <c r="XER86" s="512"/>
      <c r="XEZ86" s="512"/>
    </row>
    <row r="87" spans="3:1024 1026:2048 2050:3072 3074:4096 4098:5120 5122:6144 6146:7168 7170:8192 8194:9216 9218:10240 10242:11264 11266:12288 12290:13312 13314:14336 14338:15360 15362:16384" s="256" customFormat="1" x14ac:dyDescent="0.15">
      <c r="E87" s="512"/>
      <c r="N87" s="512"/>
      <c r="T87" s="512"/>
      <c r="AB87" s="512"/>
      <c r="AJ87" s="512"/>
      <c r="AR87" s="512"/>
      <c r="AZ87" s="512"/>
      <c r="BH87" s="512"/>
      <c r="BP87" s="512"/>
      <c r="BX87" s="512"/>
      <c r="CF87" s="512"/>
      <c r="CN87" s="512"/>
      <c r="CV87" s="512"/>
      <c r="DD87" s="512"/>
      <c r="DL87" s="512"/>
      <c r="DT87" s="512"/>
      <c r="EB87" s="512"/>
      <c r="EJ87" s="512"/>
      <c r="ER87" s="512"/>
      <c r="EZ87" s="512"/>
      <c r="FH87" s="512"/>
      <c r="FP87" s="512"/>
      <c r="FX87" s="512"/>
      <c r="GF87" s="512"/>
      <c r="GN87" s="512"/>
      <c r="GV87" s="512"/>
      <c r="HD87" s="512"/>
      <c r="HL87" s="512"/>
      <c r="HT87" s="512"/>
      <c r="IB87" s="512"/>
      <c r="IJ87" s="512"/>
      <c r="IR87" s="512"/>
      <c r="IZ87" s="512"/>
      <c r="JH87" s="512"/>
      <c r="JP87" s="512"/>
      <c r="JX87" s="512"/>
      <c r="KF87" s="512"/>
      <c r="KN87" s="512"/>
      <c r="KV87" s="512"/>
      <c r="LD87" s="512"/>
      <c r="LL87" s="512"/>
      <c r="LT87" s="512"/>
      <c r="MB87" s="512"/>
      <c r="MJ87" s="512"/>
      <c r="MR87" s="512"/>
      <c r="MZ87" s="512"/>
      <c r="NH87" s="512"/>
      <c r="NP87" s="512"/>
      <c r="NX87" s="512"/>
      <c r="OF87" s="512"/>
      <c r="ON87" s="512"/>
      <c r="OV87" s="512"/>
      <c r="PD87" s="512"/>
      <c r="PL87" s="512"/>
      <c r="PT87" s="512"/>
      <c r="QB87" s="512"/>
      <c r="QJ87" s="512"/>
      <c r="QR87" s="512"/>
      <c r="QZ87" s="512"/>
      <c r="RH87" s="512"/>
      <c r="RP87" s="512"/>
      <c r="RX87" s="512"/>
      <c r="SF87" s="512"/>
      <c r="SN87" s="512"/>
      <c r="SV87" s="512"/>
      <c r="TD87" s="512"/>
      <c r="TL87" s="512"/>
      <c r="TT87" s="512"/>
      <c r="UB87" s="512"/>
      <c r="UJ87" s="512"/>
      <c r="UR87" s="512"/>
      <c r="UZ87" s="512"/>
      <c r="VH87" s="512"/>
      <c r="VP87" s="512"/>
      <c r="VX87" s="512"/>
      <c r="WF87" s="512"/>
      <c r="WN87" s="512"/>
      <c r="WV87" s="512"/>
      <c r="XD87" s="512"/>
      <c r="XL87" s="512"/>
      <c r="XT87" s="512"/>
      <c r="YB87" s="512"/>
      <c r="YJ87" s="512"/>
      <c r="YR87" s="512"/>
      <c r="YZ87" s="512"/>
      <c r="ZH87" s="512"/>
      <c r="ZP87" s="512"/>
      <c r="ZX87" s="512"/>
      <c r="AAF87" s="512"/>
      <c r="AAN87" s="512"/>
      <c r="AAV87" s="512"/>
      <c r="ABD87" s="512"/>
      <c r="ABL87" s="512"/>
      <c r="ABT87" s="512"/>
      <c r="ACB87" s="512"/>
      <c r="ACJ87" s="512"/>
      <c r="ACR87" s="512"/>
      <c r="ACZ87" s="512"/>
      <c r="ADH87" s="512"/>
      <c r="ADP87" s="512"/>
      <c r="ADX87" s="512"/>
      <c r="AEF87" s="512"/>
      <c r="AEN87" s="512"/>
      <c r="AEV87" s="512"/>
      <c r="AFD87" s="512"/>
      <c r="AFL87" s="512"/>
      <c r="AFT87" s="512"/>
      <c r="AGB87" s="512"/>
      <c r="AGJ87" s="512"/>
      <c r="AGR87" s="512"/>
      <c r="AGZ87" s="512"/>
      <c r="AHH87" s="512"/>
      <c r="AHP87" s="512"/>
      <c r="AHX87" s="512"/>
      <c r="AIF87" s="512"/>
      <c r="AIN87" s="512"/>
      <c r="AIV87" s="512"/>
      <c r="AJD87" s="512"/>
      <c r="AJL87" s="512"/>
      <c r="AJT87" s="512"/>
      <c r="AKB87" s="512"/>
      <c r="AKJ87" s="512"/>
      <c r="AKR87" s="512"/>
      <c r="AKZ87" s="512"/>
      <c r="ALH87" s="512"/>
      <c r="ALP87" s="512"/>
      <c r="ALX87" s="512"/>
      <c r="AMF87" s="512"/>
      <c r="AMN87" s="512"/>
      <c r="AMV87" s="512"/>
      <c r="AND87" s="512"/>
      <c r="ANL87" s="512"/>
      <c r="ANT87" s="512"/>
      <c r="AOB87" s="512"/>
      <c r="AOJ87" s="512"/>
      <c r="AOR87" s="512"/>
      <c r="AOZ87" s="512"/>
      <c r="APH87" s="512"/>
      <c r="APP87" s="512"/>
      <c r="APX87" s="512"/>
      <c r="AQF87" s="512"/>
      <c r="AQN87" s="512"/>
      <c r="AQV87" s="512"/>
      <c r="ARD87" s="512"/>
      <c r="ARL87" s="512"/>
      <c r="ART87" s="512"/>
      <c r="ASB87" s="512"/>
      <c r="ASJ87" s="512"/>
      <c r="ASR87" s="512"/>
      <c r="ASZ87" s="512"/>
      <c r="ATH87" s="512"/>
      <c r="ATP87" s="512"/>
      <c r="ATX87" s="512"/>
      <c r="AUF87" s="512"/>
      <c r="AUN87" s="512"/>
      <c r="AUV87" s="512"/>
      <c r="AVD87" s="512"/>
      <c r="AVL87" s="512"/>
      <c r="AVT87" s="512"/>
      <c r="AWB87" s="512"/>
      <c r="AWJ87" s="512"/>
      <c r="AWR87" s="512"/>
      <c r="AWZ87" s="512"/>
      <c r="AXH87" s="512"/>
      <c r="AXP87" s="512"/>
      <c r="AXX87" s="512"/>
      <c r="AYF87" s="512"/>
      <c r="AYN87" s="512"/>
      <c r="AYV87" s="512"/>
      <c r="AZD87" s="512"/>
      <c r="AZL87" s="512"/>
      <c r="AZT87" s="512"/>
      <c r="BAB87" s="512"/>
      <c r="BAJ87" s="512"/>
      <c r="BAR87" s="512"/>
      <c r="BAZ87" s="512"/>
      <c r="BBH87" s="512"/>
      <c r="BBP87" s="512"/>
      <c r="BBX87" s="512"/>
      <c r="BCF87" s="512"/>
      <c r="BCN87" s="512"/>
      <c r="BCV87" s="512"/>
      <c r="BDD87" s="512"/>
      <c r="BDL87" s="512"/>
      <c r="BDT87" s="512"/>
      <c r="BEB87" s="512"/>
      <c r="BEJ87" s="512"/>
      <c r="BER87" s="512"/>
      <c r="BEZ87" s="512"/>
      <c r="BFH87" s="512"/>
      <c r="BFP87" s="512"/>
      <c r="BFX87" s="512"/>
      <c r="BGF87" s="512"/>
      <c r="BGN87" s="512"/>
      <c r="BGV87" s="512"/>
      <c r="BHD87" s="512"/>
      <c r="BHL87" s="512"/>
      <c r="BHT87" s="512"/>
      <c r="BIB87" s="512"/>
      <c r="BIJ87" s="512"/>
      <c r="BIR87" s="512"/>
      <c r="BIZ87" s="512"/>
      <c r="BJH87" s="512"/>
      <c r="BJP87" s="512"/>
      <c r="BJX87" s="512"/>
      <c r="BKF87" s="512"/>
      <c r="BKN87" s="512"/>
      <c r="BKV87" s="512"/>
      <c r="BLD87" s="512"/>
      <c r="BLL87" s="512"/>
      <c r="BLT87" s="512"/>
      <c r="BMB87" s="512"/>
      <c r="BMJ87" s="512"/>
      <c r="BMR87" s="512"/>
      <c r="BMZ87" s="512"/>
      <c r="BNH87" s="512"/>
      <c r="BNP87" s="512"/>
      <c r="BNX87" s="512"/>
      <c r="BOF87" s="512"/>
      <c r="BON87" s="512"/>
      <c r="BOV87" s="512"/>
      <c r="BPD87" s="512"/>
      <c r="BPL87" s="512"/>
      <c r="BPT87" s="512"/>
      <c r="BQB87" s="512"/>
      <c r="BQJ87" s="512"/>
      <c r="BQR87" s="512"/>
      <c r="BQZ87" s="512"/>
      <c r="BRH87" s="512"/>
      <c r="BRP87" s="512"/>
      <c r="BRX87" s="512"/>
      <c r="BSF87" s="512"/>
      <c r="BSN87" s="512"/>
      <c r="BSV87" s="512"/>
      <c r="BTD87" s="512"/>
      <c r="BTL87" s="512"/>
      <c r="BTT87" s="512"/>
      <c r="BUB87" s="512"/>
      <c r="BUJ87" s="512"/>
      <c r="BUR87" s="512"/>
      <c r="BUZ87" s="512"/>
      <c r="BVH87" s="512"/>
      <c r="BVP87" s="512"/>
      <c r="BVX87" s="512"/>
      <c r="BWF87" s="512"/>
      <c r="BWN87" s="512"/>
      <c r="BWV87" s="512"/>
      <c r="BXD87" s="512"/>
      <c r="BXL87" s="512"/>
      <c r="BXT87" s="512"/>
      <c r="BYB87" s="512"/>
      <c r="BYJ87" s="512"/>
      <c r="BYR87" s="512"/>
      <c r="BYZ87" s="512"/>
      <c r="BZH87" s="512"/>
      <c r="BZP87" s="512"/>
      <c r="BZX87" s="512"/>
      <c r="CAF87" s="512"/>
      <c r="CAN87" s="512"/>
      <c r="CAV87" s="512"/>
      <c r="CBD87" s="512"/>
      <c r="CBL87" s="512"/>
      <c r="CBT87" s="512"/>
      <c r="CCB87" s="512"/>
      <c r="CCJ87" s="512"/>
      <c r="CCR87" s="512"/>
      <c r="CCZ87" s="512"/>
      <c r="CDH87" s="512"/>
      <c r="CDP87" s="512"/>
      <c r="CDX87" s="512"/>
      <c r="CEF87" s="512"/>
      <c r="CEN87" s="512"/>
      <c r="CEV87" s="512"/>
      <c r="CFD87" s="512"/>
      <c r="CFL87" s="512"/>
      <c r="CFT87" s="512"/>
      <c r="CGB87" s="512"/>
      <c r="CGJ87" s="512"/>
      <c r="CGR87" s="512"/>
      <c r="CGZ87" s="512"/>
      <c r="CHH87" s="512"/>
      <c r="CHP87" s="512"/>
      <c r="CHX87" s="512"/>
      <c r="CIF87" s="512"/>
      <c r="CIN87" s="512"/>
      <c r="CIV87" s="512"/>
      <c r="CJD87" s="512"/>
      <c r="CJL87" s="512"/>
      <c r="CJT87" s="512"/>
      <c r="CKB87" s="512"/>
      <c r="CKJ87" s="512"/>
      <c r="CKR87" s="512"/>
      <c r="CKZ87" s="512"/>
      <c r="CLH87" s="512"/>
      <c r="CLP87" s="512"/>
      <c r="CLX87" s="512"/>
      <c r="CMF87" s="512"/>
      <c r="CMN87" s="512"/>
      <c r="CMV87" s="512"/>
      <c r="CND87" s="512"/>
      <c r="CNL87" s="512"/>
      <c r="CNT87" s="512"/>
      <c r="COB87" s="512"/>
      <c r="COJ87" s="512"/>
      <c r="COR87" s="512"/>
      <c r="COZ87" s="512"/>
      <c r="CPH87" s="512"/>
      <c r="CPP87" s="512"/>
      <c r="CPX87" s="512"/>
      <c r="CQF87" s="512"/>
      <c r="CQN87" s="512"/>
      <c r="CQV87" s="512"/>
      <c r="CRD87" s="512"/>
      <c r="CRL87" s="512"/>
      <c r="CRT87" s="512"/>
      <c r="CSB87" s="512"/>
      <c r="CSJ87" s="512"/>
      <c r="CSR87" s="512"/>
      <c r="CSZ87" s="512"/>
      <c r="CTH87" s="512"/>
      <c r="CTP87" s="512"/>
      <c r="CTX87" s="512"/>
      <c r="CUF87" s="512"/>
      <c r="CUN87" s="512"/>
      <c r="CUV87" s="512"/>
      <c r="CVD87" s="512"/>
      <c r="CVL87" s="512"/>
      <c r="CVT87" s="512"/>
      <c r="CWB87" s="512"/>
      <c r="CWJ87" s="512"/>
      <c r="CWR87" s="512"/>
      <c r="CWZ87" s="512"/>
      <c r="CXH87" s="512"/>
      <c r="CXP87" s="512"/>
      <c r="CXX87" s="512"/>
      <c r="CYF87" s="512"/>
      <c r="CYN87" s="512"/>
      <c r="CYV87" s="512"/>
      <c r="CZD87" s="512"/>
      <c r="CZL87" s="512"/>
      <c r="CZT87" s="512"/>
      <c r="DAB87" s="512"/>
      <c r="DAJ87" s="512"/>
      <c r="DAR87" s="512"/>
      <c r="DAZ87" s="512"/>
      <c r="DBH87" s="512"/>
      <c r="DBP87" s="512"/>
      <c r="DBX87" s="512"/>
      <c r="DCF87" s="512"/>
      <c r="DCN87" s="512"/>
      <c r="DCV87" s="512"/>
      <c r="DDD87" s="512"/>
      <c r="DDL87" s="512"/>
      <c r="DDT87" s="512"/>
      <c r="DEB87" s="512"/>
      <c r="DEJ87" s="512"/>
      <c r="DER87" s="512"/>
      <c r="DEZ87" s="512"/>
      <c r="DFH87" s="512"/>
      <c r="DFP87" s="512"/>
      <c r="DFX87" s="512"/>
      <c r="DGF87" s="512"/>
      <c r="DGN87" s="512"/>
      <c r="DGV87" s="512"/>
      <c r="DHD87" s="512"/>
      <c r="DHL87" s="512"/>
      <c r="DHT87" s="512"/>
      <c r="DIB87" s="512"/>
      <c r="DIJ87" s="512"/>
      <c r="DIR87" s="512"/>
      <c r="DIZ87" s="512"/>
      <c r="DJH87" s="512"/>
      <c r="DJP87" s="512"/>
      <c r="DJX87" s="512"/>
      <c r="DKF87" s="512"/>
      <c r="DKN87" s="512"/>
      <c r="DKV87" s="512"/>
      <c r="DLD87" s="512"/>
      <c r="DLL87" s="512"/>
      <c r="DLT87" s="512"/>
      <c r="DMB87" s="512"/>
      <c r="DMJ87" s="512"/>
      <c r="DMR87" s="512"/>
      <c r="DMZ87" s="512"/>
      <c r="DNH87" s="512"/>
      <c r="DNP87" s="512"/>
      <c r="DNX87" s="512"/>
      <c r="DOF87" s="512"/>
      <c r="DON87" s="512"/>
      <c r="DOV87" s="512"/>
      <c r="DPD87" s="512"/>
      <c r="DPL87" s="512"/>
      <c r="DPT87" s="512"/>
      <c r="DQB87" s="512"/>
      <c r="DQJ87" s="512"/>
      <c r="DQR87" s="512"/>
      <c r="DQZ87" s="512"/>
      <c r="DRH87" s="512"/>
      <c r="DRP87" s="512"/>
      <c r="DRX87" s="512"/>
      <c r="DSF87" s="512"/>
      <c r="DSN87" s="512"/>
      <c r="DSV87" s="512"/>
      <c r="DTD87" s="512"/>
      <c r="DTL87" s="512"/>
      <c r="DTT87" s="512"/>
      <c r="DUB87" s="512"/>
      <c r="DUJ87" s="512"/>
      <c r="DUR87" s="512"/>
      <c r="DUZ87" s="512"/>
      <c r="DVH87" s="512"/>
      <c r="DVP87" s="512"/>
      <c r="DVX87" s="512"/>
      <c r="DWF87" s="512"/>
      <c r="DWN87" s="512"/>
      <c r="DWV87" s="512"/>
      <c r="DXD87" s="512"/>
      <c r="DXL87" s="512"/>
      <c r="DXT87" s="512"/>
      <c r="DYB87" s="512"/>
      <c r="DYJ87" s="512"/>
      <c r="DYR87" s="512"/>
      <c r="DYZ87" s="512"/>
      <c r="DZH87" s="512"/>
      <c r="DZP87" s="512"/>
      <c r="DZX87" s="512"/>
      <c r="EAF87" s="512"/>
      <c r="EAN87" s="512"/>
      <c r="EAV87" s="512"/>
      <c r="EBD87" s="512"/>
      <c r="EBL87" s="512"/>
      <c r="EBT87" s="512"/>
      <c r="ECB87" s="512"/>
      <c r="ECJ87" s="512"/>
      <c r="ECR87" s="512"/>
      <c r="ECZ87" s="512"/>
      <c r="EDH87" s="512"/>
      <c r="EDP87" s="512"/>
      <c r="EDX87" s="512"/>
      <c r="EEF87" s="512"/>
      <c r="EEN87" s="512"/>
      <c r="EEV87" s="512"/>
      <c r="EFD87" s="512"/>
      <c r="EFL87" s="512"/>
      <c r="EFT87" s="512"/>
      <c r="EGB87" s="512"/>
      <c r="EGJ87" s="512"/>
      <c r="EGR87" s="512"/>
      <c r="EGZ87" s="512"/>
      <c r="EHH87" s="512"/>
      <c r="EHP87" s="512"/>
      <c r="EHX87" s="512"/>
      <c r="EIF87" s="512"/>
      <c r="EIN87" s="512"/>
      <c r="EIV87" s="512"/>
      <c r="EJD87" s="512"/>
      <c r="EJL87" s="512"/>
      <c r="EJT87" s="512"/>
      <c r="EKB87" s="512"/>
      <c r="EKJ87" s="512"/>
      <c r="EKR87" s="512"/>
      <c r="EKZ87" s="512"/>
      <c r="ELH87" s="512"/>
      <c r="ELP87" s="512"/>
      <c r="ELX87" s="512"/>
      <c r="EMF87" s="512"/>
      <c r="EMN87" s="512"/>
      <c r="EMV87" s="512"/>
      <c r="END87" s="512"/>
      <c r="ENL87" s="512"/>
      <c r="ENT87" s="512"/>
      <c r="EOB87" s="512"/>
      <c r="EOJ87" s="512"/>
      <c r="EOR87" s="512"/>
      <c r="EOZ87" s="512"/>
      <c r="EPH87" s="512"/>
      <c r="EPP87" s="512"/>
      <c r="EPX87" s="512"/>
      <c r="EQF87" s="512"/>
      <c r="EQN87" s="512"/>
      <c r="EQV87" s="512"/>
      <c r="ERD87" s="512"/>
      <c r="ERL87" s="512"/>
      <c r="ERT87" s="512"/>
      <c r="ESB87" s="512"/>
      <c r="ESJ87" s="512"/>
      <c r="ESR87" s="512"/>
      <c r="ESZ87" s="512"/>
      <c r="ETH87" s="512"/>
      <c r="ETP87" s="512"/>
      <c r="ETX87" s="512"/>
      <c r="EUF87" s="512"/>
      <c r="EUN87" s="512"/>
      <c r="EUV87" s="512"/>
      <c r="EVD87" s="512"/>
      <c r="EVL87" s="512"/>
      <c r="EVT87" s="512"/>
      <c r="EWB87" s="512"/>
      <c r="EWJ87" s="512"/>
      <c r="EWR87" s="512"/>
      <c r="EWZ87" s="512"/>
      <c r="EXH87" s="512"/>
      <c r="EXP87" s="512"/>
      <c r="EXX87" s="512"/>
      <c r="EYF87" s="512"/>
      <c r="EYN87" s="512"/>
      <c r="EYV87" s="512"/>
      <c r="EZD87" s="512"/>
      <c r="EZL87" s="512"/>
      <c r="EZT87" s="512"/>
      <c r="FAB87" s="512"/>
      <c r="FAJ87" s="512"/>
      <c r="FAR87" s="512"/>
      <c r="FAZ87" s="512"/>
      <c r="FBH87" s="512"/>
      <c r="FBP87" s="512"/>
      <c r="FBX87" s="512"/>
      <c r="FCF87" s="512"/>
      <c r="FCN87" s="512"/>
      <c r="FCV87" s="512"/>
      <c r="FDD87" s="512"/>
      <c r="FDL87" s="512"/>
      <c r="FDT87" s="512"/>
      <c r="FEB87" s="512"/>
      <c r="FEJ87" s="512"/>
      <c r="FER87" s="512"/>
      <c r="FEZ87" s="512"/>
      <c r="FFH87" s="512"/>
      <c r="FFP87" s="512"/>
      <c r="FFX87" s="512"/>
      <c r="FGF87" s="512"/>
      <c r="FGN87" s="512"/>
      <c r="FGV87" s="512"/>
      <c r="FHD87" s="512"/>
      <c r="FHL87" s="512"/>
      <c r="FHT87" s="512"/>
      <c r="FIB87" s="512"/>
      <c r="FIJ87" s="512"/>
      <c r="FIR87" s="512"/>
      <c r="FIZ87" s="512"/>
      <c r="FJH87" s="512"/>
      <c r="FJP87" s="512"/>
      <c r="FJX87" s="512"/>
      <c r="FKF87" s="512"/>
      <c r="FKN87" s="512"/>
      <c r="FKV87" s="512"/>
      <c r="FLD87" s="512"/>
      <c r="FLL87" s="512"/>
      <c r="FLT87" s="512"/>
      <c r="FMB87" s="512"/>
      <c r="FMJ87" s="512"/>
      <c r="FMR87" s="512"/>
      <c r="FMZ87" s="512"/>
      <c r="FNH87" s="512"/>
      <c r="FNP87" s="512"/>
      <c r="FNX87" s="512"/>
      <c r="FOF87" s="512"/>
      <c r="FON87" s="512"/>
      <c r="FOV87" s="512"/>
      <c r="FPD87" s="512"/>
      <c r="FPL87" s="512"/>
      <c r="FPT87" s="512"/>
      <c r="FQB87" s="512"/>
      <c r="FQJ87" s="512"/>
      <c r="FQR87" s="512"/>
      <c r="FQZ87" s="512"/>
      <c r="FRH87" s="512"/>
      <c r="FRP87" s="512"/>
      <c r="FRX87" s="512"/>
      <c r="FSF87" s="512"/>
      <c r="FSN87" s="512"/>
      <c r="FSV87" s="512"/>
      <c r="FTD87" s="512"/>
      <c r="FTL87" s="512"/>
      <c r="FTT87" s="512"/>
      <c r="FUB87" s="512"/>
      <c r="FUJ87" s="512"/>
      <c r="FUR87" s="512"/>
      <c r="FUZ87" s="512"/>
      <c r="FVH87" s="512"/>
      <c r="FVP87" s="512"/>
      <c r="FVX87" s="512"/>
      <c r="FWF87" s="512"/>
      <c r="FWN87" s="512"/>
      <c r="FWV87" s="512"/>
      <c r="FXD87" s="512"/>
      <c r="FXL87" s="512"/>
      <c r="FXT87" s="512"/>
      <c r="FYB87" s="512"/>
      <c r="FYJ87" s="512"/>
      <c r="FYR87" s="512"/>
      <c r="FYZ87" s="512"/>
      <c r="FZH87" s="512"/>
      <c r="FZP87" s="512"/>
      <c r="FZX87" s="512"/>
      <c r="GAF87" s="512"/>
      <c r="GAN87" s="512"/>
      <c r="GAV87" s="512"/>
      <c r="GBD87" s="512"/>
      <c r="GBL87" s="512"/>
      <c r="GBT87" s="512"/>
      <c r="GCB87" s="512"/>
      <c r="GCJ87" s="512"/>
      <c r="GCR87" s="512"/>
      <c r="GCZ87" s="512"/>
      <c r="GDH87" s="512"/>
      <c r="GDP87" s="512"/>
      <c r="GDX87" s="512"/>
      <c r="GEF87" s="512"/>
      <c r="GEN87" s="512"/>
      <c r="GEV87" s="512"/>
      <c r="GFD87" s="512"/>
      <c r="GFL87" s="512"/>
      <c r="GFT87" s="512"/>
      <c r="GGB87" s="512"/>
      <c r="GGJ87" s="512"/>
      <c r="GGR87" s="512"/>
      <c r="GGZ87" s="512"/>
      <c r="GHH87" s="512"/>
      <c r="GHP87" s="512"/>
      <c r="GHX87" s="512"/>
      <c r="GIF87" s="512"/>
      <c r="GIN87" s="512"/>
      <c r="GIV87" s="512"/>
      <c r="GJD87" s="512"/>
      <c r="GJL87" s="512"/>
      <c r="GJT87" s="512"/>
      <c r="GKB87" s="512"/>
      <c r="GKJ87" s="512"/>
      <c r="GKR87" s="512"/>
      <c r="GKZ87" s="512"/>
      <c r="GLH87" s="512"/>
      <c r="GLP87" s="512"/>
      <c r="GLX87" s="512"/>
      <c r="GMF87" s="512"/>
      <c r="GMN87" s="512"/>
      <c r="GMV87" s="512"/>
      <c r="GND87" s="512"/>
      <c r="GNL87" s="512"/>
      <c r="GNT87" s="512"/>
      <c r="GOB87" s="512"/>
      <c r="GOJ87" s="512"/>
      <c r="GOR87" s="512"/>
      <c r="GOZ87" s="512"/>
      <c r="GPH87" s="512"/>
      <c r="GPP87" s="512"/>
      <c r="GPX87" s="512"/>
      <c r="GQF87" s="512"/>
      <c r="GQN87" s="512"/>
      <c r="GQV87" s="512"/>
      <c r="GRD87" s="512"/>
      <c r="GRL87" s="512"/>
      <c r="GRT87" s="512"/>
      <c r="GSB87" s="512"/>
      <c r="GSJ87" s="512"/>
      <c r="GSR87" s="512"/>
      <c r="GSZ87" s="512"/>
      <c r="GTH87" s="512"/>
      <c r="GTP87" s="512"/>
      <c r="GTX87" s="512"/>
      <c r="GUF87" s="512"/>
      <c r="GUN87" s="512"/>
      <c r="GUV87" s="512"/>
      <c r="GVD87" s="512"/>
      <c r="GVL87" s="512"/>
      <c r="GVT87" s="512"/>
      <c r="GWB87" s="512"/>
      <c r="GWJ87" s="512"/>
      <c r="GWR87" s="512"/>
      <c r="GWZ87" s="512"/>
      <c r="GXH87" s="512"/>
      <c r="GXP87" s="512"/>
      <c r="GXX87" s="512"/>
      <c r="GYF87" s="512"/>
      <c r="GYN87" s="512"/>
      <c r="GYV87" s="512"/>
      <c r="GZD87" s="512"/>
      <c r="GZL87" s="512"/>
      <c r="GZT87" s="512"/>
      <c r="HAB87" s="512"/>
      <c r="HAJ87" s="512"/>
      <c r="HAR87" s="512"/>
      <c r="HAZ87" s="512"/>
      <c r="HBH87" s="512"/>
      <c r="HBP87" s="512"/>
      <c r="HBX87" s="512"/>
      <c r="HCF87" s="512"/>
      <c r="HCN87" s="512"/>
      <c r="HCV87" s="512"/>
      <c r="HDD87" s="512"/>
      <c r="HDL87" s="512"/>
      <c r="HDT87" s="512"/>
      <c r="HEB87" s="512"/>
      <c r="HEJ87" s="512"/>
      <c r="HER87" s="512"/>
      <c r="HEZ87" s="512"/>
      <c r="HFH87" s="512"/>
      <c r="HFP87" s="512"/>
      <c r="HFX87" s="512"/>
      <c r="HGF87" s="512"/>
      <c r="HGN87" s="512"/>
      <c r="HGV87" s="512"/>
      <c r="HHD87" s="512"/>
      <c r="HHL87" s="512"/>
      <c r="HHT87" s="512"/>
      <c r="HIB87" s="512"/>
      <c r="HIJ87" s="512"/>
      <c r="HIR87" s="512"/>
      <c r="HIZ87" s="512"/>
      <c r="HJH87" s="512"/>
      <c r="HJP87" s="512"/>
      <c r="HJX87" s="512"/>
      <c r="HKF87" s="512"/>
      <c r="HKN87" s="512"/>
      <c r="HKV87" s="512"/>
      <c r="HLD87" s="512"/>
      <c r="HLL87" s="512"/>
      <c r="HLT87" s="512"/>
      <c r="HMB87" s="512"/>
      <c r="HMJ87" s="512"/>
      <c r="HMR87" s="512"/>
      <c r="HMZ87" s="512"/>
      <c r="HNH87" s="512"/>
      <c r="HNP87" s="512"/>
      <c r="HNX87" s="512"/>
      <c r="HOF87" s="512"/>
      <c r="HON87" s="512"/>
      <c r="HOV87" s="512"/>
      <c r="HPD87" s="512"/>
      <c r="HPL87" s="512"/>
      <c r="HPT87" s="512"/>
      <c r="HQB87" s="512"/>
      <c r="HQJ87" s="512"/>
      <c r="HQR87" s="512"/>
      <c r="HQZ87" s="512"/>
      <c r="HRH87" s="512"/>
      <c r="HRP87" s="512"/>
      <c r="HRX87" s="512"/>
      <c r="HSF87" s="512"/>
      <c r="HSN87" s="512"/>
      <c r="HSV87" s="512"/>
      <c r="HTD87" s="512"/>
      <c r="HTL87" s="512"/>
      <c r="HTT87" s="512"/>
      <c r="HUB87" s="512"/>
      <c r="HUJ87" s="512"/>
      <c r="HUR87" s="512"/>
      <c r="HUZ87" s="512"/>
      <c r="HVH87" s="512"/>
      <c r="HVP87" s="512"/>
      <c r="HVX87" s="512"/>
      <c r="HWF87" s="512"/>
      <c r="HWN87" s="512"/>
      <c r="HWV87" s="512"/>
      <c r="HXD87" s="512"/>
      <c r="HXL87" s="512"/>
      <c r="HXT87" s="512"/>
      <c r="HYB87" s="512"/>
      <c r="HYJ87" s="512"/>
      <c r="HYR87" s="512"/>
      <c r="HYZ87" s="512"/>
      <c r="HZH87" s="512"/>
      <c r="HZP87" s="512"/>
      <c r="HZX87" s="512"/>
      <c r="IAF87" s="512"/>
      <c r="IAN87" s="512"/>
      <c r="IAV87" s="512"/>
      <c r="IBD87" s="512"/>
      <c r="IBL87" s="512"/>
      <c r="IBT87" s="512"/>
      <c r="ICB87" s="512"/>
      <c r="ICJ87" s="512"/>
      <c r="ICR87" s="512"/>
      <c r="ICZ87" s="512"/>
      <c r="IDH87" s="512"/>
      <c r="IDP87" s="512"/>
      <c r="IDX87" s="512"/>
      <c r="IEF87" s="512"/>
      <c r="IEN87" s="512"/>
      <c r="IEV87" s="512"/>
      <c r="IFD87" s="512"/>
      <c r="IFL87" s="512"/>
      <c r="IFT87" s="512"/>
      <c r="IGB87" s="512"/>
      <c r="IGJ87" s="512"/>
      <c r="IGR87" s="512"/>
      <c r="IGZ87" s="512"/>
      <c r="IHH87" s="512"/>
      <c r="IHP87" s="512"/>
      <c r="IHX87" s="512"/>
      <c r="IIF87" s="512"/>
      <c r="IIN87" s="512"/>
      <c r="IIV87" s="512"/>
      <c r="IJD87" s="512"/>
      <c r="IJL87" s="512"/>
      <c r="IJT87" s="512"/>
      <c r="IKB87" s="512"/>
      <c r="IKJ87" s="512"/>
      <c r="IKR87" s="512"/>
      <c r="IKZ87" s="512"/>
      <c r="ILH87" s="512"/>
      <c r="ILP87" s="512"/>
      <c r="ILX87" s="512"/>
      <c r="IMF87" s="512"/>
      <c r="IMN87" s="512"/>
      <c r="IMV87" s="512"/>
      <c r="IND87" s="512"/>
      <c r="INL87" s="512"/>
      <c r="INT87" s="512"/>
      <c r="IOB87" s="512"/>
      <c r="IOJ87" s="512"/>
      <c r="IOR87" s="512"/>
      <c r="IOZ87" s="512"/>
      <c r="IPH87" s="512"/>
      <c r="IPP87" s="512"/>
      <c r="IPX87" s="512"/>
      <c r="IQF87" s="512"/>
      <c r="IQN87" s="512"/>
      <c r="IQV87" s="512"/>
      <c r="IRD87" s="512"/>
      <c r="IRL87" s="512"/>
      <c r="IRT87" s="512"/>
      <c r="ISB87" s="512"/>
      <c r="ISJ87" s="512"/>
      <c r="ISR87" s="512"/>
      <c r="ISZ87" s="512"/>
      <c r="ITH87" s="512"/>
      <c r="ITP87" s="512"/>
      <c r="ITX87" s="512"/>
      <c r="IUF87" s="512"/>
      <c r="IUN87" s="512"/>
      <c r="IUV87" s="512"/>
      <c r="IVD87" s="512"/>
      <c r="IVL87" s="512"/>
      <c r="IVT87" s="512"/>
      <c r="IWB87" s="512"/>
      <c r="IWJ87" s="512"/>
      <c r="IWR87" s="512"/>
      <c r="IWZ87" s="512"/>
      <c r="IXH87" s="512"/>
      <c r="IXP87" s="512"/>
      <c r="IXX87" s="512"/>
      <c r="IYF87" s="512"/>
      <c r="IYN87" s="512"/>
      <c r="IYV87" s="512"/>
      <c r="IZD87" s="512"/>
      <c r="IZL87" s="512"/>
      <c r="IZT87" s="512"/>
      <c r="JAB87" s="512"/>
      <c r="JAJ87" s="512"/>
      <c r="JAR87" s="512"/>
      <c r="JAZ87" s="512"/>
      <c r="JBH87" s="512"/>
      <c r="JBP87" s="512"/>
      <c r="JBX87" s="512"/>
      <c r="JCF87" s="512"/>
      <c r="JCN87" s="512"/>
      <c r="JCV87" s="512"/>
      <c r="JDD87" s="512"/>
      <c r="JDL87" s="512"/>
      <c r="JDT87" s="512"/>
      <c r="JEB87" s="512"/>
      <c r="JEJ87" s="512"/>
      <c r="JER87" s="512"/>
      <c r="JEZ87" s="512"/>
      <c r="JFH87" s="512"/>
      <c r="JFP87" s="512"/>
      <c r="JFX87" s="512"/>
      <c r="JGF87" s="512"/>
      <c r="JGN87" s="512"/>
      <c r="JGV87" s="512"/>
      <c r="JHD87" s="512"/>
      <c r="JHL87" s="512"/>
      <c r="JHT87" s="512"/>
      <c r="JIB87" s="512"/>
      <c r="JIJ87" s="512"/>
      <c r="JIR87" s="512"/>
      <c r="JIZ87" s="512"/>
      <c r="JJH87" s="512"/>
      <c r="JJP87" s="512"/>
      <c r="JJX87" s="512"/>
      <c r="JKF87" s="512"/>
      <c r="JKN87" s="512"/>
      <c r="JKV87" s="512"/>
      <c r="JLD87" s="512"/>
      <c r="JLL87" s="512"/>
      <c r="JLT87" s="512"/>
      <c r="JMB87" s="512"/>
      <c r="JMJ87" s="512"/>
      <c r="JMR87" s="512"/>
      <c r="JMZ87" s="512"/>
      <c r="JNH87" s="512"/>
      <c r="JNP87" s="512"/>
      <c r="JNX87" s="512"/>
      <c r="JOF87" s="512"/>
      <c r="JON87" s="512"/>
      <c r="JOV87" s="512"/>
      <c r="JPD87" s="512"/>
      <c r="JPL87" s="512"/>
      <c r="JPT87" s="512"/>
      <c r="JQB87" s="512"/>
      <c r="JQJ87" s="512"/>
      <c r="JQR87" s="512"/>
      <c r="JQZ87" s="512"/>
      <c r="JRH87" s="512"/>
      <c r="JRP87" s="512"/>
      <c r="JRX87" s="512"/>
      <c r="JSF87" s="512"/>
      <c r="JSN87" s="512"/>
      <c r="JSV87" s="512"/>
      <c r="JTD87" s="512"/>
      <c r="JTL87" s="512"/>
      <c r="JTT87" s="512"/>
      <c r="JUB87" s="512"/>
      <c r="JUJ87" s="512"/>
      <c r="JUR87" s="512"/>
      <c r="JUZ87" s="512"/>
      <c r="JVH87" s="512"/>
      <c r="JVP87" s="512"/>
      <c r="JVX87" s="512"/>
      <c r="JWF87" s="512"/>
      <c r="JWN87" s="512"/>
      <c r="JWV87" s="512"/>
      <c r="JXD87" s="512"/>
      <c r="JXL87" s="512"/>
      <c r="JXT87" s="512"/>
      <c r="JYB87" s="512"/>
      <c r="JYJ87" s="512"/>
      <c r="JYR87" s="512"/>
      <c r="JYZ87" s="512"/>
      <c r="JZH87" s="512"/>
      <c r="JZP87" s="512"/>
      <c r="JZX87" s="512"/>
      <c r="KAF87" s="512"/>
      <c r="KAN87" s="512"/>
      <c r="KAV87" s="512"/>
      <c r="KBD87" s="512"/>
      <c r="KBL87" s="512"/>
      <c r="KBT87" s="512"/>
      <c r="KCB87" s="512"/>
      <c r="KCJ87" s="512"/>
      <c r="KCR87" s="512"/>
      <c r="KCZ87" s="512"/>
      <c r="KDH87" s="512"/>
      <c r="KDP87" s="512"/>
      <c r="KDX87" s="512"/>
      <c r="KEF87" s="512"/>
      <c r="KEN87" s="512"/>
      <c r="KEV87" s="512"/>
      <c r="KFD87" s="512"/>
      <c r="KFL87" s="512"/>
      <c r="KFT87" s="512"/>
      <c r="KGB87" s="512"/>
      <c r="KGJ87" s="512"/>
      <c r="KGR87" s="512"/>
      <c r="KGZ87" s="512"/>
      <c r="KHH87" s="512"/>
      <c r="KHP87" s="512"/>
      <c r="KHX87" s="512"/>
      <c r="KIF87" s="512"/>
      <c r="KIN87" s="512"/>
      <c r="KIV87" s="512"/>
      <c r="KJD87" s="512"/>
      <c r="KJL87" s="512"/>
      <c r="KJT87" s="512"/>
      <c r="KKB87" s="512"/>
      <c r="KKJ87" s="512"/>
      <c r="KKR87" s="512"/>
      <c r="KKZ87" s="512"/>
      <c r="KLH87" s="512"/>
      <c r="KLP87" s="512"/>
      <c r="KLX87" s="512"/>
      <c r="KMF87" s="512"/>
      <c r="KMN87" s="512"/>
      <c r="KMV87" s="512"/>
      <c r="KND87" s="512"/>
      <c r="KNL87" s="512"/>
      <c r="KNT87" s="512"/>
      <c r="KOB87" s="512"/>
      <c r="KOJ87" s="512"/>
      <c r="KOR87" s="512"/>
      <c r="KOZ87" s="512"/>
      <c r="KPH87" s="512"/>
      <c r="KPP87" s="512"/>
      <c r="KPX87" s="512"/>
      <c r="KQF87" s="512"/>
      <c r="KQN87" s="512"/>
      <c r="KQV87" s="512"/>
      <c r="KRD87" s="512"/>
      <c r="KRL87" s="512"/>
      <c r="KRT87" s="512"/>
      <c r="KSB87" s="512"/>
      <c r="KSJ87" s="512"/>
      <c r="KSR87" s="512"/>
      <c r="KSZ87" s="512"/>
      <c r="KTH87" s="512"/>
      <c r="KTP87" s="512"/>
      <c r="KTX87" s="512"/>
      <c r="KUF87" s="512"/>
      <c r="KUN87" s="512"/>
      <c r="KUV87" s="512"/>
      <c r="KVD87" s="512"/>
      <c r="KVL87" s="512"/>
      <c r="KVT87" s="512"/>
      <c r="KWB87" s="512"/>
      <c r="KWJ87" s="512"/>
      <c r="KWR87" s="512"/>
      <c r="KWZ87" s="512"/>
      <c r="KXH87" s="512"/>
      <c r="KXP87" s="512"/>
      <c r="KXX87" s="512"/>
      <c r="KYF87" s="512"/>
      <c r="KYN87" s="512"/>
      <c r="KYV87" s="512"/>
      <c r="KZD87" s="512"/>
      <c r="KZL87" s="512"/>
      <c r="KZT87" s="512"/>
      <c r="LAB87" s="512"/>
      <c r="LAJ87" s="512"/>
      <c r="LAR87" s="512"/>
      <c r="LAZ87" s="512"/>
      <c r="LBH87" s="512"/>
      <c r="LBP87" s="512"/>
      <c r="LBX87" s="512"/>
      <c r="LCF87" s="512"/>
      <c r="LCN87" s="512"/>
      <c r="LCV87" s="512"/>
      <c r="LDD87" s="512"/>
      <c r="LDL87" s="512"/>
      <c r="LDT87" s="512"/>
      <c r="LEB87" s="512"/>
      <c r="LEJ87" s="512"/>
      <c r="LER87" s="512"/>
      <c r="LEZ87" s="512"/>
      <c r="LFH87" s="512"/>
      <c r="LFP87" s="512"/>
      <c r="LFX87" s="512"/>
      <c r="LGF87" s="512"/>
      <c r="LGN87" s="512"/>
      <c r="LGV87" s="512"/>
      <c r="LHD87" s="512"/>
      <c r="LHL87" s="512"/>
      <c r="LHT87" s="512"/>
      <c r="LIB87" s="512"/>
      <c r="LIJ87" s="512"/>
      <c r="LIR87" s="512"/>
      <c r="LIZ87" s="512"/>
      <c r="LJH87" s="512"/>
      <c r="LJP87" s="512"/>
      <c r="LJX87" s="512"/>
      <c r="LKF87" s="512"/>
      <c r="LKN87" s="512"/>
      <c r="LKV87" s="512"/>
      <c r="LLD87" s="512"/>
      <c r="LLL87" s="512"/>
      <c r="LLT87" s="512"/>
      <c r="LMB87" s="512"/>
      <c r="LMJ87" s="512"/>
      <c r="LMR87" s="512"/>
      <c r="LMZ87" s="512"/>
      <c r="LNH87" s="512"/>
      <c r="LNP87" s="512"/>
      <c r="LNX87" s="512"/>
      <c r="LOF87" s="512"/>
      <c r="LON87" s="512"/>
      <c r="LOV87" s="512"/>
      <c r="LPD87" s="512"/>
      <c r="LPL87" s="512"/>
      <c r="LPT87" s="512"/>
      <c r="LQB87" s="512"/>
      <c r="LQJ87" s="512"/>
      <c r="LQR87" s="512"/>
      <c r="LQZ87" s="512"/>
      <c r="LRH87" s="512"/>
      <c r="LRP87" s="512"/>
      <c r="LRX87" s="512"/>
      <c r="LSF87" s="512"/>
      <c r="LSN87" s="512"/>
      <c r="LSV87" s="512"/>
      <c r="LTD87" s="512"/>
      <c r="LTL87" s="512"/>
      <c r="LTT87" s="512"/>
      <c r="LUB87" s="512"/>
      <c r="LUJ87" s="512"/>
      <c r="LUR87" s="512"/>
      <c r="LUZ87" s="512"/>
      <c r="LVH87" s="512"/>
      <c r="LVP87" s="512"/>
      <c r="LVX87" s="512"/>
      <c r="LWF87" s="512"/>
      <c r="LWN87" s="512"/>
      <c r="LWV87" s="512"/>
      <c r="LXD87" s="512"/>
      <c r="LXL87" s="512"/>
      <c r="LXT87" s="512"/>
      <c r="LYB87" s="512"/>
      <c r="LYJ87" s="512"/>
      <c r="LYR87" s="512"/>
      <c r="LYZ87" s="512"/>
      <c r="LZH87" s="512"/>
      <c r="LZP87" s="512"/>
      <c r="LZX87" s="512"/>
      <c r="MAF87" s="512"/>
      <c r="MAN87" s="512"/>
      <c r="MAV87" s="512"/>
      <c r="MBD87" s="512"/>
      <c r="MBL87" s="512"/>
      <c r="MBT87" s="512"/>
      <c r="MCB87" s="512"/>
      <c r="MCJ87" s="512"/>
      <c r="MCR87" s="512"/>
      <c r="MCZ87" s="512"/>
      <c r="MDH87" s="512"/>
      <c r="MDP87" s="512"/>
      <c r="MDX87" s="512"/>
      <c r="MEF87" s="512"/>
      <c r="MEN87" s="512"/>
      <c r="MEV87" s="512"/>
      <c r="MFD87" s="512"/>
      <c r="MFL87" s="512"/>
      <c r="MFT87" s="512"/>
      <c r="MGB87" s="512"/>
      <c r="MGJ87" s="512"/>
      <c r="MGR87" s="512"/>
      <c r="MGZ87" s="512"/>
      <c r="MHH87" s="512"/>
      <c r="MHP87" s="512"/>
      <c r="MHX87" s="512"/>
      <c r="MIF87" s="512"/>
      <c r="MIN87" s="512"/>
      <c r="MIV87" s="512"/>
      <c r="MJD87" s="512"/>
      <c r="MJL87" s="512"/>
      <c r="MJT87" s="512"/>
      <c r="MKB87" s="512"/>
      <c r="MKJ87" s="512"/>
      <c r="MKR87" s="512"/>
      <c r="MKZ87" s="512"/>
      <c r="MLH87" s="512"/>
      <c r="MLP87" s="512"/>
      <c r="MLX87" s="512"/>
      <c r="MMF87" s="512"/>
      <c r="MMN87" s="512"/>
      <c r="MMV87" s="512"/>
      <c r="MND87" s="512"/>
      <c r="MNL87" s="512"/>
      <c r="MNT87" s="512"/>
      <c r="MOB87" s="512"/>
      <c r="MOJ87" s="512"/>
      <c r="MOR87" s="512"/>
      <c r="MOZ87" s="512"/>
      <c r="MPH87" s="512"/>
      <c r="MPP87" s="512"/>
      <c r="MPX87" s="512"/>
      <c r="MQF87" s="512"/>
      <c r="MQN87" s="512"/>
      <c r="MQV87" s="512"/>
      <c r="MRD87" s="512"/>
      <c r="MRL87" s="512"/>
      <c r="MRT87" s="512"/>
      <c r="MSB87" s="512"/>
      <c r="MSJ87" s="512"/>
      <c r="MSR87" s="512"/>
      <c r="MSZ87" s="512"/>
      <c r="MTH87" s="512"/>
      <c r="MTP87" s="512"/>
      <c r="MTX87" s="512"/>
      <c r="MUF87" s="512"/>
      <c r="MUN87" s="512"/>
      <c r="MUV87" s="512"/>
      <c r="MVD87" s="512"/>
      <c r="MVL87" s="512"/>
      <c r="MVT87" s="512"/>
      <c r="MWB87" s="512"/>
      <c r="MWJ87" s="512"/>
      <c r="MWR87" s="512"/>
      <c r="MWZ87" s="512"/>
      <c r="MXH87" s="512"/>
      <c r="MXP87" s="512"/>
      <c r="MXX87" s="512"/>
      <c r="MYF87" s="512"/>
      <c r="MYN87" s="512"/>
      <c r="MYV87" s="512"/>
      <c r="MZD87" s="512"/>
      <c r="MZL87" s="512"/>
      <c r="MZT87" s="512"/>
      <c r="NAB87" s="512"/>
      <c r="NAJ87" s="512"/>
      <c r="NAR87" s="512"/>
      <c r="NAZ87" s="512"/>
      <c r="NBH87" s="512"/>
      <c r="NBP87" s="512"/>
      <c r="NBX87" s="512"/>
      <c r="NCF87" s="512"/>
      <c r="NCN87" s="512"/>
      <c r="NCV87" s="512"/>
      <c r="NDD87" s="512"/>
      <c r="NDL87" s="512"/>
      <c r="NDT87" s="512"/>
      <c r="NEB87" s="512"/>
      <c r="NEJ87" s="512"/>
      <c r="NER87" s="512"/>
      <c r="NEZ87" s="512"/>
      <c r="NFH87" s="512"/>
      <c r="NFP87" s="512"/>
      <c r="NFX87" s="512"/>
      <c r="NGF87" s="512"/>
      <c r="NGN87" s="512"/>
      <c r="NGV87" s="512"/>
      <c r="NHD87" s="512"/>
      <c r="NHL87" s="512"/>
      <c r="NHT87" s="512"/>
      <c r="NIB87" s="512"/>
      <c r="NIJ87" s="512"/>
      <c r="NIR87" s="512"/>
      <c r="NIZ87" s="512"/>
      <c r="NJH87" s="512"/>
      <c r="NJP87" s="512"/>
      <c r="NJX87" s="512"/>
      <c r="NKF87" s="512"/>
      <c r="NKN87" s="512"/>
      <c r="NKV87" s="512"/>
      <c r="NLD87" s="512"/>
      <c r="NLL87" s="512"/>
      <c r="NLT87" s="512"/>
      <c r="NMB87" s="512"/>
      <c r="NMJ87" s="512"/>
      <c r="NMR87" s="512"/>
      <c r="NMZ87" s="512"/>
      <c r="NNH87" s="512"/>
      <c r="NNP87" s="512"/>
      <c r="NNX87" s="512"/>
      <c r="NOF87" s="512"/>
      <c r="NON87" s="512"/>
      <c r="NOV87" s="512"/>
      <c r="NPD87" s="512"/>
      <c r="NPL87" s="512"/>
      <c r="NPT87" s="512"/>
      <c r="NQB87" s="512"/>
      <c r="NQJ87" s="512"/>
      <c r="NQR87" s="512"/>
      <c r="NQZ87" s="512"/>
      <c r="NRH87" s="512"/>
      <c r="NRP87" s="512"/>
      <c r="NRX87" s="512"/>
      <c r="NSF87" s="512"/>
      <c r="NSN87" s="512"/>
      <c r="NSV87" s="512"/>
      <c r="NTD87" s="512"/>
      <c r="NTL87" s="512"/>
      <c r="NTT87" s="512"/>
      <c r="NUB87" s="512"/>
      <c r="NUJ87" s="512"/>
      <c r="NUR87" s="512"/>
      <c r="NUZ87" s="512"/>
      <c r="NVH87" s="512"/>
      <c r="NVP87" s="512"/>
      <c r="NVX87" s="512"/>
      <c r="NWF87" s="512"/>
      <c r="NWN87" s="512"/>
      <c r="NWV87" s="512"/>
      <c r="NXD87" s="512"/>
      <c r="NXL87" s="512"/>
      <c r="NXT87" s="512"/>
      <c r="NYB87" s="512"/>
      <c r="NYJ87" s="512"/>
      <c r="NYR87" s="512"/>
      <c r="NYZ87" s="512"/>
      <c r="NZH87" s="512"/>
      <c r="NZP87" s="512"/>
      <c r="NZX87" s="512"/>
      <c r="OAF87" s="512"/>
      <c r="OAN87" s="512"/>
      <c r="OAV87" s="512"/>
      <c r="OBD87" s="512"/>
      <c r="OBL87" s="512"/>
      <c r="OBT87" s="512"/>
      <c r="OCB87" s="512"/>
      <c r="OCJ87" s="512"/>
      <c r="OCR87" s="512"/>
      <c r="OCZ87" s="512"/>
      <c r="ODH87" s="512"/>
      <c r="ODP87" s="512"/>
      <c r="ODX87" s="512"/>
      <c r="OEF87" s="512"/>
      <c r="OEN87" s="512"/>
      <c r="OEV87" s="512"/>
      <c r="OFD87" s="512"/>
      <c r="OFL87" s="512"/>
      <c r="OFT87" s="512"/>
      <c r="OGB87" s="512"/>
      <c r="OGJ87" s="512"/>
      <c r="OGR87" s="512"/>
      <c r="OGZ87" s="512"/>
      <c r="OHH87" s="512"/>
      <c r="OHP87" s="512"/>
      <c r="OHX87" s="512"/>
      <c r="OIF87" s="512"/>
      <c r="OIN87" s="512"/>
      <c r="OIV87" s="512"/>
      <c r="OJD87" s="512"/>
      <c r="OJL87" s="512"/>
      <c r="OJT87" s="512"/>
      <c r="OKB87" s="512"/>
      <c r="OKJ87" s="512"/>
      <c r="OKR87" s="512"/>
      <c r="OKZ87" s="512"/>
      <c r="OLH87" s="512"/>
      <c r="OLP87" s="512"/>
      <c r="OLX87" s="512"/>
      <c r="OMF87" s="512"/>
      <c r="OMN87" s="512"/>
      <c r="OMV87" s="512"/>
      <c r="OND87" s="512"/>
      <c r="ONL87" s="512"/>
      <c r="ONT87" s="512"/>
      <c r="OOB87" s="512"/>
      <c r="OOJ87" s="512"/>
      <c r="OOR87" s="512"/>
      <c r="OOZ87" s="512"/>
      <c r="OPH87" s="512"/>
      <c r="OPP87" s="512"/>
      <c r="OPX87" s="512"/>
      <c r="OQF87" s="512"/>
      <c r="OQN87" s="512"/>
      <c r="OQV87" s="512"/>
      <c r="ORD87" s="512"/>
      <c r="ORL87" s="512"/>
      <c r="ORT87" s="512"/>
      <c r="OSB87" s="512"/>
      <c r="OSJ87" s="512"/>
      <c r="OSR87" s="512"/>
      <c r="OSZ87" s="512"/>
      <c r="OTH87" s="512"/>
      <c r="OTP87" s="512"/>
      <c r="OTX87" s="512"/>
      <c r="OUF87" s="512"/>
      <c r="OUN87" s="512"/>
      <c r="OUV87" s="512"/>
      <c r="OVD87" s="512"/>
      <c r="OVL87" s="512"/>
      <c r="OVT87" s="512"/>
      <c r="OWB87" s="512"/>
      <c r="OWJ87" s="512"/>
      <c r="OWR87" s="512"/>
      <c r="OWZ87" s="512"/>
      <c r="OXH87" s="512"/>
      <c r="OXP87" s="512"/>
      <c r="OXX87" s="512"/>
      <c r="OYF87" s="512"/>
      <c r="OYN87" s="512"/>
      <c r="OYV87" s="512"/>
      <c r="OZD87" s="512"/>
      <c r="OZL87" s="512"/>
      <c r="OZT87" s="512"/>
      <c r="PAB87" s="512"/>
      <c r="PAJ87" s="512"/>
      <c r="PAR87" s="512"/>
      <c r="PAZ87" s="512"/>
      <c r="PBH87" s="512"/>
      <c r="PBP87" s="512"/>
      <c r="PBX87" s="512"/>
      <c r="PCF87" s="512"/>
      <c r="PCN87" s="512"/>
      <c r="PCV87" s="512"/>
      <c r="PDD87" s="512"/>
      <c r="PDL87" s="512"/>
      <c r="PDT87" s="512"/>
      <c r="PEB87" s="512"/>
      <c r="PEJ87" s="512"/>
      <c r="PER87" s="512"/>
      <c r="PEZ87" s="512"/>
      <c r="PFH87" s="512"/>
      <c r="PFP87" s="512"/>
      <c r="PFX87" s="512"/>
      <c r="PGF87" s="512"/>
      <c r="PGN87" s="512"/>
      <c r="PGV87" s="512"/>
      <c r="PHD87" s="512"/>
      <c r="PHL87" s="512"/>
      <c r="PHT87" s="512"/>
      <c r="PIB87" s="512"/>
      <c r="PIJ87" s="512"/>
      <c r="PIR87" s="512"/>
      <c r="PIZ87" s="512"/>
      <c r="PJH87" s="512"/>
      <c r="PJP87" s="512"/>
      <c r="PJX87" s="512"/>
      <c r="PKF87" s="512"/>
      <c r="PKN87" s="512"/>
      <c r="PKV87" s="512"/>
      <c r="PLD87" s="512"/>
      <c r="PLL87" s="512"/>
      <c r="PLT87" s="512"/>
      <c r="PMB87" s="512"/>
      <c r="PMJ87" s="512"/>
      <c r="PMR87" s="512"/>
      <c r="PMZ87" s="512"/>
      <c r="PNH87" s="512"/>
      <c r="PNP87" s="512"/>
      <c r="PNX87" s="512"/>
      <c r="POF87" s="512"/>
      <c r="PON87" s="512"/>
      <c r="POV87" s="512"/>
      <c r="PPD87" s="512"/>
      <c r="PPL87" s="512"/>
      <c r="PPT87" s="512"/>
      <c r="PQB87" s="512"/>
      <c r="PQJ87" s="512"/>
      <c r="PQR87" s="512"/>
      <c r="PQZ87" s="512"/>
      <c r="PRH87" s="512"/>
      <c r="PRP87" s="512"/>
      <c r="PRX87" s="512"/>
      <c r="PSF87" s="512"/>
      <c r="PSN87" s="512"/>
      <c r="PSV87" s="512"/>
      <c r="PTD87" s="512"/>
      <c r="PTL87" s="512"/>
      <c r="PTT87" s="512"/>
      <c r="PUB87" s="512"/>
      <c r="PUJ87" s="512"/>
      <c r="PUR87" s="512"/>
      <c r="PUZ87" s="512"/>
      <c r="PVH87" s="512"/>
      <c r="PVP87" s="512"/>
      <c r="PVX87" s="512"/>
      <c r="PWF87" s="512"/>
      <c r="PWN87" s="512"/>
      <c r="PWV87" s="512"/>
      <c r="PXD87" s="512"/>
      <c r="PXL87" s="512"/>
      <c r="PXT87" s="512"/>
      <c r="PYB87" s="512"/>
      <c r="PYJ87" s="512"/>
      <c r="PYR87" s="512"/>
      <c r="PYZ87" s="512"/>
      <c r="PZH87" s="512"/>
      <c r="PZP87" s="512"/>
      <c r="PZX87" s="512"/>
      <c r="QAF87" s="512"/>
      <c r="QAN87" s="512"/>
      <c r="QAV87" s="512"/>
      <c r="QBD87" s="512"/>
      <c r="QBL87" s="512"/>
      <c r="QBT87" s="512"/>
      <c r="QCB87" s="512"/>
      <c r="QCJ87" s="512"/>
      <c r="QCR87" s="512"/>
      <c r="QCZ87" s="512"/>
      <c r="QDH87" s="512"/>
      <c r="QDP87" s="512"/>
      <c r="QDX87" s="512"/>
      <c r="QEF87" s="512"/>
      <c r="QEN87" s="512"/>
      <c r="QEV87" s="512"/>
      <c r="QFD87" s="512"/>
      <c r="QFL87" s="512"/>
      <c r="QFT87" s="512"/>
      <c r="QGB87" s="512"/>
      <c r="QGJ87" s="512"/>
      <c r="QGR87" s="512"/>
      <c r="QGZ87" s="512"/>
      <c r="QHH87" s="512"/>
      <c r="QHP87" s="512"/>
      <c r="QHX87" s="512"/>
      <c r="QIF87" s="512"/>
      <c r="QIN87" s="512"/>
      <c r="QIV87" s="512"/>
      <c r="QJD87" s="512"/>
      <c r="QJL87" s="512"/>
      <c r="QJT87" s="512"/>
      <c r="QKB87" s="512"/>
      <c r="QKJ87" s="512"/>
      <c r="QKR87" s="512"/>
      <c r="QKZ87" s="512"/>
      <c r="QLH87" s="512"/>
      <c r="QLP87" s="512"/>
      <c r="QLX87" s="512"/>
      <c r="QMF87" s="512"/>
      <c r="QMN87" s="512"/>
      <c r="QMV87" s="512"/>
      <c r="QND87" s="512"/>
      <c r="QNL87" s="512"/>
      <c r="QNT87" s="512"/>
      <c r="QOB87" s="512"/>
      <c r="QOJ87" s="512"/>
      <c r="QOR87" s="512"/>
      <c r="QOZ87" s="512"/>
      <c r="QPH87" s="512"/>
      <c r="QPP87" s="512"/>
      <c r="QPX87" s="512"/>
      <c r="QQF87" s="512"/>
      <c r="QQN87" s="512"/>
      <c r="QQV87" s="512"/>
      <c r="QRD87" s="512"/>
      <c r="QRL87" s="512"/>
      <c r="QRT87" s="512"/>
      <c r="QSB87" s="512"/>
      <c r="QSJ87" s="512"/>
      <c r="QSR87" s="512"/>
      <c r="QSZ87" s="512"/>
      <c r="QTH87" s="512"/>
      <c r="QTP87" s="512"/>
      <c r="QTX87" s="512"/>
      <c r="QUF87" s="512"/>
      <c r="QUN87" s="512"/>
      <c r="QUV87" s="512"/>
      <c r="QVD87" s="512"/>
      <c r="QVL87" s="512"/>
      <c r="QVT87" s="512"/>
      <c r="QWB87" s="512"/>
      <c r="QWJ87" s="512"/>
      <c r="QWR87" s="512"/>
      <c r="QWZ87" s="512"/>
      <c r="QXH87" s="512"/>
      <c r="QXP87" s="512"/>
      <c r="QXX87" s="512"/>
      <c r="QYF87" s="512"/>
      <c r="QYN87" s="512"/>
      <c r="QYV87" s="512"/>
      <c r="QZD87" s="512"/>
      <c r="QZL87" s="512"/>
      <c r="QZT87" s="512"/>
      <c r="RAB87" s="512"/>
      <c r="RAJ87" s="512"/>
      <c r="RAR87" s="512"/>
      <c r="RAZ87" s="512"/>
      <c r="RBH87" s="512"/>
      <c r="RBP87" s="512"/>
      <c r="RBX87" s="512"/>
      <c r="RCF87" s="512"/>
      <c r="RCN87" s="512"/>
      <c r="RCV87" s="512"/>
      <c r="RDD87" s="512"/>
      <c r="RDL87" s="512"/>
      <c r="RDT87" s="512"/>
      <c r="REB87" s="512"/>
      <c r="REJ87" s="512"/>
      <c r="RER87" s="512"/>
      <c r="REZ87" s="512"/>
      <c r="RFH87" s="512"/>
      <c r="RFP87" s="512"/>
      <c r="RFX87" s="512"/>
      <c r="RGF87" s="512"/>
      <c r="RGN87" s="512"/>
      <c r="RGV87" s="512"/>
      <c r="RHD87" s="512"/>
      <c r="RHL87" s="512"/>
      <c r="RHT87" s="512"/>
      <c r="RIB87" s="512"/>
      <c r="RIJ87" s="512"/>
      <c r="RIR87" s="512"/>
      <c r="RIZ87" s="512"/>
      <c r="RJH87" s="512"/>
      <c r="RJP87" s="512"/>
      <c r="RJX87" s="512"/>
      <c r="RKF87" s="512"/>
      <c r="RKN87" s="512"/>
      <c r="RKV87" s="512"/>
      <c r="RLD87" s="512"/>
      <c r="RLL87" s="512"/>
      <c r="RLT87" s="512"/>
      <c r="RMB87" s="512"/>
      <c r="RMJ87" s="512"/>
      <c r="RMR87" s="512"/>
      <c r="RMZ87" s="512"/>
      <c r="RNH87" s="512"/>
      <c r="RNP87" s="512"/>
      <c r="RNX87" s="512"/>
      <c r="ROF87" s="512"/>
      <c r="RON87" s="512"/>
      <c r="ROV87" s="512"/>
      <c r="RPD87" s="512"/>
      <c r="RPL87" s="512"/>
      <c r="RPT87" s="512"/>
      <c r="RQB87" s="512"/>
      <c r="RQJ87" s="512"/>
      <c r="RQR87" s="512"/>
      <c r="RQZ87" s="512"/>
      <c r="RRH87" s="512"/>
      <c r="RRP87" s="512"/>
      <c r="RRX87" s="512"/>
      <c r="RSF87" s="512"/>
      <c r="RSN87" s="512"/>
      <c r="RSV87" s="512"/>
      <c r="RTD87" s="512"/>
      <c r="RTL87" s="512"/>
      <c r="RTT87" s="512"/>
      <c r="RUB87" s="512"/>
      <c r="RUJ87" s="512"/>
      <c r="RUR87" s="512"/>
      <c r="RUZ87" s="512"/>
      <c r="RVH87" s="512"/>
      <c r="RVP87" s="512"/>
      <c r="RVX87" s="512"/>
      <c r="RWF87" s="512"/>
      <c r="RWN87" s="512"/>
      <c r="RWV87" s="512"/>
      <c r="RXD87" s="512"/>
      <c r="RXL87" s="512"/>
      <c r="RXT87" s="512"/>
      <c r="RYB87" s="512"/>
      <c r="RYJ87" s="512"/>
      <c r="RYR87" s="512"/>
      <c r="RYZ87" s="512"/>
      <c r="RZH87" s="512"/>
      <c r="RZP87" s="512"/>
      <c r="RZX87" s="512"/>
      <c r="SAF87" s="512"/>
      <c r="SAN87" s="512"/>
      <c r="SAV87" s="512"/>
      <c r="SBD87" s="512"/>
      <c r="SBL87" s="512"/>
      <c r="SBT87" s="512"/>
      <c r="SCB87" s="512"/>
      <c r="SCJ87" s="512"/>
      <c r="SCR87" s="512"/>
      <c r="SCZ87" s="512"/>
      <c r="SDH87" s="512"/>
      <c r="SDP87" s="512"/>
      <c r="SDX87" s="512"/>
      <c r="SEF87" s="512"/>
      <c r="SEN87" s="512"/>
      <c r="SEV87" s="512"/>
      <c r="SFD87" s="512"/>
      <c r="SFL87" s="512"/>
      <c r="SFT87" s="512"/>
      <c r="SGB87" s="512"/>
      <c r="SGJ87" s="512"/>
      <c r="SGR87" s="512"/>
      <c r="SGZ87" s="512"/>
      <c r="SHH87" s="512"/>
      <c r="SHP87" s="512"/>
      <c r="SHX87" s="512"/>
      <c r="SIF87" s="512"/>
      <c r="SIN87" s="512"/>
      <c r="SIV87" s="512"/>
      <c r="SJD87" s="512"/>
      <c r="SJL87" s="512"/>
      <c r="SJT87" s="512"/>
      <c r="SKB87" s="512"/>
      <c r="SKJ87" s="512"/>
      <c r="SKR87" s="512"/>
      <c r="SKZ87" s="512"/>
      <c r="SLH87" s="512"/>
      <c r="SLP87" s="512"/>
      <c r="SLX87" s="512"/>
      <c r="SMF87" s="512"/>
      <c r="SMN87" s="512"/>
      <c r="SMV87" s="512"/>
      <c r="SND87" s="512"/>
      <c r="SNL87" s="512"/>
      <c r="SNT87" s="512"/>
      <c r="SOB87" s="512"/>
      <c r="SOJ87" s="512"/>
      <c r="SOR87" s="512"/>
      <c r="SOZ87" s="512"/>
      <c r="SPH87" s="512"/>
      <c r="SPP87" s="512"/>
      <c r="SPX87" s="512"/>
      <c r="SQF87" s="512"/>
      <c r="SQN87" s="512"/>
      <c r="SQV87" s="512"/>
      <c r="SRD87" s="512"/>
      <c r="SRL87" s="512"/>
      <c r="SRT87" s="512"/>
      <c r="SSB87" s="512"/>
      <c r="SSJ87" s="512"/>
      <c r="SSR87" s="512"/>
      <c r="SSZ87" s="512"/>
      <c r="STH87" s="512"/>
      <c r="STP87" s="512"/>
      <c r="STX87" s="512"/>
      <c r="SUF87" s="512"/>
      <c r="SUN87" s="512"/>
      <c r="SUV87" s="512"/>
      <c r="SVD87" s="512"/>
      <c r="SVL87" s="512"/>
      <c r="SVT87" s="512"/>
      <c r="SWB87" s="512"/>
      <c r="SWJ87" s="512"/>
      <c r="SWR87" s="512"/>
      <c r="SWZ87" s="512"/>
      <c r="SXH87" s="512"/>
      <c r="SXP87" s="512"/>
      <c r="SXX87" s="512"/>
      <c r="SYF87" s="512"/>
      <c r="SYN87" s="512"/>
      <c r="SYV87" s="512"/>
      <c r="SZD87" s="512"/>
      <c r="SZL87" s="512"/>
      <c r="SZT87" s="512"/>
      <c r="TAB87" s="512"/>
      <c r="TAJ87" s="512"/>
      <c r="TAR87" s="512"/>
      <c r="TAZ87" s="512"/>
      <c r="TBH87" s="512"/>
      <c r="TBP87" s="512"/>
      <c r="TBX87" s="512"/>
      <c r="TCF87" s="512"/>
      <c r="TCN87" s="512"/>
      <c r="TCV87" s="512"/>
      <c r="TDD87" s="512"/>
      <c r="TDL87" s="512"/>
      <c r="TDT87" s="512"/>
      <c r="TEB87" s="512"/>
      <c r="TEJ87" s="512"/>
      <c r="TER87" s="512"/>
      <c r="TEZ87" s="512"/>
      <c r="TFH87" s="512"/>
      <c r="TFP87" s="512"/>
      <c r="TFX87" s="512"/>
      <c r="TGF87" s="512"/>
      <c r="TGN87" s="512"/>
      <c r="TGV87" s="512"/>
      <c r="THD87" s="512"/>
      <c r="THL87" s="512"/>
      <c r="THT87" s="512"/>
      <c r="TIB87" s="512"/>
      <c r="TIJ87" s="512"/>
      <c r="TIR87" s="512"/>
      <c r="TIZ87" s="512"/>
      <c r="TJH87" s="512"/>
      <c r="TJP87" s="512"/>
      <c r="TJX87" s="512"/>
      <c r="TKF87" s="512"/>
      <c r="TKN87" s="512"/>
      <c r="TKV87" s="512"/>
      <c r="TLD87" s="512"/>
      <c r="TLL87" s="512"/>
      <c r="TLT87" s="512"/>
      <c r="TMB87" s="512"/>
      <c r="TMJ87" s="512"/>
      <c r="TMR87" s="512"/>
      <c r="TMZ87" s="512"/>
      <c r="TNH87" s="512"/>
      <c r="TNP87" s="512"/>
      <c r="TNX87" s="512"/>
      <c r="TOF87" s="512"/>
      <c r="TON87" s="512"/>
      <c r="TOV87" s="512"/>
      <c r="TPD87" s="512"/>
      <c r="TPL87" s="512"/>
      <c r="TPT87" s="512"/>
      <c r="TQB87" s="512"/>
      <c r="TQJ87" s="512"/>
      <c r="TQR87" s="512"/>
      <c r="TQZ87" s="512"/>
      <c r="TRH87" s="512"/>
      <c r="TRP87" s="512"/>
      <c r="TRX87" s="512"/>
      <c r="TSF87" s="512"/>
      <c r="TSN87" s="512"/>
      <c r="TSV87" s="512"/>
      <c r="TTD87" s="512"/>
      <c r="TTL87" s="512"/>
      <c r="TTT87" s="512"/>
      <c r="TUB87" s="512"/>
      <c r="TUJ87" s="512"/>
      <c r="TUR87" s="512"/>
      <c r="TUZ87" s="512"/>
      <c r="TVH87" s="512"/>
      <c r="TVP87" s="512"/>
      <c r="TVX87" s="512"/>
      <c r="TWF87" s="512"/>
      <c r="TWN87" s="512"/>
      <c r="TWV87" s="512"/>
      <c r="TXD87" s="512"/>
      <c r="TXL87" s="512"/>
      <c r="TXT87" s="512"/>
      <c r="TYB87" s="512"/>
      <c r="TYJ87" s="512"/>
      <c r="TYR87" s="512"/>
      <c r="TYZ87" s="512"/>
      <c r="TZH87" s="512"/>
      <c r="TZP87" s="512"/>
      <c r="TZX87" s="512"/>
      <c r="UAF87" s="512"/>
      <c r="UAN87" s="512"/>
      <c r="UAV87" s="512"/>
      <c r="UBD87" s="512"/>
      <c r="UBL87" s="512"/>
      <c r="UBT87" s="512"/>
      <c r="UCB87" s="512"/>
      <c r="UCJ87" s="512"/>
      <c r="UCR87" s="512"/>
      <c r="UCZ87" s="512"/>
      <c r="UDH87" s="512"/>
      <c r="UDP87" s="512"/>
      <c r="UDX87" s="512"/>
      <c r="UEF87" s="512"/>
      <c r="UEN87" s="512"/>
      <c r="UEV87" s="512"/>
      <c r="UFD87" s="512"/>
      <c r="UFL87" s="512"/>
      <c r="UFT87" s="512"/>
      <c r="UGB87" s="512"/>
      <c r="UGJ87" s="512"/>
      <c r="UGR87" s="512"/>
      <c r="UGZ87" s="512"/>
      <c r="UHH87" s="512"/>
      <c r="UHP87" s="512"/>
      <c r="UHX87" s="512"/>
      <c r="UIF87" s="512"/>
      <c r="UIN87" s="512"/>
      <c r="UIV87" s="512"/>
      <c r="UJD87" s="512"/>
      <c r="UJL87" s="512"/>
      <c r="UJT87" s="512"/>
      <c r="UKB87" s="512"/>
      <c r="UKJ87" s="512"/>
      <c r="UKR87" s="512"/>
      <c r="UKZ87" s="512"/>
      <c r="ULH87" s="512"/>
      <c r="ULP87" s="512"/>
      <c r="ULX87" s="512"/>
      <c r="UMF87" s="512"/>
      <c r="UMN87" s="512"/>
      <c r="UMV87" s="512"/>
      <c r="UND87" s="512"/>
      <c r="UNL87" s="512"/>
      <c r="UNT87" s="512"/>
      <c r="UOB87" s="512"/>
      <c r="UOJ87" s="512"/>
      <c r="UOR87" s="512"/>
      <c r="UOZ87" s="512"/>
      <c r="UPH87" s="512"/>
      <c r="UPP87" s="512"/>
      <c r="UPX87" s="512"/>
      <c r="UQF87" s="512"/>
      <c r="UQN87" s="512"/>
      <c r="UQV87" s="512"/>
      <c r="URD87" s="512"/>
      <c r="URL87" s="512"/>
      <c r="URT87" s="512"/>
      <c r="USB87" s="512"/>
      <c r="USJ87" s="512"/>
      <c r="USR87" s="512"/>
      <c r="USZ87" s="512"/>
      <c r="UTH87" s="512"/>
      <c r="UTP87" s="512"/>
      <c r="UTX87" s="512"/>
      <c r="UUF87" s="512"/>
      <c r="UUN87" s="512"/>
      <c r="UUV87" s="512"/>
      <c r="UVD87" s="512"/>
      <c r="UVL87" s="512"/>
      <c r="UVT87" s="512"/>
      <c r="UWB87" s="512"/>
      <c r="UWJ87" s="512"/>
      <c r="UWR87" s="512"/>
      <c r="UWZ87" s="512"/>
      <c r="UXH87" s="512"/>
      <c r="UXP87" s="512"/>
      <c r="UXX87" s="512"/>
      <c r="UYF87" s="512"/>
      <c r="UYN87" s="512"/>
      <c r="UYV87" s="512"/>
      <c r="UZD87" s="512"/>
      <c r="UZL87" s="512"/>
      <c r="UZT87" s="512"/>
      <c r="VAB87" s="512"/>
      <c r="VAJ87" s="512"/>
      <c r="VAR87" s="512"/>
      <c r="VAZ87" s="512"/>
      <c r="VBH87" s="512"/>
      <c r="VBP87" s="512"/>
      <c r="VBX87" s="512"/>
      <c r="VCF87" s="512"/>
      <c r="VCN87" s="512"/>
      <c r="VCV87" s="512"/>
      <c r="VDD87" s="512"/>
      <c r="VDL87" s="512"/>
      <c r="VDT87" s="512"/>
      <c r="VEB87" s="512"/>
      <c r="VEJ87" s="512"/>
      <c r="VER87" s="512"/>
      <c r="VEZ87" s="512"/>
      <c r="VFH87" s="512"/>
      <c r="VFP87" s="512"/>
      <c r="VFX87" s="512"/>
      <c r="VGF87" s="512"/>
      <c r="VGN87" s="512"/>
      <c r="VGV87" s="512"/>
      <c r="VHD87" s="512"/>
      <c r="VHL87" s="512"/>
      <c r="VHT87" s="512"/>
      <c r="VIB87" s="512"/>
      <c r="VIJ87" s="512"/>
      <c r="VIR87" s="512"/>
      <c r="VIZ87" s="512"/>
      <c r="VJH87" s="512"/>
      <c r="VJP87" s="512"/>
      <c r="VJX87" s="512"/>
      <c r="VKF87" s="512"/>
      <c r="VKN87" s="512"/>
      <c r="VKV87" s="512"/>
      <c r="VLD87" s="512"/>
      <c r="VLL87" s="512"/>
      <c r="VLT87" s="512"/>
      <c r="VMB87" s="512"/>
      <c r="VMJ87" s="512"/>
      <c r="VMR87" s="512"/>
      <c r="VMZ87" s="512"/>
      <c r="VNH87" s="512"/>
      <c r="VNP87" s="512"/>
      <c r="VNX87" s="512"/>
      <c r="VOF87" s="512"/>
      <c r="VON87" s="512"/>
      <c r="VOV87" s="512"/>
      <c r="VPD87" s="512"/>
      <c r="VPL87" s="512"/>
      <c r="VPT87" s="512"/>
      <c r="VQB87" s="512"/>
      <c r="VQJ87" s="512"/>
      <c r="VQR87" s="512"/>
      <c r="VQZ87" s="512"/>
      <c r="VRH87" s="512"/>
      <c r="VRP87" s="512"/>
      <c r="VRX87" s="512"/>
      <c r="VSF87" s="512"/>
      <c r="VSN87" s="512"/>
      <c r="VSV87" s="512"/>
      <c r="VTD87" s="512"/>
      <c r="VTL87" s="512"/>
      <c r="VTT87" s="512"/>
      <c r="VUB87" s="512"/>
      <c r="VUJ87" s="512"/>
      <c r="VUR87" s="512"/>
      <c r="VUZ87" s="512"/>
      <c r="VVH87" s="512"/>
      <c r="VVP87" s="512"/>
      <c r="VVX87" s="512"/>
      <c r="VWF87" s="512"/>
      <c r="VWN87" s="512"/>
      <c r="VWV87" s="512"/>
      <c r="VXD87" s="512"/>
      <c r="VXL87" s="512"/>
      <c r="VXT87" s="512"/>
      <c r="VYB87" s="512"/>
      <c r="VYJ87" s="512"/>
      <c r="VYR87" s="512"/>
      <c r="VYZ87" s="512"/>
      <c r="VZH87" s="512"/>
      <c r="VZP87" s="512"/>
      <c r="VZX87" s="512"/>
      <c r="WAF87" s="512"/>
      <c r="WAN87" s="512"/>
      <c r="WAV87" s="512"/>
      <c r="WBD87" s="512"/>
      <c r="WBL87" s="512"/>
      <c r="WBT87" s="512"/>
      <c r="WCB87" s="512"/>
      <c r="WCJ87" s="512"/>
      <c r="WCR87" s="512"/>
      <c r="WCZ87" s="512"/>
      <c r="WDH87" s="512"/>
      <c r="WDP87" s="512"/>
      <c r="WDX87" s="512"/>
      <c r="WEF87" s="512"/>
      <c r="WEN87" s="512"/>
      <c r="WEV87" s="512"/>
      <c r="WFD87" s="512"/>
      <c r="WFL87" s="512"/>
      <c r="WFT87" s="512"/>
      <c r="WGB87" s="512"/>
      <c r="WGJ87" s="512"/>
      <c r="WGR87" s="512"/>
      <c r="WGZ87" s="512"/>
      <c r="WHH87" s="512"/>
      <c r="WHP87" s="512"/>
      <c r="WHX87" s="512"/>
      <c r="WIF87" s="512"/>
      <c r="WIN87" s="512"/>
      <c r="WIV87" s="512"/>
      <c r="WJD87" s="512"/>
      <c r="WJL87" s="512"/>
      <c r="WJT87" s="512"/>
      <c r="WKB87" s="512"/>
      <c r="WKJ87" s="512"/>
      <c r="WKR87" s="512"/>
      <c r="WKZ87" s="512"/>
      <c r="WLH87" s="512"/>
      <c r="WLP87" s="512"/>
      <c r="WLX87" s="512"/>
      <c r="WMF87" s="512"/>
      <c r="WMN87" s="512"/>
      <c r="WMV87" s="512"/>
      <c r="WND87" s="512"/>
      <c r="WNL87" s="512"/>
      <c r="WNT87" s="512"/>
      <c r="WOB87" s="512"/>
      <c r="WOJ87" s="512"/>
      <c r="WOR87" s="512"/>
      <c r="WOZ87" s="512"/>
      <c r="WPH87" s="512"/>
      <c r="WPP87" s="512"/>
      <c r="WPX87" s="512"/>
      <c r="WQF87" s="512"/>
      <c r="WQN87" s="512"/>
      <c r="WQV87" s="512"/>
      <c r="WRD87" s="512"/>
      <c r="WRL87" s="512"/>
      <c r="WRT87" s="512"/>
      <c r="WSB87" s="512"/>
      <c r="WSJ87" s="512"/>
      <c r="WSR87" s="512"/>
      <c r="WSZ87" s="512"/>
      <c r="WTH87" s="512"/>
      <c r="WTP87" s="512"/>
      <c r="WTX87" s="512"/>
      <c r="WUF87" s="512"/>
      <c r="WUN87" s="512"/>
      <c r="WUV87" s="512"/>
      <c r="WVD87" s="512"/>
      <c r="WVL87" s="512"/>
      <c r="WVT87" s="512"/>
      <c r="WWB87" s="512"/>
      <c r="WWJ87" s="512"/>
      <c r="WWR87" s="512"/>
      <c r="WWZ87" s="512"/>
      <c r="WXH87" s="512"/>
      <c r="WXP87" s="512"/>
      <c r="WXX87" s="512"/>
      <c r="WYF87" s="512"/>
      <c r="WYN87" s="512"/>
      <c r="WYV87" s="512"/>
      <c r="WZD87" s="512"/>
      <c r="WZL87" s="512"/>
      <c r="WZT87" s="512"/>
      <c r="XAB87" s="512"/>
      <c r="XAJ87" s="512"/>
      <c r="XAR87" s="512"/>
      <c r="XAZ87" s="512"/>
      <c r="XBH87" s="512"/>
      <c r="XBP87" s="512"/>
      <c r="XBX87" s="512"/>
      <c r="XCF87" s="512"/>
      <c r="XCN87" s="512"/>
      <c r="XCV87" s="512"/>
      <c r="XDD87" s="512"/>
      <c r="XDL87" s="512"/>
      <c r="XDT87" s="512"/>
      <c r="XEB87" s="512"/>
      <c r="XEJ87" s="512"/>
      <c r="XER87" s="512"/>
      <c r="XEZ87" s="512"/>
    </row>
    <row r="88" spans="3:1024 1026:2048 2050:3072 3074:4096 4098:5120 5122:6144 6146:7168 7170:8192 8194:9216 9218:10240 10242:11264 11266:12288 12290:13312 13314:14336 14338:15360 15362:16384" s="256" customFormat="1" x14ac:dyDescent="0.15">
      <c r="E88" s="512"/>
      <c r="N88" s="512"/>
      <c r="T88" s="512"/>
      <c r="AB88" s="512"/>
      <c r="AJ88" s="512"/>
      <c r="AR88" s="512"/>
      <c r="AZ88" s="512"/>
      <c r="BH88" s="512"/>
      <c r="BP88" s="512"/>
      <c r="BX88" s="512"/>
      <c r="CF88" s="512"/>
      <c r="CN88" s="512"/>
      <c r="CV88" s="512"/>
      <c r="DD88" s="512"/>
      <c r="DL88" s="512"/>
      <c r="DT88" s="512"/>
      <c r="EB88" s="512"/>
      <c r="EJ88" s="512"/>
      <c r="ER88" s="512"/>
      <c r="EZ88" s="512"/>
      <c r="FH88" s="512"/>
      <c r="FP88" s="512"/>
      <c r="FX88" s="512"/>
      <c r="GF88" s="512"/>
      <c r="GN88" s="512"/>
      <c r="GV88" s="512"/>
      <c r="HD88" s="512"/>
      <c r="HL88" s="512"/>
      <c r="HT88" s="512"/>
      <c r="IB88" s="512"/>
      <c r="IJ88" s="512"/>
      <c r="IR88" s="512"/>
      <c r="IZ88" s="512"/>
      <c r="JH88" s="512"/>
      <c r="JP88" s="512"/>
      <c r="JX88" s="512"/>
      <c r="KF88" s="512"/>
      <c r="KN88" s="512"/>
      <c r="KV88" s="512"/>
      <c r="LD88" s="512"/>
      <c r="LL88" s="512"/>
      <c r="LT88" s="512"/>
      <c r="MB88" s="512"/>
      <c r="MJ88" s="512"/>
      <c r="MR88" s="512"/>
      <c r="MZ88" s="512"/>
      <c r="NH88" s="512"/>
      <c r="NP88" s="512"/>
      <c r="NX88" s="512"/>
      <c r="OF88" s="512"/>
      <c r="ON88" s="512"/>
      <c r="OV88" s="512"/>
      <c r="PD88" s="512"/>
      <c r="PL88" s="512"/>
      <c r="PT88" s="512"/>
      <c r="QB88" s="512"/>
      <c r="QJ88" s="512"/>
      <c r="QR88" s="512"/>
      <c r="QZ88" s="512"/>
      <c r="RH88" s="512"/>
      <c r="RP88" s="512"/>
      <c r="RX88" s="512"/>
      <c r="SF88" s="512"/>
      <c r="SN88" s="512"/>
      <c r="SV88" s="512"/>
      <c r="TD88" s="512"/>
      <c r="TL88" s="512"/>
      <c r="TT88" s="512"/>
      <c r="UB88" s="512"/>
      <c r="UJ88" s="512"/>
      <c r="UR88" s="512"/>
      <c r="UZ88" s="512"/>
      <c r="VH88" s="512"/>
      <c r="VP88" s="512"/>
      <c r="VX88" s="512"/>
      <c r="WF88" s="512"/>
      <c r="WN88" s="512"/>
      <c r="WV88" s="512"/>
      <c r="XD88" s="512"/>
      <c r="XL88" s="512"/>
      <c r="XT88" s="512"/>
      <c r="YB88" s="512"/>
      <c r="YJ88" s="512"/>
      <c r="YR88" s="512"/>
      <c r="YZ88" s="512"/>
      <c r="ZH88" s="512"/>
      <c r="ZP88" s="512"/>
      <c r="ZX88" s="512"/>
      <c r="AAF88" s="512"/>
      <c r="AAN88" s="512"/>
      <c r="AAV88" s="512"/>
      <c r="ABD88" s="512"/>
      <c r="ABL88" s="512"/>
      <c r="ABT88" s="512"/>
      <c r="ACB88" s="512"/>
      <c r="ACJ88" s="512"/>
      <c r="ACR88" s="512"/>
      <c r="ACZ88" s="512"/>
      <c r="ADH88" s="512"/>
      <c r="ADP88" s="512"/>
      <c r="ADX88" s="512"/>
      <c r="AEF88" s="512"/>
      <c r="AEN88" s="512"/>
      <c r="AEV88" s="512"/>
      <c r="AFD88" s="512"/>
      <c r="AFL88" s="512"/>
      <c r="AFT88" s="512"/>
      <c r="AGB88" s="512"/>
      <c r="AGJ88" s="512"/>
      <c r="AGR88" s="512"/>
      <c r="AGZ88" s="512"/>
      <c r="AHH88" s="512"/>
      <c r="AHP88" s="512"/>
      <c r="AHX88" s="512"/>
      <c r="AIF88" s="512"/>
      <c r="AIN88" s="512"/>
      <c r="AIV88" s="512"/>
      <c r="AJD88" s="512"/>
      <c r="AJL88" s="512"/>
      <c r="AJT88" s="512"/>
      <c r="AKB88" s="512"/>
      <c r="AKJ88" s="512"/>
      <c r="AKR88" s="512"/>
      <c r="AKZ88" s="512"/>
      <c r="ALH88" s="512"/>
      <c r="ALP88" s="512"/>
      <c r="ALX88" s="512"/>
      <c r="AMF88" s="512"/>
      <c r="AMN88" s="512"/>
      <c r="AMV88" s="512"/>
      <c r="AND88" s="512"/>
      <c r="ANL88" s="512"/>
      <c r="ANT88" s="512"/>
      <c r="AOB88" s="512"/>
      <c r="AOJ88" s="512"/>
      <c r="AOR88" s="512"/>
      <c r="AOZ88" s="512"/>
      <c r="APH88" s="512"/>
      <c r="APP88" s="512"/>
      <c r="APX88" s="512"/>
      <c r="AQF88" s="512"/>
      <c r="AQN88" s="512"/>
      <c r="AQV88" s="512"/>
      <c r="ARD88" s="512"/>
      <c r="ARL88" s="512"/>
      <c r="ART88" s="512"/>
      <c r="ASB88" s="512"/>
      <c r="ASJ88" s="512"/>
      <c r="ASR88" s="512"/>
      <c r="ASZ88" s="512"/>
      <c r="ATH88" s="512"/>
      <c r="ATP88" s="512"/>
      <c r="ATX88" s="512"/>
      <c r="AUF88" s="512"/>
      <c r="AUN88" s="512"/>
      <c r="AUV88" s="512"/>
      <c r="AVD88" s="512"/>
      <c r="AVL88" s="512"/>
      <c r="AVT88" s="512"/>
      <c r="AWB88" s="512"/>
      <c r="AWJ88" s="512"/>
      <c r="AWR88" s="512"/>
      <c r="AWZ88" s="512"/>
      <c r="AXH88" s="512"/>
      <c r="AXP88" s="512"/>
      <c r="AXX88" s="512"/>
      <c r="AYF88" s="512"/>
      <c r="AYN88" s="512"/>
      <c r="AYV88" s="512"/>
      <c r="AZD88" s="512"/>
      <c r="AZL88" s="512"/>
      <c r="AZT88" s="512"/>
      <c r="BAB88" s="512"/>
      <c r="BAJ88" s="512"/>
      <c r="BAR88" s="512"/>
      <c r="BAZ88" s="512"/>
      <c r="BBH88" s="512"/>
      <c r="BBP88" s="512"/>
      <c r="BBX88" s="512"/>
      <c r="BCF88" s="512"/>
      <c r="BCN88" s="512"/>
      <c r="BCV88" s="512"/>
      <c r="BDD88" s="512"/>
      <c r="BDL88" s="512"/>
      <c r="BDT88" s="512"/>
      <c r="BEB88" s="512"/>
      <c r="BEJ88" s="512"/>
      <c r="BER88" s="512"/>
      <c r="BEZ88" s="512"/>
      <c r="BFH88" s="512"/>
      <c r="BFP88" s="512"/>
      <c r="BFX88" s="512"/>
      <c r="BGF88" s="512"/>
      <c r="BGN88" s="512"/>
      <c r="BGV88" s="512"/>
      <c r="BHD88" s="512"/>
      <c r="BHL88" s="512"/>
      <c r="BHT88" s="512"/>
      <c r="BIB88" s="512"/>
      <c r="BIJ88" s="512"/>
      <c r="BIR88" s="512"/>
      <c r="BIZ88" s="512"/>
      <c r="BJH88" s="512"/>
      <c r="BJP88" s="512"/>
      <c r="BJX88" s="512"/>
      <c r="BKF88" s="512"/>
      <c r="BKN88" s="512"/>
      <c r="BKV88" s="512"/>
      <c r="BLD88" s="512"/>
      <c r="BLL88" s="512"/>
      <c r="BLT88" s="512"/>
      <c r="BMB88" s="512"/>
      <c r="BMJ88" s="512"/>
      <c r="BMR88" s="512"/>
      <c r="BMZ88" s="512"/>
      <c r="BNH88" s="512"/>
      <c r="BNP88" s="512"/>
      <c r="BNX88" s="512"/>
      <c r="BOF88" s="512"/>
      <c r="BON88" s="512"/>
      <c r="BOV88" s="512"/>
      <c r="BPD88" s="512"/>
      <c r="BPL88" s="512"/>
      <c r="BPT88" s="512"/>
      <c r="BQB88" s="512"/>
      <c r="BQJ88" s="512"/>
      <c r="BQR88" s="512"/>
      <c r="BQZ88" s="512"/>
      <c r="BRH88" s="512"/>
      <c r="BRP88" s="512"/>
      <c r="BRX88" s="512"/>
      <c r="BSF88" s="512"/>
      <c r="BSN88" s="512"/>
      <c r="BSV88" s="512"/>
      <c r="BTD88" s="512"/>
      <c r="BTL88" s="512"/>
      <c r="BTT88" s="512"/>
      <c r="BUB88" s="512"/>
      <c r="BUJ88" s="512"/>
      <c r="BUR88" s="512"/>
      <c r="BUZ88" s="512"/>
      <c r="BVH88" s="512"/>
      <c r="BVP88" s="512"/>
      <c r="BVX88" s="512"/>
      <c r="BWF88" s="512"/>
      <c r="BWN88" s="512"/>
      <c r="BWV88" s="512"/>
      <c r="BXD88" s="512"/>
      <c r="BXL88" s="512"/>
      <c r="BXT88" s="512"/>
      <c r="BYB88" s="512"/>
      <c r="BYJ88" s="512"/>
      <c r="BYR88" s="512"/>
      <c r="BYZ88" s="512"/>
      <c r="BZH88" s="512"/>
      <c r="BZP88" s="512"/>
      <c r="BZX88" s="512"/>
      <c r="CAF88" s="512"/>
      <c r="CAN88" s="512"/>
      <c r="CAV88" s="512"/>
      <c r="CBD88" s="512"/>
      <c r="CBL88" s="512"/>
      <c r="CBT88" s="512"/>
      <c r="CCB88" s="512"/>
      <c r="CCJ88" s="512"/>
      <c r="CCR88" s="512"/>
      <c r="CCZ88" s="512"/>
      <c r="CDH88" s="512"/>
      <c r="CDP88" s="512"/>
      <c r="CDX88" s="512"/>
      <c r="CEF88" s="512"/>
      <c r="CEN88" s="512"/>
      <c r="CEV88" s="512"/>
      <c r="CFD88" s="512"/>
      <c r="CFL88" s="512"/>
      <c r="CFT88" s="512"/>
      <c r="CGB88" s="512"/>
      <c r="CGJ88" s="512"/>
      <c r="CGR88" s="512"/>
      <c r="CGZ88" s="512"/>
      <c r="CHH88" s="512"/>
      <c r="CHP88" s="512"/>
      <c r="CHX88" s="512"/>
      <c r="CIF88" s="512"/>
      <c r="CIN88" s="512"/>
      <c r="CIV88" s="512"/>
      <c r="CJD88" s="512"/>
      <c r="CJL88" s="512"/>
      <c r="CJT88" s="512"/>
      <c r="CKB88" s="512"/>
      <c r="CKJ88" s="512"/>
      <c r="CKR88" s="512"/>
      <c r="CKZ88" s="512"/>
      <c r="CLH88" s="512"/>
      <c r="CLP88" s="512"/>
      <c r="CLX88" s="512"/>
      <c r="CMF88" s="512"/>
      <c r="CMN88" s="512"/>
      <c r="CMV88" s="512"/>
      <c r="CND88" s="512"/>
      <c r="CNL88" s="512"/>
      <c r="CNT88" s="512"/>
      <c r="COB88" s="512"/>
      <c r="COJ88" s="512"/>
      <c r="COR88" s="512"/>
      <c r="COZ88" s="512"/>
      <c r="CPH88" s="512"/>
      <c r="CPP88" s="512"/>
      <c r="CPX88" s="512"/>
      <c r="CQF88" s="512"/>
      <c r="CQN88" s="512"/>
      <c r="CQV88" s="512"/>
      <c r="CRD88" s="512"/>
      <c r="CRL88" s="512"/>
      <c r="CRT88" s="512"/>
      <c r="CSB88" s="512"/>
      <c r="CSJ88" s="512"/>
      <c r="CSR88" s="512"/>
      <c r="CSZ88" s="512"/>
      <c r="CTH88" s="512"/>
      <c r="CTP88" s="512"/>
      <c r="CTX88" s="512"/>
      <c r="CUF88" s="512"/>
      <c r="CUN88" s="512"/>
      <c r="CUV88" s="512"/>
      <c r="CVD88" s="512"/>
      <c r="CVL88" s="512"/>
      <c r="CVT88" s="512"/>
      <c r="CWB88" s="512"/>
      <c r="CWJ88" s="512"/>
      <c r="CWR88" s="512"/>
      <c r="CWZ88" s="512"/>
      <c r="CXH88" s="512"/>
      <c r="CXP88" s="512"/>
      <c r="CXX88" s="512"/>
      <c r="CYF88" s="512"/>
      <c r="CYN88" s="512"/>
      <c r="CYV88" s="512"/>
      <c r="CZD88" s="512"/>
      <c r="CZL88" s="512"/>
      <c r="CZT88" s="512"/>
      <c r="DAB88" s="512"/>
      <c r="DAJ88" s="512"/>
      <c r="DAR88" s="512"/>
      <c r="DAZ88" s="512"/>
      <c r="DBH88" s="512"/>
      <c r="DBP88" s="512"/>
      <c r="DBX88" s="512"/>
      <c r="DCF88" s="512"/>
      <c r="DCN88" s="512"/>
      <c r="DCV88" s="512"/>
      <c r="DDD88" s="512"/>
      <c r="DDL88" s="512"/>
      <c r="DDT88" s="512"/>
      <c r="DEB88" s="512"/>
      <c r="DEJ88" s="512"/>
      <c r="DER88" s="512"/>
      <c r="DEZ88" s="512"/>
      <c r="DFH88" s="512"/>
      <c r="DFP88" s="512"/>
      <c r="DFX88" s="512"/>
      <c r="DGF88" s="512"/>
      <c r="DGN88" s="512"/>
      <c r="DGV88" s="512"/>
      <c r="DHD88" s="512"/>
      <c r="DHL88" s="512"/>
      <c r="DHT88" s="512"/>
      <c r="DIB88" s="512"/>
      <c r="DIJ88" s="512"/>
      <c r="DIR88" s="512"/>
      <c r="DIZ88" s="512"/>
      <c r="DJH88" s="512"/>
      <c r="DJP88" s="512"/>
      <c r="DJX88" s="512"/>
      <c r="DKF88" s="512"/>
      <c r="DKN88" s="512"/>
      <c r="DKV88" s="512"/>
      <c r="DLD88" s="512"/>
      <c r="DLL88" s="512"/>
      <c r="DLT88" s="512"/>
      <c r="DMB88" s="512"/>
      <c r="DMJ88" s="512"/>
      <c r="DMR88" s="512"/>
      <c r="DMZ88" s="512"/>
      <c r="DNH88" s="512"/>
      <c r="DNP88" s="512"/>
      <c r="DNX88" s="512"/>
      <c r="DOF88" s="512"/>
      <c r="DON88" s="512"/>
      <c r="DOV88" s="512"/>
      <c r="DPD88" s="512"/>
      <c r="DPL88" s="512"/>
      <c r="DPT88" s="512"/>
      <c r="DQB88" s="512"/>
      <c r="DQJ88" s="512"/>
      <c r="DQR88" s="512"/>
      <c r="DQZ88" s="512"/>
      <c r="DRH88" s="512"/>
      <c r="DRP88" s="512"/>
      <c r="DRX88" s="512"/>
      <c r="DSF88" s="512"/>
      <c r="DSN88" s="512"/>
      <c r="DSV88" s="512"/>
      <c r="DTD88" s="512"/>
      <c r="DTL88" s="512"/>
      <c r="DTT88" s="512"/>
      <c r="DUB88" s="512"/>
      <c r="DUJ88" s="512"/>
      <c r="DUR88" s="512"/>
      <c r="DUZ88" s="512"/>
      <c r="DVH88" s="512"/>
      <c r="DVP88" s="512"/>
      <c r="DVX88" s="512"/>
      <c r="DWF88" s="512"/>
      <c r="DWN88" s="512"/>
      <c r="DWV88" s="512"/>
      <c r="DXD88" s="512"/>
      <c r="DXL88" s="512"/>
      <c r="DXT88" s="512"/>
      <c r="DYB88" s="512"/>
      <c r="DYJ88" s="512"/>
      <c r="DYR88" s="512"/>
      <c r="DYZ88" s="512"/>
      <c r="DZH88" s="512"/>
      <c r="DZP88" s="512"/>
      <c r="DZX88" s="512"/>
      <c r="EAF88" s="512"/>
      <c r="EAN88" s="512"/>
      <c r="EAV88" s="512"/>
      <c r="EBD88" s="512"/>
      <c r="EBL88" s="512"/>
      <c r="EBT88" s="512"/>
      <c r="ECB88" s="512"/>
      <c r="ECJ88" s="512"/>
      <c r="ECR88" s="512"/>
      <c r="ECZ88" s="512"/>
      <c r="EDH88" s="512"/>
      <c r="EDP88" s="512"/>
      <c r="EDX88" s="512"/>
      <c r="EEF88" s="512"/>
      <c r="EEN88" s="512"/>
      <c r="EEV88" s="512"/>
      <c r="EFD88" s="512"/>
      <c r="EFL88" s="512"/>
      <c r="EFT88" s="512"/>
      <c r="EGB88" s="512"/>
      <c r="EGJ88" s="512"/>
      <c r="EGR88" s="512"/>
      <c r="EGZ88" s="512"/>
      <c r="EHH88" s="512"/>
      <c r="EHP88" s="512"/>
      <c r="EHX88" s="512"/>
      <c r="EIF88" s="512"/>
      <c r="EIN88" s="512"/>
      <c r="EIV88" s="512"/>
      <c r="EJD88" s="512"/>
      <c r="EJL88" s="512"/>
      <c r="EJT88" s="512"/>
      <c r="EKB88" s="512"/>
      <c r="EKJ88" s="512"/>
      <c r="EKR88" s="512"/>
      <c r="EKZ88" s="512"/>
      <c r="ELH88" s="512"/>
      <c r="ELP88" s="512"/>
      <c r="ELX88" s="512"/>
      <c r="EMF88" s="512"/>
      <c r="EMN88" s="512"/>
      <c r="EMV88" s="512"/>
      <c r="END88" s="512"/>
      <c r="ENL88" s="512"/>
      <c r="ENT88" s="512"/>
      <c r="EOB88" s="512"/>
      <c r="EOJ88" s="512"/>
      <c r="EOR88" s="512"/>
      <c r="EOZ88" s="512"/>
      <c r="EPH88" s="512"/>
      <c r="EPP88" s="512"/>
      <c r="EPX88" s="512"/>
      <c r="EQF88" s="512"/>
      <c r="EQN88" s="512"/>
      <c r="EQV88" s="512"/>
      <c r="ERD88" s="512"/>
      <c r="ERL88" s="512"/>
      <c r="ERT88" s="512"/>
      <c r="ESB88" s="512"/>
      <c r="ESJ88" s="512"/>
      <c r="ESR88" s="512"/>
      <c r="ESZ88" s="512"/>
      <c r="ETH88" s="512"/>
      <c r="ETP88" s="512"/>
      <c r="ETX88" s="512"/>
      <c r="EUF88" s="512"/>
      <c r="EUN88" s="512"/>
      <c r="EUV88" s="512"/>
      <c r="EVD88" s="512"/>
      <c r="EVL88" s="512"/>
      <c r="EVT88" s="512"/>
      <c r="EWB88" s="512"/>
      <c r="EWJ88" s="512"/>
      <c r="EWR88" s="512"/>
      <c r="EWZ88" s="512"/>
      <c r="EXH88" s="512"/>
      <c r="EXP88" s="512"/>
      <c r="EXX88" s="512"/>
      <c r="EYF88" s="512"/>
      <c r="EYN88" s="512"/>
      <c r="EYV88" s="512"/>
      <c r="EZD88" s="512"/>
      <c r="EZL88" s="512"/>
      <c r="EZT88" s="512"/>
      <c r="FAB88" s="512"/>
      <c r="FAJ88" s="512"/>
      <c r="FAR88" s="512"/>
      <c r="FAZ88" s="512"/>
      <c r="FBH88" s="512"/>
      <c r="FBP88" s="512"/>
      <c r="FBX88" s="512"/>
      <c r="FCF88" s="512"/>
      <c r="FCN88" s="512"/>
      <c r="FCV88" s="512"/>
      <c r="FDD88" s="512"/>
      <c r="FDL88" s="512"/>
      <c r="FDT88" s="512"/>
      <c r="FEB88" s="512"/>
      <c r="FEJ88" s="512"/>
      <c r="FER88" s="512"/>
      <c r="FEZ88" s="512"/>
      <c r="FFH88" s="512"/>
      <c r="FFP88" s="512"/>
      <c r="FFX88" s="512"/>
      <c r="FGF88" s="512"/>
      <c r="FGN88" s="512"/>
      <c r="FGV88" s="512"/>
      <c r="FHD88" s="512"/>
      <c r="FHL88" s="512"/>
      <c r="FHT88" s="512"/>
      <c r="FIB88" s="512"/>
      <c r="FIJ88" s="512"/>
      <c r="FIR88" s="512"/>
      <c r="FIZ88" s="512"/>
      <c r="FJH88" s="512"/>
      <c r="FJP88" s="512"/>
      <c r="FJX88" s="512"/>
      <c r="FKF88" s="512"/>
      <c r="FKN88" s="512"/>
      <c r="FKV88" s="512"/>
      <c r="FLD88" s="512"/>
      <c r="FLL88" s="512"/>
      <c r="FLT88" s="512"/>
      <c r="FMB88" s="512"/>
      <c r="FMJ88" s="512"/>
      <c r="FMR88" s="512"/>
      <c r="FMZ88" s="512"/>
      <c r="FNH88" s="512"/>
      <c r="FNP88" s="512"/>
      <c r="FNX88" s="512"/>
      <c r="FOF88" s="512"/>
      <c r="FON88" s="512"/>
      <c r="FOV88" s="512"/>
      <c r="FPD88" s="512"/>
      <c r="FPL88" s="512"/>
      <c r="FPT88" s="512"/>
      <c r="FQB88" s="512"/>
      <c r="FQJ88" s="512"/>
      <c r="FQR88" s="512"/>
      <c r="FQZ88" s="512"/>
      <c r="FRH88" s="512"/>
      <c r="FRP88" s="512"/>
      <c r="FRX88" s="512"/>
      <c r="FSF88" s="512"/>
      <c r="FSN88" s="512"/>
      <c r="FSV88" s="512"/>
      <c r="FTD88" s="512"/>
      <c r="FTL88" s="512"/>
      <c r="FTT88" s="512"/>
      <c r="FUB88" s="512"/>
      <c r="FUJ88" s="512"/>
      <c r="FUR88" s="512"/>
      <c r="FUZ88" s="512"/>
      <c r="FVH88" s="512"/>
      <c r="FVP88" s="512"/>
      <c r="FVX88" s="512"/>
      <c r="FWF88" s="512"/>
      <c r="FWN88" s="512"/>
      <c r="FWV88" s="512"/>
      <c r="FXD88" s="512"/>
      <c r="FXL88" s="512"/>
      <c r="FXT88" s="512"/>
      <c r="FYB88" s="512"/>
      <c r="FYJ88" s="512"/>
      <c r="FYR88" s="512"/>
      <c r="FYZ88" s="512"/>
      <c r="FZH88" s="512"/>
      <c r="FZP88" s="512"/>
      <c r="FZX88" s="512"/>
      <c r="GAF88" s="512"/>
      <c r="GAN88" s="512"/>
      <c r="GAV88" s="512"/>
      <c r="GBD88" s="512"/>
      <c r="GBL88" s="512"/>
      <c r="GBT88" s="512"/>
      <c r="GCB88" s="512"/>
      <c r="GCJ88" s="512"/>
      <c r="GCR88" s="512"/>
      <c r="GCZ88" s="512"/>
      <c r="GDH88" s="512"/>
      <c r="GDP88" s="512"/>
      <c r="GDX88" s="512"/>
      <c r="GEF88" s="512"/>
      <c r="GEN88" s="512"/>
      <c r="GEV88" s="512"/>
      <c r="GFD88" s="512"/>
      <c r="GFL88" s="512"/>
      <c r="GFT88" s="512"/>
      <c r="GGB88" s="512"/>
      <c r="GGJ88" s="512"/>
      <c r="GGR88" s="512"/>
      <c r="GGZ88" s="512"/>
      <c r="GHH88" s="512"/>
      <c r="GHP88" s="512"/>
      <c r="GHX88" s="512"/>
      <c r="GIF88" s="512"/>
      <c r="GIN88" s="512"/>
      <c r="GIV88" s="512"/>
      <c r="GJD88" s="512"/>
      <c r="GJL88" s="512"/>
      <c r="GJT88" s="512"/>
      <c r="GKB88" s="512"/>
      <c r="GKJ88" s="512"/>
      <c r="GKR88" s="512"/>
      <c r="GKZ88" s="512"/>
      <c r="GLH88" s="512"/>
      <c r="GLP88" s="512"/>
      <c r="GLX88" s="512"/>
      <c r="GMF88" s="512"/>
      <c r="GMN88" s="512"/>
      <c r="GMV88" s="512"/>
      <c r="GND88" s="512"/>
      <c r="GNL88" s="512"/>
      <c r="GNT88" s="512"/>
      <c r="GOB88" s="512"/>
      <c r="GOJ88" s="512"/>
      <c r="GOR88" s="512"/>
      <c r="GOZ88" s="512"/>
      <c r="GPH88" s="512"/>
      <c r="GPP88" s="512"/>
      <c r="GPX88" s="512"/>
      <c r="GQF88" s="512"/>
      <c r="GQN88" s="512"/>
      <c r="GQV88" s="512"/>
      <c r="GRD88" s="512"/>
      <c r="GRL88" s="512"/>
      <c r="GRT88" s="512"/>
      <c r="GSB88" s="512"/>
      <c r="GSJ88" s="512"/>
      <c r="GSR88" s="512"/>
      <c r="GSZ88" s="512"/>
      <c r="GTH88" s="512"/>
      <c r="GTP88" s="512"/>
      <c r="GTX88" s="512"/>
      <c r="GUF88" s="512"/>
      <c r="GUN88" s="512"/>
      <c r="GUV88" s="512"/>
      <c r="GVD88" s="512"/>
      <c r="GVL88" s="512"/>
      <c r="GVT88" s="512"/>
      <c r="GWB88" s="512"/>
      <c r="GWJ88" s="512"/>
      <c r="GWR88" s="512"/>
      <c r="GWZ88" s="512"/>
      <c r="GXH88" s="512"/>
      <c r="GXP88" s="512"/>
      <c r="GXX88" s="512"/>
      <c r="GYF88" s="512"/>
      <c r="GYN88" s="512"/>
      <c r="GYV88" s="512"/>
      <c r="GZD88" s="512"/>
      <c r="GZL88" s="512"/>
      <c r="GZT88" s="512"/>
      <c r="HAB88" s="512"/>
      <c r="HAJ88" s="512"/>
      <c r="HAR88" s="512"/>
      <c r="HAZ88" s="512"/>
      <c r="HBH88" s="512"/>
      <c r="HBP88" s="512"/>
      <c r="HBX88" s="512"/>
      <c r="HCF88" s="512"/>
      <c r="HCN88" s="512"/>
      <c r="HCV88" s="512"/>
      <c r="HDD88" s="512"/>
      <c r="HDL88" s="512"/>
      <c r="HDT88" s="512"/>
      <c r="HEB88" s="512"/>
      <c r="HEJ88" s="512"/>
      <c r="HER88" s="512"/>
      <c r="HEZ88" s="512"/>
      <c r="HFH88" s="512"/>
      <c r="HFP88" s="512"/>
      <c r="HFX88" s="512"/>
      <c r="HGF88" s="512"/>
      <c r="HGN88" s="512"/>
      <c r="HGV88" s="512"/>
      <c r="HHD88" s="512"/>
      <c r="HHL88" s="512"/>
      <c r="HHT88" s="512"/>
      <c r="HIB88" s="512"/>
      <c r="HIJ88" s="512"/>
      <c r="HIR88" s="512"/>
      <c r="HIZ88" s="512"/>
      <c r="HJH88" s="512"/>
      <c r="HJP88" s="512"/>
      <c r="HJX88" s="512"/>
      <c r="HKF88" s="512"/>
      <c r="HKN88" s="512"/>
      <c r="HKV88" s="512"/>
      <c r="HLD88" s="512"/>
      <c r="HLL88" s="512"/>
      <c r="HLT88" s="512"/>
      <c r="HMB88" s="512"/>
      <c r="HMJ88" s="512"/>
      <c r="HMR88" s="512"/>
      <c r="HMZ88" s="512"/>
      <c r="HNH88" s="512"/>
      <c r="HNP88" s="512"/>
      <c r="HNX88" s="512"/>
      <c r="HOF88" s="512"/>
      <c r="HON88" s="512"/>
      <c r="HOV88" s="512"/>
      <c r="HPD88" s="512"/>
      <c r="HPL88" s="512"/>
      <c r="HPT88" s="512"/>
      <c r="HQB88" s="512"/>
      <c r="HQJ88" s="512"/>
      <c r="HQR88" s="512"/>
      <c r="HQZ88" s="512"/>
      <c r="HRH88" s="512"/>
      <c r="HRP88" s="512"/>
      <c r="HRX88" s="512"/>
      <c r="HSF88" s="512"/>
      <c r="HSN88" s="512"/>
      <c r="HSV88" s="512"/>
      <c r="HTD88" s="512"/>
      <c r="HTL88" s="512"/>
      <c r="HTT88" s="512"/>
      <c r="HUB88" s="512"/>
      <c r="HUJ88" s="512"/>
      <c r="HUR88" s="512"/>
      <c r="HUZ88" s="512"/>
      <c r="HVH88" s="512"/>
      <c r="HVP88" s="512"/>
      <c r="HVX88" s="512"/>
      <c r="HWF88" s="512"/>
      <c r="HWN88" s="512"/>
      <c r="HWV88" s="512"/>
      <c r="HXD88" s="512"/>
      <c r="HXL88" s="512"/>
      <c r="HXT88" s="512"/>
      <c r="HYB88" s="512"/>
      <c r="HYJ88" s="512"/>
      <c r="HYR88" s="512"/>
      <c r="HYZ88" s="512"/>
      <c r="HZH88" s="512"/>
      <c r="HZP88" s="512"/>
      <c r="HZX88" s="512"/>
      <c r="IAF88" s="512"/>
      <c r="IAN88" s="512"/>
      <c r="IAV88" s="512"/>
      <c r="IBD88" s="512"/>
      <c r="IBL88" s="512"/>
      <c r="IBT88" s="512"/>
      <c r="ICB88" s="512"/>
      <c r="ICJ88" s="512"/>
      <c r="ICR88" s="512"/>
      <c r="ICZ88" s="512"/>
      <c r="IDH88" s="512"/>
      <c r="IDP88" s="512"/>
      <c r="IDX88" s="512"/>
      <c r="IEF88" s="512"/>
      <c r="IEN88" s="512"/>
      <c r="IEV88" s="512"/>
      <c r="IFD88" s="512"/>
      <c r="IFL88" s="512"/>
      <c r="IFT88" s="512"/>
      <c r="IGB88" s="512"/>
      <c r="IGJ88" s="512"/>
      <c r="IGR88" s="512"/>
      <c r="IGZ88" s="512"/>
      <c r="IHH88" s="512"/>
      <c r="IHP88" s="512"/>
      <c r="IHX88" s="512"/>
      <c r="IIF88" s="512"/>
      <c r="IIN88" s="512"/>
      <c r="IIV88" s="512"/>
      <c r="IJD88" s="512"/>
      <c r="IJL88" s="512"/>
      <c r="IJT88" s="512"/>
      <c r="IKB88" s="512"/>
      <c r="IKJ88" s="512"/>
      <c r="IKR88" s="512"/>
      <c r="IKZ88" s="512"/>
      <c r="ILH88" s="512"/>
      <c r="ILP88" s="512"/>
      <c r="ILX88" s="512"/>
      <c r="IMF88" s="512"/>
      <c r="IMN88" s="512"/>
      <c r="IMV88" s="512"/>
      <c r="IND88" s="512"/>
      <c r="INL88" s="512"/>
      <c r="INT88" s="512"/>
      <c r="IOB88" s="512"/>
      <c r="IOJ88" s="512"/>
      <c r="IOR88" s="512"/>
      <c r="IOZ88" s="512"/>
      <c r="IPH88" s="512"/>
      <c r="IPP88" s="512"/>
      <c r="IPX88" s="512"/>
      <c r="IQF88" s="512"/>
      <c r="IQN88" s="512"/>
      <c r="IQV88" s="512"/>
      <c r="IRD88" s="512"/>
      <c r="IRL88" s="512"/>
      <c r="IRT88" s="512"/>
      <c r="ISB88" s="512"/>
      <c r="ISJ88" s="512"/>
      <c r="ISR88" s="512"/>
      <c r="ISZ88" s="512"/>
      <c r="ITH88" s="512"/>
      <c r="ITP88" s="512"/>
      <c r="ITX88" s="512"/>
      <c r="IUF88" s="512"/>
      <c r="IUN88" s="512"/>
      <c r="IUV88" s="512"/>
      <c r="IVD88" s="512"/>
      <c r="IVL88" s="512"/>
      <c r="IVT88" s="512"/>
      <c r="IWB88" s="512"/>
      <c r="IWJ88" s="512"/>
      <c r="IWR88" s="512"/>
      <c r="IWZ88" s="512"/>
      <c r="IXH88" s="512"/>
      <c r="IXP88" s="512"/>
      <c r="IXX88" s="512"/>
      <c r="IYF88" s="512"/>
      <c r="IYN88" s="512"/>
      <c r="IYV88" s="512"/>
      <c r="IZD88" s="512"/>
      <c r="IZL88" s="512"/>
      <c r="IZT88" s="512"/>
      <c r="JAB88" s="512"/>
      <c r="JAJ88" s="512"/>
      <c r="JAR88" s="512"/>
      <c r="JAZ88" s="512"/>
      <c r="JBH88" s="512"/>
      <c r="JBP88" s="512"/>
      <c r="JBX88" s="512"/>
      <c r="JCF88" s="512"/>
      <c r="JCN88" s="512"/>
      <c r="JCV88" s="512"/>
      <c r="JDD88" s="512"/>
      <c r="JDL88" s="512"/>
      <c r="JDT88" s="512"/>
      <c r="JEB88" s="512"/>
      <c r="JEJ88" s="512"/>
      <c r="JER88" s="512"/>
      <c r="JEZ88" s="512"/>
      <c r="JFH88" s="512"/>
      <c r="JFP88" s="512"/>
      <c r="JFX88" s="512"/>
      <c r="JGF88" s="512"/>
      <c r="JGN88" s="512"/>
      <c r="JGV88" s="512"/>
      <c r="JHD88" s="512"/>
      <c r="JHL88" s="512"/>
      <c r="JHT88" s="512"/>
      <c r="JIB88" s="512"/>
      <c r="JIJ88" s="512"/>
      <c r="JIR88" s="512"/>
      <c r="JIZ88" s="512"/>
      <c r="JJH88" s="512"/>
      <c r="JJP88" s="512"/>
      <c r="JJX88" s="512"/>
      <c r="JKF88" s="512"/>
      <c r="JKN88" s="512"/>
      <c r="JKV88" s="512"/>
      <c r="JLD88" s="512"/>
      <c r="JLL88" s="512"/>
      <c r="JLT88" s="512"/>
      <c r="JMB88" s="512"/>
      <c r="JMJ88" s="512"/>
      <c r="JMR88" s="512"/>
      <c r="JMZ88" s="512"/>
      <c r="JNH88" s="512"/>
      <c r="JNP88" s="512"/>
      <c r="JNX88" s="512"/>
      <c r="JOF88" s="512"/>
      <c r="JON88" s="512"/>
      <c r="JOV88" s="512"/>
      <c r="JPD88" s="512"/>
      <c r="JPL88" s="512"/>
      <c r="JPT88" s="512"/>
      <c r="JQB88" s="512"/>
      <c r="JQJ88" s="512"/>
      <c r="JQR88" s="512"/>
      <c r="JQZ88" s="512"/>
      <c r="JRH88" s="512"/>
      <c r="JRP88" s="512"/>
      <c r="JRX88" s="512"/>
      <c r="JSF88" s="512"/>
      <c r="JSN88" s="512"/>
      <c r="JSV88" s="512"/>
      <c r="JTD88" s="512"/>
      <c r="JTL88" s="512"/>
      <c r="JTT88" s="512"/>
      <c r="JUB88" s="512"/>
      <c r="JUJ88" s="512"/>
      <c r="JUR88" s="512"/>
      <c r="JUZ88" s="512"/>
      <c r="JVH88" s="512"/>
      <c r="JVP88" s="512"/>
      <c r="JVX88" s="512"/>
      <c r="JWF88" s="512"/>
      <c r="JWN88" s="512"/>
      <c r="JWV88" s="512"/>
      <c r="JXD88" s="512"/>
      <c r="JXL88" s="512"/>
      <c r="JXT88" s="512"/>
      <c r="JYB88" s="512"/>
      <c r="JYJ88" s="512"/>
      <c r="JYR88" s="512"/>
      <c r="JYZ88" s="512"/>
      <c r="JZH88" s="512"/>
      <c r="JZP88" s="512"/>
      <c r="JZX88" s="512"/>
      <c r="KAF88" s="512"/>
      <c r="KAN88" s="512"/>
      <c r="KAV88" s="512"/>
      <c r="KBD88" s="512"/>
      <c r="KBL88" s="512"/>
      <c r="KBT88" s="512"/>
      <c r="KCB88" s="512"/>
      <c r="KCJ88" s="512"/>
      <c r="KCR88" s="512"/>
      <c r="KCZ88" s="512"/>
      <c r="KDH88" s="512"/>
      <c r="KDP88" s="512"/>
      <c r="KDX88" s="512"/>
      <c r="KEF88" s="512"/>
      <c r="KEN88" s="512"/>
      <c r="KEV88" s="512"/>
      <c r="KFD88" s="512"/>
      <c r="KFL88" s="512"/>
      <c r="KFT88" s="512"/>
      <c r="KGB88" s="512"/>
      <c r="KGJ88" s="512"/>
      <c r="KGR88" s="512"/>
      <c r="KGZ88" s="512"/>
      <c r="KHH88" s="512"/>
      <c r="KHP88" s="512"/>
      <c r="KHX88" s="512"/>
      <c r="KIF88" s="512"/>
      <c r="KIN88" s="512"/>
      <c r="KIV88" s="512"/>
      <c r="KJD88" s="512"/>
      <c r="KJL88" s="512"/>
      <c r="KJT88" s="512"/>
      <c r="KKB88" s="512"/>
      <c r="KKJ88" s="512"/>
      <c r="KKR88" s="512"/>
      <c r="KKZ88" s="512"/>
      <c r="KLH88" s="512"/>
      <c r="KLP88" s="512"/>
      <c r="KLX88" s="512"/>
      <c r="KMF88" s="512"/>
      <c r="KMN88" s="512"/>
      <c r="KMV88" s="512"/>
      <c r="KND88" s="512"/>
      <c r="KNL88" s="512"/>
      <c r="KNT88" s="512"/>
      <c r="KOB88" s="512"/>
      <c r="KOJ88" s="512"/>
      <c r="KOR88" s="512"/>
      <c r="KOZ88" s="512"/>
      <c r="KPH88" s="512"/>
      <c r="KPP88" s="512"/>
      <c r="KPX88" s="512"/>
      <c r="KQF88" s="512"/>
      <c r="KQN88" s="512"/>
      <c r="KQV88" s="512"/>
      <c r="KRD88" s="512"/>
      <c r="KRL88" s="512"/>
      <c r="KRT88" s="512"/>
      <c r="KSB88" s="512"/>
      <c r="KSJ88" s="512"/>
      <c r="KSR88" s="512"/>
      <c r="KSZ88" s="512"/>
      <c r="KTH88" s="512"/>
      <c r="KTP88" s="512"/>
      <c r="KTX88" s="512"/>
      <c r="KUF88" s="512"/>
      <c r="KUN88" s="512"/>
      <c r="KUV88" s="512"/>
      <c r="KVD88" s="512"/>
      <c r="KVL88" s="512"/>
      <c r="KVT88" s="512"/>
      <c r="KWB88" s="512"/>
      <c r="KWJ88" s="512"/>
      <c r="KWR88" s="512"/>
      <c r="KWZ88" s="512"/>
      <c r="KXH88" s="512"/>
      <c r="KXP88" s="512"/>
      <c r="KXX88" s="512"/>
      <c r="KYF88" s="512"/>
      <c r="KYN88" s="512"/>
      <c r="KYV88" s="512"/>
      <c r="KZD88" s="512"/>
      <c r="KZL88" s="512"/>
      <c r="KZT88" s="512"/>
      <c r="LAB88" s="512"/>
      <c r="LAJ88" s="512"/>
      <c r="LAR88" s="512"/>
      <c r="LAZ88" s="512"/>
      <c r="LBH88" s="512"/>
      <c r="LBP88" s="512"/>
      <c r="LBX88" s="512"/>
      <c r="LCF88" s="512"/>
      <c r="LCN88" s="512"/>
      <c r="LCV88" s="512"/>
      <c r="LDD88" s="512"/>
      <c r="LDL88" s="512"/>
      <c r="LDT88" s="512"/>
      <c r="LEB88" s="512"/>
      <c r="LEJ88" s="512"/>
      <c r="LER88" s="512"/>
      <c r="LEZ88" s="512"/>
      <c r="LFH88" s="512"/>
      <c r="LFP88" s="512"/>
      <c r="LFX88" s="512"/>
      <c r="LGF88" s="512"/>
      <c r="LGN88" s="512"/>
      <c r="LGV88" s="512"/>
      <c r="LHD88" s="512"/>
      <c r="LHL88" s="512"/>
      <c r="LHT88" s="512"/>
      <c r="LIB88" s="512"/>
      <c r="LIJ88" s="512"/>
      <c r="LIR88" s="512"/>
      <c r="LIZ88" s="512"/>
      <c r="LJH88" s="512"/>
      <c r="LJP88" s="512"/>
      <c r="LJX88" s="512"/>
      <c r="LKF88" s="512"/>
      <c r="LKN88" s="512"/>
      <c r="LKV88" s="512"/>
      <c r="LLD88" s="512"/>
      <c r="LLL88" s="512"/>
      <c r="LLT88" s="512"/>
      <c r="LMB88" s="512"/>
      <c r="LMJ88" s="512"/>
      <c r="LMR88" s="512"/>
      <c r="LMZ88" s="512"/>
      <c r="LNH88" s="512"/>
      <c r="LNP88" s="512"/>
      <c r="LNX88" s="512"/>
      <c r="LOF88" s="512"/>
      <c r="LON88" s="512"/>
      <c r="LOV88" s="512"/>
      <c r="LPD88" s="512"/>
      <c r="LPL88" s="512"/>
      <c r="LPT88" s="512"/>
      <c r="LQB88" s="512"/>
      <c r="LQJ88" s="512"/>
      <c r="LQR88" s="512"/>
      <c r="LQZ88" s="512"/>
      <c r="LRH88" s="512"/>
      <c r="LRP88" s="512"/>
      <c r="LRX88" s="512"/>
      <c r="LSF88" s="512"/>
      <c r="LSN88" s="512"/>
      <c r="LSV88" s="512"/>
      <c r="LTD88" s="512"/>
      <c r="LTL88" s="512"/>
      <c r="LTT88" s="512"/>
      <c r="LUB88" s="512"/>
      <c r="LUJ88" s="512"/>
      <c r="LUR88" s="512"/>
      <c r="LUZ88" s="512"/>
      <c r="LVH88" s="512"/>
      <c r="LVP88" s="512"/>
      <c r="LVX88" s="512"/>
      <c r="LWF88" s="512"/>
      <c r="LWN88" s="512"/>
      <c r="LWV88" s="512"/>
      <c r="LXD88" s="512"/>
      <c r="LXL88" s="512"/>
      <c r="LXT88" s="512"/>
      <c r="LYB88" s="512"/>
      <c r="LYJ88" s="512"/>
      <c r="LYR88" s="512"/>
      <c r="LYZ88" s="512"/>
      <c r="LZH88" s="512"/>
      <c r="LZP88" s="512"/>
      <c r="LZX88" s="512"/>
      <c r="MAF88" s="512"/>
      <c r="MAN88" s="512"/>
      <c r="MAV88" s="512"/>
      <c r="MBD88" s="512"/>
      <c r="MBL88" s="512"/>
      <c r="MBT88" s="512"/>
      <c r="MCB88" s="512"/>
      <c r="MCJ88" s="512"/>
      <c r="MCR88" s="512"/>
      <c r="MCZ88" s="512"/>
      <c r="MDH88" s="512"/>
      <c r="MDP88" s="512"/>
      <c r="MDX88" s="512"/>
      <c r="MEF88" s="512"/>
      <c r="MEN88" s="512"/>
      <c r="MEV88" s="512"/>
      <c r="MFD88" s="512"/>
      <c r="MFL88" s="512"/>
      <c r="MFT88" s="512"/>
      <c r="MGB88" s="512"/>
      <c r="MGJ88" s="512"/>
      <c r="MGR88" s="512"/>
      <c r="MGZ88" s="512"/>
      <c r="MHH88" s="512"/>
      <c r="MHP88" s="512"/>
      <c r="MHX88" s="512"/>
      <c r="MIF88" s="512"/>
      <c r="MIN88" s="512"/>
      <c r="MIV88" s="512"/>
      <c r="MJD88" s="512"/>
      <c r="MJL88" s="512"/>
      <c r="MJT88" s="512"/>
      <c r="MKB88" s="512"/>
      <c r="MKJ88" s="512"/>
      <c r="MKR88" s="512"/>
      <c r="MKZ88" s="512"/>
      <c r="MLH88" s="512"/>
      <c r="MLP88" s="512"/>
      <c r="MLX88" s="512"/>
      <c r="MMF88" s="512"/>
      <c r="MMN88" s="512"/>
      <c r="MMV88" s="512"/>
      <c r="MND88" s="512"/>
      <c r="MNL88" s="512"/>
      <c r="MNT88" s="512"/>
      <c r="MOB88" s="512"/>
      <c r="MOJ88" s="512"/>
      <c r="MOR88" s="512"/>
      <c r="MOZ88" s="512"/>
      <c r="MPH88" s="512"/>
      <c r="MPP88" s="512"/>
      <c r="MPX88" s="512"/>
      <c r="MQF88" s="512"/>
      <c r="MQN88" s="512"/>
      <c r="MQV88" s="512"/>
      <c r="MRD88" s="512"/>
      <c r="MRL88" s="512"/>
      <c r="MRT88" s="512"/>
      <c r="MSB88" s="512"/>
      <c r="MSJ88" s="512"/>
      <c r="MSR88" s="512"/>
      <c r="MSZ88" s="512"/>
      <c r="MTH88" s="512"/>
      <c r="MTP88" s="512"/>
      <c r="MTX88" s="512"/>
      <c r="MUF88" s="512"/>
      <c r="MUN88" s="512"/>
      <c r="MUV88" s="512"/>
      <c r="MVD88" s="512"/>
      <c r="MVL88" s="512"/>
      <c r="MVT88" s="512"/>
      <c r="MWB88" s="512"/>
      <c r="MWJ88" s="512"/>
      <c r="MWR88" s="512"/>
      <c r="MWZ88" s="512"/>
      <c r="MXH88" s="512"/>
      <c r="MXP88" s="512"/>
      <c r="MXX88" s="512"/>
      <c r="MYF88" s="512"/>
      <c r="MYN88" s="512"/>
      <c r="MYV88" s="512"/>
      <c r="MZD88" s="512"/>
      <c r="MZL88" s="512"/>
      <c r="MZT88" s="512"/>
      <c r="NAB88" s="512"/>
      <c r="NAJ88" s="512"/>
      <c r="NAR88" s="512"/>
      <c r="NAZ88" s="512"/>
      <c r="NBH88" s="512"/>
      <c r="NBP88" s="512"/>
      <c r="NBX88" s="512"/>
      <c r="NCF88" s="512"/>
      <c r="NCN88" s="512"/>
      <c r="NCV88" s="512"/>
      <c r="NDD88" s="512"/>
      <c r="NDL88" s="512"/>
      <c r="NDT88" s="512"/>
      <c r="NEB88" s="512"/>
      <c r="NEJ88" s="512"/>
      <c r="NER88" s="512"/>
      <c r="NEZ88" s="512"/>
      <c r="NFH88" s="512"/>
      <c r="NFP88" s="512"/>
      <c r="NFX88" s="512"/>
      <c r="NGF88" s="512"/>
      <c r="NGN88" s="512"/>
      <c r="NGV88" s="512"/>
      <c r="NHD88" s="512"/>
      <c r="NHL88" s="512"/>
      <c r="NHT88" s="512"/>
      <c r="NIB88" s="512"/>
      <c r="NIJ88" s="512"/>
      <c r="NIR88" s="512"/>
      <c r="NIZ88" s="512"/>
      <c r="NJH88" s="512"/>
      <c r="NJP88" s="512"/>
      <c r="NJX88" s="512"/>
      <c r="NKF88" s="512"/>
      <c r="NKN88" s="512"/>
      <c r="NKV88" s="512"/>
      <c r="NLD88" s="512"/>
      <c r="NLL88" s="512"/>
      <c r="NLT88" s="512"/>
      <c r="NMB88" s="512"/>
      <c r="NMJ88" s="512"/>
      <c r="NMR88" s="512"/>
      <c r="NMZ88" s="512"/>
      <c r="NNH88" s="512"/>
      <c r="NNP88" s="512"/>
      <c r="NNX88" s="512"/>
      <c r="NOF88" s="512"/>
      <c r="NON88" s="512"/>
      <c r="NOV88" s="512"/>
      <c r="NPD88" s="512"/>
      <c r="NPL88" s="512"/>
      <c r="NPT88" s="512"/>
      <c r="NQB88" s="512"/>
      <c r="NQJ88" s="512"/>
      <c r="NQR88" s="512"/>
      <c r="NQZ88" s="512"/>
      <c r="NRH88" s="512"/>
      <c r="NRP88" s="512"/>
      <c r="NRX88" s="512"/>
      <c r="NSF88" s="512"/>
      <c r="NSN88" s="512"/>
      <c r="NSV88" s="512"/>
      <c r="NTD88" s="512"/>
      <c r="NTL88" s="512"/>
      <c r="NTT88" s="512"/>
      <c r="NUB88" s="512"/>
      <c r="NUJ88" s="512"/>
      <c r="NUR88" s="512"/>
      <c r="NUZ88" s="512"/>
      <c r="NVH88" s="512"/>
      <c r="NVP88" s="512"/>
      <c r="NVX88" s="512"/>
      <c r="NWF88" s="512"/>
      <c r="NWN88" s="512"/>
      <c r="NWV88" s="512"/>
      <c r="NXD88" s="512"/>
      <c r="NXL88" s="512"/>
      <c r="NXT88" s="512"/>
      <c r="NYB88" s="512"/>
      <c r="NYJ88" s="512"/>
      <c r="NYR88" s="512"/>
      <c r="NYZ88" s="512"/>
      <c r="NZH88" s="512"/>
      <c r="NZP88" s="512"/>
      <c r="NZX88" s="512"/>
      <c r="OAF88" s="512"/>
      <c r="OAN88" s="512"/>
      <c r="OAV88" s="512"/>
      <c r="OBD88" s="512"/>
      <c r="OBL88" s="512"/>
      <c r="OBT88" s="512"/>
      <c r="OCB88" s="512"/>
      <c r="OCJ88" s="512"/>
      <c r="OCR88" s="512"/>
      <c r="OCZ88" s="512"/>
      <c r="ODH88" s="512"/>
      <c r="ODP88" s="512"/>
      <c r="ODX88" s="512"/>
      <c r="OEF88" s="512"/>
      <c r="OEN88" s="512"/>
      <c r="OEV88" s="512"/>
      <c r="OFD88" s="512"/>
      <c r="OFL88" s="512"/>
      <c r="OFT88" s="512"/>
      <c r="OGB88" s="512"/>
      <c r="OGJ88" s="512"/>
      <c r="OGR88" s="512"/>
      <c r="OGZ88" s="512"/>
      <c r="OHH88" s="512"/>
      <c r="OHP88" s="512"/>
      <c r="OHX88" s="512"/>
      <c r="OIF88" s="512"/>
      <c r="OIN88" s="512"/>
      <c r="OIV88" s="512"/>
      <c r="OJD88" s="512"/>
      <c r="OJL88" s="512"/>
      <c r="OJT88" s="512"/>
      <c r="OKB88" s="512"/>
      <c r="OKJ88" s="512"/>
      <c r="OKR88" s="512"/>
      <c r="OKZ88" s="512"/>
      <c r="OLH88" s="512"/>
      <c r="OLP88" s="512"/>
      <c r="OLX88" s="512"/>
      <c r="OMF88" s="512"/>
      <c r="OMN88" s="512"/>
      <c r="OMV88" s="512"/>
      <c r="OND88" s="512"/>
      <c r="ONL88" s="512"/>
      <c r="ONT88" s="512"/>
      <c r="OOB88" s="512"/>
      <c r="OOJ88" s="512"/>
      <c r="OOR88" s="512"/>
      <c r="OOZ88" s="512"/>
      <c r="OPH88" s="512"/>
      <c r="OPP88" s="512"/>
      <c r="OPX88" s="512"/>
      <c r="OQF88" s="512"/>
      <c r="OQN88" s="512"/>
      <c r="OQV88" s="512"/>
      <c r="ORD88" s="512"/>
      <c r="ORL88" s="512"/>
      <c r="ORT88" s="512"/>
      <c r="OSB88" s="512"/>
      <c r="OSJ88" s="512"/>
      <c r="OSR88" s="512"/>
      <c r="OSZ88" s="512"/>
      <c r="OTH88" s="512"/>
      <c r="OTP88" s="512"/>
      <c r="OTX88" s="512"/>
      <c r="OUF88" s="512"/>
      <c r="OUN88" s="512"/>
      <c r="OUV88" s="512"/>
      <c r="OVD88" s="512"/>
      <c r="OVL88" s="512"/>
      <c r="OVT88" s="512"/>
      <c r="OWB88" s="512"/>
      <c r="OWJ88" s="512"/>
      <c r="OWR88" s="512"/>
      <c r="OWZ88" s="512"/>
      <c r="OXH88" s="512"/>
      <c r="OXP88" s="512"/>
      <c r="OXX88" s="512"/>
      <c r="OYF88" s="512"/>
      <c r="OYN88" s="512"/>
      <c r="OYV88" s="512"/>
      <c r="OZD88" s="512"/>
      <c r="OZL88" s="512"/>
      <c r="OZT88" s="512"/>
      <c r="PAB88" s="512"/>
      <c r="PAJ88" s="512"/>
      <c r="PAR88" s="512"/>
      <c r="PAZ88" s="512"/>
      <c r="PBH88" s="512"/>
      <c r="PBP88" s="512"/>
      <c r="PBX88" s="512"/>
      <c r="PCF88" s="512"/>
      <c r="PCN88" s="512"/>
      <c r="PCV88" s="512"/>
      <c r="PDD88" s="512"/>
      <c r="PDL88" s="512"/>
      <c r="PDT88" s="512"/>
      <c r="PEB88" s="512"/>
      <c r="PEJ88" s="512"/>
      <c r="PER88" s="512"/>
      <c r="PEZ88" s="512"/>
      <c r="PFH88" s="512"/>
      <c r="PFP88" s="512"/>
      <c r="PFX88" s="512"/>
      <c r="PGF88" s="512"/>
      <c r="PGN88" s="512"/>
      <c r="PGV88" s="512"/>
      <c r="PHD88" s="512"/>
      <c r="PHL88" s="512"/>
      <c r="PHT88" s="512"/>
      <c r="PIB88" s="512"/>
      <c r="PIJ88" s="512"/>
      <c r="PIR88" s="512"/>
      <c r="PIZ88" s="512"/>
      <c r="PJH88" s="512"/>
      <c r="PJP88" s="512"/>
      <c r="PJX88" s="512"/>
      <c r="PKF88" s="512"/>
      <c r="PKN88" s="512"/>
      <c r="PKV88" s="512"/>
      <c r="PLD88" s="512"/>
      <c r="PLL88" s="512"/>
      <c r="PLT88" s="512"/>
      <c r="PMB88" s="512"/>
      <c r="PMJ88" s="512"/>
      <c r="PMR88" s="512"/>
      <c r="PMZ88" s="512"/>
      <c r="PNH88" s="512"/>
      <c r="PNP88" s="512"/>
      <c r="PNX88" s="512"/>
      <c r="POF88" s="512"/>
      <c r="PON88" s="512"/>
      <c r="POV88" s="512"/>
      <c r="PPD88" s="512"/>
      <c r="PPL88" s="512"/>
      <c r="PPT88" s="512"/>
      <c r="PQB88" s="512"/>
      <c r="PQJ88" s="512"/>
      <c r="PQR88" s="512"/>
      <c r="PQZ88" s="512"/>
      <c r="PRH88" s="512"/>
      <c r="PRP88" s="512"/>
      <c r="PRX88" s="512"/>
      <c r="PSF88" s="512"/>
      <c r="PSN88" s="512"/>
      <c r="PSV88" s="512"/>
      <c r="PTD88" s="512"/>
      <c r="PTL88" s="512"/>
      <c r="PTT88" s="512"/>
      <c r="PUB88" s="512"/>
      <c r="PUJ88" s="512"/>
      <c r="PUR88" s="512"/>
      <c r="PUZ88" s="512"/>
      <c r="PVH88" s="512"/>
      <c r="PVP88" s="512"/>
      <c r="PVX88" s="512"/>
      <c r="PWF88" s="512"/>
      <c r="PWN88" s="512"/>
      <c r="PWV88" s="512"/>
      <c r="PXD88" s="512"/>
      <c r="PXL88" s="512"/>
      <c r="PXT88" s="512"/>
      <c r="PYB88" s="512"/>
      <c r="PYJ88" s="512"/>
      <c r="PYR88" s="512"/>
      <c r="PYZ88" s="512"/>
      <c r="PZH88" s="512"/>
      <c r="PZP88" s="512"/>
      <c r="PZX88" s="512"/>
      <c r="QAF88" s="512"/>
      <c r="QAN88" s="512"/>
      <c r="QAV88" s="512"/>
      <c r="QBD88" s="512"/>
      <c r="QBL88" s="512"/>
      <c r="QBT88" s="512"/>
      <c r="QCB88" s="512"/>
      <c r="QCJ88" s="512"/>
      <c r="QCR88" s="512"/>
      <c r="QCZ88" s="512"/>
      <c r="QDH88" s="512"/>
      <c r="QDP88" s="512"/>
      <c r="QDX88" s="512"/>
      <c r="QEF88" s="512"/>
      <c r="QEN88" s="512"/>
      <c r="QEV88" s="512"/>
      <c r="QFD88" s="512"/>
      <c r="QFL88" s="512"/>
      <c r="QFT88" s="512"/>
      <c r="QGB88" s="512"/>
      <c r="QGJ88" s="512"/>
      <c r="QGR88" s="512"/>
      <c r="QGZ88" s="512"/>
      <c r="QHH88" s="512"/>
      <c r="QHP88" s="512"/>
      <c r="QHX88" s="512"/>
      <c r="QIF88" s="512"/>
      <c r="QIN88" s="512"/>
      <c r="QIV88" s="512"/>
      <c r="QJD88" s="512"/>
      <c r="QJL88" s="512"/>
      <c r="QJT88" s="512"/>
      <c r="QKB88" s="512"/>
      <c r="QKJ88" s="512"/>
      <c r="QKR88" s="512"/>
      <c r="QKZ88" s="512"/>
      <c r="QLH88" s="512"/>
      <c r="QLP88" s="512"/>
      <c r="QLX88" s="512"/>
      <c r="QMF88" s="512"/>
      <c r="QMN88" s="512"/>
      <c r="QMV88" s="512"/>
      <c r="QND88" s="512"/>
      <c r="QNL88" s="512"/>
      <c r="QNT88" s="512"/>
      <c r="QOB88" s="512"/>
      <c r="QOJ88" s="512"/>
      <c r="QOR88" s="512"/>
      <c r="QOZ88" s="512"/>
      <c r="QPH88" s="512"/>
      <c r="QPP88" s="512"/>
      <c r="QPX88" s="512"/>
      <c r="QQF88" s="512"/>
      <c r="QQN88" s="512"/>
      <c r="QQV88" s="512"/>
      <c r="QRD88" s="512"/>
      <c r="QRL88" s="512"/>
      <c r="QRT88" s="512"/>
      <c r="QSB88" s="512"/>
      <c r="QSJ88" s="512"/>
      <c r="QSR88" s="512"/>
      <c r="QSZ88" s="512"/>
      <c r="QTH88" s="512"/>
      <c r="QTP88" s="512"/>
      <c r="QTX88" s="512"/>
      <c r="QUF88" s="512"/>
      <c r="QUN88" s="512"/>
      <c r="QUV88" s="512"/>
      <c r="QVD88" s="512"/>
      <c r="QVL88" s="512"/>
      <c r="QVT88" s="512"/>
      <c r="QWB88" s="512"/>
      <c r="QWJ88" s="512"/>
      <c r="QWR88" s="512"/>
      <c r="QWZ88" s="512"/>
      <c r="QXH88" s="512"/>
      <c r="QXP88" s="512"/>
      <c r="QXX88" s="512"/>
      <c r="QYF88" s="512"/>
      <c r="QYN88" s="512"/>
      <c r="QYV88" s="512"/>
      <c r="QZD88" s="512"/>
      <c r="QZL88" s="512"/>
      <c r="QZT88" s="512"/>
      <c r="RAB88" s="512"/>
      <c r="RAJ88" s="512"/>
      <c r="RAR88" s="512"/>
      <c r="RAZ88" s="512"/>
      <c r="RBH88" s="512"/>
      <c r="RBP88" s="512"/>
      <c r="RBX88" s="512"/>
      <c r="RCF88" s="512"/>
      <c r="RCN88" s="512"/>
      <c r="RCV88" s="512"/>
      <c r="RDD88" s="512"/>
      <c r="RDL88" s="512"/>
      <c r="RDT88" s="512"/>
      <c r="REB88" s="512"/>
      <c r="REJ88" s="512"/>
      <c r="RER88" s="512"/>
      <c r="REZ88" s="512"/>
      <c r="RFH88" s="512"/>
      <c r="RFP88" s="512"/>
      <c r="RFX88" s="512"/>
      <c r="RGF88" s="512"/>
      <c r="RGN88" s="512"/>
      <c r="RGV88" s="512"/>
      <c r="RHD88" s="512"/>
      <c r="RHL88" s="512"/>
      <c r="RHT88" s="512"/>
      <c r="RIB88" s="512"/>
      <c r="RIJ88" s="512"/>
      <c r="RIR88" s="512"/>
      <c r="RIZ88" s="512"/>
      <c r="RJH88" s="512"/>
      <c r="RJP88" s="512"/>
      <c r="RJX88" s="512"/>
      <c r="RKF88" s="512"/>
      <c r="RKN88" s="512"/>
      <c r="RKV88" s="512"/>
      <c r="RLD88" s="512"/>
      <c r="RLL88" s="512"/>
      <c r="RLT88" s="512"/>
      <c r="RMB88" s="512"/>
      <c r="RMJ88" s="512"/>
      <c r="RMR88" s="512"/>
      <c r="RMZ88" s="512"/>
      <c r="RNH88" s="512"/>
      <c r="RNP88" s="512"/>
      <c r="RNX88" s="512"/>
      <c r="ROF88" s="512"/>
      <c r="RON88" s="512"/>
      <c r="ROV88" s="512"/>
      <c r="RPD88" s="512"/>
      <c r="RPL88" s="512"/>
      <c r="RPT88" s="512"/>
      <c r="RQB88" s="512"/>
      <c r="RQJ88" s="512"/>
      <c r="RQR88" s="512"/>
      <c r="RQZ88" s="512"/>
      <c r="RRH88" s="512"/>
      <c r="RRP88" s="512"/>
      <c r="RRX88" s="512"/>
      <c r="RSF88" s="512"/>
      <c r="RSN88" s="512"/>
      <c r="RSV88" s="512"/>
      <c r="RTD88" s="512"/>
      <c r="RTL88" s="512"/>
      <c r="RTT88" s="512"/>
      <c r="RUB88" s="512"/>
      <c r="RUJ88" s="512"/>
      <c r="RUR88" s="512"/>
      <c r="RUZ88" s="512"/>
      <c r="RVH88" s="512"/>
      <c r="RVP88" s="512"/>
      <c r="RVX88" s="512"/>
      <c r="RWF88" s="512"/>
      <c r="RWN88" s="512"/>
      <c r="RWV88" s="512"/>
      <c r="RXD88" s="512"/>
      <c r="RXL88" s="512"/>
      <c r="RXT88" s="512"/>
      <c r="RYB88" s="512"/>
      <c r="RYJ88" s="512"/>
      <c r="RYR88" s="512"/>
      <c r="RYZ88" s="512"/>
      <c r="RZH88" s="512"/>
      <c r="RZP88" s="512"/>
      <c r="RZX88" s="512"/>
      <c r="SAF88" s="512"/>
      <c r="SAN88" s="512"/>
      <c r="SAV88" s="512"/>
      <c r="SBD88" s="512"/>
      <c r="SBL88" s="512"/>
      <c r="SBT88" s="512"/>
      <c r="SCB88" s="512"/>
      <c r="SCJ88" s="512"/>
      <c r="SCR88" s="512"/>
      <c r="SCZ88" s="512"/>
      <c r="SDH88" s="512"/>
      <c r="SDP88" s="512"/>
      <c r="SDX88" s="512"/>
      <c r="SEF88" s="512"/>
      <c r="SEN88" s="512"/>
      <c r="SEV88" s="512"/>
      <c r="SFD88" s="512"/>
      <c r="SFL88" s="512"/>
      <c r="SFT88" s="512"/>
      <c r="SGB88" s="512"/>
      <c r="SGJ88" s="512"/>
      <c r="SGR88" s="512"/>
      <c r="SGZ88" s="512"/>
      <c r="SHH88" s="512"/>
      <c r="SHP88" s="512"/>
      <c r="SHX88" s="512"/>
      <c r="SIF88" s="512"/>
      <c r="SIN88" s="512"/>
      <c r="SIV88" s="512"/>
      <c r="SJD88" s="512"/>
      <c r="SJL88" s="512"/>
      <c r="SJT88" s="512"/>
      <c r="SKB88" s="512"/>
      <c r="SKJ88" s="512"/>
      <c r="SKR88" s="512"/>
      <c r="SKZ88" s="512"/>
      <c r="SLH88" s="512"/>
      <c r="SLP88" s="512"/>
      <c r="SLX88" s="512"/>
      <c r="SMF88" s="512"/>
      <c r="SMN88" s="512"/>
      <c r="SMV88" s="512"/>
      <c r="SND88" s="512"/>
      <c r="SNL88" s="512"/>
      <c r="SNT88" s="512"/>
      <c r="SOB88" s="512"/>
      <c r="SOJ88" s="512"/>
      <c r="SOR88" s="512"/>
      <c r="SOZ88" s="512"/>
      <c r="SPH88" s="512"/>
      <c r="SPP88" s="512"/>
      <c r="SPX88" s="512"/>
      <c r="SQF88" s="512"/>
      <c r="SQN88" s="512"/>
      <c r="SQV88" s="512"/>
      <c r="SRD88" s="512"/>
      <c r="SRL88" s="512"/>
      <c r="SRT88" s="512"/>
      <c r="SSB88" s="512"/>
      <c r="SSJ88" s="512"/>
      <c r="SSR88" s="512"/>
      <c r="SSZ88" s="512"/>
      <c r="STH88" s="512"/>
      <c r="STP88" s="512"/>
      <c r="STX88" s="512"/>
      <c r="SUF88" s="512"/>
      <c r="SUN88" s="512"/>
      <c r="SUV88" s="512"/>
      <c r="SVD88" s="512"/>
      <c r="SVL88" s="512"/>
      <c r="SVT88" s="512"/>
      <c r="SWB88" s="512"/>
      <c r="SWJ88" s="512"/>
      <c r="SWR88" s="512"/>
      <c r="SWZ88" s="512"/>
      <c r="SXH88" s="512"/>
      <c r="SXP88" s="512"/>
      <c r="SXX88" s="512"/>
      <c r="SYF88" s="512"/>
      <c r="SYN88" s="512"/>
      <c r="SYV88" s="512"/>
      <c r="SZD88" s="512"/>
      <c r="SZL88" s="512"/>
      <c r="SZT88" s="512"/>
      <c r="TAB88" s="512"/>
      <c r="TAJ88" s="512"/>
      <c r="TAR88" s="512"/>
      <c r="TAZ88" s="512"/>
      <c r="TBH88" s="512"/>
      <c r="TBP88" s="512"/>
      <c r="TBX88" s="512"/>
      <c r="TCF88" s="512"/>
      <c r="TCN88" s="512"/>
      <c r="TCV88" s="512"/>
      <c r="TDD88" s="512"/>
      <c r="TDL88" s="512"/>
      <c r="TDT88" s="512"/>
      <c r="TEB88" s="512"/>
      <c r="TEJ88" s="512"/>
      <c r="TER88" s="512"/>
      <c r="TEZ88" s="512"/>
      <c r="TFH88" s="512"/>
      <c r="TFP88" s="512"/>
      <c r="TFX88" s="512"/>
      <c r="TGF88" s="512"/>
      <c r="TGN88" s="512"/>
      <c r="TGV88" s="512"/>
      <c r="THD88" s="512"/>
      <c r="THL88" s="512"/>
      <c r="THT88" s="512"/>
      <c r="TIB88" s="512"/>
      <c r="TIJ88" s="512"/>
      <c r="TIR88" s="512"/>
      <c r="TIZ88" s="512"/>
      <c r="TJH88" s="512"/>
      <c r="TJP88" s="512"/>
      <c r="TJX88" s="512"/>
      <c r="TKF88" s="512"/>
      <c r="TKN88" s="512"/>
      <c r="TKV88" s="512"/>
      <c r="TLD88" s="512"/>
      <c r="TLL88" s="512"/>
      <c r="TLT88" s="512"/>
      <c r="TMB88" s="512"/>
      <c r="TMJ88" s="512"/>
      <c r="TMR88" s="512"/>
      <c r="TMZ88" s="512"/>
      <c r="TNH88" s="512"/>
      <c r="TNP88" s="512"/>
      <c r="TNX88" s="512"/>
      <c r="TOF88" s="512"/>
      <c r="TON88" s="512"/>
      <c r="TOV88" s="512"/>
      <c r="TPD88" s="512"/>
      <c r="TPL88" s="512"/>
      <c r="TPT88" s="512"/>
      <c r="TQB88" s="512"/>
      <c r="TQJ88" s="512"/>
      <c r="TQR88" s="512"/>
      <c r="TQZ88" s="512"/>
      <c r="TRH88" s="512"/>
      <c r="TRP88" s="512"/>
      <c r="TRX88" s="512"/>
      <c r="TSF88" s="512"/>
      <c r="TSN88" s="512"/>
      <c r="TSV88" s="512"/>
      <c r="TTD88" s="512"/>
      <c r="TTL88" s="512"/>
      <c r="TTT88" s="512"/>
      <c r="TUB88" s="512"/>
      <c r="TUJ88" s="512"/>
      <c r="TUR88" s="512"/>
      <c r="TUZ88" s="512"/>
      <c r="TVH88" s="512"/>
      <c r="TVP88" s="512"/>
      <c r="TVX88" s="512"/>
      <c r="TWF88" s="512"/>
      <c r="TWN88" s="512"/>
      <c r="TWV88" s="512"/>
      <c r="TXD88" s="512"/>
      <c r="TXL88" s="512"/>
      <c r="TXT88" s="512"/>
      <c r="TYB88" s="512"/>
      <c r="TYJ88" s="512"/>
      <c r="TYR88" s="512"/>
      <c r="TYZ88" s="512"/>
      <c r="TZH88" s="512"/>
      <c r="TZP88" s="512"/>
      <c r="TZX88" s="512"/>
      <c r="UAF88" s="512"/>
      <c r="UAN88" s="512"/>
      <c r="UAV88" s="512"/>
      <c r="UBD88" s="512"/>
      <c r="UBL88" s="512"/>
      <c r="UBT88" s="512"/>
      <c r="UCB88" s="512"/>
      <c r="UCJ88" s="512"/>
      <c r="UCR88" s="512"/>
      <c r="UCZ88" s="512"/>
      <c r="UDH88" s="512"/>
      <c r="UDP88" s="512"/>
      <c r="UDX88" s="512"/>
      <c r="UEF88" s="512"/>
      <c r="UEN88" s="512"/>
      <c r="UEV88" s="512"/>
      <c r="UFD88" s="512"/>
      <c r="UFL88" s="512"/>
      <c r="UFT88" s="512"/>
      <c r="UGB88" s="512"/>
      <c r="UGJ88" s="512"/>
      <c r="UGR88" s="512"/>
      <c r="UGZ88" s="512"/>
      <c r="UHH88" s="512"/>
      <c r="UHP88" s="512"/>
      <c r="UHX88" s="512"/>
      <c r="UIF88" s="512"/>
      <c r="UIN88" s="512"/>
      <c r="UIV88" s="512"/>
      <c r="UJD88" s="512"/>
      <c r="UJL88" s="512"/>
      <c r="UJT88" s="512"/>
      <c r="UKB88" s="512"/>
      <c r="UKJ88" s="512"/>
      <c r="UKR88" s="512"/>
      <c r="UKZ88" s="512"/>
      <c r="ULH88" s="512"/>
      <c r="ULP88" s="512"/>
      <c r="ULX88" s="512"/>
      <c r="UMF88" s="512"/>
      <c r="UMN88" s="512"/>
      <c r="UMV88" s="512"/>
      <c r="UND88" s="512"/>
      <c r="UNL88" s="512"/>
      <c r="UNT88" s="512"/>
      <c r="UOB88" s="512"/>
      <c r="UOJ88" s="512"/>
      <c r="UOR88" s="512"/>
      <c r="UOZ88" s="512"/>
      <c r="UPH88" s="512"/>
      <c r="UPP88" s="512"/>
      <c r="UPX88" s="512"/>
      <c r="UQF88" s="512"/>
      <c r="UQN88" s="512"/>
      <c r="UQV88" s="512"/>
      <c r="URD88" s="512"/>
      <c r="URL88" s="512"/>
      <c r="URT88" s="512"/>
      <c r="USB88" s="512"/>
      <c r="USJ88" s="512"/>
      <c r="USR88" s="512"/>
      <c r="USZ88" s="512"/>
      <c r="UTH88" s="512"/>
      <c r="UTP88" s="512"/>
      <c r="UTX88" s="512"/>
      <c r="UUF88" s="512"/>
      <c r="UUN88" s="512"/>
      <c r="UUV88" s="512"/>
      <c r="UVD88" s="512"/>
      <c r="UVL88" s="512"/>
      <c r="UVT88" s="512"/>
      <c r="UWB88" s="512"/>
      <c r="UWJ88" s="512"/>
      <c r="UWR88" s="512"/>
      <c r="UWZ88" s="512"/>
      <c r="UXH88" s="512"/>
      <c r="UXP88" s="512"/>
      <c r="UXX88" s="512"/>
      <c r="UYF88" s="512"/>
      <c r="UYN88" s="512"/>
      <c r="UYV88" s="512"/>
      <c r="UZD88" s="512"/>
      <c r="UZL88" s="512"/>
      <c r="UZT88" s="512"/>
      <c r="VAB88" s="512"/>
      <c r="VAJ88" s="512"/>
      <c r="VAR88" s="512"/>
      <c r="VAZ88" s="512"/>
      <c r="VBH88" s="512"/>
      <c r="VBP88" s="512"/>
      <c r="VBX88" s="512"/>
      <c r="VCF88" s="512"/>
      <c r="VCN88" s="512"/>
      <c r="VCV88" s="512"/>
      <c r="VDD88" s="512"/>
      <c r="VDL88" s="512"/>
      <c r="VDT88" s="512"/>
      <c r="VEB88" s="512"/>
      <c r="VEJ88" s="512"/>
      <c r="VER88" s="512"/>
      <c r="VEZ88" s="512"/>
      <c r="VFH88" s="512"/>
      <c r="VFP88" s="512"/>
      <c r="VFX88" s="512"/>
      <c r="VGF88" s="512"/>
      <c r="VGN88" s="512"/>
      <c r="VGV88" s="512"/>
      <c r="VHD88" s="512"/>
      <c r="VHL88" s="512"/>
      <c r="VHT88" s="512"/>
      <c r="VIB88" s="512"/>
      <c r="VIJ88" s="512"/>
      <c r="VIR88" s="512"/>
      <c r="VIZ88" s="512"/>
      <c r="VJH88" s="512"/>
      <c r="VJP88" s="512"/>
      <c r="VJX88" s="512"/>
      <c r="VKF88" s="512"/>
      <c r="VKN88" s="512"/>
      <c r="VKV88" s="512"/>
      <c r="VLD88" s="512"/>
      <c r="VLL88" s="512"/>
      <c r="VLT88" s="512"/>
      <c r="VMB88" s="512"/>
      <c r="VMJ88" s="512"/>
      <c r="VMR88" s="512"/>
      <c r="VMZ88" s="512"/>
      <c r="VNH88" s="512"/>
      <c r="VNP88" s="512"/>
      <c r="VNX88" s="512"/>
      <c r="VOF88" s="512"/>
      <c r="VON88" s="512"/>
      <c r="VOV88" s="512"/>
      <c r="VPD88" s="512"/>
      <c r="VPL88" s="512"/>
      <c r="VPT88" s="512"/>
      <c r="VQB88" s="512"/>
      <c r="VQJ88" s="512"/>
      <c r="VQR88" s="512"/>
      <c r="VQZ88" s="512"/>
      <c r="VRH88" s="512"/>
      <c r="VRP88" s="512"/>
      <c r="VRX88" s="512"/>
      <c r="VSF88" s="512"/>
      <c r="VSN88" s="512"/>
      <c r="VSV88" s="512"/>
      <c r="VTD88" s="512"/>
      <c r="VTL88" s="512"/>
      <c r="VTT88" s="512"/>
      <c r="VUB88" s="512"/>
      <c r="VUJ88" s="512"/>
      <c r="VUR88" s="512"/>
      <c r="VUZ88" s="512"/>
      <c r="VVH88" s="512"/>
      <c r="VVP88" s="512"/>
      <c r="VVX88" s="512"/>
      <c r="VWF88" s="512"/>
      <c r="VWN88" s="512"/>
      <c r="VWV88" s="512"/>
      <c r="VXD88" s="512"/>
      <c r="VXL88" s="512"/>
      <c r="VXT88" s="512"/>
      <c r="VYB88" s="512"/>
      <c r="VYJ88" s="512"/>
      <c r="VYR88" s="512"/>
      <c r="VYZ88" s="512"/>
      <c r="VZH88" s="512"/>
      <c r="VZP88" s="512"/>
      <c r="VZX88" s="512"/>
      <c r="WAF88" s="512"/>
      <c r="WAN88" s="512"/>
      <c r="WAV88" s="512"/>
      <c r="WBD88" s="512"/>
      <c r="WBL88" s="512"/>
      <c r="WBT88" s="512"/>
      <c r="WCB88" s="512"/>
      <c r="WCJ88" s="512"/>
      <c r="WCR88" s="512"/>
      <c r="WCZ88" s="512"/>
      <c r="WDH88" s="512"/>
      <c r="WDP88" s="512"/>
      <c r="WDX88" s="512"/>
      <c r="WEF88" s="512"/>
      <c r="WEN88" s="512"/>
      <c r="WEV88" s="512"/>
      <c r="WFD88" s="512"/>
      <c r="WFL88" s="512"/>
      <c r="WFT88" s="512"/>
      <c r="WGB88" s="512"/>
      <c r="WGJ88" s="512"/>
      <c r="WGR88" s="512"/>
      <c r="WGZ88" s="512"/>
      <c r="WHH88" s="512"/>
      <c r="WHP88" s="512"/>
      <c r="WHX88" s="512"/>
      <c r="WIF88" s="512"/>
      <c r="WIN88" s="512"/>
      <c r="WIV88" s="512"/>
      <c r="WJD88" s="512"/>
      <c r="WJL88" s="512"/>
      <c r="WJT88" s="512"/>
      <c r="WKB88" s="512"/>
      <c r="WKJ88" s="512"/>
      <c r="WKR88" s="512"/>
      <c r="WKZ88" s="512"/>
      <c r="WLH88" s="512"/>
      <c r="WLP88" s="512"/>
      <c r="WLX88" s="512"/>
      <c r="WMF88" s="512"/>
      <c r="WMN88" s="512"/>
      <c r="WMV88" s="512"/>
      <c r="WND88" s="512"/>
      <c r="WNL88" s="512"/>
      <c r="WNT88" s="512"/>
      <c r="WOB88" s="512"/>
      <c r="WOJ88" s="512"/>
      <c r="WOR88" s="512"/>
      <c r="WOZ88" s="512"/>
      <c r="WPH88" s="512"/>
      <c r="WPP88" s="512"/>
      <c r="WPX88" s="512"/>
      <c r="WQF88" s="512"/>
      <c r="WQN88" s="512"/>
      <c r="WQV88" s="512"/>
      <c r="WRD88" s="512"/>
      <c r="WRL88" s="512"/>
      <c r="WRT88" s="512"/>
      <c r="WSB88" s="512"/>
      <c r="WSJ88" s="512"/>
      <c r="WSR88" s="512"/>
      <c r="WSZ88" s="512"/>
      <c r="WTH88" s="512"/>
      <c r="WTP88" s="512"/>
      <c r="WTX88" s="512"/>
      <c r="WUF88" s="512"/>
      <c r="WUN88" s="512"/>
      <c r="WUV88" s="512"/>
      <c r="WVD88" s="512"/>
      <c r="WVL88" s="512"/>
      <c r="WVT88" s="512"/>
      <c r="WWB88" s="512"/>
      <c r="WWJ88" s="512"/>
      <c r="WWR88" s="512"/>
      <c r="WWZ88" s="512"/>
      <c r="WXH88" s="512"/>
      <c r="WXP88" s="512"/>
      <c r="WXX88" s="512"/>
      <c r="WYF88" s="512"/>
      <c r="WYN88" s="512"/>
      <c r="WYV88" s="512"/>
      <c r="WZD88" s="512"/>
      <c r="WZL88" s="512"/>
      <c r="WZT88" s="512"/>
      <c r="XAB88" s="512"/>
      <c r="XAJ88" s="512"/>
      <c r="XAR88" s="512"/>
      <c r="XAZ88" s="512"/>
      <c r="XBH88" s="512"/>
      <c r="XBP88" s="512"/>
      <c r="XBX88" s="512"/>
      <c r="XCF88" s="512"/>
      <c r="XCN88" s="512"/>
      <c r="XCV88" s="512"/>
      <c r="XDD88" s="512"/>
      <c r="XDL88" s="512"/>
      <c r="XDT88" s="512"/>
      <c r="XEB88" s="512"/>
      <c r="XEJ88" s="512"/>
      <c r="XER88" s="512"/>
      <c r="XEZ88" s="512"/>
    </row>
    <row r="89" spans="3:1024 1026:2048 2050:3072 3074:4096 4098:5120 5122:6144 6146:7168 7170:8192 8194:9216 9218:10240 10242:11264 11266:12288 12290:13312 13314:14336 14338:15360 15362:16384" s="256" customFormat="1" x14ac:dyDescent="0.15">
      <c r="E89" s="512"/>
      <c r="N89" s="512"/>
      <c r="T89" s="512"/>
      <c r="AB89" s="512"/>
      <c r="AJ89" s="512"/>
      <c r="AR89" s="512"/>
      <c r="AZ89" s="512"/>
      <c r="BH89" s="512"/>
      <c r="BP89" s="512"/>
      <c r="BX89" s="512"/>
      <c r="CF89" s="512"/>
      <c r="CN89" s="512"/>
      <c r="CV89" s="512"/>
      <c r="DD89" s="512"/>
      <c r="DL89" s="512"/>
      <c r="DT89" s="512"/>
      <c r="EB89" s="512"/>
      <c r="EJ89" s="512"/>
      <c r="ER89" s="512"/>
      <c r="EZ89" s="512"/>
      <c r="FH89" s="512"/>
      <c r="FP89" s="512"/>
      <c r="FX89" s="512"/>
      <c r="GF89" s="512"/>
      <c r="GN89" s="512"/>
      <c r="GV89" s="512"/>
      <c r="HD89" s="512"/>
      <c r="HL89" s="512"/>
      <c r="HT89" s="512"/>
      <c r="IB89" s="512"/>
      <c r="IJ89" s="512"/>
      <c r="IR89" s="512"/>
      <c r="IZ89" s="512"/>
      <c r="JH89" s="512"/>
      <c r="JP89" s="512"/>
      <c r="JX89" s="512"/>
      <c r="KF89" s="512"/>
      <c r="KN89" s="512"/>
      <c r="KV89" s="512"/>
      <c r="LD89" s="512"/>
      <c r="LL89" s="512"/>
      <c r="LT89" s="512"/>
      <c r="MB89" s="512"/>
      <c r="MJ89" s="512"/>
      <c r="MR89" s="512"/>
      <c r="MZ89" s="512"/>
      <c r="NH89" s="512"/>
      <c r="NP89" s="512"/>
      <c r="NX89" s="512"/>
      <c r="OF89" s="512"/>
      <c r="ON89" s="512"/>
      <c r="OV89" s="512"/>
      <c r="PD89" s="512"/>
      <c r="PL89" s="512"/>
      <c r="PT89" s="512"/>
      <c r="QB89" s="512"/>
      <c r="QJ89" s="512"/>
      <c r="QR89" s="512"/>
      <c r="QZ89" s="512"/>
      <c r="RH89" s="512"/>
      <c r="RP89" s="512"/>
      <c r="RX89" s="512"/>
      <c r="SF89" s="512"/>
      <c r="SN89" s="512"/>
      <c r="SV89" s="512"/>
      <c r="TD89" s="512"/>
      <c r="TL89" s="512"/>
      <c r="TT89" s="512"/>
      <c r="UB89" s="512"/>
      <c r="UJ89" s="512"/>
      <c r="UR89" s="512"/>
      <c r="UZ89" s="512"/>
      <c r="VH89" s="512"/>
      <c r="VP89" s="512"/>
      <c r="VX89" s="512"/>
      <c r="WF89" s="512"/>
      <c r="WN89" s="512"/>
      <c r="WV89" s="512"/>
      <c r="XD89" s="512"/>
      <c r="XL89" s="512"/>
      <c r="XT89" s="512"/>
      <c r="YB89" s="512"/>
      <c r="YJ89" s="512"/>
      <c r="YR89" s="512"/>
      <c r="YZ89" s="512"/>
      <c r="ZH89" s="512"/>
      <c r="ZP89" s="512"/>
      <c r="ZX89" s="512"/>
      <c r="AAF89" s="512"/>
      <c r="AAN89" s="512"/>
      <c r="AAV89" s="512"/>
      <c r="ABD89" s="512"/>
      <c r="ABL89" s="512"/>
      <c r="ABT89" s="512"/>
      <c r="ACB89" s="512"/>
      <c r="ACJ89" s="512"/>
      <c r="ACR89" s="512"/>
      <c r="ACZ89" s="512"/>
      <c r="ADH89" s="512"/>
      <c r="ADP89" s="512"/>
      <c r="ADX89" s="512"/>
      <c r="AEF89" s="512"/>
      <c r="AEN89" s="512"/>
      <c r="AEV89" s="512"/>
      <c r="AFD89" s="512"/>
      <c r="AFL89" s="512"/>
      <c r="AFT89" s="512"/>
      <c r="AGB89" s="512"/>
      <c r="AGJ89" s="512"/>
      <c r="AGR89" s="512"/>
      <c r="AGZ89" s="512"/>
      <c r="AHH89" s="512"/>
      <c r="AHP89" s="512"/>
      <c r="AHX89" s="512"/>
      <c r="AIF89" s="512"/>
      <c r="AIN89" s="512"/>
      <c r="AIV89" s="512"/>
      <c r="AJD89" s="512"/>
      <c r="AJL89" s="512"/>
      <c r="AJT89" s="512"/>
      <c r="AKB89" s="512"/>
      <c r="AKJ89" s="512"/>
      <c r="AKR89" s="512"/>
      <c r="AKZ89" s="512"/>
      <c r="ALH89" s="512"/>
      <c r="ALP89" s="512"/>
      <c r="ALX89" s="512"/>
      <c r="AMF89" s="512"/>
      <c r="AMN89" s="512"/>
      <c r="AMV89" s="512"/>
      <c r="AND89" s="512"/>
      <c r="ANL89" s="512"/>
      <c r="ANT89" s="512"/>
      <c r="AOB89" s="512"/>
      <c r="AOJ89" s="512"/>
      <c r="AOR89" s="512"/>
      <c r="AOZ89" s="512"/>
      <c r="APH89" s="512"/>
      <c r="APP89" s="512"/>
      <c r="APX89" s="512"/>
      <c r="AQF89" s="512"/>
      <c r="AQN89" s="512"/>
      <c r="AQV89" s="512"/>
      <c r="ARD89" s="512"/>
      <c r="ARL89" s="512"/>
      <c r="ART89" s="512"/>
      <c r="ASB89" s="512"/>
      <c r="ASJ89" s="512"/>
      <c r="ASR89" s="512"/>
      <c r="ASZ89" s="512"/>
      <c r="ATH89" s="512"/>
      <c r="ATP89" s="512"/>
      <c r="ATX89" s="512"/>
      <c r="AUF89" s="512"/>
      <c r="AUN89" s="512"/>
      <c r="AUV89" s="512"/>
      <c r="AVD89" s="512"/>
      <c r="AVL89" s="512"/>
      <c r="AVT89" s="512"/>
      <c r="AWB89" s="512"/>
      <c r="AWJ89" s="512"/>
      <c r="AWR89" s="512"/>
      <c r="AWZ89" s="512"/>
      <c r="AXH89" s="512"/>
      <c r="AXP89" s="512"/>
      <c r="AXX89" s="512"/>
      <c r="AYF89" s="512"/>
      <c r="AYN89" s="512"/>
      <c r="AYV89" s="512"/>
      <c r="AZD89" s="512"/>
      <c r="AZL89" s="512"/>
      <c r="AZT89" s="512"/>
      <c r="BAB89" s="512"/>
      <c r="BAJ89" s="512"/>
      <c r="BAR89" s="512"/>
      <c r="BAZ89" s="512"/>
      <c r="BBH89" s="512"/>
      <c r="BBP89" s="512"/>
      <c r="BBX89" s="512"/>
      <c r="BCF89" s="512"/>
      <c r="BCN89" s="512"/>
      <c r="BCV89" s="512"/>
      <c r="BDD89" s="512"/>
      <c r="BDL89" s="512"/>
      <c r="BDT89" s="512"/>
      <c r="BEB89" s="512"/>
      <c r="BEJ89" s="512"/>
      <c r="BER89" s="512"/>
      <c r="BEZ89" s="512"/>
      <c r="BFH89" s="512"/>
      <c r="BFP89" s="512"/>
      <c r="BFX89" s="512"/>
      <c r="BGF89" s="512"/>
      <c r="BGN89" s="512"/>
      <c r="BGV89" s="512"/>
      <c r="BHD89" s="512"/>
      <c r="BHL89" s="512"/>
      <c r="BHT89" s="512"/>
      <c r="BIB89" s="512"/>
      <c r="BIJ89" s="512"/>
      <c r="BIR89" s="512"/>
      <c r="BIZ89" s="512"/>
      <c r="BJH89" s="512"/>
      <c r="BJP89" s="512"/>
      <c r="BJX89" s="512"/>
      <c r="BKF89" s="512"/>
      <c r="BKN89" s="512"/>
      <c r="BKV89" s="512"/>
      <c r="BLD89" s="512"/>
      <c r="BLL89" s="512"/>
      <c r="BLT89" s="512"/>
      <c r="BMB89" s="512"/>
      <c r="BMJ89" s="512"/>
      <c r="BMR89" s="512"/>
      <c r="BMZ89" s="512"/>
      <c r="BNH89" s="512"/>
      <c r="BNP89" s="512"/>
      <c r="BNX89" s="512"/>
      <c r="BOF89" s="512"/>
      <c r="BON89" s="512"/>
      <c r="BOV89" s="512"/>
      <c r="BPD89" s="512"/>
      <c r="BPL89" s="512"/>
      <c r="BPT89" s="512"/>
      <c r="BQB89" s="512"/>
      <c r="BQJ89" s="512"/>
      <c r="BQR89" s="512"/>
      <c r="BQZ89" s="512"/>
      <c r="BRH89" s="512"/>
      <c r="BRP89" s="512"/>
      <c r="BRX89" s="512"/>
      <c r="BSF89" s="512"/>
      <c r="BSN89" s="512"/>
      <c r="BSV89" s="512"/>
      <c r="BTD89" s="512"/>
      <c r="BTL89" s="512"/>
      <c r="BTT89" s="512"/>
      <c r="BUB89" s="512"/>
      <c r="BUJ89" s="512"/>
      <c r="BUR89" s="512"/>
      <c r="BUZ89" s="512"/>
      <c r="BVH89" s="512"/>
      <c r="BVP89" s="512"/>
      <c r="BVX89" s="512"/>
      <c r="BWF89" s="512"/>
      <c r="BWN89" s="512"/>
      <c r="BWV89" s="512"/>
      <c r="BXD89" s="512"/>
      <c r="BXL89" s="512"/>
      <c r="BXT89" s="512"/>
      <c r="BYB89" s="512"/>
      <c r="BYJ89" s="512"/>
      <c r="BYR89" s="512"/>
      <c r="BYZ89" s="512"/>
      <c r="BZH89" s="512"/>
      <c r="BZP89" s="512"/>
      <c r="BZX89" s="512"/>
      <c r="CAF89" s="512"/>
      <c r="CAN89" s="512"/>
      <c r="CAV89" s="512"/>
      <c r="CBD89" s="512"/>
      <c r="CBL89" s="512"/>
      <c r="CBT89" s="512"/>
      <c r="CCB89" s="512"/>
      <c r="CCJ89" s="512"/>
      <c r="CCR89" s="512"/>
      <c r="CCZ89" s="512"/>
      <c r="CDH89" s="512"/>
      <c r="CDP89" s="512"/>
      <c r="CDX89" s="512"/>
      <c r="CEF89" s="512"/>
      <c r="CEN89" s="512"/>
      <c r="CEV89" s="512"/>
      <c r="CFD89" s="512"/>
      <c r="CFL89" s="512"/>
      <c r="CFT89" s="512"/>
      <c r="CGB89" s="512"/>
      <c r="CGJ89" s="512"/>
      <c r="CGR89" s="512"/>
      <c r="CGZ89" s="512"/>
      <c r="CHH89" s="512"/>
      <c r="CHP89" s="512"/>
      <c r="CHX89" s="512"/>
      <c r="CIF89" s="512"/>
      <c r="CIN89" s="512"/>
      <c r="CIV89" s="512"/>
      <c r="CJD89" s="512"/>
      <c r="CJL89" s="512"/>
      <c r="CJT89" s="512"/>
      <c r="CKB89" s="512"/>
      <c r="CKJ89" s="512"/>
      <c r="CKR89" s="512"/>
      <c r="CKZ89" s="512"/>
      <c r="CLH89" s="512"/>
      <c r="CLP89" s="512"/>
      <c r="CLX89" s="512"/>
      <c r="CMF89" s="512"/>
      <c r="CMN89" s="512"/>
      <c r="CMV89" s="512"/>
      <c r="CND89" s="512"/>
      <c r="CNL89" s="512"/>
      <c r="CNT89" s="512"/>
      <c r="COB89" s="512"/>
      <c r="COJ89" s="512"/>
      <c r="COR89" s="512"/>
      <c r="COZ89" s="512"/>
      <c r="CPH89" s="512"/>
      <c r="CPP89" s="512"/>
      <c r="CPX89" s="512"/>
      <c r="CQF89" s="512"/>
      <c r="CQN89" s="512"/>
      <c r="CQV89" s="512"/>
      <c r="CRD89" s="512"/>
      <c r="CRL89" s="512"/>
      <c r="CRT89" s="512"/>
      <c r="CSB89" s="512"/>
      <c r="CSJ89" s="512"/>
      <c r="CSR89" s="512"/>
      <c r="CSZ89" s="512"/>
      <c r="CTH89" s="512"/>
      <c r="CTP89" s="512"/>
      <c r="CTX89" s="512"/>
      <c r="CUF89" s="512"/>
      <c r="CUN89" s="512"/>
      <c r="CUV89" s="512"/>
      <c r="CVD89" s="512"/>
      <c r="CVL89" s="512"/>
      <c r="CVT89" s="512"/>
      <c r="CWB89" s="512"/>
      <c r="CWJ89" s="512"/>
      <c r="CWR89" s="512"/>
      <c r="CWZ89" s="512"/>
      <c r="CXH89" s="512"/>
      <c r="CXP89" s="512"/>
      <c r="CXX89" s="512"/>
      <c r="CYF89" s="512"/>
      <c r="CYN89" s="512"/>
      <c r="CYV89" s="512"/>
      <c r="CZD89" s="512"/>
      <c r="CZL89" s="512"/>
      <c r="CZT89" s="512"/>
      <c r="DAB89" s="512"/>
      <c r="DAJ89" s="512"/>
      <c r="DAR89" s="512"/>
      <c r="DAZ89" s="512"/>
      <c r="DBH89" s="512"/>
      <c r="DBP89" s="512"/>
      <c r="DBX89" s="512"/>
      <c r="DCF89" s="512"/>
      <c r="DCN89" s="512"/>
      <c r="DCV89" s="512"/>
      <c r="DDD89" s="512"/>
      <c r="DDL89" s="512"/>
      <c r="DDT89" s="512"/>
      <c r="DEB89" s="512"/>
      <c r="DEJ89" s="512"/>
      <c r="DER89" s="512"/>
      <c r="DEZ89" s="512"/>
      <c r="DFH89" s="512"/>
      <c r="DFP89" s="512"/>
      <c r="DFX89" s="512"/>
      <c r="DGF89" s="512"/>
      <c r="DGN89" s="512"/>
      <c r="DGV89" s="512"/>
      <c r="DHD89" s="512"/>
      <c r="DHL89" s="512"/>
      <c r="DHT89" s="512"/>
      <c r="DIB89" s="512"/>
      <c r="DIJ89" s="512"/>
      <c r="DIR89" s="512"/>
      <c r="DIZ89" s="512"/>
      <c r="DJH89" s="512"/>
      <c r="DJP89" s="512"/>
      <c r="DJX89" s="512"/>
      <c r="DKF89" s="512"/>
      <c r="DKN89" s="512"/>
      <c r="DKV89" s="512"/>
      <c r="DLD89" s="512"/>
      <c r="DLL89" s="512"/>
      <c r="DLT89" s="512"/>
      <c r="DMB89" s="512"/>
      <c r="DMJ89" s="512"/>
      <c r="DMR89" s="512"/>
      <c r="DMZ89" s="512"/>
      <c r="DNH89" s="512"/>
      <c r="DNP89" s="512"/>
      <c r="DNX89" s="512"/>
      <c r="DOF89" s="512"/>
      <c r="DON89" s="512"/>
      <c r="DOV89" s="512"/>
      <c r="DPD89" s="512"/>
      <c r="DPL89" s="512"/>
      <c r="DPT89" s="512"/>
      <c r="DQB89" s="512"/>
      <c r="DQJ89" s="512"/>
      <c r="DQR89" s="512"/>
      <c r="DQZ89" s="512"/>
      <c r="DRH89" s="512"/>
      <c r="DRP89" s="512"/>
      <c r="DRX89" s="512"/>
      <c r="DSF89" s="512"/>
      <c r="DSN89" s="512"/>
      <c r="DSV89" s="512"/>
      <c r="DTD89" s="512"/>
      <c r="DTL89" s="512"/>
      <c r="DTT89" s="512"/>
      <c r="DUB89" s="512"/>
      <c r="DUJ89" s="512"/>
      <c r="DUR89" s="512"/>
      <c r="DUZ89" s="512"/>
      <c r="DVH89" s="512"/>
      <c r="DVP89" s="512"/>
      <c r="DVX89" s="512"/>
      <c r="DWF89" s="512"/>
      <c r="DWN89" s="512"/>
      <c r="DWV89" s="512"/>
      <c r="DXD89" s="512"/>
      <c r="DXL89" s="512"/>
      <c r="DXT89" s="512"/>
      <c r="DYB89" s="512"/>
      <c r="DYJ89" s="512"/>
      <c r="DYR89" s="512"/>
      <c r="DYZ89" s="512"/>
      <c r="DZH89" s="512"/>
      <c r="DZP89" s="512"/>
      <c r="DZX89" s="512"/>
      <c r="EAF89" s="512"/>
      <c r="EAN89" s="512"/>
      <c r="EAV89" s="512"/>
      <c r="EBD89" s="512"/>
      <c r="EBL89" s="512"/>
      <c r="EBT89" s="512"/>
      <c r="ECB89" s="512"/>
      <c r="ECJ89" s="512"/>
      <c r="ECR89" s="512"/>
      <c r="ECZ89" s="512"/>
      <c r="EDH89" s="512"/>
      <c r="EDP89" s="512"/>
      <c r="EDX89" s="512"/>
      <c r="EEF89" s="512"/>
      <c r="EEN89" s="512"/>
      <c r="EEV89" s="512"/>
      <c r="EFD89" s="512"/>
      <c r="EFL89" s="512"/>
      <c r="EFT89" s="512"/>
      <c r="EGB89" s="512"/>
      <c r="EGJ89" s="512"/>
      <c r="EGR89" s="512"/>
      <c r="EGZ89" s="512"/>
      <c r="EHH89" s="512"/>
      <c r="EHP89" s="512"/>
      <c r="EHX89" s="512"/>
      <c r="EIF89" s="512"/>
      <c r="EIN89" s="512"/>
      <c r="EIV89" s="512"/>
      <c r="EJD89" s="512"/>
      <c r="EJL89" s="512"/>
      <c r="EJT89" s="512"/>
      <c r="EKB89" s="512"/>
      <c r="EKJ89" s="512"/>
      <c r="EKR89" s="512"/>
      <c r="EKZ89" s="512"/>
      <c r="ELH89" s="512"/>
      <c r="ELP89" s="512"/>
      <c r="ELX89" s="512"/>
      <c r="EMF89" s="512"/>
      <c r="EMN89" s="512"/>
      <c r="EMV89" s="512"/>
      <c r="END89" s="512"/>
      <c r="ENL89" s="512"/>
      <c r="ENT89" s="512"/>
      <c r="EOB89" s="512"/>
      <c r="EOJ89" s="512"/>
      <c r="EOR89" s="512"/>
      <c r="EOZ89" s="512"/>
      <c r="EPH89" s="512"/>
      <c r="EPP89" s="512"/>
      <c r="EPX89" s="512"/>
      <c r="EQF89" s="512"/>
      <c r="EQN89" s="512"/>
      <c r="EQV89" s="512"/>
      <c r="ERD89" s="512"/>
      <c r="ERL89" s="512"/>
      <c r="ERT89" s="512"/>
      <c r="ESB89" s="512"/>
      <c r="ESJ89" s="512"/>
      <c r="ESR89" s="512"/>
      <c r="ESZ89" s="512"/>
      <c r="ETH89" s="512"/>
      <c r="ETP89" s="512"/>
      <c r="ETX89" s="512"/>
      <c r="EUF89" s="512"/>
      <c r="EUN89" s="512"/>
      <c r="EUV89" s="512"/>
      <c r="EVD89" s="512"/>
      <c r="EVL89" s="512"/>
      <c r="EVT89" s="512"/>
      <c r="EWB89" s="512"/>
      <c r="EWJ89" s="512"/>
      <c r="EWR89" s="512"/>
      <c r="EWZ89" s="512"/>
      <c r="EXH89" s="512"/>
      <c r="EXP89" s="512"/>
      <c r="EXX89" s="512"/>
      <c r="EYF89" s="512"/>
      <c r="EYN89" s="512"/>
      <c r="EYV89" s="512"/>
      <c r="EZD89" s="512"/>
      <c r="EZL89" s="512"/>
      <c r="EZT89" s="512"/>
      <c r="FAB89" s="512"/>
      <c r="FAJ89" s="512"/>
      <c r="FAR89" s="512"/>
      <c r="FAZ89" s="512"/>
      <c r="FBH89" s="512"/>
      <c r="FBP89" s="512"/>
      <c r="FBX89" s="512"/>
      <c r="FCF89" s="512"/>
      <c r="FCN89" s="512"/>
      <c r="FCV89" s="512"/>
      <c r="FDD89" s="512"/>
      <c r="FDL89" s="512"/>
      <c r="FDT89" s="512"/>
      <c r="FEB89" s="512"/>
      <c r="FEJ89" s="512"/>
      <c r="FER89" s="512"/>
      <c r="FEZ89" s="512"/>
      <c r="FFH89" s="512"/>
      <c r="FFP89" s="512"/>
      <c r="FFX89" s="512"/>
      <c r="FGF89" s="512"/>
      <c r="FGN89" s="512"/>
      <c r="FGV89" s="512"/>
      <c r="FHD89" s="512"/>
      <c r="FHL89" s="512"/>
      <c r="FHT89" s="512"/>
      <c r="FIB89" s="512"/>
      <c r="FIJ89" s="512"/>
      <c r="FIR89" s="512"/>
      <c r="FIZ89" s="512"/>
      <c r="FJH89" s="512"/>
      <c r="FJP89" s="512"/>
      <c r="FJX89" s="512"/>
      <c r="FKF89" s="512"/>
      <c r="FKN89" s="512"/>
      <c r="FKV89" s="512"/>
      <c r="FLD89" s="512"/>
      <c r="FLL89" s="512"/>
      <c r="FLT89" s="512"/>
      <c r="FMB89" s="512"/>
      <c r="FMJ89" s="512"/>
      <c r="FMR89" s="512"/>
      <c r="FMZ89" s="512"/>
      <c r="FNH89" s="512"/>
      <c r="FNP89" s="512"/>
      <c r="FNX89" s="512"/>
      <c r="FOF89" s="512"/>
      <c r="FON89" s="512"/>
      <c r="FOV89" s="512"/>
      <c r="FPD89" s="512"/>
      <c r="FPL89" s="512"/>
      <c r="FPT89" s="512"/>
      <c r="FQB89" s="512"/>
      <c r="FQJ89" s="512"/>
      <c r="FQR89" s="512"/>
      <c r="FQZ89" s="512"/>
      <c r="FRH89" s="512"/>
      <c r="FRP89" s="512"/>
      <c r="FRX89" s="512"/>
      <c r="FSF89" s="512"/>
      <c r="FSN89" s="512"/>
      <c r="FSV89" s="512"/>
      <c r="FTD89" s="512"/>
      <c r="FTL89" s="512"/>
      <c r="FTT89" s="512"/>
      <c r="FUB89" s="512"/>
      <c r="FUJ89" s="512"/>
      <c r="FUR89" s="512"/>
      <c r="FUZ89" s="512"/>
      <c r="FVH89" s="512"/>
      <c r="FVP89" s="512"/>
      <c r="FVX89" s="512"/>
      <c r="FWF89" s="512"/>
      <c r="FWN89" s="512"/>
      <c r="FWV89" s="512"/>
      <c r="FXD89" s="512"/>
      <c r="FXL89" s="512"/>
      <c r="FXT89" s="512"/>
      <c r="FYB89" s="512"/>
      <c r="FYJ89" s="512"/>
      <c r="FYR89" s="512"/>
      <c r="FYZ89" s="512"/>
      <c r="FZH89" s="512"/>
      <c r="FZP89" s="512"/>
      <c r="FZX89" s="512"/>
      <c r="GAF89" s="512"/>
      <c r="GAN89" s="512"/>
      <c r="GAV89" s="512"/>
      <c r="GBD89" s="512"/>
      <c r="GBL89" s="512"/>
      <c r="GBT89" s="512"/>
      <c r="GCB89" s="512"/>
      <c r="GCJ89" s="512"/>
      <c r="GCR89" s="512"/>
      <c r="GCZ89" s="512"/>
      <c r="GDH89" s="512"/>
      <c r="GDP89" s="512"/>
      <c r="GDX89" s="512"/>
      <c r="GEF89" s="512"/>
      <c r="GEN89" s="512"/>
      <c r="GEV89" s="512"/>
      <c r="GFD89" s="512"/>
      <c r="GFL89" s="512"/>
      <c r="GFT89" s="512"/>
      <c r="GGB89" s="512"/>
      <c r="GGJ89" s="512"/>
      <c r="GGR89" s="512"/>
      <c r="GGZ89" s="512"/>
      <c r="GHH89" s="512"/>
      <c r="GHP89" s="512"/>
      <c r="GHX89" s="512"/>
      <c r="GIF89" s="512"/>
      <c r="GIN89" s="512"/>
      <c r="GIV89" s="512"/>
      <c r="GJD89" s="512"/>
      <c r="GJL89" s="512"/>
      <c r="GJT89" s="512"/>
      <c r="GKB89" s="512"/>
      <c r="GKJ89" s="512"/>
      <c r="GKR89" s="512"/>
      <c r="GKZ89" s="512"/>
      <c r="GLH89" s="512"/>
      <c r="GLP89" s="512"/>
      <c r="GLX89" s="512"/>
      <c r="GMF89" s="512"/>
      <c r="GMN89" s="512"/>
      <c r="GMV89" s="512"/>
      <c r="GND89" s="512"/>
      <c r="GNL89" s="512"/>
      <c r="GNT89" s="512"/>
      <c r="GOB89" s="512"/>
      <c r="GOJ89" s="512"/>
      <c r="GOR89" s="512"/>
      <c r="GOZ89" s="512"/>
      <c r="GPH89" s="512"/>
      <c r="GPP89" s="512"/>
      <c r="GPX89" s="512"/>
      <c r="GQF89" s="512"/>
      <c r="GQN89" s="512"/>
      <c r="GQV89" s="512"/>
      <c r="GRD89" s="512"/>
      <c r="GRL89" s="512"/>
      <c r="GRT89" s="512"/>
      <c r="GSB89" s="512"/>
      <c r="GSJ89" s="512"/>
      <c r="GSR89" s="512"/>
      <c r="GSZ89" s="512"/>
      <c r="GTH89" s="512"/>
      <c r="GTP89" s="512"/>
      <c r="GTX89" s="512"/>
      <c r="GUF89" s="512"/>
      <c r="GUN89" s="512"/>
      <c r="GUV89" s="512"/>
      <c r="GVD89" s="512"/>
      <c r="GVL89" s="512"/>
      <c r="GVT89" s="512"/>
      <c r="GWB89" s="512"/>
      <c r="GWJ89" s="512"/>
      <c r="GWR89" s="512"/>
      <c r="GWZ89" s="512"/>
      <c r="GXH89" s="512"/>
      <c r="GXP89" s="512"/>
      <c r="GXX89" s="512"/>
      <c r="GYF89" s="512"/>
      <c r="GYN89" s="512"/>
      <c r="GYV89" s="512"/>
      <c r="GZD89" s="512"/>
      <c r="GZL89" s="512"/>
      <c r="GZT89" s="512"/>
      <c r="HAB89" s="512"/>
      <c r="HAJ89" s="512"/>
      <c r="HAR89" s="512"/>
      <c r="HAZ89" s="512"/>
      <c r="HBH89" s="512"/>
      <c r="HBP89" s="512"/>
      <c r="HBX89" s="512"/>
      <c r="HCF89" s="512"/>
      <c r="HCN89" s="512"/>
      <c r="HCV89" s="512"/>
      <c r="HDD89" s="512"/>
      <c r="HDL89" s="512"/>
      <c r="HDT89" s="512"/>
      <c r="HEB89" s="512"/>
      <c r="HEJ89" s="512"/>
      <c r="HER89" s="512"/>
      <c r="HEZ89" s="512"/>
      <c r="HFH89" s="512"/>
      <c r="HFP89" s="512"/>
      <c r="HFX89" s="512"/>
      <c r="HGF89" s="512"/>
      <c r="HGN89" s="512"/>
      <c r="HGV89" s="512"/>
      <c r="HHD89" s="512"/>
      <c r="HHL89" s="512"/>
      <c r="HHT89" s="512"/>
      <c r="HIB89" s="512"/>
      <c r="HIJ89" s="512"/>
      <c r="HIR89" s="512"/>
      <c r="HIZ89" s="512"/>
      <c r="HJH89" s="512"/>
      <c r="HJP89" s="512"/>
      <c r="HJX89" s="512"/>
      <c r="HKF89" s="512"/>
      <c r="HKN89" s="512"/>
      <c r="HKV89" s="512"/>
      <c r="HLD89" s="512"/>
      <c r="HLL89" s="512"/>
      <c r="HLT89" s="512"/>
      <c r="HMB89" s="512"/>
      <c r="HMJ89" s="512"/>
      <c r="HMR89" s="512"/>
      <c r="HMZ89" s="512"/>
      <c r="HNH89" s="512"/>
      <c r="HNP89" s="512"/>
      <c r="HNX89" s="512"/>
      <c r="HOF89" s="512"/>
      <c r="HON89" s="512"/>
      <c r="HOV89" s="512"/>
      <c r="HPD89" s="512"/>
      <c r="HPL89" s="512"/>
      <c r="HPT89" s="512"/>
      <c r="HQB89" s="512"/>
      <c r="HQJ89" s="512"/>
      <c r="HQR89" s="512"/>
      <c r="HQZ89" s="512"/>
      <c r="HRH89" s="512"/>
      <c r="HRP89" s="512"/>
      <c r="HRX89" s="512"/>
      <c r="HSF89" s="512"/>
      <c r="HSN89" s="512"/>
      <c r="HSV89" s="512"/>
      <c r="HTD89" s="512"/>
      <c r="HTL89" s="512"/>
      <c r="HTT89" s="512"/>
      <c r="HUB89" s="512"/>
      <c r="HUJ89" s="512"/>
      <c r="HUR89" s="512"/>
      <c r="HUZ89" s="512"/>
      <c r="HVH89" s="512"/>
      <c r="HVP89" s="512"/>
      <c r="HVX89" s="512"/>
      <c r="HWF89" s="512"/>
      <c r="HWN89" s="512"/>
      <c r="HWV89" s="512"/>
      <c r="HXD89" s="512"/>
      <c r="HXL89" s="512"/>
      <c r="HXT89" s="512"/>
      <c r="HYB89" s="512"/>
      <c r="HYJ89" s="512"/>
      <c r="HYR89" s="512"/>
      <c r="HYZ89" s="512"/>
      <c r="HZH89" s="512"/>
      <c r="HZP89" s="512"/>
      <c r="HZX89" s="512"/>
      <c r="IAF89" s="512"/>
      <c r="IAN89" s="512"/>
      <c r="IAV89" s="512"/>
      <c r="IBD89" s="512"/>
      <c r="IBL89" s="512"/>
      <c r="IBT89" s="512"/>
      <c r="ICB89" s="512"/>
      <c r="ICJ89" s="512"/>
      <c r="ICR89" s="512"/>
      <c r="ICZ89" s="512"/>
      <c r="IDH89" s="512"/>
      <c r="IDP89" s="512"/>
      <c r="IDX89" s="512"/>
      <c r="IEF89" s="512"/>
      <c r="IEN89" s="512"/>
      <c r="IEV89" s="512"/>
      <c r="IFD89" s="512"/>
      <c r="IFL89" s="512"/>
      <c r="IFT89" s="512"/>
      <c r="IGB89" s="512"/>
      <c r="IGJ89" s="512"/>
      <c r="IGR89" s="512"/>
      <c r="IGZ89" s="512"/>
      <c r="IHH89" s="512"/>
      <c r="IHP89" s="512"/>
      <c r="IHX89" s="512"/>
      <c r="IIF89" s="512"/>
      <c r="IIN89" s="512"/>
      <c r="IIV89" s="512"/>
      <c r="IJD89" s="512"/>
      <c r="IJL89" s="512"/>
      <c r="IJT89" s="512"/>
      <c r="IKB89" s="512"/>
      <c r="IKJ89" s="512"/>
      <c r="IKR89" s="512"/>
      <c r="IKZ89" s="512"/>
      <c r="ILH89" s="512"/>
      <c r="ILP89" s="512"/>
      <c r="ILX89" s="512"/>
      <c r="IMF89" s="512"/>
      <c r="IMN89" s="512"/>
      <c r="IMV89" s="512"/>
      <c r="IND89" s="512"/>
      <c r="INL89" s="512"/>
      <c r="INT89" s="512"/>
      <c r="IOB89" s="512"/>
      <c r="IOJ89" s="512"/>
      <c r="IOR89" s="512"/>
      <c r="IOZ89" s="512"/>
      <c r="IPH89" s="512"/>
      <c r="IPP89" s="512"/>
      <c r="IPX89" s="512"/>
      <c r="IQF89" s="512"/>
      <c r="IQN89" s="512"/>
      <c r="IQV89" s="512"/>
      <c r="IRD89" s="512"/>
      <c r="IRL89" s="512"/>
      <c r="IRT89" s="512"/>
      <c r="ISB89" s="512"/>
      <c r="ISJ89" s="512"/>
      <c r="ISR89" s="512"/>
      <c r="ISZ89" s="512"/>
      <c r="ITH89" s="512"/>
      <c r="ITP89" s="512"/>
      <c r="ITX89" s="512"/>
      <c r="IUF89" s="512"/>
      <c r="IUN89" s="512"/>
      <c r="IUV89" s="512"/>
      <c r="IVD89" s="512"/>
      <c r="IVL89" s="512"/>
      <c r="IVT89" s="512"/>
      <c r="IWB89" s="512"/>
      <c r="IWJ89" s="512"/>
      <c r="IWR89" s="512"/>
      <c r="IWZ89" s="512"/>
      <c r="IXH89" s="512"/>
      <c r="IXP89" s="512"/>
      <c r="IXX89" s="512"/>
      <c r="IYF89" s="512"/>
      <c r="IYN89" s="512"/>
      <c r="IYV89" s="512"/>
      <c r="IZD89" s="512"/>
      <c r="IZL89" s="512"/>
      <c r="IZT89" s="512"/>
      <c r="JAB89" s="512"/>
      <c r="JAJ89" s="512"/>
      <c r="JAR89" s="512"/>
      <c r="JAZ89" s="512"/>
      <c r="JBH89" s="512"/>
      <c r="JBP89" s="512"/>
      <c r="JBX89" s="512"/>
      <c r="JCF89" s="512"/>
      <c r="JCN89" s="512"/>
      <c r="JCV89" s="512"/>
      <c r="JDD89" s="512"/>
      <c r="JDL89" s="512"/>
      <c r="JDT89" s="512"/>
      <c r="JEB89" s="512"/>
      <c r="JEJ89" s="512"/>
      <c r="JER89" s="512"/>
      <c r="JEZ89" s="512"/>
      <c r="JFH89" s="512"/>
      <c r="JFP89" s="512"/>
      <c r="JFX89" s="512"/>
      <c r="JGF89" s="512"/>
      <c r="JGN89" s="512"/>
      <c r="JGV89" s="512"/>
      <c r="JHD89" s="512"/>
      <c r="JHL89" s="512"/>
      <c r="JHT89" s="512"/>
      <c r="JIB89" s="512"/>
      <c r="JIJ89" s="512"/>
      <c r="JIR89" s="512"/>
      <c r="JIZ89" s="512"/>
      <c r="JJH89" s="512"/>
      <c r="JJP89" s="512"/>
      <c r="JJX89" s="512"/>
      <c r="JKF89" s="512"/>
      <c r="JKN89" s="512"/>
      <c r="JKV89" s="512"/>
      <c r="JLD89" s="512"/>
      <c r="JLL89" s="512"/>
      <c r="JLT89" s="512"/>
      <c r="JMB89" s="512"/>
      <c r="JMJ89" s="512"/>
      <c r="JMR89" s="512"/>
      <c r="JMZ89" s="512"/>
      <c r="JNH89" s="512"/>
      <c r="JNP89" s="512"/>
      <c r="JNX89" s="512"/>
      <c r="JOF89" s="512"/>
      <c r="JON89" s="512"/>
      <c r="JOV89" s="512"/>
      <c r="JPD89" s="512"/>
      <c r="JPL89" s="512"/>
      <c r="JPT89" s="512"/>
      <c r="JQB89" s="512"/>
      <c r="JQJ89" s="512"/>
      <c r="JQR89" s="512"/>
      <c r="JQZ89" s="512"/>
      <c r="JRH89" s="512"/>
      <c r="JRP89" s="512"/>
      <c r="JRX89" s="512"/>
      <c r="JSF89" s="512"/>
      <c r="JSN89" s="512"/>
      <c r="JSV89" s="512"/>
      <c r="JTD89" s="512"/>
      <c r="JTL89" s="512"/>
      <c r="JTT89" s="512"/>
      <c r="JUB89" s="512"/>
      <c r="JUJ89" s="512"/>
      <c r="JUR89" s="512"/>
      <c r="JUZ89" s="512"/>
      <c r="JVH89" s="512"/>
      <c r="JVP89" s="512"/>
      <c r="JVX89" s="512"/>
      <c r="JWF89" s="512"/>
      <c r="JWN89" s="512"/>
      <c r="JWV89" s="512"/>
      <c r="JXD89" s="512"/>
      <c r="JXL89" s="512"/>
      <c r="JXT89" s="512"/>
      <c r="JYB89" s="512"/>
      <c r="JYJ89" s="512"/>
      <c r="JYR89" s="512"/>
      <c r="JYZ89" s="512"/>
      <c r="JZH89" s="512"/>
      <c r="JZP89" s="512"/>
      <c r="JZX89" s="512"/>
      <c r="KAF89" s="512"/>
      <c r="KAN89" s="512"/>
      <c r="KAV89" s="512"/>
      <c r="KBD89" s="512"/>
      <c r="KBL89" s="512"/>
      <c r="KBT89" s="512"/>
      <c r="KCB89" s="512"/>
      <c r="KCJ89" s="512"/>
      <c r="KCR89" s="512"/>
      <c r="KCZ89" s="512"/>
      <c r="KDH89" s="512"/>
      <c r="KDP89" s="512"/>
      <c r="KDX89" s="512"/>
      <c r="KEF89" s="512"/>
      <c r="KEN89" s="512"/>
      <c r="KEV89" s="512"/>
      <c r="KFD89" s="512"/>
      <c r="KFL89" s="512"/>
      <c r="KFT89" s="512"/>
      <c r="KGB89" s="512"/>
      <c r="KGJ89" s="512"/>
      <c r="KGR89" s="512"/>
      <c r="KGZ89" s="512"/>
      <c r="KHH89" s="512"/>
      <c r="KHP89" s="512"/>
      <c r="KHX89" s="512"/>
      <c r="KIF89" s="512"/>
      <c r="KIN89" s="512"/>
      <c r="KIV89" s="512"/>
      <c r="KJD89" s="512"/>
      <c r="KJL89" s="512"/>
      <c r="KJT89" s="512"/>
      <c r="KKB89" s="512"/>
      <c r="KKJ89" s="512"/>
      <c r="KKR89" s="512"/>
      <c r="KKZ89" s="512"/>
      <c r="KLH89" s="512"/>
      <c r="KLP89" s="512"/>
      <c r="KLX89" s="512"/>
      <c r="KMF89" s="512"/>
      <c r="KMN89" s="512"/>
      <c r="KMV89" s="512"/>
      <c r="KND89" s="512"/>
      <c r="KNL89" s="512"/>
      <c r="KNT89" s="512"/>
      <c r="KOB89" s="512"/>
      <c r="KOJ89" s="512"/>
      <c r="KOR89" s="512"/>
      <c r="KOZ89" s="512"/>
      <c r="KPH89" s="512"/>
      <c r="KPP89" s="512"/>
      <c r="KPX89" s="512"/>
      <c r="KQF89" s="512"/>
      <c r="KQN89" s="512"/>
      <c r="KQV89" s="512"/>
      <c r="KRD89" s="512"/>
      <c r="KRL89" s="512"/>
      <c r="KRT89" s="512"/>
      <c r="KSB89" s="512"/>
      <c r="KSJ89" s="512"/>
      <c r="KSR89" s="512"/>
      <c r="KSZ89" s="512"/>
      <c r="KTH89" s="512"/>
      <c r="KTP89" s="512"/>
      <c r="KTX89" s="512"/>
      <c r="KUF89" s="512"/>
      <c r="KUN89" s="512"/>
      <c r="KUV89" s="512"/>
      <c r="KVD89" s="512"/>
      <c r="KVL89" s="512"/>
      <c r="KVT89" s="512"/>
      <c r="KWB89" s="512"/>
      <c r="KWJ89" s="512"/>
      <c r="KWR89" s="512"/>
      <c r="KWZ89" s="512"/>
      <c r="KXH89" s="512"/>
      <c r="KXP89" s="512"/>
      <c r="KXX89" s="512"/>
      <c r="KYF89" s="512"/>
      <c r="KYN89" s="512"/>
      <c r="KYV89" s="512"/>
      <c r="KZD89" s="512"/>
      <c r="KZL89" s="512"/>
      <c r="KZT89" s="512"/>
      <c r="LAB89" s="512"/>
      <c r="LAJ89" s="512"/>
      <c r="LAR89" s="512"/>
      <c r="LAZ89" s="512"/>
      <c r="LBH89" s="512"/>
      <c r="LBP89" s="512"/>
      <c r="LBX89" s="512"/>
      <c r="LCF89" s="512"/>
      <c r="LCN89" s="512"/>
      <c r="LCV89" s="512"/>
      <c r="LDD89" s="512"/>
      <c r="LDL89" s="512"/>
      <c r="LDT89" s="512"/>
      <c r="LEB89" s="512"/>
      <c r="LEJ89" s="512"/>
      <c r="LER89" s="512"/>
      <c r="LEZ89" s="512"/>
      <c r="LFH89" s="512"/>
      <c r="LFP89" s="512"/>
      <c r="LFX89" s="512"/>
      <c r="LGF89" s="512"/>
      <c r="LGN89" s="512"/>
      <c r="LGV89" s="512"/>
      <c r="LHD89" s="512"/>
      <c r="LHL89" s="512"/>
      <c r="LHT89" s="512"/>
      <c r="LIB89" s="512"/>
      <c r="LIJ89" s="512"/>
      <c r="LIR89" s="512"/>
      <c r="LIZ89" s="512"/>
      <c r="LJH89" s="512"/>
      <c r="LJP89" s="512"/>
      <c r="LJX89" s="512"/>
      <c r="LKF89" s="512"/>
      <c r="LKN89" s="512"/>
      <c r="LKV89" s="512"/>
      <c r="LLD89" s="512"/>
      <c r="LLL89" s="512"/>
      <c r="LLT89" s="512"/>
      <c r="LMB89" s="512"/>
      <c r="LMJ89" s="512"/>
      <c r="LMR89" s="512"/>
      <c r="LMZ89" s="512"/>
      <c r="LNH89" s="512"/>
      <c r="LNP89" s="512"/>
      <c r="LNX89" s="512"/>
      <c r="LOF89" s="512"/>
      <c r="LON89" s="512"/>
      <c r="LOV89" s="512"/>
      <c r="LPD89" s="512"/>
      <c r="LPL89" s="512"/>
      <c r="LPT89" s="512"/>
      <c r="LQB89" s="512"/>
      <c r="LQJ89" s="512"/>
      <c r="LQR89" s="512"/>
      <c r="LQZ89" s="512"/>
      <c r="LRH89" s="512"/>
      <c r="LRP89" s="512"/>
      <c r="LRX89" s="512"/>
      <c r="LSF89" s="512"/>
      <c r="LSN89" s="512"/>
      <c r="LSV89" s="512"/>
      <c r="LTD89" s="512"/>
      <c r="LTL89" s="512"/>
      <c r="LTT89" s="512"/>
      <c r="LUB89" s="512"/>
      <c r="LUJ89" s="512"/>
      <c r="LUR89" s="512"/>
      <c r="LUZ89" s="512"/>
      <c r="LVH89" s="512"/>
      <c r="LVP89" s="512"/>
      <c r="LVX89" s="512"/>
      <c r="LWF89" s="512"/>
      <c r="LWN89" s="512"/>
      <c r="LWV89" s="512"/>
      <c r="LXD89" s="512"/>
      <c r="LXL89" s="512"/>
      <c r="LXT89" s="512"/>
      <c r="LYB89" s="512"/>
      <c r="LYJ89" s="512"/>
      <c r="LYR89" s="512"/>
      <c r="LYZ89" s="512"/>
      <c r="LZH89" s="512"/>
      <c r="LZP89" s="512"/>
      <c r="LZX89" s="512"/>
      <c r="MAF89" s="512"/>
      <c r="MAN89" s="512"/>
      <c r="MAV89" s="512"/>
      <c r="MBD89" s="512"/>
      <c r="MBL89" s="512"/>
      <c r="MBT89" s="512"/>
      <c r="MCB89" s="512"/>
      <c r="MCJ89" s="512"/>
      <c r="MCR89" s="512"/>
      <c r="MCZ89" s="512"/>
      <c r="MDH89" s="512"/>
      <c r="MDP89" s="512"/>
      <c r="MDX89" s="512"/>
      <c r="MEF89" s="512"/>
      <c r="MEN89" s="512"/>
      <c r="MEV89" s="512"/>
      <c r="MFD89" s="512"/>
      <c r="MFL89" s="512"/>
      <c r="MFT89" s="512"/>
      <c r="MGB89" s="512"/>
      <c r="MGJ89" s="512"/>
      <c r="MGR89" s="512"/>
      <c r="MGZ89" s="512"/>
      <c r="MHH89" s="512"/>
      <c r="MHP89" s="512"/>
      <c r="MHX89" s="512"/>
      <c r="MIF89" s="512"/>
      <c r="MIN89" s="512"/>
      <c r="MIV89" s="512"/>
      <c r="MJD89" s="512"/>
      <c r="MJL89" s="512"/>
      <c r="MJT89" s="512"/>
      <c r="MKB89" s="512"/>
      <c r="MKJ89" s="512"/>
      <c r="MKR89" s="512"/>
      <c r="MKZ89" s="512"/>
      <c r="MLH89" s="512"/>
      <c r="MLP89" s="512"/>
      <c r="MLX89" s="512"/>
      <c r="MMF89" s="512"/>
      <c r="MMN89" s="512"/>
      <c r="MMV89" s="512"/>
      <c r="MND89" s="512"/>
      <c r="MNL89" s="512"/>
      <c r="MNT89" s="512"/>
      <c r="MOB89" s="512"/>
      <c r="MOJ89" s="512"/>
      <c r="MOR89" s="512"/>
      <c r="MOZ89" s="512"/>
      <c r="MPH89" s="512"/>
      <c r="MPP89" s="512"/>
      <c r="MPX89" s="512"/>
      <c r="MQF89" s="512"/>
      <c r="MQN89" s="512"/>
      <c r="MQV89" s="512"/>
      <c r="MRD89" s="512"/>
      <c r="MRL89" s="512"/>
      <c r="MRT89" s="512"/>
      <c r="MSB89" s="512"/>
      <c r="MSJ89" s="512"/>
      <c r="MSR89" s="512"/>
      <c r="MSZ89" s="512"/>
      <c r="MTH89" s="512"/>
      <c r="MTP89" s="512"/>
      <c r="MTX89" s="512"/>
      <c r="MUF89" s="512"/>
      <c r="MUN89" s="512"/>
      <c r="MUV89" s="512"/>
      <c r="MVD89" s="512"/>
      <c r="MVL89" s="512"/>
      <c r="MVT89" s="512"/>
      <c r="MWB89" s="512"/>
      <c r="MWJ89" s="512"/>
      <c r="MWR89" s="512"/>
      <c r="MWZ89" s="512"/>
      <c r="MXH89" s="512"/>
      <c r="MXP89" s="512"/>
      <c r="MXX89" s="512"/>
      <c r="MYF89" s="512"/>
      <c r="MYN89" s="512"/>
      <c r="MYV89" s="512"/>
      <c r="MZD89" s="512"/>
      <c r="MZL89" s="512"/>
      <c r="MZT89" s="512"/>
      <c r="NAB89" s="512"/>
      <c r="NAJ89" s="512"/>
      <c r="NAR89" s="512"/>
      <c r="NAZ89" s="512"/>
      <c r="NBH89" s="512"/>
      <c r="NBP89" s="512"/>
      <c r="NBX89" s="512"/>
      <c r="NCF89" s="512"/>
      <c r="NCN89" s="512"/>
      <c r="NCV89" s="512"/>
      <c r="NDD89" s="512"/>
      <c r="NDL89" s="512"/>
      <c r="NDT89" s="512"/>
      <c r="NEB89" s="512"/>
      <c r="NEJ89" s="512"/>
      <c r="NER89" s="512"/>
      <c r="NEZ89" s="512"/>
      <c r="NFH89" s="512"/>
      <c r="NFP89" s="512"/>
      <c r="NFX89" s="512"/>
      <c r="NGF89" s="512"/>
      <c r="NGN89" s="512"/>
      <c r="NGV89" s="512"/>
      <c r="NHD89" s="512"/>
      <c r="NHL89" s="512"/>
      <c r="NHT89" s="512"/>
      <c r="NIB89" s="512"/>
      <c r="NIJ89" s="512"/>
      <c r="NIR89" s="512"/>
      <c r="NIZ89" s="512"/>
      <c r="NJH89" s="512"/>
      <c r="NJP89" s="512"/>
      <c r="NJX89" s="512"/>
      <c r="NKF89" s="512"/>
      <c r="NKN89" s="512"/>
      <c r="NKV89" s="512"/>
      <c r="NLD89" s="512"/>
      <c r="NLL89" s="512"/>
      <c r="NLT89" s="512"/>
      <c r="NMB89" s="512"/>
      <c r="NMJ89" s="512"/>
      <c r="NMR89" s="512"/>
      <c r="NMZ89" s="512"/>
      <c r="NNH89" s="512"/>
      <c r="NNP89" s="512"/>
      <c r="NNX89" s="512"/>
      <c r="NOF89" s="512"/>
      <c r="NON89" s="512"/>
      <c r="NOV89" s="512"/>
      <c r="NPD89" s="512"/>
      <c r="NPL89" s="512"/>
      <c r="NPT89" s="512"/>
      <c r="NQB89" s="512"/>
      <c r="NQJ89" s="512"/>
      <c r="NQR89" s="512"/>
      <c r="NQZ89" s="512"/>
      <c r="NRH89" s="512"/>
      <c r="NRP89" s="512"/>
      <c r="NRX89" s="512"/>
      <c r="NSF89" s="512"/>
      <c r="NSN89" s="512"/>
      <c r="NSV89" s="512"/>
      <c r="NTD89" s="512"/>
      <c r="NTL89" s="512"/>
      <c r="NTT89" s="512"/>
      <c r="NUB89" s="512"/>
      <c r="NUJ89" s="512"/>
      <c r="NUR89" s="512"/>
      <c r="NUZ89" s="512"/>
      <c r="NVH89" s="512"/>
      <c r="NVP89" s="512"/>
      <c r="NVX89" s="512"/>
      <c r="NWF89" s="512"/>
      <c r="NWN89" s="512"/>
      <c r="NWV89" s="512"/>
      <c r="NXD89" s="512"/>
      <c r="NXL89" s="512"/>
      <c r="NXT89" s="512"/>
      <c r="NYB89" s="512"/>
      <c r="NYJ89" s="512"/>
      <c r="NYR89" s="512"/>
      <c r="NYZ89" s="512"/>
      <c r="NZH89" s="512"/>
      <c r="NZP89" s="512"/>
      <c r="NZX89" s="512"/>
      <c r="OAF89" s="512"/>
      <c r="OAN89" s="512"/>
      <c r="OAV89" s="512"/>
      <c r="OBD89" s="512"/>
      <c r="OBL89" s="512"/>
      <c r="OBT89" s="512"/>
      <c r="OCB89" s="512"/>
      <c r="OCJ89" s="512"/>
      <c r="OCR89" s="512"/>
      <c r="OCZ89" s="512"/>
      <c r="ODH89" s="512"/>
      <c r="ODP89" s="512"/>
      <c r="ODX89" s="512"/>
      <c r="OEF89" s="512"/>
      <c r="OEN89" s="512"/>
      <c r="OEV89" s="512"/>
      <c r="OFD89" s="512"/>
      <c r="OFL89" s="512"/>
      <c r="OFT89" s="512"/>
      <c r="OGB89" s="512"/>
      <c r="OGJ89" s="512"/>
      <c r="OGR89" s="512"/>
      <c r="OGZ89" s="512"/>
      <c r="OHH89" s="512"/>
      <c r="OHP89" s="512"/>
      <c r="OHX89" s="512"/>
      <c r="OIF89" s="512"/>
      <c r="OIN89" s="512"/>
      <c r="OIV89" s="512"/>
      <c r="OJD89" s="512"/>
      <c r="OJL89" s="512"/>
      <c r="OJT89" s="512"/>
      <c r="OKB89" s="512"/>
      <c r="OKJ89" s="512"/>
      <c r="OKR89" s="512"/>
      <c r="OKZ89" s="512"/>
      <c r="OLH89" s="512"/>
      <c r="OLP89" s="512"/>
      <c r="OLX89" s="512"/>
      <c r="OMF89" s="512"/>
      <c r="OMN89" s="512"/>
      <c r="OMV89" s="512"/>
      <c r="OND89" s="512"/>
      <c r="ONL89" s="512"/>
      <c r="ONT89" s="512"/>
      <c r="OOB89" s="512"/>
      <c r="OOJ89" s="512"/>
      <c r="OOR89" s="512"/>
      <c r="OOZ89" s="512"/>
      <c r="OPH89" s="512"/>
      <c r="OPP89" s="512"/>
      <c r="OPX89" s="512"/>
      <c r="OQF89" s="512"/>
      <c r="OQN89" s="512"/>
      <c r="OQV89" s="512"/>
      <c r="ORD89" s="512"/>
      <c r="ORL89" s="512"/>
      <c r="ORT89" s="512"/>
      <c r="OSB89" s="512"/>
      <c r="OSJ89" s="512"/>
      <c r="OSR89" s="512"/>
      <c r="OSZ89" s="512"/>
      <c r="OTH89" s="512"/>
      <c r="OTP89" s="512"/>
      <c r="OTX89" s="512"/>
      <c r="OUF89" s="512"/>
      <c r="OUN89" s="512"/>
      <c r="OUV89" s="512"/>
      <c r="OVD89" s="512"/>
      <c r="OVL89" s="512"/>
      <c r="OVT89" s="512"/>
      <c r="OWB89" s="512"/>
      <c r="OWJ89" s="512"/>
      <c r="OWR89" s="512"/>
      <c r="OWZ89" s="512"/>
      <c r="OXH89" s="512"/>
      <c r="OXP89" s="512"/>
      <c r="OXX89" s="512"/>
      <c r="OYF89" s="512"/>
      <c r="OYN89" s="512"/>
      <c r="OYV89" s="512"/>
      <c r="OZD89" s="512"/>
      <c r="OZL89" s="512"/>
      <c r="OZT89" s="512"/>
      <c r="PAB89" s="512"/>
      <c r="PAJ89" s="512"/>
      <c r="PAR89" s="512"/>
      <c r="PAZ89" s="512"/>
      <c r="PBH89" s="512"/>
      <c r="PBP89" s="512"/>
      <c r="PBX89" s="512"/>
      <c r="PCF89" s="512"/>
      <c r="PCN89" s="512"/>
      <c r="PCV89" s="512"/>
      <c r="PDD89" s="512"/>
      <c r="PDL89" s="512"/>
      <c r="PDT89" s="512"/>
      <c r="PEB89" s="512"/>
      <c r="PEJ89" s="512"/>
      <c r="PER89" s="512"/>
      <c r="PEZ89" s="512"/>
      <c r="PFH89" s="512"/>
      <c r="PFP89" s="512"/>
      <c r="PFX89" s="512"/>
      <c r="PGF89" s="512"/>
      <c r="PGN89" s="512"/>
      <c r="PGV89" s="512"/>
      <c r="PHD89" s="512"/>
      <c r="PHL89" s="512"/>
      <c r="PHT89" s="512"/>
      <c r="PIB89" s="512"/>
      <c r="PIJ89" s="512"/>
      <c r="PIR89" s="512"/>
      <c r="PIZ89" s="512"/>
      <c r="PJH89" s="512"/>
      <c r="PJP89" s="512"/>
      <c r="PJX89" s="512"/>
      <c r="PKF89" s="512"/>
      <c r="PKN89" s="512"/>
      <c r="PKV89" s="512"/>
      <c r="PLD89" s="512"/>
      <c r="PLL89" s="512"/>
      <c r="PLT89" s="512"/>
      <c r="PMB89" s="512"/>
      <c r="PMJ89" s="512"/>
      <c r="PMR89" s="512"/>
      <c r="PMZ89" s="512"/>
      <c r="PNH89" s="512"/>
      <c r="PNP89" s="512"/>
      <c r="PNX89" s="512"/>
      <c r="POF89" s="512"/>
      <c r="PON89" s="512"/>
      <c r="POV89" s="512"/>
      <c r="PPD89" s="512"/>
      <c r="PPL89" s="512"/>
      <c r="PPT89" s="512"/>
      <c r="PQB89" s="512"/>
      <c r="PQJ89" s="512"/>
      <c r="PQR89" s="512"/>
      <c r="PQZ89" s="512"/>
      <c r="PRH89" s="512"/>
      <c r="PRP89" s="512"/>
      <c r="PRX89" s="512"/>
      <c r="PSF89" s="512"/>
      <c r="PSN89" s="512"/>
      <c r="PSV89" s="512"/>
      <c r="PTD89" s="512"/>
      <c r="PTL89" s="512"/>
      <c r="PTT89" s="512"/>
      <c r="PUB89" s="512"/>
      <c r="PUJ89" s="512"/>
      <c r="PUR89" s="512"/>
      <c r="PUZ89" s="512"/>
      <c r="PVH89" s="512"/>
      <c r="PVP89" s="512"/>
      <c r="PVX89" s="512"/>
      <c r="PWF89" s="512"/>
      <c r="PWN89" s="512"/>
      <c r="PWV89" s="512"/>
      <c r="PXD89" s="512"/>
      <c r="PXL89" s="512"/>
      <c r="PXT89" s="512"/>
      <c r="PYB89" s="512"/>
      <c r="PYJ89" s="512"/>
      <c r="PYR89" s="512"/>
      <c r="PYZ89" s="512"/>
      <c r="PZH89" s="512"/>
      <c r="PZP89" s="512"/>
      <c r="PZX89" s="512"/>
      <c r="QAF89" s="512"/>
      <c r="QAN89" s="512"/>
      <c r="QAV89" s="512"/>
      <c r="QBD89" s="512"/>
      <c r="QBL89" s="512"/>
      <c r="QBT89" s="512"/>
      <c r="QCB89" s="512"/>
      <c r="QCJ89" s="512"/>
      <c r="QCR89" s="512"/>
      <c r="QCZ89" s="512"/>
      <c r="QDH89" s="512"/>
      <c r="QDP89" s="512"/>
      <c r="QDX89" s="512"/>
      <c r="QEF89" s="512"/>
      <c r="QEN89" s="512"/>
      <c r="QEV89" s="512"/>
      <c r="QFD89" s="512"/>
      <c r="QFL89" s="512"/>
      <c r="QFT89" s="512"/>
      <c r="QGB89" s="512"/>
      <c r="QGJ89" s="512"/>
      <c r="QGR89" s="512"/>
      <c r="QGZ89" s="512"/>
      <c r="QHH89" s="512"/>
      <c r="QHP89" s="512"/>
      <c r="QHX89" s="512"/>
      <c r="QIF89" s="512"/>
      <c r="QIN89" s="512"/>
      <c r="QIV89" s="512"/>
      <c r="QJD89" s="512"/>
      <c r="QJL89" s="512"/>
      <c r="QJT89" s="512"/>
      <c r="QKB89" s="512"/>
      <c r="QKJ89" s="512"/>
      <c r="QKR89" s="512"/>
      <c r="QKZ89" s="512"/>
      <c r="QLH89" s="512"/>
      <c r="QLP89" s="512"/>
      <c r="QLX89" s="512"/>
      <c r="QMF89" s="512"/>
      <c r="QMN89" s="512"/>
      <c r="QMV89" s="512"/>
      <c r="QND89" s="512"/>
      <c r="QNL89" s="512"/>
      <c r="QNT89" s="512"/>
      <c r="QOB89" s="512"/>
      <c r="QOJ89" s="512"/>
      <c r="QOR89" s="512"/>
      <c r="QOZ89" s="512"/>
      <c r="QPH89" s="512"/>
      <c r="QPP89" s="512"/>
      <c r="QPX89" s="512"/>
      <c r="QQF89" s="512"/>
      <c r="QQN89" s="512"/>
      <c r="QQV89" s="512"/>
      <c r="QRD89" s="512"/>
      <c r="QRL89" s="512"/>
      <c r="QRT89" s="512"/>
      <c r="QSB89" s="512"/>
      <c r="QSJ89" s="512"/>
      <c r="QSR89" s="512"/>
      <c r="QSZ89" s="512"/>
      <c r="QTH89" s="512"/>
      <c r="QTP89" s="512"/>
      <c r="QTX89" s="512"/>
      <c r="QUF89" s="512"/>
      <c r="QUN89" s="512"/>
      <c r="QUV89" s="512"/>
      <c r="QVD89" s="512"/>
      <c r="QVL89" s="512"/>
      <c r="QVT89" s="512"/>
      <c r="QWB89" s="512"/>
      <c r="QWJ89" s="512"/>
      <c r="QWR89" s="512"/>
      <c r="QWZ89" s="512"/>
      <c r="QXH89" s="512"/>
      <c r="QXP89" s="512"/>
      <c r="QXX89" s="512"/>
      <c r="QYF89" s="512"/>
      <c r="QYN89" s="512"/>
      <c r="QYV89" s="512"/>
      <c r="QZD89" s="512"/>
      <c r="QZL89" s="512"/>
      <c r="QZT89" s="512"/>
      <c r="RAB89" s="512"/>
      <c r="RAJ89" s="512"/>
      <c r="RAR89" s="512"/>
      <c r="RAZ89" s="512"/>
      <c r="RBH89" s="512"/>
      <c r="RBP89" s="512"/>
      <c r="RBX89" s="512"/>
      <c r="RCF89" s="512"/>
      <c r="RCN89" s="512"/>
      <c r="RCV89" s="512"/>
      <c r="RDD89" s="512"/>
      <c r="RDL89" s="512"/>
      <c r="RDT89" s="512"/>
      <c r="REB89" s="512"/>
      <c r="REJ89" s="512"/>
      <c r="RER89" s="512"/>
      <c r="REZ89" s="512"/>
      <c r="RFH89" s="512"/>
      <c r="RFP89" s="512"/>
      <c r="RFX89" s="512"/>
      <c r="RGF89" s="512"/>
      <c r="RGN89" s="512"/>
      <c r="RGV89" s="512"/>
      <c r="RHD89" s="512"/>
      <c r="RHL89" s="512"/>
      <c r="RHT89" s="512"/>
      <c r="RIB89" s="512"/>
      <c r="RIJ89" s="512"/>
      <c r="RIR89" s="512"/>
      <c r="RIZ89" s="512"/>
      <c r="RJH89" s="512"/>
      <c r="RJP89" s="512"/>
      <c r="RJX89" s="512"/>
      <c r="RKF89" s="512"/>
      <c r="RKN89" s="512"/>
      <c r="RKV89" s="512"/>
      <c r="RLD89" s="512"/>
      <c r="RLL89" s="512"/>
      <c r="RLT89" s="512"/>
      <c r="RMB89" s="512"/>
      <c r="RMJ89" s="512"/>
      <c r="RMR89" s="512"/>
      <c r="RMZ89" s="512"/>
      <c r="RNH89" s="512"/>
      <c r="RNP89" s="512"/>
      <c r="RNX89" s="512"/>
      <c r="ROF89" s="512"/>
      <c r="RON89" s="512"/>
      <c r="ROV89" s="512"/>
      <c r="RPD89" s="512"/>
      <c r="RPL89" s="512"/>
      <c r="RPT89" s="512"/>
      <c r="RQB89" s="512"/>
      <c r="RQJ89" s="512"/>
      <c r="RQR89" s="512"/>
      <c r="RQZ89" s="512"/>
      <c r="RRH89" s="512"/>
      <c r="RRP89" s="512"/>
      <c r="RRX89" s="512"/>
      <c r="RSF89" s="512"/>
      <c r="RSN89" s="512"/>
      <c r="RSV89" s="512"/>
      <c r="RTD89" s="512"/>
      <c r="RTL89" s="512"/>
      <c r="RTT89" s="512"/>
      <c r="RUB89" s="512"/>
      <c r="RUJ89" s="512"/>
      <c r="RUR89" s="512"/>
      <c r="RUZ89" s="512"/>
      <c r="RVH89" s="512"/>
      <c r="RVP89" s="512"/>
      <c r="RVX89" s="512"/>
      <c r="RWF89" s="512"/>
      <c r="RWN89" s="512"/>
      <c r="RWV89" s="512"/>
      <c r="RXD89" s="512"/>
      <c r="RXL89" s="512"/>
      <c r="RXT89" s="512"/>
      <c r="RYB89" s="512"/>
      <c r="RYJ89" s="512"/>
      <c r="RYR89" s="512"/>
      <c r="RYZ89" s="512"/>
      <c r="RZH89" s="512"/>
      <c r="RZP89" s="512"/>
      <c r="RZX89" s="512"/>
      <c r="SAF89" s="512"/>
      <c r="SAN89" s="512"/>
      <c r="SAV89" s="512"/>
      <c r="SBD89" s="512"/>
      <c r="SBL89" s="512"/>
      <c r="SBT89" s="512"/>
      <c r="SCB89" s="512"/>
      <c r="SCJ89" s="512"/>
      <c r="SCR89" s="512"/>
      <c r="SCZ89" s="512"/>
      <c r="SDH89" s="512"/>
      <c r="SDP89" s="512"/>
      <c r="SDX89" s="512"/>
      <c r="SEF89" s="512"/>
      <c r="SEN89" s="512"/>
      <c r="SEV89" s="512"/>
      <c r="SFD89" s="512"/>
      <c r="SFL89" s="512"/>
      <c r="SFT89" s="512"/>
      <c r="SGB89" s="512"/>
      <c r="SGJ89" s="512"/>
      <c r="SGR89" s="512"/>
      <c r="SGZ89" s="512"/>
      <c r="SHH89" s="512"/>
      <c r="SHP89" s="512"/>
      <c r="SHX89" s="512"/>
      <c r="SIF89" s="512"/>
      <c r="SIN89" s="512"/>
      <c r="SIV89" s="512"/>
      <c r="SJD89" s="512"/>
      <c r="SJL89" s="512"/>
      <c r="SJT89" s="512"/>
      <c r="SKB89" s="512"/>
      <c r="SKJ89" s="512"/>
      <c r="SKR89" s="512"/>
      <c r="SKZ89" s="512"/>
      <c r="SLH89" s="512"/>
      <c r="SLP89" s="512"/>
      <c r="SLX89" s="512"/>
      <c r="SMF89" s="512"/>
      <c r="SMN89" s="512"/>
      <c r="SMV89" s="512"/>
      <c r="SND89" s="512"/>
      <c r="SNL89" s="512"/>
      <c r="SNT89" s="512"/>
      <c r="SOB89" s="512"/>
      <c r="SOJ89" s="512"/>
      <c r="SOR89" s="512"/>
      <c r="SOZ89" s="512"/>
      <c r="SPH89" s="512"/>
      <c r="SPP89" s="512"/>
      <c r="SPX89" s="512"/>
      <c r="SQF89" s="512"/>
      <c r="SQN89" s="512"/>
      <c r="SQV89" s="512"/>
      <c r="SRD89" s="512"/>
      <c r="SRL89" s="512"/>
      <c r="SRT89" s="512"/>
      <c r="SSB89" s="512"/>
      <c r="SSJ89" s="512"/>
      <c r="SSR89" s="512"/>
      <c r="SSZ89" s="512"/>
      <c r="STH89" s="512"/>
      <c r="STP89" s="512"/>
      <c r="STX89" s="512"/>
      <c r="SUF89" s="512"/>
      <c r="SUN89" s="512"/>
      <c r="SUV89" s="512"/>
      <c r="SVD89" s="512"/>
      <c r="SVL89" s="512"/>
      <c r="SVT89" s="512"/>
      <c r="SWB89" s="512"/>
      <c r="SWJ89" s="512"/>
      <c r="SWR89" s="512"/>
      <c r="SWZ89" s="512"/>
      <c r="SXH89" s="512"/>
      <c r="SXP89" s="512"/>
      <c r="SXX89" s="512"/>
      <c r="SYF89" s="512"/>
      <c r="SYN89" s="512"/>
      <c r="SYV89" s="512"/>
      <c r="SZD89" s="512"/>
      <c r="SZL89" s="512"/>
      <c r="SZT89" s="512"/>
      <c r="TAB89" s="512"/>
      <c r="TAJ89" s="512"/>
      <c r="TAR89" s="512"/>
      <c r="TAZ89" s="512"/>
      <c r="TBH89" s="512"/>
      <c r="TBP89" s="512"/>
      <c r="TBX89" s="512"/>
      <c r="TCF89" s="512"/>
      <c r="TCN89" s="512"/>
      <c r="TCV89" s="512"/>
      <c r="TDD89" s="512"/>
      <c r="TDL89" s="512"/>
      <c r="TDT89" s="512"/>
      <c r="TEB89" s="512"/>
      <c r="TEJ89" s="512"/>
      <c r="TER89" s="512"/>
      <c r="TEZ89" s="512"/>
      <c r="TFH89" s="512"/>
      <c r="TFP89" s="512"/>
      <c r="TFX89" s="512"/>
      <c r="TGF89" s="512"/>
      <c r="TGN89" s="512"/>
      <c r="TGV89" s="512"/>
      <c r="THD89" s="512"/>
      <c r="THL89" s="512"/>
      <c r="THT89" s="512"/>
      <c r="TIB89" s="512"/>
      <c r="TIJ89" s="512"/>
      <c r="TIR89" s="512"/>
      <c r="TIZ89" s="512"/>
      <c r="TJH89" s="512"/>
      <c r="TJP89" s="512"/>
      <c r="TJX89" s="512"/>
      <c r="TKF89" s="512"/>
      <c r="TKN89" s="512"/>
      <c r="TKV89" s="512"/>
      <c r="TLD89" s="512"/>
      <c r="TLL89" s="512"/>
      <c r="TLT89" s="512"/>
      <c r="TMB89" s="512"/>
      <c r="TMJ89" s="512"/>
      <c r="TMR89" s="512"/>
      <c r="TMZ89" s="512"/>
      <c r="TNH89" s="512"/>
      <c r="TNP89" s="512"/>
      <c r="TNX89" s="512"/>
      <c r="TOF89" s="512"/>
      <c r="TON89" s="512"/>
      <c r="TOV89" s="512"/>
      <c r="TPD89" s="512"/>
      <c r="TPL89" s="512"/>
      <c r="TPT89" s="512"/>
      <c r="TQB89" s="512"/>
      <c r="TQJ89" s="512"/>
      <c r="TQR89" s="512"/>
      <c r="TQZ89" s="512"/>
      <c r="TRH89" s="512"/>
      <c r="TRP89" s="512"/>
      <c r="TRX89" s="512"/>
      <c r="TSF89" s="512"/>
      <c r="TSN89" s="512"/>
      <c r="TSV89" s="512"/>
      <c r="TTD89" s="512"/>
      <c r="TTL89" s="512"/>
      <c r="TTT89" s="512"/>
      <c r="TUB89" s="512"/>
      <c r="TUJ89" s="512"/>
      <c r="TUR89" s="512"/>
      <c r="TUZ89" s="512"/>
      <c r="TVH89" s="512"/>
      <c r="TVP89" s="512"/>
      <c r="TVX89" s="512"/>
      <c r="TWF89" s="512"/>
      <c r="TWN89" s="512"/>
      <c r="TWV89" s="512"/>
      <c r="TXD89" s="512"/>
      <c r="TXL89" s="512"/>
      <c r="TXT89" s="512"/>
      <c r="TYB89" s="512"/>
      <c r="TYJ89" s="512"/>
      <c r="TYR89" s="512"/>
      <c r="TYZ89" s="512"/>
      <c r="TZH89" s="512"/>
      <c r="TZP89" s="512"/>
      <c r="TZX89" s="512"/>
      <c r="UAF89" s="512"/>
      <c r="UAN89" s="512"/>
      <c r="UAV89" s="512"/>
      <c r="UBD89" s="512"/>
      <c r="UBL89" s="512"/>
      <c r="UBT89" s="512"/>
      <c r="UCB89" s="512"/>
      <c r="UCJ89" s="512"/>
      <c r="UCR89" s="512"/>
      <c r="UCZ89" s="512"/>
      <c r="UDH89" s="512"/>
      <c r="UDP89" s="512"/>
      <c r="UDX89" s="512"/>
      <c r="UEF89" s="512"/>
      <c r="UEN89" s="512"/>
      <c r="UEV89" s="512"/>
      <c r="UFD89" s="512"/>
      <c r="UFL89" s="512"/>
      <c r="UFT89" s="512"/>
      <c r="UGB89" s="512"/>
      <c r="UGJ89" s="512"/>
      <c r="UGR89" s="512"/>
      <c r="UGZ89" s="512"/>
      <c r="UHH89" s="512"/>
      <c r="UHP89" s="512"/>
      <c r="UHX89" s="512"/>
      <c r="UIF89" s="512"/>
      <c r="UIN89" s="512"/>
      <c r="UIV89" s="512"/>
      <c r="UJD89" s="512"/>
      <c r="UJL89" s="512"/>
      <c r="UJT89" s="512"/>
      <c r="UKB89" s="512"/>
      <c r="UKJ89" s="512"/>
      <c r="UKR89" s="512"/>
      <c r="UKZ89" s="512"/>
      <c r="ULH89" s="512"/>
      <c r="ULP89" s="512"/>
      <c r="ULX89" s="512"/>
      <c r="UMF89" s="512"/>
      <c r="UMN89" s="512"/>
      <c r="UMV89" s="512"/>
      <c r="UND89" s="512"/>
      <c r="UNL89" s="512"/>
      <c r="UNT89" s="512"/>
      <c r="UOB89" s="512"/>
      <c r="UOJ89" s="512"/>
      <c r="UOR89" s="512"/>
      <c r="UOZ89" s="512"/>
      <c r="UPH89" s="512"/>
      <c r="UPP89" s="512"/>
      <c r="UPX89" s="512"/>
      <c r="UQF89" s="512"/>
      <c r="UQN89" s="512"/>
      <c r="UQV89" s="512"/>
      <c r="URD89" s="512"/>
      <c r="URL89" s="512"/>
      <c r="URT89" s="512"/>
      <c r="USB89" s="512"/>
      <c r="USJ89" s="512"/>
      <c r="USR89" s="512"/>
      <c r="USZ89" s="512"/>
      <c r="UTH89" s="512"/>
      <c r="UTP89" s="512"/>
      <c r="UTX89" s="512"/>
      <c r="UUF89" s="512"/>
      <c r="UUN89" s="512"/>
      <c r="UUV89" s="512"/>
      <c r="UVD89" s="512"/>
      <c r="UVL89" s="512"/>
      <c r="UVT89" s="512"/>
      <c r="UWB89" s="512"/>
      <c r="UWJ89" s="512"/>
      <c r="UWR89" s="512"/>
      <c r="UWZ89" s="512"/>
      <c r="UXH89" s="512"/>
      <c r="UXP89" s="512"/>
      <c r="UXX89" s="512"/>
      <c r="UYF89" s="512"/>
      <c r="UYN89" s="512"/>
      <c r="UYV89" s="512"/>
      <c r="UZD89" s="512"/>
      <c r="UZL89" s="512"/>
      <c r="UZT89" s="512"/>
      <c r="VAB89" s="512"/>
      <c r="VAJ89" s="512"/>
      <c r="VAR89" s="512"/>
      <c r="VAZ89" s="512"/>
      <c r="VBH89" s="512"/>
      <c r="VBP89" s="512"/>
      <c r="VBX89" s="512"/>
      <c r="VCF89" s="512"/>
      <c r="VCN89" s="512"/>
      <c r="VCV89" s="512"/>
      <c r="VDD89" s="512"/>
      <c r="VDL89" s="512"/>
      <c r="VDT89" s="512"/>
      <c r="VEB89" s="512"/>
      <c r="VEJ89" s="512"/>
      <c r="VER89" s="512"/>
      <c r="VEZ89" s="512"/>
      <c r="VFH89" s="512"/>
      <c r="VFP89" s="512"/>
      <c r="VFX89" s="512"/>
      <c r="VGF89" s="512"/>
      <c r="VGN89" s="512"/>
      <c r="VGV89" s="512"/>
      <c r="VHD89" s="512"/>
      <c r="VHL89" s="512"/>
      <c r="VHT89" s="512"/>
      <c r="VIB89" s="512"/>
      <c r="VIJ89" s="512"/>
      <c r="VIR89" s="512"/>
      <c r="VIZ89" s="512"/>
      <c r="VJH89" s="512"/>
      <c r="VJP89" s="512"/>
      <c r="VJX89" s="512"/>
      <c r="VKF89" s="512"/>
      <c r="VKN89" s="512"/>
      <c r="VKV89" s="512"/>
      <c r="VLD89" s="512"/>
      <c r="VLL89" s="512"/>
      <c r="VLT89" s="512"/>
      <c r="VMB89" s="512"/>
      <c r="VMJ89" s="512"/>
      <c r="VMR89" s="512"/>
      <c r="VMZ89" s="512"/>
      <c r="VNH89" s="512"/>
      <c r="VNP89" s="512"/>
      <c r="VNX89" s="512"/>
      <c r="VOF89" s="512"/>
      <c r="VON89" s="512"/>
      <c r="VOV89" s="512"/>
      <c r="VPD89" s="512"/>
      <c r="VPL89" s="512"/>
      <c r="VPT89" s="512"/>
      <c r="VQB89" s="512"/>
      <c r="VQJ89" s="512"/>
      <c r="VQR89" s="512"/>
      <c r="VQZ89" s="512"/>
      <c r="VRH89" s="512"/>
      <c r="VRP89" s="512"/>
      <c r="VRX89" s="512"/>
      <c r="VSF89" s="512"/>
      <c r="VSN89" s="512"/>
      <c r="VSV89" s="512"/>
      <c r="VTD89" s="512"/>
      <c r="VTL89" s="512"/>
      <c r="VTT89" s="512"/>
      <c r="VUB89" s="512"/>
      <c r="VUJ89" s="512"/>
      <c r="VUR89" s="512"/>
      <c r="VUZ89" s="512"/>
      <c r="VVH89" s="512"/>
      <c r="VVP89" s="512"/>
      <c r="VVX89" s="512"/>
      <c r="VWF89" s="512"/>
      <c r="VWN89" s="512"/>
      <c r="VWV89" s="512"/>
      <c r="VXD89" s="512"/>
      <c r="VXL89" s="512"/>
      <c r="VXT89" s="512"/>
      <c r="VYB89" s="512"/>
      <c r="VYJ89" s="512"/>
      <c r="VYR89" s="512"/>
      <c r="VYZ89" s="512"/>
      <c r="VZH89" s="512"/>
      <c r="VZP89" s="512"/>
      <c r="VZX89" s="512"/>
      <c r="WAF89" s="512"/>
      <c r="WAN89" s="512"/>
      <c r="WAV89" s="512"/>
      <c r="WBD89" s="512"/>
      <c r="WBL89" s="512"/>
      <c r="WBT89" s="512"/>
      <c r="WCB89" s="512"/>
      <c r="WCJ89" s="512"/>
      <c r="WCR89" s="512"/>
      <c r="WCZ89" s="512"/>
      <c r="WDH89" s="512"/>
      <c r="WDP89" s="512"/>
      <c r="WDX89" s="512"/>
      <c r="WEF89" s="512"/>
      <c r="WEN89" s="512"/>
      <c r="WEV89" s="512"/>
      <c r="WFD89" s="512"/>
      <c r="WFL89" s="512"/>
      <c r="WFT89" s="512"/>
      <c r="WGB89" s="512"/>
      <c r="WGJ89" s="512"/>
      <c r="WGR89" s="512"/>
      <c r="WGZ89" s="512"/>
      <c r="WHH89" s="512"/>
      <c r="WHP89" s="512"/>
      <c r="WHX89" s="512"/>
      <c r="WIF89" s="512"/>
      <c r="WIN89" s="512"/>
      <c r="WIV89" s="512"/>
      <c r="WJD89" s="512"/>
      <c r="WJL89" s="512"/>
      <c r="WJT89" s="512"/>
      <c r="WKB89" s="512"/>
      <c r="WKJ89" s="512"/>
      <c r="WKR89" s="512"/>
      <c r="WKZ89" s="512"/>
      <c r="WLH89" s="512"/>
      <c r="WLP89" s="512"/>
      <c r="WLX89" s="512"/>
      <c r="WMF89" s="512"/>
      <c r="WMN89" s="512"/>
      <c r="WMV89" s="512"/>
      <c r="WND89" s="512"/>
      <c r="WNL89" s="512"/>
      <c r="WNT89" s="512"/>
      <c r="WOB89" s="512"/>
      <c r="WOJ89" s="512"/>
      <c r="WOR89" s="512"/>
      <c r="WOZ89" s="512"/>
      <c r="WPH89" s="512"/>
      <c r="WPP89" s="512"/>
      <c r="WPX89" s="512"/>
      <c r="WQF89" s="512"/>
      <c r="WQN89" s="512"/>
      <c r="WQV89" s="512"/>
      <c r="WRD89" s="512"/>
      <c r="WRL89" s="512"/>
      <c r="WRT89" s="512"/>
      <c r="WSB89" s="512"/>
      <c r="WSJ89" s="512"/>
      <c r="WSR89" s="512"/>
      <c r="WSZ89" s="512"/>
      <c r="WTH89" s="512"/>
      <c r="WTP89" s="512"/>
      <c r="WTX89" s="512"/>
      <c r="WUF89" s="512"/>
      <c r="WUN89" s="512"/>
      <c r="WUV89" s="512"/>
      <c r="WVD89" s="512"/>
      <c r="WVL89" s="512"/>
      <c r="WVT89" s="512"/>
      <c r="WWB89" s="512"/>
      <c r="WWJ89" s="512"/>
      <c r="WWR89" s="512"/>
      <c r="WWZ89" s="512"/>
      <c r="WXH89" s="512"/>
      <c r="WXP89" s="512"/>
      <c r="WXX89" s="512"/>
      <c r="WYF89" s="512"/>
      <c r="WYN89" s="512"/>
      <c r="WYV89" s="512"/>
      <c r="WZD89" s="512"/>
      <c r="WZL89" s="512"/>
      <c r="WZT89" s="512"/>
      <c r="XAB89" s="512"/>
      <c r="XAJ89" s="512"/>
      <c r="XAR89" s="512"/>
      <c r="XAZ89" s="512"/>
      <c r="XBH89" s="512"/>
      <c r="XBP89" s="512"/>
      <c r="XBX89" s="512"/>
      <c r="XCF89" s="512"/>
      <c r="XCN89" s="512"/>
      <c r="XCV89" s="512"/>
      <c r="XDD89" s="512"/>
      <c r="XDL89" s="512"/>
      <c r="XDT89" s="512"/>
      <c r="XEB89" s="512"/>
      <c r="XEJ89" s="512"/>
      <c r="XER89" s="512"/>
      <c r="XEZ89" s="512"/>
    </row>
    <row r="90" spans="3:1024 1026:2048 2050:3072 3074:4096 4098:5120 5122:6144 6146:7168 7170:8192 8194:9216 9218:10240 10242:11264 11266:12288 12290:13312 13314:14336 14338:15360 15362:16384" s="256" customFormat="1" x14ac:dyDescent="0.15">
      <c r="C90" s="49"/>
      <c r="D90" s="49"/>
      <c r="E90" s="265"/>
      <c r="F90" s="265"/>
      <c r="G90" s="265"/>
      <c r="H90" s="265"/>
      <c r="I90" s="265"/>
      <c r="N90" s="512"/>
      <c r="O90" s="512"/>
      <c r="P90" s="512"/>
      <c r="T90" s="512"/>
      <c r="U90" s="512"/>
      <c r="V90" s="512"/>
      <c r="W90" s="512"/>
      <c r="X90" s="512"/>
      <c r="AB90" s="512"/>
      <c r="AC90" s="512"/>
      <c r="AD90" s="512"/>
      <c r="AE90" s="512"/>
      <c r="AF90" s="512"/>
      <c r="AJ90" s="512"/>
      <c r="AK90" s="512"/>
      <c r="AL90" s="512"/>
      <c r="AM90" s="512"/>
      <c r="AN90" s="512"/>
      <c r="AR90" s="512"/>
      <c r="AS90" s="512"/>
      <c r="AT90" s="512"/>
      <c r="AU90" s="512"/>
      <c r="AV90" s="512"/>
      <c r="AZ90" s="512"/>
      <c r="BA90" s="512"/>
      <c r="BB90" s="512"/>
      <c r="BC90" s="512"/>
      <c r="BD90" s="512"/>
      <c r="BH90" s="512"/>
      <c r="BI90" s="512"/>
      <c r="BJ90" s="512"/>
      <c r="BK90" s="512"/>
      <c r="BL90" s="512"/>
      <c r="BP90" s="512"/>
      <c r="BQ90" s="512"/>
      <c r="BR90" s="512"/>
      <c r="BS90" s="512"/>
      <c r="BT90" s="512"/>
      <c r="BX90" s="512"/>
      <c r="BY90" s="512"/>
      <c r="BZ90" s="512"/>
      <c r="CA90" s="512"/>
      <c r="CB90" s="512"/>
      <c r="CF90" s="512"/>
      <c r="CG90" s="512"/>
      <c r="CH90" s="512"/>
      <c r="CI90" s="512"/>
      <c r="CJ90" s="512"/>
      <c r="CN90" s="512"/>
      <c r="CO90" s="512"/>
      <c r="CP90" s="512"/>
      <c r="CQ90" s="512"/>
      <c r="CR90" s="512"/>
      <c r="CV90" s="512"/>
      <c r="CW90" s="512"/>
      <c r="CX90" s="512"/>
      <c r="CY90" s="512"/>
      <c r="CZ90" s="512"/>
      <c r="DD90" s="512"/>
      <c r="DE90" s="512"/>
      <c r="DF90" s="512"/>
      <c r="DG90" s="512"/>
      <c r="DH90" s="512"/>
      <c r="DL90" s="512"/>
      <c r="DM90" s="512"/>
      <c r="DN90" s="512"/>
      <c r="DO90" s="512"/>
      <c r="DP90" s="512"/>
      <c r="DT90" s="512"/>
      <c r="DU90" s="512"/>
      <c r="DV90" s="512"/>
      <c r="DW90" s="512"/>
      <c r="DX90" s="512"/>
      <c r="EB90" s="512"/>
      <c r="EC90" s="512"/>
      <c r="ED90" s="512"/>
      <c r="EE90" s="512"/>
      <c r="EF90" s="512"/>
      <c r="EJ90" s="512"/>
      <c r="EK90" s="512"/>
      <c r="EL90" s="512"/>
      <c r="EM90" s="512"/>
      <c r="EN90" s="512"/>
      <c r="ER90" s="512"/>
      <c r="ES90" s="512"/>
      <c r="ET90" s="512"/>
      <c r="EU90" s="512"/>
      <c r="EV90" s="512"/>
      <c r="EZ90" s="512"/>
      <c r="FA90" s="512"/>
      <c r="FB90" s="512"/>
      <c r="FC90" s="512"/>
      <c r="FD90" s="512"/>
      <c r="FH90" s="512"/>
      <c r="FI90" s="512"/>
      <c r="FJ90" s="512"/>
      <c r="FK90" s="512"/>
      <c r="FL90" s="512"/>
      <c r="FP90" s="512"/>
      <c r="FQ90" s="512"/>
      <c r="FR90" s="512"/>
      <c r="FS90" s="512"/>
      <c r="FT90" s="512"/>
      <c r="FX90" s="512"/>
      <c r="FY90" s="512"/>
      <c r="FZ90" s="512"/>
      <c r="GA90" s="512"/>
      <c r="GB90" s="512"/>
      <c r="GF90" s="512"/>
      <c r="GG90" s="512"/>
      <c r="GH90" s="512"/>
      <c r="GI90" s="512"/>
      <c r="GJ90" s="512"/>
      <c r="GN90" s="512"/>
      <c r="GO90" s="512"/>
      <c r="GP90" s="512"/>
      <c r="GQ90" s="512"/>
      <c r="GR90" s="512"/>
      <c r="GV90" s="512"/>
      <c r="GW90" s="512"/>
      <c r="GX90" s="512"/>
      <c r="GY90" s="512"/>
      <c r="GZ90" s="512"/>
      <c r="HD90" s="512"/>
      <c r="HE90" s="512"/>
      <c r="HF90" s="512"/>
      <c r="HG90" s="512"/>
      <c r="HH90" s="512"/>
      <c r="HL90" s="512"/>
      <c r="HM90" s="512"/>
      <c r="HN90" s="512"/>
      <c r="HO90" s="512"/>
      <c r="HP90" s="512"/>
      <c r="HT90" s="512"/>
      <c r="HU90" s="512"/>
      <c r="HV90" s="512"/>
      <c r="HW90" s="512"/>
      <c r="HX90" s="512"/>
      <c r="IB90" s="512"/>
      <c r="IC90" s="512"/>
      <c r="ID90" s="512"/>
      <c r="IE90" s="512"/>
      <c r="IF90" s="512"/>
      <c r="IJ90" s="512"/>
      <c r="IK90" s="512"/>
      <c r="IL90" s="512"/>
      <c r="IM90" s="512"/>
      <c r="IN90" s="512"/>
      <c r="IR90" s="512"/>
      <c r="IS90" s="512"/>
      <c r="IT90" s="512"/>
      <c r="IU90" s="512"/>
      <c r="IV90" s="512"/>
      <c r="IZ90" s="512"/>
      <c r="JA90" s="512"/>
      <c r="JB90" s="512"/>
      <c r="JC90" s="512"/>
      <c r="JD90" s="512"/>
      <c r="JH90" s="512"/>
      <c r="JI90" s="512"/>
      <c r="JJ90" s="512"/>
      <c r="JK90" s="512"/>
      <c r="JL90" s="512"/>
      <c r="JP90" s="512"/>
      <c r="JQ90" s="512"/>
      <c r="JR90" s="512"/>
      <c r="JS90" s="512"/>
      <c r="JT90" s="512"/>
      <c r="JX90" s="512"/>
      <c r="JY90" s="512"/>
      <c r="JZ90" s="512"/>
      <c r="KA90" s="512"/>
      <c r="KB90" s="512"/>
      <c r="KF90" s="512"/>
      <c r="KG90" s="512"/>
      <c r="KH90" s="512"/>
      <c r="KI90" s="512"/>
      <c r="KJ90" s="512"/>
      <c r="KN90" s="512"/>
      <c r="KO90" s="512"/>
      <c r="KP90" s="512"/>
      <c r="KQ90" s="512"/>
      <c r="KR90" s="512"/>
      <c r="KV90" s="512"/>
      <c r="KW90" s="512"/>
      <c r="KX90" s="512"/>
      <c r="KY90" s="512"/>
      <c r="KZ90" s="512"/>
      <c r="LD90" s="512"/>
      <c r="LE90" s="512"/>
      <c r="LF90" s="512"/>
      <c r="LG90" s="512"/>
      <c r="LH90" s="512"/>
      <c r="LL90" s="512"/>
      <c r="LM90" s="512"/>
      <c r="LN90" s="512"/>
      <c r="LO90" s="512"/>
      <c r="LP90" s="512"/>
      <c r="LT90" s="512"/>
      <c r="LU90" s="512"/>
      <c r="LV90" s="512"/>
      <c r="LW90" s="512"/>
      <c r="LX90" s="512"/>
      <c r="MB90" s="512"/>
      <c r="MC90" s="512"/>
      <c r="MD90" s="512"/>
      <c r="ME90" s="512"/>
      <c r="MF90" s="512"/>
      <c r="MJ90" s="512"/>
      <c r="MK90" s="512"/>
      <c r="ML90" s="512"/>
      <c r="MM90" s="512"/>
      <c r="MN90" s="512"/>
      <c r="MR90" s="512"/>
      <c r="MS90" s="512"/>
      <c r="MT90" s="512"/>
      <c r="MU90" s="512"/>
      <c r="MV90" s="512"/>
      <c r="MZ90" s="512"/>
      <c r="NA90" s="512"/>
      <c r="NB90" s="512"/>
      <c r="NC90" s="512"/>
      <c r="ND90" s="512"/>
      <c r="NH90" s="512"/>
      <c r="NI90" s="512"/>
      <c r="NJ90" s="512"/>
      <c r="NK90" s="512"/>
      <c r="NL90" s="512"/>
      <c r="NP90" s="512"/>
      <c r="NQ90" s="512"/>
      <c r="NR90" s="512"/>
      <c r="NS90" s="512"/>
      <c r="NT90" s="512"/>
      <c r="NX90" s="512"/>
      <c r="NY90" s="512"/>
      <c r="NZ90" s="512"/>
      <c r="OA90" s="512"/>
      <c r="OB90" s="512"/>
      <c r="OF90" s="512"/>
      <c r="OG90" s="512"/>
      <c r="OH90" s="512"/>
      <c r="OI90" s="512"/>
      <c r="OJ90" s="512"/>
      <c r="ON90" s="512"/>
      <c r="OO90" s="512"/>
      <c r="OP90" s="512"/>
      <c r="OQ90" s="512"/>
      <c r="OR90" s="512"/>
      <c r="OV90" s="512"/>
      <c r="OW90" s="512"/>
      <c r="OX90" s="512"/>
      <c r="OY90" s="512"/>
      <c r="OZ90" s="512"/>
      <c r="PD90" s="512"/>
      <c r="PE90" s="512"/>
      <c r="PF90" s="512"/>
      <c r="PG90" s="512"/>
      <c r="PH90" s="512"/>
      <c r="PL90" s="512"/>
      <c r="PM90" s="512"/>
      <c r="PN90" s="512"/>
      <c r="PO90" s="512"/>
      <c r="PP90" s="512"/>
      <c r="PT90" s="512"/>
      <c r="PU90" s="512"/>
      <c r="PV90" s="512"/>
      <c r="PW90" s="512"/>
      <c r="PX90" s="512"/>
      <c r="QB90" s="512"/>
      <c r="QC90" s="512"/>
      <c r="QD90" s="512"/>
      <c r="QE90" s="512"/>
      <c r="QF90" s="512"/>
      <c r="QJ90" s="512"/>
      <c r="QK90" s="512"/>
      <c r="QL90" s="512"/>
      <c r="QM90" s="512"/>
      <c r="QN90" s="512"/>
      <c r="QR90" s="512"/>
      <c r="QS90" s="512"/>
      <c r="QT90" s="512"/>
      <c r="QU90" s="512"/>
      <c r="QV90" s="512"/>
      <c r="QZ90" s="512"/>
      <c r="RA90" s="512"/>
      <c r="RB90" s="512"/>
      <c r="RC90" s="512"/>
      <c r="RD90" s="512"/>
      <c r="RH90" s="512"/>
      <c r="RI90" s="512"/>
      <c r="RJ90" s="512"/>
      <c r="RK90" s="512"/>
      <c r="RL90" s="512"/>
      <c r="RP90" s="512"/>
      <c r="RQ90" s="512"/>
      <c r="RR90" s="512"/>
      <c r="RS90" s="512"/>
      <c r="RT90" s="512"/>
      <c r="RX90" s="512"/>
      <c r="RY90" s="512"/>
      <c r="RZ90" s="512"/>
      <c r="SA90" s="512"/>
      <c r="SB90" s="512"/>
      <c r="SF90" s="512"/>
      <c r="SG90" s="512"/>
      <c r="SH90" s="512"/>
      <c r="SI90" s="512"/>
      <c r="SJ90" s="512"/>
      <c r="SN90" s="512"/>
      <c r="SO90" s="512"/>
      <c r="SP90" s="512"/>
      <c r="SQ90" s="512"/>
      <c r="SR90" s="512"/>
      <c r="SV90" s="512"/>
      <c r="SW90" s="512"/>
      <c r="SX90" s="512"/>
      <c r="SY90" s="512"/>
      <c r="SZ90" s="512"/>
      <c r="TD90" s="512"/>
      <c r="TE90" s="512"/>
      <c r="TF90" s="512"/>
      <c r="TG90" s="512"/>
      <c r="TH90" s="512"/>
      <c r="TL90" s="512"/>
      <c r="TM90" s="512"/>
      <c r="TN90" s="512"/>
      <c r="TO90" s="512"/>
      <c r="TP90" s="512"/>
      <c r="TT90" s="512"/>
      <c r="TU90" s="512"/>
      <c r="TV90" s="512"/>
      <c r="TW90" s="512"/>
      <c r="TX90" s="512"/>
      <c r="UB90" s="512"/>
      <c r="UC90" s="512"/>
      <c r="UD90" s="512"/>
      <c r="UE90" s="512"/>
      <c r="UF90" s="512"/>
      <c r="UJ90" s="512"/>
      <c r="UK90" s="512"/>
      <c r="UL90" s="512"/>
      <c r="UM90" s="512"/>
      <c r="UN90" s="512"/>
      <c r="UR90" s="512"/>
      <c r="US90" s="512"/>
      <c r="UT90" s="512"/>
      <c r="UU90" s="512"/>
      <c r="UV90" s="512"/>
      <c r="UZ90" s="512"/>
      <c r="VA90" s="512"/>
      <c r="VB90" s="512"/>
      <c r="VC90" s="512"/>
      <c r="VD90" s="512"/>
      <c r="VH90" s="512"/>
      <c r="VI90" s="512"/>
      <c r="VJ90" s="512"/>
      <c r="VK90" s="512"/>
      <c r="VL90" s="512"/>
      <c r="VP90" s="512"/>
      <c r="VQ90" s="512"/>
      <c r="VR90" s="512"/>
      <c r="VS90" s="512"/>
      <c r="VT90" s="512"/>
      <c r="VX90" s="512"/>
      <c r="VY90" s="512"/>
      <c r="VZ90" s="512"/>
      <c r="WA90" s="512"/>
      <c r="WB90" s="512"/>
      <c r="WF90" s="512"/>
      <c r="WG90" s="512"/>
      <c r="WH90" s="512"/>
      <c r="WI90" s="512"/>
      <c r="WJ90" s="512"/>
      <c r="WN90" s="512"/>
      <c r="WO90" s="512"/>
      <c r="WP90" s="512"/>
      <c r="WQ90" s="512"/>
      <c r="WR90" s="512"/>
      <c r="WV90" s="512"/>
      <c r="WW90" s="512"/>
      <c r="WX90" s="512"/>
      <c r="WY90" s="512"/>
      <c r="WZ90" s="512"/>
      <c r="XD90" s="512"/>
      <c r="XE90" s="512"/>
      <c r="XF90" s="512"/>
      <c r="XG90" s="512"/>
      <c r="XH90" s="512"/>
      <c r="XL90" s="512"/>
      <c r="XM90" s="512"/>
      <c r="XN90" s="512"/>
      <c r="XO90" s="512"/>
      <c r="XP90" s="512"/>
      <c r="XT90" s="512"/>
      <c r="XU90" s="512"/>
      <c r="XV90" s="512"/>
      <c r="XW90" s="512"/>
      <c r="XX90" s="512"/>
      <c r="YB90" s="512"/>
      <c r="YC90" s="512"/>
      <c r="YD90" s="512"/>
      <c r="YE90" s="512"/>
      <c r="YF90" s="512"/>
      <c r="YJ90" s="512"/>
      <c r="YK90" s="512"/>
      <c r="YL90" s="512"/>
      <c r="YM90" s="512"/>
      <c r="YN90" s="512"/>
      <c r="YR90" s="512"/>
      <c r="YS90" s="512"/>
      <c r="YT90" s="512"/>
      <c r="YU90" s="512"/>
      <c r="YV90" s="512"/>
      <c r="YZ90" s="512"/>
      <c r="ZA90" s="512"/>
      <c r="ZB90" s="512"/>
      <c r="ZC90" s="512"/>
      <c r="ZD90" s="512"/>
      <c r="ZH90" s="512"/>
      <c r="ZI90" s="512"/>
      <c r="ZJ90" s="512"/>
      <c r="ZK90" s="512"/>
      <c r="ZL90" s="512"/>
      <c r="ZP90" s="512"/>
      <c r="ZQ90" s="512"/>
      <c r="ZR90" s="512"/>
      <c r="ZS90" s="512"/>
      <c r="ZT90" s="512"/>
      <c r="ZX90" s="512"/>
      <c r="ZY90" s="512"/>
      <c r="ZZ90" s="512"/>
      <c r="AAA90" s="512"/>
      <c r="AAB90" s="512"/>
      <c r="AAF90" s="512"/>
      <c r="AAG90" s="512"/>
      <c r="AAH90" s="512"/>
      <c r="AAI90" s="512"/>
      <c r="AAJ90" s="512"/>
      <c r="AAN90" s="512"/>
      <c r="AAO90" s="512"/>
      <c r="AAP90" s="512"/>
      <c r="AAQ90" s="512"/>
      <c r="AAR90" s="512"/>
      <c r="AAV90" s="512"/>
      <c r="AAW90" s="512"/>
      <c r="AAX90" s="512"/>
      <c r="AAY90" s="512"/>
      <c r="AAZ90" s="512"/>
      <c r="ABD90" s="512"/>
      <c r="ABE90" s="512"/>
      <c r="ABF90" s="512"/>
      <c r="ABG90" s="512"/>
      <c r="ABH90" s="512"/>
      <c r="ABL90" s="512"/>
      <c r="ABM90" s="512"/>
      <c r="ABN90" s="512"/>
      <c r="ABO90" s="512"/>
      <c r="ABP90" s="512"/>
      <c r="ABT90" s="512"/>
      <c r="ABU90" s="512"/>
      <c r="ABV90" s="512"/>
      <c r="ABW90" s="512"/>
      <c r="ABX90" s="512"/>
      <c r="ACB90" s="512"/>
      <c r="ACC90" s="512"/>
      <c r="ACD90" s="512"/>
      <c r="ACE90" s="512"/>
      <c r="ACF90" s="512"/>
      <c r="ACJ90" s="512"/>
      <c r="ACK90" s="512"/>
      <c r="ACL90" s="512"/>
      <c r="ACM90" s="512"/>
      <c r="ACN90" s="512"/>
      <c r="ACR90" s="512"/>
      <c r="ACS90" s="512"/>
      <c r="ACT90" s="512"/>
      <c r="ACU90" s="512"/>
      <c r="ACV90" s="512"/>
      <c r="ACZ90" s="512"/>
      <c r="ADA90" s="512"/>
      <c r="ADB90" s="512"/>
      <c r="ADC90" s="512"/>
      <c r="ADD90" s="512"/>
      <c r="ADH90" s="512"/>
      <c r="ADI90" s="512"/>
      <c r="ADJ90" s="512"/>
      <c r="ADK90" s="512"/>
      <c r="ADL90" s="512"/>
      <c r="ADP90" s="512"/>
      <c r="ADQ90" s="512"/>
      <c r="ADR90" s="512"/>
      <c r="ADS90" s="512"/>
      <c r="ADT90" s="512"/>
      <c r="ADX90" s="512"/>
      <c r="ADY90" s="512"/>
      <c r="ADZ90" s="512"/>
      <c r="AEA90" s="512"/>
      <c r="AEB90" s="512"/>
      <c r="AEF90" s="512"/>
      <c r="AEG90" s="512"/>
      <c r="AEH90" s="512"/>
      <c r="AEI90" s="512"/>
      <c r="AEJ90" s="512"/>
      <c r="AEN90" s="512"/>
      <c r="AEO90" s="512"/>
      <c r="AEP90" s="512"/>
      <c r="AEQ90" s="512"/>
      <c r="AER90" s="512"/>
      <c r="AEV90" s="512"/>
      <c r="AEW90" s="512"/>
      <c r="AEX90" s="512"/>
      <c r="AEY90" s="512"/>
      <c r="AEZ90" s="512"/>
      <c r="AFD90" s="512"/>
      <c r="AFE90" s="512"/>
      <c r="AFF90" s="512"/>
      <c r="AFG90" s="512"/>
      <c r="AFH90" s="512"/>
      <c r="AFL90" s="512"/>
      <c r="AFM90" s="512"/>
      <c r="AFN90" s="512"/>
      <c r="AFO90" s="512"/>
      <c r="AFP90" s="512"/>
      <c r="AFT90" s="512"/>
      <c r="AFU90" s="512"/>
      <c r="AFV90" s="512"/>
      <c r="AFW90" s="512"/>
      <c r="AFX90" s="512"/>
      <c r="AGB90" s="512"/>
      <c r="AGC90" s="512"/>
      <c r="AGD90" s="512"/>
      <c r="AGE90" s="512"/>
      <c r="AGF90" s="512"/>
      <c r="AGJ90" s="512"/>
      <c r="AGK90" s="512"/>
      <c r="AGL90" s="512"/>
      <c r="AGM90" s="512"/>
      <c r="AGN90" s="512"/>
      <c r="AGR90" s="512"/>
      <c r="AGS90" s="512"/>
      <c r="AGT90" s="512"/>
      <c r="AGU90" s="512"/>
      <c r="AGV90" s="512"/>
      <c r="AGZ90" s="512"/>
      <c r="AHA90" s="512"/>
      <c r="AHB90" s="512"/>
      <c r="AHC90" s="512"/>
      <c r="AHD90" s="512"/>
      <c r="AHH90" s="512"/>
      <c r="AHI90" s="512"/>
      <c r="AHJ90" s="512"/>
      <c r="AHK90" s="512"/>
      <c r="AHL90" s="512"/>
      <c r="AHP90" s="512"/>
      <c r="AHQ90" s="512"/>
      <c r="AHR90" s="512"/>
      <c r="AHS90" s="512"/>
      <c r="AHT90" s="512"/>
      <c r="AHX90" s="512"/>
      <c r="AHY90" s="512"/>
      <c r="AHZ90" s="512"/>
      <c r="AIA90" s="512"/>
      <c r="AIB90" s="512"/>
      <c r="AIF90" s="512"/>
      <c r="AIG90" s="512"/>
      <c r="AIH90" s="512"/>
      <c r="AII90" s="512"/>
      <c r="AIJ90" s="512"/>
      <c r="AIN90" s="512"/>
      <c r="AIO90" s="512"/>
      <c r="AIP90" s="512"/>
      <c r="AIQ90" s="512"/>
      <c r="AIR90" s="512"/>
      <c r="AIV90" s="512"/>
      <c r="AIW90" s="512"/>
      <c r="AIX90" s="512"/>
      <c r="AIY90" s="512"/>
      <c r="AIZ90" s="512"/>
      <c r="AJD90" s="512"/>
      <c r="AJE90" s="512"/>
      <c r="AJF90" s="512"/>
      <c r="AJG90" s="512"/>
      <c r="AJH90" s="512"/>
      <c r="AJL90" s="512"/>
      <c r="AJM90" s="512"/>
      <c r="AJN90" s="512"/>
      <c r="AJO90" s="512"/>
      <c r="AJP90" s="512"/>
      <c r="AJT90" s="512"/>
      <c r="AJU90" s="512"/>
      <c r="AJV90" s="512"/>
      <c r="AJW90" s="512"/>
      <c r="AJX90" s="512"/>
      <c r="AKB90" s="512"/>
      <c r="AKC90" s="512"/>
      <c r="AKD90" s="512"/>
      <c r="AKE90" s="512"/>
      <c r="AKF90" s="512"/>
      <c r="AKJ90" s="512"/>
      <c r="AKK90" s="512"/>
      <c r="AKL90" s="512"/>
      <c r="AKM90" s="512"/>
      <c r="AKN90" s="512"/>
      <c r="AKR90" s="512"/>
      <c r="AKS90" s="512"/>
      <c r="AKT90" s="512"/>
      <c r="AKU90" s="512"/>
      <c r="AKV90" s="512"/>
      <c r="AKZ90" s="512"/>
      <c r="ALA90" s="512"/>
      <c r="ALB90" s="512"/>
      <c r="ALC90" s="512"/>
      <c r="ALD90" s="512"/>
      <c r="ALH90" s="512"/>
      <c r="ALI90" s="512"/>
      <c r="ALJ90" s="512"/>
      <c r="ALK90" s="512"/>
      <c r="ALL90" s="512"/>
      <c r="ALP90" s="512"/>
      <c r="ALQ90" s="512"/>
      <c r="ALR90" s="512"/>
      <c r="ALS90" s="512"/>
      <c r="ALT90" s="512"/>
      <c r="ALX90" s="512"/>
      <c r="ALY90" s="512"/>
      <c r="ALZ90" s="512"/>
      <c r="AMA90" s="512"/>
      <c r="AMB90" s="512"/>
      <c r="AMF90" s="512"/>
      <c r="AMG90" s="512"/>
      <c r="AMH90" s="512"/>
      <c r="AMI90" s="512"/>
      <c r="AMJ90" s="512"/>
      <c r="AMN90" s="512"/>
      <c r="AMO90" s="512"/>
      <c r="AMP90" s="512"/>
      <c r="AMQ90" s="512"/>
      <c r="AMR90" s="512"/>
      <c r="AMV90" s="512"/>
      <c r="AMW90" s="512"/>
      <c r="AMX90" s="512"/>
      <c r="AMY90" s="512"/>
      <c r="AMZ90" s="512"/>
      <c r="AND90" s="512"/>
      <c r="ANE90" s="512"/>
      <c r="ANF90" s="512"/>
      <c r="ANG90" s="512"/>
      <c r="ANH90" s="512"/>
      <c r="ANL90" s="512"/>
      <c r="ANM90" s="512"/>
      <c r="ANN90" s="512"/>
      <c r="ANO90" s="512"/>
      <c r="ANP90" s="512"/>
      <c r="ANT90" s="512"/>
      <c r="ANU90" s="512"/>
      <c r="ANV90" s="512"/>
      <c r="ANW90" s="512"/>
      <c r="ANX90" s="512"/>
      <c r="AOB90" s="512"/>
      <c r="AOC90" s="512"/>
      <c r="AOD90" s="512"/>
      <c r="AOE90" s="512"/>
      <c r="AOF90" s="512"/>
      <c r="AOJ90" s="512"/>
      <c r="AOK90" s="512"/>
      <c r="AOL90" s="512"/>
      <c r="AOM90" s="512"/>
      <c r="AON90" s="512"/>
      <c r="AOR90" s="512"/>
      <c r="AOS90" s="512"/>
      <c r="AOT90" s="512"/>
      <c r="AOU90" s="512"/>
      <c r="AOV90" s="512"/>
      <c r="AOZ90" s="512"/>
      <c r="APA90" s="512"/>
      <c r="APB90" s="512"/>
      <c r="APC90" s="512"/>
      <c r="APD90" s="512"/>
      <c r="APH90" s="512"/>
      <c r="API90" s="512"/>
      <c r="APJ90" s="512"/>
      <c r="APK90" s="512"/>
      <c r="APL90" s="512"/>
      <c r="APP90" s="512"/>
      <c r="APQ90" s="512"/>
      <c r="APR90" s="512"/>
      <c r="APS90" s="512"/>
      <c r="APT90" s="512"/>
      <c r="APX90" s="512"/>
      <c r="APY90" s="512"/>
      <c r="APZ90" s="512"/>
      <c r="AQA90" s="512"/>
      <c r="AQB90" s="512"/>
      <c r="AQF90" s="512"/>
      <c r="AQG90" s="512"/>
      <c r="AQH90" s="512"/>
      <c r="AQI90" s="512"/>
      <c r="AQJ90" s="512"/>
      <c r="AQN90" s="512"/>
      <c r="AQO90" s="512"/>
      <c r="AQP90" s="512"/>
      <c r="AQQ90" s="512"/>
      <c r="AQR90" s="512"/>
      <c r="AQV90" s="512"/>
      <c r="AQW90" s="512"/>
      <c r="AQX90" s="512"/>
      <c r="AQY90" s="512"/>
      <c r="AQZ90" s="512"/>
      <c r="ARD90" s="512"/>
      <c r="ARE90" s="512"/>
      <c r="ARF90" s="512"/>
      <c r="ARG90" s="512"/>
      <c r="ARH90" s="512"/>
      <c r="ARL90" s="512"/>
      <c r="ARM90" s="512"/>
      <c r="ARN90" s="512"/>
      <c r="ARO90" s="512"/>
      <c r="ARP90" s="512"/>
      <c r="ART90" s="512"/>
      <c r="ARU90" s="512"/>
      <c r="ARV90" s="512"/>
      <c r="ARW90" s="512"/>
      <c r="ARX90" s="512"/>
      <c r="ASB90" s="512"/>
      <c r="ASC90" s="512"/>
      <c r="ASD90" s="512"/>
      <c r="ASE90" s="512"/>
      <c r="ASF90" s="512"/>
      <c r="ASJ90" s="512"/>
      <c r="ASK90" s="512"/>
      <c r="ASL90" s="512"/>
      <c r="ASM90" s="512"/>
      <c r="ASN90" s="512"/>
      <c r="ASR90" s="512"/>
      <c r="ASS90" s="512"/>
      <c r="AST90" s="512"/>
      <c r="ASU90" s="512"/>
      <c r="ASV90" s="512"/>
      <c r="ASZ90" s="512"/>
      <c r="ATA90" s="512"/>
      <c r="ATB90" s="512"/>
      <c r="ATC90" s="512"/>
      <c r="ATD90" s="512"/>
      <c r="ATH90" s="512"/>
      <c r="ATI90" s="512"/>
      <c r="ATJ90" s="512"/>
      <c r="ATK90" s="512"/>
      <c r="ATL90" s="512"/>
      <c r="ATP90" s="512"/>
      <c r="ATQ90" s="512"/>
      <c r="ATR90" s="512"/>
      <c r="ATS90" s="512"/>
      <c r="ATT90" s="512"/>
      <c r="ATX90" s="512"/>
      <c r="ATY90" s="512"/>
      <c r="ATZ90" s="512"/>
      <c r="AUA90" s="512"/>
      <c r="AUB90" s="512"/>
      <c r="AUF90" s="512"/>
      <c r="AUG90" s="512"/>
      <c r="AUH90" s="512"/>
      <c r="AUI90" s="512"/>
      <c r="AUJ90" s="512"/>
      <c r="AUN90" s="512"/>
      <c r="AUO90" s="512"/>
      <c r="AUP90" s="512"/>
      <c r="AUQ90" s="512"/>
      <c r="AUR90" s="512"/>
      <c r="AUV90" s="512"/>
      <c r="AUW90" s="512"/>
      <c r="AUX90" s="512"/>
      <c r="AUY90" s="512"/>
      <c r="AUZ90" s="512"/>
      <c r="AVD90" s="512"/>
      <c r="AVE90" s="512"/>
      <c r="AVF90" s="512"/>
      <c r="AVG90" s="512"/>
      <c r="AVH90" s="512"/>
      <c r="AVL90" s="512"/>
      <c r="AVM90" s="512"/>
      <c r="AVN90" s="512"/>
      <c r="AVO90" s="512"/>
      <c r="AVP90" s="512"/>
      <c r="AVT90" s="512"/>
      <c r="AVU90" s="512"/>
      <c r="AVV90" s="512"/>
      <c r="AVW90" s="512"/>
      <c r="AVX90" s="512"/>
      <c r="AWB90" s="512"/>
      <c r="AWC90" s="512"/>
      <c r="AWD90" s="512"/>
      <c r="AWE90" s="512"/>
      <c r="AWF90" s="512"/>
      <c r="AWJ90" s="512"/>
      <c r="AWK90" s="512"/>
      <c r="AWL90" s="512"/>
      <c r="AWM90" s="512"/>
      <c r="AWN90" s="512"/>
      <c r="AWR90" s="512"/>
      <c r="AWS90" s="512"/>
      <c r="AWT90" s="512"/>
      <c r="AWU90" s="512"/>
      <c r="AWV90" s="512"/>
      <c r="AWZ90" s="512"/>
      <c r="AXA90" s="512"/>
      <c r="AXB90" s="512"/>
      <c r="AXC90" s="512"/>
      <c r="AXD90" s="512"/>
      <c r="AXH90" s="512"/>
      <c r="AXI90" s="512"/>
      <c r="AXJ90" s="512"/>
      <c r="AXK90" s="512"/>
      <c r="AXL90" s="512"/>
      <c r="AXP90" s="512"/>
      <c r="AXQ90" s="512"/>
      <c r="AXR90" s="512"/>
      <c r="AXS90" s="512"/>
      <c r="AXT90" s="512"/>
      <c r="AXX90" s="512"/>
      <c r="AXY90" s="512"/>
      <c r="AXZ90" s="512"/>
      <c r="AYA90" s="512"/>
      <c r="AYB90" s="512"/>
      <c r="AYF90" s="512"/>
      <c r="AYG90" s="512"/>
      <c r="AYH90" s="512"/>
      <c r="AYI90" s="512"/>
      <c r="AYJ90" s="512"/>
      <c r="AYN90" s="512"/>
      <c r="AYO90" s="512"/>
      <c r="AYP90" s="512"/>
      <c r="AYQ90" s="512"/>
      <c r="AYR90" s="512"/>
      <c r="AYV90" s="512"/>
      <c r="AYW90" s="512"/>
      <c r="AYX90" s="512"/>
      <c r="AYY90" s="512"/>
      <c r="AYZ90" s="512"/>
      <c r="AZD90" s="512"/>
      <c r="AZE90" s="512"/>
      <c r="AZF90" s="512"/>
      <c r="AZG90" s="512"/>
      <c r="AZH90" s="512"/>
      <c r="AZL90" s="512"/>
      <c r="AZM90" s="512"/>
      <c r="AZN90" s="512"/>
      <c r="AZO90" s="512"/>
      <c r="AZP90" s="512"/>
      <c r="AZT90" s="512"/>
      <c r="AZU90" s="512"/>
      <c r="AZV90" s="512"/>
      <c r="AZW90" s="512"/>
      <c r="AZX90" s="512"/>
      <c r="BAB90" s="512"/>
      <c r="BAC90" s="512"/>
      <c r="BAD90" s="512"/>
      <c r="BAE90" s="512"/>
      <c r="BAF90" s="512"/>
      <c r="BAJ90" s="512"/>
      <c r="BAK90" s="512"/>
      <c r="BAL90" s="512"/>
      <c r="BAM90" s="512"/>
      <c r="BAN90" s="512"/>
      <c r="BAR90" s="512"/>
      <c r="BAS90" s="512"/>
      <c r="BAT90" s="512"/>
      <c r="BAU90" s="512"/>
      <c r="BAV90" s="512"/>
      <c r="BAZ90" s="512"/>
      <c r="BBA90" s="512"/>
      <c r="BBB90" s="512"/>
      <c r="BBC90" s="512"/>
      <c r="BBD90" s="512"/>
      <c r="BBH90" s="512"/>
      <c r="BBI90" s="512"/>
      <c r="BBJ90" s="512"/>
      <c r="BBK90" s="512"/>
      <c r="BBL90" s="512"/>
      <c r="BBP90" s="512"/>
      <c r="BBQ90" s="512"/>
      <c r="BBR90" s="512"/>
      <c r="BBS90" s="512"/>
      <c r="BBT90" s="512"/>
      <c r="BBX90" s="512"/>
      <c r="BBY90" s="512"/>
      <c r="BBZ90" s="512"/>
      <c r="BCA90" s="512"/>
      <c r="BCB90" s="512"/>
      <c r="BCF90" s="512"/>
      <c r="BCG90" s="512"/>
      <c r="BCH90" s="512"/>
      <c r="BCI90" s="512"/>
      <c r="BCJ90" s="512"/>
      <c r="BCN90" s="512"/>
      <c r="BCO90" s="512"/>
      <c r="BCP90" s="512"/>
      <c r="BCQ90" s="512"/>
      <c r="BCR90" s="512"/>
      <c r="BCV90" s="512"/>
      <c r="BCW90" s="512"/>
      <c r="BCX90" s="512"/>
      <c r="BCY90" s="512"/>
      <c r="BCZ90" s="512"/>
      <c r="BDD90" s="512"/>
      <c r="BDE90" s="512"/>
      <c r="BDF90" s="512"/>
      <c r="BDG90" s="512"/>
      <c r="BDH90" s="512"/>
      <c r="BDL90" s="512"/>
      <c r="BDM90" s="512"/>
      <c r="BDN90" s="512"/>
      <c r="BDO90" s="512"/>
      <c r="BDP90" s="512"/>
      <c r="BDT90" s="512"/>
      <c r="BDU90" s="512"/>
      <c r="BDV90" s="512"/>
      <c r="BDW90" s="512"/>
      <c r="BDX90" s="512"/>
      <c r="BEB90" s="512"/>
      <c r="BEC90" s="512"/>
      <c r="BED90" s="512"/>
      <c r="BEE90" s="512"/>
      <c r="BEF90" s="512"/>
      <c r="BEJ90" s="512"/>
      <c r="BEK90" s="512"/>
      <c r="BEL90" s="512"/>
      <c r="BEM90" s="512"/>
      <c r="BEN90" s="512"/>
      <c r="BER90" s="512"/>
      <c r="BES90" s="512"/>
      <c r="BET90" s="512"/>
      <c r="BEU90" s="512"/>
      <c r="BEV90" s="512"/>
      <c r="BEZ90" s="512"/>
      <c r="BFA90" s="512"/>
      <c r="BFB90" s="512"/>
      <c r="BFC90" s="512"/>
      <c r="BFD90" s="512"/>
      <c r="BFH90" s="512"/>
      <c r="BFI90" s="512"/>
      <c r="BFJ90" s="512"/>
      <c r="BFK90" s="512"/>
      <c r="BFL90" s="512"/>
      <c r="BFP90" s="512"/>
      <c r="BFQ90" s="512"/>
      <c r="BFR90" s="512"/>
      <c r="BFS90" s="512"/>
      <c r="BFT90" s="512"/>
      <c r="BFX90" s="512"/>
      <c r="BFY90" s="512"/>
      <c r="BFZ90" s="512"/>
      <c r="BGA90" s="512"/>
      <c r="BGB90" s="512"/>
      <c r="BGF90" s="512"/>
      <c r="BGG90" s="512"/>
      <c r="BGH90" s="512"/>
      <c r="BGI90" s="512"/>
      <c r="BGJ90" s="512"/>
      <c r="BGN90" s="512"/>
      <c r="BGO90" s="512"/>
      <c r="BGP90" s="512"/>
      <c r="BGQ90" s="512"/>
      <c r="BGR90" s="512"/>
      <c r="BGV90" s="512"/>
      <c r="BGW90" s="512"/>
      <c r="BGX90" s="512"/>
      <c r="BGY90" s="512"/>
      <c r="BGZ90" s="512"/>
      <c r="BHD90" s="512"/>
      <c r="BHE90" s="512"/>
      <c r="BHF90" s="512"/>
      <c r="BHG90" s="512"/>
      <c r="BHH90" s="512"/>
      <c r="BHL90" s="512"/>
      <c r="BHM90" s="512"/>
      <c r="BHN90" s="512"/>
      <c r="BHO90" s="512"/>
      <c r="BHP90" s="512"/>
      <c r="BHT90" s="512"/>
      <c r="BHU90" s="512"/>
      <c r="BHV90" s="512"/>
      <c r="BHW90" s="512"/>
      <c r="BHX90" s="512"/>
      <c r="BIB90" s="512"/>
      <c r="BIC90" s="512"/>
      <c r="BID90" s="512"/>
      <c r="BIE90" s="512"/>
      <c r="BIF90" s="512"/>
      <c r="BIJ90" s="512"/>
      <c r="BIK90" s="512"/>
      <c r="BIL90" s="512"/>
      <c r="BIM90" s="512"/>
      <c r="BIN90" s="512"/>
      <c r="BIR90" s="512"/>
      <c r="BIS90" s="512"/>
      <c r="BIT90" s="512"/>
      <c r="BIU90" s="512"/>
      <c r="BIV90" s="512"/>
      <c r="BIZ90" s="512"/>
      <c r="BJA90" s="512"/>
      <c r="BJB90" s="512"/>
      <c r="BJC90" s="512"/>
      <c r="BJD90" s="512"/>
      <c r="BJH90" s="512"/>
      <c r="BJI90" s="512"/>
      <c r="BJJ90" s="512"/>
      <c r="BJK90" s="512"/>
      <c r="BJL90" s="512"/>
      <c r="BJP90" s="512"/>
      <c r="BJQ90" s="512"/>
      <c r="BJR90" s="512"/>
      <c r="BJS90" s="512"/>
      <c r="BJT90" s="512"/>
      <c r="BJX90" s="512"/>
      <c r="BJY90" s="512"/>
      <c r="BJZ90" s="512"/>
      <c r="BKA90" s="512"/>
      <c r="BKB90" s="512"/>
      <c r="BKF90" s="512"/>
      <c r="BKG90" s="512"/>
      <c r="BKH90" s="512"/>
      <c r="BKI90" s="512"/>
      <c r="BKJ90" s="512"/>
      <c r="BKN90" s="512"/>
      <c r="BKO90" s="512"/>
      <c r="BKP90" s="512"/>
      <c r="BKQ90" s="512"/>
      <c r="BKR90" s="512"/>
      <c r="BKV90" s="512"/>
      <c r="BKW90" s="512"/>
      <c r="BKX90" s="512"/>
      <c r="BKY90" s="512"/>
      <c r="BKZ90" s="512"/>
      <c r="BLD90" s="512"/>
      <c r="BLE90" s="512"/>
      <c r="BLF90" s="512"/>
      <c r="BLG90" s="512"/>
      <c r="BLH90" s="512"/>
      <c r="BLL90" s="512"/>
      <c r="BLM90" s="512"/>
      <c r="BLN90" s="512"/>
      <c r="BLO90" s="512"/>
      <c r="BLP90" s="512"/>
      <c r="BLT90" s="512"/>
      <c r="BLU90" s="512"/>
      <c r="BLV90" s="512"/>
      <c r="BLW90" s="512"/>
      <c r="BLX90" s="512"/>
      <c r="BMB90" s="512"/>
      <c r="BMC90" s="512"/>
      <c r="BMD90" s="512"/>
      <c r="BME90" s="512"/>
      <c r="BMF90" s="512"/>
      <c r="BMJ90" s="512"/>
      <c r="BMK90" s="512"/>
      <c r="BML90" s="512"/>
      <c r="BMM90" s="512"/>
      <c r="BMN90" s="512"/>
      <c r="BMR90" s="512"/>
      <c r="BMS90" s="512"/>
      <c r="BMT90" s="512"/>
      <c r="BMU90" s="512"/>
      <c r="BMV90" s="512"/>
      <c r="BMZ90" s="512"/>
      <c r="BNA90" s="512"/>
      <c r="BNB90" s="512"/>
      <c r="BNC90" s="512"/>
      <c r="BND90" s="512"/>
      <c r="BNH90" s="512"/>
      <c r="BNI90" s="512"/>
      <c r="BNJ90" s="512"/>
      <c r="BNK90" s="512"/>
      <c r="BNL90" s="512"/>
      <c r="BNP90" s="512"/>
      <c r="BNQ90" s="512"/>
      <c r="BNR90" s="512"/>
      <c r="BNS90" s="512"/>
      <c r="BNT90" s="512"/>
      <c r="BNX90" s="512"/>
      <c r="BNY90" s="512"/>
      <c r="BNZ90" s="512"/>
      <c r="BOA90" s="512"/>
      <c r="BOB90" s="512"/>
      <c r="BOF90" s="512"/>
      <c r="BOG90" s="512"/>
      <c r="BOH90" s="512"/>
      <c r="BOI90" s="512"/>
      <c r="BOJ90" s="512"/>
      <c r="BON90" s="512"/>
      <c r="BOO90" s="512"/>
      <c r="BOP90" s="512"/>
      <c r="BOQ90" s="512"/>
      <c r="BOR90" s="512"/>
      <c r="BOV90" s="512"/>
      <c r="BOW90" s="512"/>
      <c r="BOX90" s="512"/>
      <c r="BOY90" s="512"/>
      <c r="BOZ90" s="512"/>
      <c r="BPD90" s="512"/>
      <c r="BPE90" s="512"/>
      <c r="BPF90" s="512"/>
      <c r="BPG90" s="512"/>
      <c r="BPH90" s="512"/>
      <c r="BPL90" s="512"/>
      <c r="BPM90" s="512"/>
      <c r="BPN90" s="512"/>
      <c r="BPO90" s="512"/>
      <c r="BPP90" s="512"/>
      <c r="BPT90" s="512"/>
      <c r="BPU90" s="512"/>
      <c r="BPV90" s="512"/>
      <c r="BPW90" s="512"/>
      <c r="BPX90" s="512"/>
      <c r="BQB90" s="512"/>
      <c r="BQC90" s="512"/>
      <c r="BQD90" s="512"/>
      <c r="BQE90" s="512"/>
      <c r="BQF90" s="512"/>
      <c r="BQJ90" s="512"/>
      <c r="BQK90" s="512"/>
      <c r="BQL90" s="512"/>
      <c r="BQM90" s="512"/>
      <c r="BQN90" s="512"/>
      <c r="BQR90" s="512"/>
      <c r="BQS90" s="512"/>
      <c r="BQT90" s="512"/>
      <c r="BQU90" s="512"/>
      <c r="BQV90" s="512"/>
      <c r="BQZ90" s="512"/>
      <c r="BRA90" s="512"/>
      <c r="BRB90" s="512"/>
      <c r="BRC90" s="512"/>
      <c r="BRD90" s="512"/>
      <c r="BRH90" s="512"/>
      <c r="BRI90" s="512"/>
      <c r="BRJ90" s="512"/>
      <c r="BRK90" s="512"/>
      <c r="BRL90" s="512"/>
      <c r="BRP90" s="512"/>
      <c r="BRQ90" s="512"/>
      <c r="BRR90" s="512"/>
      <c r="BRS90" s="512"/>
      <c r="BRT90" s="512"/>
      <c r="BRX90" s="512"/>
      <c r="BRY90" s="512"/>
      <c r="BRZ90" s="512"/>
      <c r="BSA90" s="512"/>
      <c r="BSB90" s="512"/>
      <c r="BSF90" s="512"/>
      <c r="BSG90" s="512"/>
      <c r="BSH90" s="512"/>
      <c r="BSI90" s="512"/>
      <c r="BSJ90" s="512"/>
      <c r="BSN90" s="512"/>
      <c r="BSO90" s="512"/>
      <c r="BSP90" s="512"/>
      <c r="BSQ90" s="512"/>
      <c r="BSR90" s="512"/>
      <c r="BSV90" s="512"/>
      <c r="BSW90" s="512"/>
      <c r="BSX90" s="512"/>
      <c r="BSY90" s="512"/>
      <c r="BSZ90" s="512"/>
      <c r="BTD90" s="512"/>
      <c r="BTE90" s="512"/>
      <c r="BTF90" s="512"/>
      <c r="BTG90" s="512"/>
      <c r="BTH90" s="512"/>
      <c r="BTL90" s="512"/>
      <c r="BTM90" s="512"/>
      <c r="BTN90" s="512"/>
      <c r="BTO90" s="512"/>
      <c r="BTP90" s="512"/>
      <c r="BTT90" s="512"/>
      <c r="BTU90" s="512"/>
      <c r="BTV90" s="512"/>
      <c r="BTW90" s="512"/>
      <c r="BTX90" s="512"/>
      <c r="BUB90" s="512"/>
      <c r="BUC90" s="512"/>
      <c r="BUD90" s="512"/>
      <c r="BUE90" s="512"/>
      <c r="BUF90" s="512"/>
      <c r="BUJ90" s="512"/>
      <c r="BUK90" s="512"/>
      <c r="BUL90" s="512"/>
      <c r="BUM90" s="512"/>
      <c r="BUN90" s="512"/>
      <c r="BUR90" s="512"/>
      <c r="BUS90" s="512"/>
      <c r="BUT90" s="512"/>
      <c r="BUU90" s="512"/>
      <c r="BUV90" s="512"/>
      <c r="BUZ90" s="512"/>
      <c r="BVA90" s="512"/>
      <c r="BVB90" s="512"/>
      <c r="BVC90" s="512"/>
      <c r="BVD90" s="512"/>
      <c r="BVH90" s="512"/>
      <c r="BVI90" s="512"/>
      <c r="BVJ90" s="512"/>
      <c r="BVK90" s="512"/>
      <c r="BVL90" s="512"/>
      <c r="BVP90" s="512"/>
      <c r="BVQ90" s="512"/>
      <c r="BVR90" s="512"/>
      <c r="BVS90" s="512"/>
      <c r="BVT90" s="512"/>
      <c r="BVX90" s="512"/>
      <c r="BVY90" s="512"/>
      <c r="BVZ90" s="512"/>
      <c r="BWA90" s="512"/>
      <c r="BWB90" s="512"/>
      <c r="BWF90" s="512"/>
      <c r="BWG90" s="512"/>
      <c r="BWH90" s="512"/>
      <c r="BWI90" s="512"/>
      <c r="BWJ90" s="512"/>
      <c r="BWN90" s="512"/>
      <c r="BWO90" s="512"/>
      <c r="BWP90" s="512"/>
      <c r="BWQ90" s="512"/>
      <c r="BWR90" s="512"/>
      <c r="BWV90" s="512"/>
      <c r="BWW90" s="512"/>
      <c r="BWX90" s="512"/>
      <c r="BWY90" s="512"/>
      <c r="BWZ90" s="512"/>
      <c r="BXD90" s="512"/>
      <c r="BXE90" s="512"/>
      <c r="BXF90" s="512"/>
      <c r="BXG90" s="512"/>
      <c r="BXH90" s="512"/>
      <c r="BXL90" s="512"/>
      <c r="BXM90" s="512"/>
      <c r="BXN90" s="512"/>
      <c r="BXO90" s="512"/>
      <c r="BXP90" s="512"/>
      <c r="BXT90" s="512"/>
      <c r="BXU90" s="512"/>
      <c r="BXV90" s="512"/>
      <c r="BXW90" s="512"/>
      <c r="BXX90" s="512"/>
      <c r="BYB90" s="512"/>
      <c r="BYC90" s="512"/>
      <c r="BYD90" s="512"/>
      <c r="BYE90" s="512"/>
      <c r="BYF90" s="512"/>
      <c r="BYJ90" s="512"/>
      <c r="BYK90" s="512"/>
      <c r="BYL90" s="512"/>
      <c r="BYM90" s="512"/>
      <c r="BYN90" s="512"/>
      <c r="BYR90" s="512"/>
      <c r="BYS90" s="512"/>
      <c r="BYT90" s="512"/>
      <c r="BYU90" s="512"/>
      <c r="BYV90" s="512"/>
      <c r="BYZ90" s="512"/>
      <c r="BZA90" s="512"/>
      <c r="BZB90" s="512"/>
      <c r="BZC90" s="512"/>
      <c r="BZD90" s="512"/>
      <c r="BZH90" s="512"/>
      <c r="BZI90" s="512"/>
      <c r="BZJ90" s="512"/>
      <c r="BZK90" s="512"/>
      <c r="BZL90" s="512"/>
      <c r="BZP90" s="512"/>
      <c r="BZQ90" s="512"/>
      <c r="BZR90" s="512"/>
      <c r="BZS90" s="512"/>
      <c r="BZT90" s="512"/>
      <c r="BZX90" s="512"/>
      <c r="BZY90" s="512"/>
      <c r="BZZ90" s="512"/>
      <c r="CAA90" s="512"/>
      <c r="CAB90" s="512"/>
      <c r="CAF90" s="512"/>
      <c r="CAG90" s="512"/>
      <c r="CAH90" s="512"/>
      <c r="CAI90" s="512"/>
      <c r="CAJ90" s="512"/>
      <c r="CAN90" s="512"/>
      <c r="CAO90" s="512"/>
      <c r="CAP90" s="512"/>
      <c r="CAQ90" s="512"/>
      <c r="CAR90" s="512"/>
      <c r="CAV90" s="512"/>
      <c r="CAW90" s="512"/>
      <c r="CAX90" s="512"/>
      <c r="CAY90" s="512"/>
      <c r="CAZ90" s="512"/>
      <c r="CBD90" s="512"/>
      <c r="CBE90" s="512"/>
      <c r="CBF90" s="512"/>
      <c r="CBG90" s="512"/>
      <c r="CBH90" s="512"/>
      <c r="CBL90" s="512"/>
      <c r="CBM90" s="512"/>
      <c r="CBN90" s="512"/>
      <c r="CBO90" s="512"/>
      <c r="CBP90" s="512"/>
      <c r="CBT90" s="512"/>
      <c r="CBU90" s="512"/>
      <c r="CBV90" s="512"/>
      <c r="CBW90" s="512"/>
      <c r="CBX90" s="512"/>
      <c r="CCB90" s="512"/>
      <c r="CCC90" s="512"/>
      <c r="CCD90" s="512"/>
      <c r="CCE90" s="512"/>
      <c r="CCF90" s="512"/>
      <c r="CCJ90" s="512"/>
      <c r="CCK90" s="512"/>
      <c r="CCL90" s="512"/>
      <c r="CCM90" s="512"/>
      <c r="CCN90" s="512"/>
      <c r="CCR90" s="512"/>
      <c r="CCS90" s="512"/>
      <c r="CCT90" s="512"/>
      <c r="CCU90" s="512"/>
      <c r="CCV90" s="512"/>
      <c r="CCZ90" s="512"/>
      <c r="CDA90" s="512"/>
      <c r="CDB90" s="512"/>
      <c r="CDC90" s="512"/>
      <c r="CDD90" s="512"/>
      <c r="CDH90" s="512"/>
      <c r="CDI90" s="512"/>
      <c r="CDJ90" s="512"/>
      <c r="CDK90" s="512"/>
      <c r="CDL90" s="512"/>
      <c r="CDP90" s="512"/>
      <c r="CDQ90" s="512"/>
      <c r="CDR90" s="512"/>
      <c r="CDS90" s="512"/>
      <c r="CDT90" s="512"/>
      <c r="CDX90" s="512"/>
      <c r="CDY90" s="512"/>
      <c r="CDZ90" s="512"/>
      <c r="CEA90" s="512"/>
      <c r="CEB90" s="512"/>
      <c r="CEF90" s="512"/>
      <c r="CEG90" s="512"/>
      <c r="CEH90" s="512"/>
      <c r="CEI90" s="512"/>
      <c r="CEJ90" s="512"/>
      <c r="CEN90" s="512"/>
      <c r="CEO90" s="512"/>
      <c r="CEP90" s="512"/>
      <c r="CEQ90" s="512"/>
      <c r="CER90" s="512"/>
      <c r="CEV90" s="512"/>
      <c r="CEW90" s="512"/>
      <c r="CEX90" s="512"/>
      <c r="CEY90" s="512"/>
      <c r="CEZ90" s="512"/>
      <c r="CFD90" s="512"/>
      <c r="CFE90" s="512"/>
      <c r="CFF90" s="512"/>
      <c r="CFG90" s="512"/>
      <c r="CFH90" s="512"/>
      <c r="CFL90" s="512"/>
      <c r="CFM90" s="512"/>
      <c r="CFN90" s="512"/>
      <c r="CFO90" s="512"/>
      <c r="CFP90" s="512"/>
      <c r="CFT90" s="512"/>
      <c r="CFU90" s="512"/>
      <c r="CFV90" s="512"/>
      <c r="CFW90" s="512"/>
      <c r="CFX90" s="512"/>
      <c r="CGB90" s="512"/>
      <c r="CGC90" s="512"/>
      <c r="CGD90" s="512"/>
      <c r="CGE90" s="512"/>
      <c r="CGF90" s="512"/>
      <c r="CGJ90" s="512"/>
      <c r="CGK90" s="512"/>
      <c r="CGL90" s="512"/>
      <c r="CGM90" s="512"/>
      <c r="CGN90" s="512"/>
      <c r="CGR90" s="512"/>
      <c r="CGS90" s="512"/>
      <c r="CGT90" s="512"/>
      <c r="CGU90" s="512"/>
      <c r="CGV90" s="512"/>
      <c r="CGZ90" s="512"/>
      <c r="CHA90" s="512"/>
      <c r="CHB90" s="512"/>
      <c r="CHC90" s="512"/>
      <c r="CHD90" s="512"/>
      <c r="CHH90" s="512"/>
      <c r="CHI90" s="512"/>
      <c r="CHJ90" s="512"/>
      <c r="CHK90" s="512"/>
      <c r="CHL90" s="512"/>
      <c r="CHP90" s="512"/>
      <c r="CHQ90" s="512"/>
      <c r="CHR90" s="512"/>
      <c r="CHS90" s="512"/>
      <c r="CHT90" s="512"/>
      <c r="CHX90" s="512"/>
      <c r="CHY90" s="512"/>
      <c r="CHZ90" s="512"/>
      <c r="CIA90" s="512"/>
      <c r="CIB90" s="512"/>
      <c r="CIF90" s="512"/>
      <c r="CIG90" s="512"/>
      <c r="CIH90" s="512"/>
      <c r="CII90" s="512"/>
      <c r="CIJ90" s="512"/>
      <c r="CIN90" s="512"/>
      <c r="CIO90" s="512"/>
      <c r="CIP90" s="512"/>
      <c r="CIQ90" s="512"/>
      <c r="CIR90" s="512"/>
      <c r="CIV90" s="512"/>
      <c r="CIW90" s="512"/>
      <c r="CIX90" s="512"/>
      <c r="CIY90" s="512"/>
      <c r="CIZ90" s="512"/>
      <c r="CJD90" s="512"/>
      <c r="CJE90" s="512"/>
      <c r="CJF90" s="512"/>
      <c r="CJG90" s="512"/>
      <c r="CJH90" s="512"/>
      <c r="CJL90" s="512"/>
      <c r="CJM90" s="512"/>
      <c r="CJN90" s="512"/>
      <c r="CJO90" s="512"/>
      <c r="CJP90" s="512"/>
      <c r="CJT90" s="512"/>
      <c r="CJU90" s="512"/>
      <c r="CJV90" s="512"/>
      <c r="CJW90" s="512"/>
      <c r="CJX90" s="512"/>
      <c r="CKB90" s="512"/>
      <c r="CKC90" s="512"/>
      <c r="CKD90" s="512"/>
      <c r="CKE90" s="512"/>
      <c r="CKF90" s="512"/>
      <c r="CKJ90" s="512"/>
      <c r="CKK90" s="512"/>
      <c r="CKL90" s="512"/>
      <c r="CKM90" s="512"/>
      <c r="CKN90" s="512"/>
      <c r="CKR90" s="512"/>
      <c r="CKS90" s="512"/>
      <c r="CKT90" s="512"/>
      <c r="CKU90" s="512"/>
      <c r="CKV90" s="512"/>
      <c r="CKZ90" s="512"/>
      <c r="CLA90" s="512"/>
      <c r="CLB90" s="512"/>
      <c r="CLC90" s="512"/>
      <c r="CLD90" s="512"/>
      <c r="CLH90" s="512"/>
      <c r="CLI90" s="512"/>
      <c r="CLJ90" s="512"/>
      <c r="CLK90" s="512"/>
      <c r="CLL90" s="512"/>
      <c r="CLP90" s="512"/>
      <c r="CLQ90" s="512"/>
      <c r="CLR90" s="512"/>
      <c r="CLS90" s="512"/>
      <c r="CLT90" s="512"/>
      <c r="CLX90" s="512"/>
      <c r="CLY90" s="512"/>
      <c r="CLZ90" s="512"/>
      <c r="CMA90" s="512"/>
      <c r="CMB90" s="512"/>
      <c r="CMF90" s="512"/>
      <c r="CMG90" s="512"/>
      <c r="CMH90" s="512"/>
      <c r="CMI90" s="512"/>
      <c r="CMJ90" s="512"/>
      <c r="CMN90" s="512"/>
      <c r="CMO90" s="512"/>
      <c r="CMP90" s="512"/>
      <c r="CMQ90" s="512"/>
      <c r="CMR90" s="512"/>
      <c r="CMV90" s="512"/>
      <c r="CMW90" s="512"/>
      <c r="CMX90" s="512"/>
      <c r="CMY90" s="512"/>
      <c r="CMZ90" s="512"/>
      <c r="CND90" s="512"/>
      <c r="CNE90" s="512"/>
      <c r="CNF90" s="512"/>
      <c r="CNG90" s="512"/>
      <c r="CNH90" s="512"/>
      <c r="CNL90" s="512"/>
      <c r="CNM90" s="512"/>
      <c r="CNN90" s="512"/>
      <c r="CNO90" s="512"/>
      <c r="CNP90" s="512"/>
      <c r="CNT90" s="512"/>
      <c r="CNU90" s="512"/>
      <c r="CNV90" s="512"/>
      <c r="CNW90" s="512"/>
      <c r="CNX90" s="512"/>
      <c r="COB90" s="512"/>
      <c r="COC90" s="512"/>
      <c r="COD90" s="512"/>
      <c r="COE90" s="512"/>
      <c r="COF90" s="512"/>
      <c r="COJ90" s="512"/>
      <c r="COK90" s="512"/>
      <c r="COL90" s="512"/>
      <c r="COM90" s="512"/>
      <c r="CON90" s="512"/>
      <c r="COR90" s="512"/>
      <c r="COS90" s="512"/>
      <c r="COT90" s="512"/>
      <c r="COU90" s="512"/>
      <c r="COV90" s="512"/>
      <c r="COZ90" s="512"/>
      <c r="CPA90" s="512"/>
      <c r="CPB90" s="512"/>
      <c r="CPC90" s="512"/>
      <c r="CPD90" s="512"/>
      <c r="CPH90" s="512"/>
      <c r="CPI90" s="512"/>
      <c r="CPJ90" s="512"/>
      <c r="CPK90" s="512"/>
      <c r="CPL90" s="512"/>
      <c r="CPP90" s="512"/>
      <c r="CPQ90" s="512"/>
      <c r="CPR90" s="512"/>
      <c r="CPS90" s="512"/>
      <c r="CPT90" s="512"/>
      <c r="CPX90" s="512"/>
      <c r="CPY90" s="512"/>
      <c r="CPZ90" s="512"/>
      <c r="CQA90" s="512"/>
      <c r="CQB90" s="512"/>
      <c r="CQF90" s="512"/>
      <c r="CQG90" s="512"/>
      <c r="CQH90" s="512"/>
      <c r="CQI90" s="512"/>
      <c r="CQJ90" s="512"/>
      <c r="CQN90" s="512"/>
      <c r="CQO90" s="512"/>
      <c r="CQP90" s="512"/>
      <c r="CQQ90" s="512"/>
      <c r="CQR90" s="512"/>
      <c r="CQV90" s="512"/>
      <c r="CQW90" s="512"/>
      <c r="CQX90" s="512"/>
      <c r="CQY90" s="512"/>
      <c r="CQZ90" s="512"/>
      <c r="CRD90" s="512"/>
      <c r="CRE90" s="512"/>
      <c r="CRF90" s="512"/>
      <c r="CRG90" s="512"/>
      <c r="CRH90" s="512"/>
      <c r="CRL90" s="512"/>
      <c r="CRM90" s="512"/>
      <c r="CRN90" s="512"/>
      <c r="CRO90" s="512"/>
      <c r="CRP90" s="512"/>
      <c r="CRT90" s="512"/>
      <c r="CRU90" s="512"/>
      <c r="CRV90" s="512"/>
      <c r="CRW90" s="512"/>
      <c r="CRX90" s="512"/>
      <c r="CSB90" s="512"/>
      <c r="CSC90" s="512"/>
      <c r="CSD90" s="512"/>
      <c r="CSE90" s="512"/>
      <c r="CSF90" s="512"/>
      <c r="CSJ90" s="512"/>
      <c r="CSK90" s="512"/>
      <c r="CSL90" s="512"/>
      <c r="CSM90" s="512"/>
      <c r="CSN90" s="512"/>
      <c r="CSR90" s="512"/>
      <c r="CSS90" s="512"/>
      <c r="CST90" s="512"/>
      <c r="CSU90" s="512"/>
      <c r="CSV90" s="512"/>
      <c r="CSZ90" s="512"/>
      <c r="CTA90" s="512"/>
      <c r="CTB90" s="512"/>
      <c r="CTC90" s="512"/>
      <c r="CTD90" s="512"/>
      <c r="CTH90" s="512"/>
      <c r="CTI90" s="512"/>
      <c r="CTJ90" s="512"/>
      <c r="CTK90" s="512"/>
      <c r="CTL90" s="512"/>
      <c r="CTP90" s="512"/>
      <c r="CTQ90" s="512"/>
      <c r="CTR90" s="512"/>
      <c r="CTS90" s="512"/>
      <c r="CTT90" s="512"/>
      <c r="CTX90" s="512"/>
      <c r="CTY90" s="512"/>
      <c r="CTZ90" s="512"/>
      <c r="CUA90" s="512"/>
      <c r="CUB90" s="512"/>
      <c r="CUF90" s="512"/>
      <c r="CUG90" s="512"/>
      <c r="CUH90" s="512"/>
      <c r="CUI90" s="512"/>
      <c r="CUJ90" s="512"/>
      <c r="CUN90" s="512"/>
      <c r="CUO90" s="512"/>
      <c r="CUP90" s="512"/>
      <c r="CUQ90" s="512"/>
      <c r="CUR90" s="512"/>
      <c r="CUV90" s="512"/>
      <c r="CUW90" s="512"/>
      <c r="CUX90" s="512"/>
      <c r="CUY90" s="512"/>
      <c r="CUZ90" s="512"/>
      <c r="CVD90" s="512"/>
      <c r="CVE90" s="512"/>
      <c r="CVF90" s="512"/>
      <c r="CVG90" s="512"/>
      <c r="CVH90" s="512"/>
      <c r="CVL90" s="512"/>
      <c r="CVM90" s="512"/>
      <c r="CVN90" s="512"/>
      <c r="CVO90" s="512"/>
      <c r="CVP90" s="512"/>
      <c r="CVT90" s="512"/>
      <c r="CVU90" s="512"/>
      <c r="CVV90" s="512"/>
      <c r="CVW90" s="512"/>
      <c r="CVX90" s="512"/>
      <c r="CWB90" s="512"/>
      <c r="CWC90" s="512"/>
      <c r="CWD90" s="512"/>
      <c r="CWE90" s="512"/>
      <c r="CWF90" s="512"/>
      <c r="CWJ90" s="512"/>
      <c r="CWK90" s="512"/>
      <c r="CWL90" s="512"/>
      <c r="CWM90" s="512"/>
      <c r="CWN90" s="512"/>
      <c r="CWR90" s="512"/>
      <c r="CWS90" s="512"/>
      <c r="CWT90" s="512"/>
      <c r="CWU90" s="512"/>
      <c r="CWV90" s="512"/>
      <c r="CWZ90" s="512"/>
      <c r="CXA90" s="512"/>
      <c r="CXB90" s="512"/>
      <c r="CXC90" s="512"/>
      <c r="CXD90" s="512"/>
      <c r="CXH90" s="512"/>
      <c r="CXI90" s="512"/>
      <c r="CXJ90" s="512"/>
      <c r="CXK90" s="512"/>
      <c r="CXL90" s="512"/>
      <c r="CXP90" s="512"/>
      <c r="CXQ90" s="512"/>
      <c r="CXR90" s="512"/>
      <c r="CXS90" s="512"/>
      <c r="CXT90" s="512"/>
      <c r="CXX90" s="512"/>
      <c r="CXY90" s="512"/>
      <c r="CXZ90" s="512"/>
      <c r="CYA90" s="512"/>
      <c r="CYB90" s="512"/>
      <c r="CYF90" s="512"/>
      <c r="CYG90" s="512"/>
      <c r="CYH90" s="512"/>
      <c r="CYI90" s="512"/>
      <c r="CYJ90" s="512"/>
      <c r="CYN90" s="512"/>
      <c r="CYO90" s="512"/>
      <c r="CYP90" s="512"/>
      <c r="CYQ90" s="512"/>
      <c r="CYR90" s="512"/>
      <c r="CYV90" s="512"/>
      <c r="CYW90" s="512"/>
      <c r="CYX90" s="512"/>
      <c r="CYY90" s="512"/>
      <c r="CYZ90" s="512"/>
      <c r="CZD90" s="512"/>
      <c r="CZE90" s="512"/>
      <c r="CZF90" s="512"/>
      <c r="CZG90" s="512"/>
      <c r="CZH90" s="512"/>
      <c r="CZL90" s="512"/>
      <c r="CZM90" s="512"/>
      <c r="CZN90" s="512"/>
      <c r="CZO90" s="512"/>
      <c r="CZP90" s="512"/>
      <c r="CZT90" s="512"/>
      <c r="CZU90" s="512"/>
      <c r="CZV90" s="512"/>
      <c r="CZW90" s="512"/>
      <c r="CZX90" s="512"/>
      <c r="DAB90" s="512"/>
      <c r="DAC90" s="512"/>
      <c r="DAD90" s="512"/>
      <c r="DAE90" s="512"/>
      <c r="DAF90" s="512"/>
      <c r="DAJ90" s="512"/>
      <c r="DAK90" s="512"/>
      <c r="DAL90" s="512"/>
      <c r="DAM90" s="512"/>
      <c r="DAN90" s="512"/>
      <c r="DAR90" s="512"/>
      <c r="DAS90" s="512"/>
      <c r="DAT90" s="512"/>
      <c r="DAU90" s="512"/>
      <c r="DAV90" s="512"/>
      <c r="DAZ90" s="512"/>
      <c r="DBA90" s="512"/>
      <c r="DBB90" s="512"/>
      <c r="DBC90" s="512"/>
      <c r="DBD90" s="512"/>
      <c r="DBH90" s="512"/>
      <c r="DBI90" s="512"/>
      <c r="DBJ90" s="512"/>
      <c r="DBK90" s="512"/>
      <c r="DBL90" s="512"/>
      <c r="DBP90" s="512"/>
      <c r="DBQ90" s="512"/>
      <c r="DBR90" s="512"/>
      <c r="DBS90" s="512"/>
      <c r="DBT90" s="512"/>
      <c r="DBX90" s="512"/>
      <c r="DBY90" s="512"/>
      <c r="DBZ90" s="512"/>
      <c r="DCA90" s="512"/>
      <c r="DCB90" s="512"/>
      <c r="DCF90" s="512"/>
      <c r="DCG90" s="512"/>
      <c r="DCH90" s="512"/>
      <c r="DCI90" s="512"/>
      <c r="DCJ90" s="512"/>
      <c r="DCN90" s="512"/>
      <c r="DCO90" s="512"/>
      <c r="DCP90" s="512"/>
      <c r="DCQ90" s="512"/>
      <c r="DCR90" s="512"/>
      <c r="DCV90" s="512"/>
      <c r="DCW90" s="512"/>
      <c r="DCX90" s="512"/>
      <c r="DCY90" s="512"/>
      <c r="DCZ90" s="512"/>
      <c r="DDD90" s="512"/>
      <c r="DDE90" s="512"/>
      <c r="DDF90" s="512"/>
      <c r="DDG90" s="512"/>
      <c r="DDH90" s="512"/>
      <c r="DDL90" s="512"/>
      <c r="DDM90" s="512"/>
      <c r="DDN90" s="512"/>
      <c r="DDO90" s="512"/>
      <c r="DDP90" s="512"/>
      <c r="DDT90" s="512"/>
      <c r="DDU90" s="512"/>
      <c r="DDV90" s="512"/>
      <c r="DDW90" s="512"/>
      <c r="DDX90" s="512"/>
      <c r="DEB90" s="512"/>
      <c r="DEC90" s="512"/>
      <c r="DED90" s="512"/>
      <c r="DEE90" s="512"/>
      <c r="DEF90" s="512"/>
      <c r="DEJ90" s="512"/>
      <c r="DEK90" s="512"/>
      <c r="DEL90" s="512"/>
      <c r="DEM90" s="512"/>
      <c r="DEN90" s="512"/>
      <c r="DER90" s="512"/>
      <c r="DES90" s="512"/>
      <c r="DET90" s="512"/>
      <c r="DEU90" s="512"/>
      <c r="DEV90" s="512"/>
      <c r="DEZ90" s="512"/>
      <c r="DFA90" s="512"/>
      <c r="DFB90" s="512"/>
      <c r="DFC90" s="512"/>
      <c r="DFD90" s="512"/>
      <c r="DFH90" s="512"/>
      <c r="DFI90" s="512"/>
      <c r="DFJ90" s="512"/>
      <c r="DFK90" s="512"/>
      <c r="DFL90" s="512"/>
      <c r="DFP90" s="512"/>
      <c r="DFQ90" s="512"/>
      <c r="DFR90" s="512"/>
      <c r="DFS90" s="512"/>
      <c r="DFT90" s="512"/>
      <c r="DFX90" s="512"/>
      <c r="DFY90" s="512"/>
      <c r="DFZ90" s="512"/>
      <c r="DGA90" s="512"/>
      <c r="DGB90" s="512"/>
      <c r="DGF90" s="512"/>
      <c r="DGG90" s="512"/>
      <c r="DGH90" s="512"/>
      <c r="DGI90" s="512"/>
      <c r="DGJ90" s="512"/>
      <c r="DGN90" s="512"/>
      <c r="DGO90" s="512"/>
      <c r="DGP90" s="512"/>
      <c r="DGQ90" s="512"/>
      <c r="DGR90" s="512"/>
      <c r="DGV90" s="512"/>
      <c r="DGW90" s="512"/>
      <c r="DGX90" s="512"/>
      <c r="DGY90" s="512"/>
      <c r="DGZ90" s="512"/>
      <c r="DHD90" s="512"/>
      <c r="DHE90" s="512"/>
      <c r="DHF90" s="512"/>
      <c r="DHG90" s="512"/>
      <c r="DHH90" s="512"/>
      <c r="DHL90" s="512"/>
      <c r="DHM90" s="512"/>
      <c r="DHN90" s="512"/>
      <c r="DHO90" s="512"/>
      <c r="DHP90" s="512"/>
      <c r="DHT90" s="512"/>
      <c r="DHU90" s="512"/>
      <c r="DHV90" s="512"/>
      <c r="DHW90" s="512"/>
      <c r="DHX90" s="512"/>
      <c r="DIB90" s="512"/>
      <c r="DIC90" s="512"/>
      <c r="DID90" s="512"/>
      <c r="DIE90" s="512"/>
      <c r="DIF90" s="512"/>
      <c r="DIJ90" s="512"/>
      <c r="DIK90" s="512"/>
      <c r="DIL90" s="512"/>
      <c r="DIM90" s="512"/>
      <c r="DIN90" s="512"/>
      <c r="DIR90" s="512"/>
      <c r="DIS90" s="512"/>
      <c r="DIT90" s="512"/>
      <c r="DIU90" s="512"/>
      <c r="DIV90" s="512"/>
      <c r="DIZ90" s="512"/>
      <c r="DJA90" s="512"/>
      <c r="DJB90" s="512"/>
      <c r="DJC90" s="512"/>
      <c r="DJD90" s="512"/>
      <c r="DJH90" s="512"/>
      <c r="DJI90" s="512"/>
      <c r="DJJ90" s="512"/>
      <c r="DJK90" s="512"/>
      <c r="DJL90" s="512"/>
      <c r="DJP90" s="512"/>
      <c r="DJQ90" s="512"/>
      <c r="DJR90" s="512"/>
      <c r="DJS90" s="512"/>
      <c r="DJT90" s="512"/>
      <c r="DJX90" s="512"/>
      <c r="DJY90" s="512"/>
      <c r="DJZ90" s="512"/>
      <c r="DKA90" s="512"/>
      <c r="DKB90" s="512"/>
      <c r="DKF90" s="512"/>
      <c r="DKG90" s="512"/>
      <c r="DKH90" s="512"/>
      <c r="DKI90" s="512"/>
      <c r="DKJ90" s="512"/>
      <c r="DKN90" s="512"/>
      <c r="DKO90" s="512"/>
      <c r="DKP90" s="512"/>
      <c r="DKQ90" s="512"/>
      <c r="DKR90" s="512"/>
      <c r="DKV90" s="512"/>
      <c r="DKW90" s="512"/>
      <c r="DKX90" s="512"/>
      <c r="DKY90" s="512"/>
      <c r="DKZ90" s="512"/>
      <c r="DLD90" s="512"/>
      <c r="DLE90" s="512"/>
      <c r="DLF90" s="512"/>
      <c r="DLG90" s="512"/>
      <c r="DLH90" s="512"/>
      <c r="DLL90" s="512"/>
      <c r="DLM90" s="512"/>
      <c r="DLN90" s="512"/>
      <c r="DLO90" s="512"/>
      <c r="DLP90" s="512"/>
      <c r="DLT90" s="512"/>
      <c r="DLU90" s="512"/>
      <c r="DLV90" s="512"/>
      <c r="DLW90" s="512"/>
      <c r="DLX90" s="512"/>
      <c r="DMB90" s="512"/>
      <c r="DMC90" s="512"/>
      <c r="DMD90" s="512"/>
      <c r="DME90" s="512"/>
      <c r="DMF90" s="512"/>
      <c r="DMJ90" s="512"/>
      <c r="DMK90" s="512"/>
      <c r="DML90" s="512"/>
      <c r="DMM90" s="512"/>
      <c r="DMN90" s="512"/>
      <c r="DMR90" s="512"/>
      <c r="DMS90" s="512"/>
      <c r="DMT90" s="512"/>
      <c r="DMU90" s="512"/>
      <c r="DMV90" s="512"/>
      <c r="DMZ90" s="512"/>
      <c r="DNA90" s="512"/>
      <c r="DNB90" s="512"/>
      <c r="DNC90" s="512"/>
      <c r="DND90" s="512"/>
      <c r="DNH90" s="512"/>
      <c r="DNI90" s="512"/>
      <c r="DNJ90" s="512"/>
      <c r="DNK90" s="512"/>
      <c r="DNL90" s="512"/>
      <c r="DNP90" s="512"/>
      <c r="DNQ90" s="512"/>
      <c r="DNR90" s="512"/>
      <c r="DNS90" s="512"/>
      <c r="DNT90" s="512"/>
      <c r="DNX90" s="512"/>
      <c r="DNY90" s="512"/>
      <c r="DNZ90" s="512"/>
      <c r="DOA90" s="512"/>
      <c r="DOB90" s="512"/>
      <c r="DOF90" s="512"/>
      <c r="DOG90" s="512"/>
      <c r="DOH90" s="512"/>
      <c r="DOI90" s="512"/>
      <c r="DOJ90" s="512"/>
      <c r="DON90" s="512"/>
      <c r="DOO90" s="512"/>
      <c r="DOP90" s="512"/>
      <c r="DOQ90" s="512"/>
      <c r="DOR90" s="512"/>
      <c r="DOV90" s="512"/>
      <c r="DOW90" s="512"/>
      <c r="DOX90" s="512"/>
      <c r="DOY90" s="512"/>
      <c r="DOZ90" s="512"/>
      <c r="DPD90" s="512"/>
      <c r="DPE90" s="512"/>
      <c r="DPF90" s="512"/>
      <c r="DPG90" s="512"/>
      <c r="DPH90" s="512"/>
      <c r="DPL90" s="512"/>
      <c r="DPM90" s="512"/>
      <c r="DPN90" s="512"/>
      <c r="DPO90" s="512"/>
      <c r="DPP90" s="512"/>
      <c r="DPT90" s="512"/>
      <c r="DPU90" s="512"/>
      <c r="DPV90" s="512"/>
      <c r="DPW90" s="512"/>
      <c r="DPX90" s="512"/>
      <c r="DQB90" s="512"/>
      <c r="DQC90" s="512"/>
      <c r="DQD90" s="512"/>
      <c r="DQE90" s="512"/>
      <c r="DQF90" s="512"/>
      <c r="DQJ90" s="512"/>
      <c r="DQK90" s="512"/>
      <c r="DQL90" s="512"/>
      <c r="DQM90" s="512"/>
      <c r="DQN90" s="512"/>
      <c r="DQR90" s="512"/>
      <c r="DQS90" s="512"/>
      <c r="DQT90" s="512"/>
      <c r="DQU90" s="512"/>
      <c r="DQV90" s="512"/>
      <c r="DQZ90" s="512"/>
      <c r="DRA90" s="512"/>
      <c r="DRB90" s="512"/>
      <c r="DRC90" s="512"/>
      <c r="DRD90" s="512"/>
      <c r="DRH90" s="512"/>
      <c r="DRI90" s="512"/>
      <c r="DRJ90" s="512"/>
      <c r="DRK90" s="512"/>
      <c r="DRL90" s="512"/>
      <c r="DRP90" s="512"/>
      <c r="DRQ90" s="512"/>
      <c r="DRR90" s="512"/>
      <c r="DRS90" s="512"/>
      <c r="DRT90" s="512"/>
      <c r="DRX90" s="512"/>
      <c r="DRY90" s="512"/>
      <c r="DRZ90" s="512"/>
      <c r="DSA90" s="512"/>
      <c r="DSB90" s="512"/>
      <c r="DSF90" s="512"/>
      <c r="DSG90" s="512"/>
      <c r="DSH90" s="512"/>
      <c r="DSI90" s="512"/>
      <c r="DSJ90" s="512"/>
      <c r="DSN90" s="512"/>
      <c r="DSO90" s="512"/>
      <c r="DSP90" s="512"/>
      <c r="DSQ90" s="512"/>
      <c r="DSR90" s="512"/>
      <c r="DSV90" s="512"/>
      <c r="DSW90" s="512"/>
      <c r="DSX90" s="512"/>
      <c r="DSY90" s="512"/>
      <c r="DSZ90" s="512"/>
      <c r="DTD90" s="512"/>
      <c r="DTE90" s="512"/>
      <c r="DTF90" s="512"/>
      <c r="DTG90" s="512"/>
      <c r="DTH90" s="512"/>
      <c r="DTL90" s="512"/>
      <c r="DTM90" s="512"/>
      <c r="DTN90" s="512"/>
      <c r="DTO90" s="512"/>
      <c r="DTP90" s="512"/>
      <c r="DTT90" s="512"/>
      <c r="DTU90" s="512"/>
      <c r="DTV90" s="512"/>
      <c r="DTW90" s="512"/>
      <c r="DTX90" s="512"/>
      <c r="DUB90" s="512"/>
      <c r="DUC90" s="512"/>
      <c r="DUD90" s="512"/>
      <c r="DUE90" s="512"/>
      <c r="DUF90" s="512"/>
      <c r="DUJ90" s="512"/>
      <c r="DUK90" s="512"/>
      <c r="DUL90" s="512"/>
      <c r="DUM90" s="512"/>
      <c r="DUN90" s="512"/>
      <c r="DUR90" s="512"/>
      <c r="DUS90" s="512"/>
      <c r="DUT90" s="512"/>
      <c r="DUU90" s="512"/>
      <c r="DUV90" s="512"/>
      <c r="DUZ90" s="512"/>
      <c r="DVA90" s="512"/>
      <c r="DVB90" s="512"/>
      <c r="DVC90" s="512"/>
      <c r="DVD90" s="512"/>
      <c r="DVH90" s="512"/>
      <c r="DVI90" s="512"/>
      <c r="DVJ90" s="512"/>
      <c r="DVK90" s="512"/>
      <c r="DVL90" s="512"/>
      <c r="DVP90" s="512"/>
      <c r="DVQ90" s="512"/>
      <c r="DVR90" s="512"/>
      <c r="DVS90" s="512"/>
      <c r="DVT90" s="512"/>
      <c r="DVX90" s="512"/>
      <c r="DVY90" s="512"/>
      <c r="DVZ90" s="512"/>
      <c r="DWA90" s="512"/>
      <c r="DWB90" s="512"/>
      <c r="DWF90" s="512"/>
      <c r="DWG90" s="512"/>
      <c r="DWH90" s="512"/>
      <c r="DWI90" s="512"/>
      <c r="DWJ90" s="512"/>
      <c r="DWN90" s="512"/>
      <c r="DWO90" s="512"/>
      <c r="DWP90" s="512"/>
      <c r="DWQ90" s="512"/>
      <c r="DWR90" s="512"/>
      <c r="DWV90" s="512"/>
      <c r="DWW90" s="512"/>
      <c r="DWX90" s="512"/>
      <c r="DWY90" s="512"/>
      <c r="DWZ90" s="512"/>
      <c r="DXD90" s="512"/>
      <c r="DXE90" s="512"/>
      <c r="DXF90" s="512"/>
      <c r="DXG90" s="512"/>
      <c r="DXH90" s="512"/>
      <c r="DXL90" s="512"/>
      <c r="DXM90" s="512"/>
      <c r="DXN90" s="512"/>
      <c r="DXO90" s="512"/>
      <c r="DXP90" s="512"/>
      <c r="DXT90" s="512"/>
      <c r="DXU90" s="512"/>
      <c r="DXV90" s="512"/>
      <c r="DXW90" s="512"/>
      <c r="DXX90" s="512"/>
      <c r="DYB90" s="512"/>
      <c r="DYC90" s="512"/>
      <c r="DYD90" s="512"/>
      <c r="DYE90" s="512"/>
      <c r="DYF90" s="512"/>
      <c r="DYJ90" s="512"/>
      <c r="DYK90" s="512"/>
      <c r="DYL90" s="512"/>
      <c r="DYM90" s="512"/>
      <c r="DYN90" s="512"/>
      <c r="DYR90" s="512"/>
      <c r="DYS90" s="512"/>
      <c r="DYT90" s="512"/>
      <c r="DYU90" s="512"/>
      <c r="DYV90" s="512"/>
      <c r="DYZ90" s="512"/>
      <c r="DZA90" s="512"/>
      <c r="DZB90" s="512"/>
      <c r="DZC90" s="512"/>
      <c r="DZD90" s="512"/>
      <c r="DZH90" s="512"/>
      <c r="DZI90" s="512"/>
      <c r="DZJ90" s="512"/>
      <c r="DZK90" s="512"/>
      <c r="DZL90" s="512"/>
      <c r="DZP90" s="512"/>
      <c r="DZQ90" s="512"/>
      <c r="DZR90" s="512"/>
      <c r="DZS90" s="512"/>
      <c r="DZT90" s="512"/>
      <c r="DZX90" s="512"/>
      <c r="DZY90" s="512"/>
      <c r="DZZ90" s="512"/>
      <c r="EAA90" s="512"/>
      <c r="EAB90" s="512"/>
      <c r="EAF90" s="512"/>
      <c r="EAG90" s="512"/>
      <c r="EAH90" s="512"/>
      <c r="EAI90" s="512"/>
      <c r="EAJ90" s="512"/>
      <c r="EAN90" s="512"/>
      <c r="EAO90" s="512"/>
      <c r="EAP90" s="512"/>
      <c r="EAQ90" s="512"/>
      <c r="EAR90" s="512"/>
      <c r="EAV90" s="512"/>
      <c r="EAW90" s="512"/>
      <c r="EAX90" s="512"/>
      <c r="EAY90" s="512"/>
      <c r="EAZ90" s="512"/>
      <c r="EBD90" s="512"/>
      <c r="EBE90" s="512"/>
      <c r="EBF90" s="512"/>
      <c r="EBG90" s="512"/>
      <c r="EBH90" s="512"/>
      <c r="EBL90" s="512"/>
      <c r="EBM90" s="512"/>
      <c r="EBN90" s="512"/>
      <c r="EBO90" s="512"/>
      <c r="EBP90" s="512"/>
      <c r="EBT90" s="512"/>
      <c r="EBU90" s="512"/>
      <c r="EBV90" s="512"/>
      <c r="EBW90" s="512"/>
      <c r="EBX90" s="512"/>
      <c r="ECB90" s="512"/>
      <c r="ECC90" s="512"/>
      <c r="ECD90" s="512"/>
      <c r="ECE90" s="512"/>
      <c r="ECF90" s="512"/>
      <c r="ECJ90" s="512"/>
      <c r="ECK90" s="512"/>
      <c r="ECL90" s="512"/>
      <c r="ECM90" s="512"/>
      <c r="ECN90" s="512"/>
      <c r="ECR90" s="512"/>
      <c r="ECS90" s="512"/>
      <c r="ECT90" s="512"/>
      <c r="ECU90" s="512"/>
      <c r="ECV90" s="512"/>
      <c r="ECZ90" s="512"/>
      <c r="EDA90" s="512"/>
      <c r="EDB90" s="512"/>
      <c r="EDC90" s="512"/>
      <c r="EDD90" s="512"/>
      <c r="EDH90" s="512"/>
      <c r="EDI90" s="512"/>
      <c r="EDJ90" s="512"/>
      <c r="EDK90" s="512"/>
      <c r="EDL90" s="512"/>
      <c r="EDP90" s="512"/>
      <c r="EDQ90" s="512"/>
      <c r="EDR90" s="512"/>
      <c r="EDS90" s="512"/>
      <c r="EDT90" s="512"/>
      <c r="EDX90" s="512"/>
      <c r="EDY90" s="512"/>
      <c r="EDZ90" s="512"/>
      <c r="EEA90" s="512"/>
      <c r="EEB90" s="512"/>
      <c r="EEF90" s="512"/>
      <c r="EEG90" s="512"/>
      <c r="EEH90" s="512"/>
      <c r="EEI90" s="512"/>
      <c r="EEJ90" s="512"/>
      <c r="EEN90" s="512"/>
      <c r="EEO90" s="512"/>
      <c r="EEP90" s="512"/>
      <c r="EEQ90" s="512"/>
      <c r="EER90" s="512"/>
      <c r="EEV90" s="512"/>
      <c r="EEW90" s="512"/>
      <c r="EEX90" s="512"/>
      <c r="EEY90" s="512"/>
      <c r="EEZ90" s="512"/>
      <c r="EFD90" s="512"/>
      <c r="EFE90" s="512"/>
      <c r="EFF90" s="512"/>
      <c r="EFG90" s="512"/>
      <c r="EFH90" s="512"/>
      <c r="EFL90" s="512"/>
      <c r="EFM90" s="512"/>
      <c r="EFN90" s="512"/>
      <c r="EFO90" s="512"/>
      <c r="EFP90" s="512"/>
      <c r="EFT90" s="512"/>
      <c r="EFU90" s="512"/>
      <c r="EFV90" s="512"/>
      <c r="EFW90" s="512"/>
      <c r="EFX90" s="512"/>
      <c r="EGB90" s="512"/>
      <c r="EGC90" s="512"/>
      <c r="EGD90" s="512"/>
      <c r="EGE90" s="512"/>
      <c r="EGF90" s="512"/>
      <c r="EGJ90" s="512"/>
      <c r="EGK90" s="512"/>
      <c r="EGL90" s="512"/>
      <c r="EGM90" s="512"/>
      <c r="EGN90" s="512"/>
      <c r="EGR90" s="512"/>
      <c r="EGS90" s="512"/>
      <c r="EGT90" s="512"/>
      <c r="EGU90" s="512"/>
      <c r="EGV90" s="512"/>
      <c r="EGZ90" s="512"/>
      <c r="EHA90" s="512"/>
      <c r="EHB90" s="512"/>
      <c r="EHC90" s="512"/>
      <c r="EHD90" s="512"/>
      <c r="EHH90" s="512"/>
      <c r="EHI90" s="512"/>
      <c r="EHJ90" s="512"/>
      <c r="EHK90" s="512"/>
      <c r="EHL90" s="512"/>
      <c r="EHP90" s="512"/>
      <c r="EHQ90" s="512"/>
      <c r="EHR90" s="512"/>
      <c r="EHS90" s="512"/>
      <c r="EHT90" s="512"/>
      <c r="EHX90" s="512"/>
      <c r="EHY90" s="512"/>
      <c r="EHZ90" s="512"/>
      <c r="EIA90" s="512"/>
      <c r="EIB90" s="512"/>
      <c r="EIF90" s="512"/>
      <c r="EIG90" s="512"/>
      <c r="EIH90" s="512"/>
      <c r="EII90" s="512"/>
      <c r="EIJ90" s="512"/>
      <c r="EIN90" s="512"/>
      <c r="EIO90" s="512"/>
      <c r="EIP90" s="512"/>
      <c r="EIQ90" s="512"/>
      <c r="EIR90" s="512"/>
      <c r="EIV90" s="512"/>
      <c r="EIW90" s="512"/>
      <c r="EIX90" s="512"/>
      <c r="EIY90" s="512"/>
      <c r="EIZ90" s="512"/>
      <c r="EJD90" s="512"/>
      <c r="EJE90" s="512"/>
      <c r="EJF90" s="512"/>
      <c r="EJG90" s="512"/>
      <c r="EJH90" s="512"/>
      <c r="EJL90" s="512"/>
      <c r="EJM90" s="512"/>
      <c r="EJN90" s="512"/>
      <c r="EJO90" s="512"/>
      <c r="EJP90" s="512"/>
      <c r="EJT90" s="512"/>
      <c r="EJU90" s="512"/>
      <c r="EJV90" s="512"/>
      <c r="EJW90" s="512"/>
      <c r="EJX90" s="512"/>
      <c r="EKB90" s="512"/>
      <c r="EKC90" s="512"/>
      <c r="EKD90" s="512"/>
      <c r="EKE90" s="512"/>
      <c r="EKF90" s="512"/>
      <c r="EKJ90" s="512"/>
      <c r="EKK90" s="512"/>
      <c r="EKL90" s="512"/>
      <c r="EKM90" s="512"/>
      <c r="EKN90" s="512"/>
      <c r="EKR90" s="512"/>
      <c r="EKS90" s="512"/>
      <c r="EKT90" s="512"/>
      <c r="EKU90" s="512"/>
      <c r="EKV90" s="512"/>
      <c r="EKZ90" s="512"/>
      <c r="ELA90" s="512"/>
      <c r="ELB90" s="512"/>
      <c r="ELC90" s="512"/>
      <c r="ELD90" s="512"/>
      <c r="ELH90" s="512"/>
      <c r="ELI90" s="512"/>
      <c r="ELJ90" s="512"/>
      <c r="ELK90" s="512"/>
      <c r="ELL90" s="512"/>
      <c r="ELP90" s="512"/>
      <c r="ELQ90" s="512"/>
      <c r="ELR90" s="512"/>
      <c r="ELS90" s="512"/>
      <c r="ELT90" s="512"/>
      <c r="ELX90" s="512"/>
      <c r="ELY90" s="512"/>
      <c r="ELZ90" s="512"/>
      <c r="EMA90" s="512"/>
      <c r="EMB90" s="512"/>
      <c r="EMF90" s="512"/>
      <c r="EMG90" s="512"/>
      <c r="EMH90" s="512"/>
      <c r="EMI90" s="512"/>
      <c r="EMJ90" s="512"/>
      <c r="EMN90" s="512"/>
      <c r="EMO90" s="512"/>
      <c r="EMP90" s="512"/>
      <c r="EMQ90" s="512"/>
      <c r="EMR90" s="512"/>
      <c r="EMV90" s="512"/>
      <c r="EMW90" s="512"/>
      <c r="EMX90" s="512"/>
      <c r="EMY90" s="512"/>
      <c r="EMZ90" s="512"/>
      <c r="END90" s="512"/>
      <c r="ENE90" s="512"/>
      <c r="ENF90" s="512"/>
      <c r="ENG90" s="512"/>
      <c r="ENH90" s="512"/>
      <c r="ENL90" s="512"/>
      <c r="ENM90" s="512"/>
      <c r="ENN90" s="512"/>
      <c r="ENO90" s="512"/>
      <c r="ENP90" s="512"/>
      <c r="ENT90" s="512"/>
      <c r="ENU90" s="512"/>
      <c r="ENV90" s="512"/>
      <c r="ENW90" s="512"/>
      <c r="ENX90" s="512"/>
      <c r="EOB90" s="512"/>
      <c r="EOC90" s="512"/>
      <c r="EOD90" s="512"/>
      <c r="EOE90" s="512"/>
      <c r="EOF90" s="512"/>
      <c r="EOJ90" s="512"/>
      <c r="EOK90" s="512"/>
      <c r="EOL90" s="512"/>
      <c r="EOM90" s="512"/>
      <c r="EON90" s="512"/>
      <c r="EOR90" s="512"/>
      <c r="EOS90" s="512"/>
      <c r="EOT90" s="512"/>
      <c r="EOU90" s="512"/>
      <c r="EOV90" s="512"/>
      <c r="EOZ90" s="512"/>
      <c r="EPA90" s="512"/>
      <c r="EPB90" s="512"/>
      <c r="EPC90" s="512"/>
      <c r="EPD90" s="512"/>
      <c r="EPH90" s="512"/>
      <c r="EPI90" s="512"/>
      <c r="EPJ90" s="512"/>
      <c r="EPK90" s="512"/>
      <c r="EPL90" s="512"/>
      <c r="EPP90" s="512"/>
      <c r="EPQ90" s="512"/>
      <c r="EPR90" s="512"/>
      <c r="EPS90" s="512"/>
      <c r="EPT90" s="512"/>
      <c r="EPX90" s="512"/>
      <c r="EPY90" s="512"/>
      <c r="EPZ90" s="512"/>
      <c r="EQA90" s="512"/>
      <c r="EQB90" s="512"/>
      <c r="EQF90" s="512"/>
      <c r="EQG90" s="512"/>
      <c r="EQH90" s="512"/>
      <c r="EQI90" s="512"/>
      <c r="EQJ90" s="512"/>
      <c r="EQN90" s="512"/>
      <c r="EQO90" s="512"/>
      <c r="EQP90" s="512"/>
      <c r="EQQ90" s="512"/>
      <c r="EQR90" s="512"/>
      <c r="EQV90" s="512"/>
      <c r="EQW90" s="512"/>
      <c r="EQX90" s="512"/>
      <c r="EQY90" s="512"/>
      <c r="EQZ90" s="512"/>
      <c r="ERD90" s="512"/>
      <c r="ERE90" s="512"/>
      <c r="ERF90" s="512"/>
      <c r="ERG90" s="512"/>
      <c r="ERH90" s="512"/>
      <c r="ERL90" s="512"/>
      <c r="ERM90" s="512"/>
      <c r="ERN90" s="512"/>
      <c r="ERO90" s="512"/>
      <c r="ERP90" s="512"/>
      <c r="ERT90" s="512"/>
      <c r="ERU90" s="512"/>
      <c r="ERV90" s="512"/>
      <c r="ERW90" s="512"/>
      <c r="ERX90" s="512"/>
      <c r="ESB90" s="512"/>
      <c r="ESC90" s="512"/>
      <c r="ESD90" s="512"/>
      <c r="ESE90" s="512"/>
      <c r="ESF90" s="512"/>
      <c r="ESJ90" s="512"/>
      <c r="ESK90" s="512"/>
      <c r="ESL90" s="512"/>
      <c r="ESM90" s="512"/>
      <c r="ESN90" s="512"/>
      <c r="ESR90" s="512"/>
      <c r="ESS90" s="512"/>
      <c r="EST90" s="512"/>
      <c r="ESU90" s="512"/>
      <c r="ESV90" s="512"/>
      <c r="ESZ90" s="512"/>
      <c r="ETA90" s="512"/>
      <c r="ETB90" s="512"/>
      <c r="ETC90" s="512"/>
      <c r="ETD90" s="512"/>
      <c r="ETH90" s="512"/>
      <c r="ETI90" s="512"/>
      <c r="ETJ90" s="512"/>
      <c r="ETK90" s="512"/>
      <c r="ETL90" s="512"/>
      <c r="ETP90" s="512"/>
      <c r="ETQ90" s="512"/>
      <c r="ETR90" s="512"/>
      <c r="ETS90" s="512"/>
      <c r="ETT90" s="512"/>
      <c r="ETX90" s="512"/>
      <c r="ETY90" s="512"/>
      <c r="ETZ90" s="512"/>
      <c r="EUA90" s="512"/>
      <c r="EUB90" s="512"/>
      <c r="EUF90" s="512"/>
      <c r="EUG90" s="512"/>
      <c r="EUH90" s="512"/>
      <c r="EUI90" s="512"/>
      <c r="EUJ90" s="512"/>
      <c r="EUN90" s="512"/>
      <c r="EUO90" s="512"/>
      <c r="EUP90" s="512"/>
      <c r="EUQ90" s="512"/>
      <c r="EUR90" s="512"/>
      <c r="EUV90" s="512"/>
      <c r="EUW90" s="512"/>
      <c r="EUX90" s="512"/>
      <c r="EUY90" s="512"/>
      <c r="EUZ90" s="512"/>
      <c r="EVD90" s="512"/>
      <c r="EVE90" s="512"/>
      <c r="EVF90" s="512"/>
      <c r="EVG90" s="512"/>
      <c r="EVH90" s="512"/>
      <c r="EVL90" s="512"/>
      <c r="EVM90" s="512"/>
      <c r="EVN90" s="512"/>
      <c r="EVO90" s="512"/>
      <c r="EVP90" s="512"/>
      <c r="EVT90" s="512"/>
      <c r="EVU90" s="512"/>
      <c r="EVV90" s="512"/>
      <c r="EVW90" s="512"/>
      <c r="EVX90" s="512"/>
      <c r="EWB90" s="512"/>
      <c r="EWC90" s="512"/>
      <c r="EWD90" s="512"/>
      <c r="EWE90" s="512"/>
      <c r="EWF90" s="512"/>
      <c r="EWJ90" s="512"/>
      <c r="EWK90" s="512"/>
      <c r="EWL90" s="512"/>
      <c r="EWM90" s="512"/>
      <c r="EWN90" s="512"/>
      <c r="EWR90" s="512"/>
      <c r="EWS90" s="512"/>
      <c r="EWT90" s="512"/>
      <c r="EWU90" s="512"/>
      <c r="EWV90" s="512"/>
      <c r="EWZ90" s="512"/>
      <c r="EXA90" s="512"/>
      <c r="EXB90" s="512"/>
      <c r="EXC90" s="512"/>
      <c r="EXD90" s="512"/>
      <c r="EXH90" s="512"/>
      <c r="EXI90" s="512"/>
      <c r="EXJ90" s="512"/>
      <c r="EXK90" s="512"/>
      <c r="EXL90" s="512"/>
      <c r="EXP90" s="512"/>
      <c r="EXQ90" s="512"/>
      <c r="EXR90" s="512"/>
      <c r="EXS90" s="512"/>
      <c r="EXT90" s="512"/>
      <c r="EXX90" s="512"/>
      <c r="EXY90" s="512"/>
      <c r="EXZ90" s="512"/>
      <c r="EYA90" s="512"/>
      <c r="EYB90" s="512"/>
      <c r="EYF90" s="512"/>
      <c r="EYG90" s="512"/>
      <c r="EYH90" s="512"/>
      <c r="EYI90" s="512"/>
      <c r="EYJ90" s="512"/>
      <c r="EYN90" s="512"/>
      <c r="EYO90" s="512"/>
      <c r="EYP90" s="512"/>
      <c r="EYQ90" s="512"/>
      <c r="EYR90" s="512"/>
      <c r="EYV90" s="512"/>
      <c r="EYW90" s="512"/>
      <c r="EYX90" s="512"/>
      <c r="EYY90" s="512"/>
      <c r="EYZ90" s="512"/>
      <c r="EZD90" s="512"/>
      <c r="EZE90" s="512"/>
      <c r="EZF90" s="512"/>
      <c r="EZG90" s="512"/>
      <c r="EZH90" s="512"/>
      <c r="EZL90" s="512"/>
      <c r="EZM90" s="512"/>
      <c r="EZN90" s="512"/>
      <c r="EZO90" s="512"/>
      <c r="EZP90" s="512"/>
      <c r="EZT90" s="512"/>
      <c r="EZU90" s="512"/>
      <c r="EZV90" s="512"/>
      <c r="EZW90" s="512"/>
      <c r="EZX90" s="512"/>
      <c r="FAB90" s="512"/>
      <c r="FAC90" s="512"/>
      <c r="FAD90" s="512"/>
      <c r="FAE90" s="512"/>
      <c r="FAF90" s="512"/>
      <c r="FAJ90" s="512"/>
      <c r="FAK90" s="512"/>
      <c r="FAL90" s="512"/>
      <c r="FAM90" s="512"/>
      <c r="FAN90" s="512"/>
      <c r="FAR90" s="512"/>
      <c r="FAS90" s="512"/>
      <c r="FAT90" s="512"/>
      <c r="FAU90" s="512"/>
      <c r="FAV90" s="512"/>
      <c r="FAZ90" s="512"/>
      <c r="FBA90" s="512"/>
      <c r="FBB90" s="512"/>
      <c r="FBC90" s="512"/>
      <c r="FBD90" s="512"/>
      <c r="FBH90" s="512"/>
      <c r="FBI90" s="512"/>
      <c r="FBJ90" s="512"/>
      <c r="FBK90" s="512"/>
      <c r="FBL90" s="512"/>
      <c r="FBP90" s="512"/>
      <c r="FBQ90" s="512"/>
      <c r="FBR90" s="512"/>
      <c r="FBS90" s="512"/>
      <c r="FBT90" s="512"/>
      <c r="FBX90" s="512"/>
      <c r="FBY90" s="512"/>
      <c r="FBZ90" s="512"/>
      <c r="FCA90" s="512"/>
      <c r="FCB90" s="512"/>
      <c r="FCF90" s="512"/>
      <c r="FCG90" s="512"/>
      <c r="FCH90" s="512"/>
      <c r="FCI90" s="512"/>
      <c r="FCJ90" s="512"/>
      <c r="FCN90" s="512"/>
      <c r="FCO90" s="512"/>
      <c r="FCP90" s="512"/>
      <c r="FCQ90" s="512"/>
      <c r="FCR90" s="512"/>
      <c r="FCV90" s="512"/>
      <c r="FCW90" s="512"/>
      <c r="FCX90" s="512"/>
      <c r="FCY90" s="512"/>
      <c r="FCZ90" s="512"/>
      <c r="FDD90" s="512"/>
      <c r="FDE90" s="512"/>
      <c r="FDF90" s="512"/>
      <c r="FDG90" s="512"/>
      <c r="FDH90" s="512"/>
      <c r="FDL90" s="512"/>
      <c r="FDM90" s="512"/>
      <c r="FDN90" s="512"/>
      <c r="FDO90" s="512"/>
      <c r="FDP90" s="512"/>
      <c r="FDT90" s="512"/>
      <c r="FDU90" s="512"/>
      <c r="FDV90" s="512"/>
      <c r="FDW90" s="512"/>
      <c r="FDX90" s="512"/>
      <c r="FEB90" s="512"/>
      <c r="FEC90" s="512"/>
      <c r="FED90" s="512"/>
      <c r="FEE90" s="512"/>
      <c r="FEF90" s="512"/>
      <c r="FEJ90" s="512"/>
      <c r="FEK90" s="512"/>
      <c r="FEL90" s="512"/>
      <c r="FEM90" s="512"/>
      <c r="FEN90" s="512"/>
      <c r="FER90" s="512"/>
      <c r="FES90" s="512"/>
      <c r="FET90" s="512"/>
      <c r="FEU90" s="512"/>
      <c r="FEV90" s="512"/>
      <c r="FEZ90" s="512"/>
      <c r="FFA90" s="512"/>
      <c r="FFB90" s="512"/>
      <c r="FFC90" s="512"/>
      <c r="FFD90" s="512"/>
      <c r="FFH90" s="512"/>
      <c r="FFI90" s="512"/>
      <c r="FFJ90" s="512"/>
      <c r="FFK90" s="512"/>
      <c r="FFL90" s="512"/>
      <c r="FFP90" s="512"/>
      <c r="FFQ90" s="512"/>
      <c r="FFR90" s="512"/>
      <c r="FFS90" s="512"/>
      <c r="FFT90" s="512"/>
      <c r="FFX90" s="512"/>
      <c r="FFY90" s="512"/>
      <c r="FFZ90" s="512"/>
      <c r="FGA90" s="512"/>
      <c r="FGB90" s="512"/>
      <c r="FGF90" s="512"/>
      <c r="FGG90" s="512"/>
      <c r="FGH90" s="512"/>
      <c r="FGI90" s="512"/>
      <c r="FGJ90" s="512"/>
      <c r="FGN90" s="512"/>
      <c r="FGO90" s="512"/>
      <c r="FGP90" s="512"/>
      <c r="FGQ90" s="512"/>
      <c r="FGR90" s="512"/>
      <c r="FGV90" s="512"/>
      <c r="FGW90" s="512"/>
      <c r="FGX90" s="512"/>
      <c r="FGY90" s="512"/>
      <c r="FGZ90" s="512"/>
      <c r="FHD90" s="512"/>
      <c r="FHE90" s="512"/>
      <c r="FHF90" s="512"/>
      <c r="FHG90" s="512"/>
      <c r="FHH90" s="512"/>
      <c r="FHL90" s="512"/>
      <c r="FHM90" s="512"/>
      <c r="FHN90" s="512"/>
      <c r="FHO90" s="512"/>
      <c r="FHP90" s="512"/>
      <c r="FHT90" s="512"/>
      <c r="FHU90" s="512"/>
      <c r="FHV90" s="512"/>
      <c r="FHW90" s="512"/>
      <c r="FHX90" s="512"/>
      <c r="FIB90" s="512"/>
      <c r="FIC90" s="512"/>
      <c r="FID90" s="512"/>
      <c r="FIE90" s="512"/>
      <c r="FIF90" s="512"/>
      <c r="FIJ90" s="512"/>
      <c r="FIK90" s="512"/>
      <c r="FIL90" s="512"/>
      <c r="FIM90" s="512"/>
      <c r="FIN90" s="512"/>
      <c r="FIR90" s="512"/>
      <c r="FIS90" s="512"/>
      <c r="FIT90" s="512"/>
      <c r="FIU90" s="512"/>
      <c r="FIV90" s="512"/>
      <c r="FIZ90" s="512"/>
      <c r="FJA90" s="512"/>
      <c r="FJB90" s="512"/>
      <c r="FJC90" s="512"/>
      <c r="FJD90" s="512"/>
      <c r="FJH90" s="512"/>
      <c r="FJI90" s="512"/>
      <c r="FJJ90" s="512"/>
      <c r="FJK90" s="512"/>
      <c r="FJL90" s="512"/>
      <c r="FJP90" s="512"/>
      <c r="FJQ90" s="512"/>
      <c r="FJR90" s="512"/>
      <c r="FJS90" s="512"/>
      <c r="FJT90" s="512"/>
      <c r="FJX90" s="512"/>
      <c r="FJY90" s="512"/>
      <c r="FJZ90" s="512"/>
      <c r="FKA90" s="512"/>
      <c r="FKB90" s="512"/>
      <c r="FKF90" s="512"/>
      <c r="FKG90" s="512"/>
      <c r="FKH90" s="512"/>
      <c r="FKI90" s="512"/>
      <c r="FKJ90" s="512"/>
      <c r="FKN90" s="512"/>
      <c r="FKO90" s="512"/>
      <c r="FKP90" s="512"/>
      <c r="FKQ90" s="512"/>
      <c r="FKR90" s="512"/>
      <c r="FKV90" s="512"/>
      <c r="FKW90" s="512"/>
      <c r="FKX90" s="512"/>
      <c r="FKY90" s="512"/>
      <c r="FKZ90" s="512"/>
      <c r="FLD90" s="512"/>
      <c r="FLE90" s="512"/>
      <c r="FLF90" s="512"/>
      <c r="FLG90" s="512"/>
      <c r="FLH90" s="512"/>
      <c r="FLL90" s="512"/>
      <c r="FLM90" s="512"/>
      <c r="FLN90" s="512"/>
      <c r="FLO90" s="512"/>
      <c r="FLP90" s="512"/>
      <c r="FLT90" s="512"/>
      <c r="FLU90" s="512"/>
      <c r="FLV90" s="512"/>
      <c r="FLW90" s="512"/>
      <c r="FLX90" s="512"/>
      <c r="FMB90" s="512"/>
      <c r="FMC90" s="512"/>
      <c r="FMD90" s="512"/>
      <c r="FME90" s="512"/>
      <c r="FMF90" s="512"/>
      <c r="FMJ90" s="512"/>
      <c r="FMK90" s="512"/>
      <c r="FML90" s="512"/>
      <c r="FMM90" s="512"/>
      <c r="FMN90" s="512"/>
      <c r="FMR90" s="512"/>
      <c r="FMS90" s="512"/>
      <c r="FMT90" s="512"/>
      <c r="FMU90" s="512"/>
      <c r="FMV90" s="512"/>
      <c r="FMZ90" s="512"/>
      <c r="FNA90" s="512"/>
      <c r="FNB90" s="512"/>
      <c r="FNC90" s="512"/>
      <c r="FND90" s="512"/>
      <c r="FNH90" s="512"/>
      <c r="FNI90" s="512"/>
      <c r="FNJ90" s="512"/>
      <c r="FNK90" s="512"/>
      <c r="FNL90" s="512"/>
      <c r="FNP90" s="512"/>
      <c r="FNQ90" s="512"/>
      <c r="FNR90" s="512"/>
      <c r="FNS90" s="512"/>
      <c r="FNT90" s="512"/>
      <c r="FNX90" s="512"/>
      <c r="FNY90" s="512"/>
      <c r="FNZ90" s="512"/>
      <c r="FOA90" s="512"/>
      <c r="FOB90" s="512"/>
      <c r="FOF90" s="512"/>
      <c r="FOG90" s="512"/>
      <c r="FOH90" s="512"/>
      <c r="FOI90" s="512"/>
      <c r="FOJ90" s="512"/>
      <c r="FON90" s="512"/>
      <c r="FOO90" s="512"/>
      <c r="FOP90" s="512"/>
      <c r="FOQ90" s="512"/>
      <c r="FOR90" s="512"/>
      <c r="FOV90" s="512"/>
      <c r="FOW90" s="512"/>
      <c r="FOX90" s="512"/>
      <c r="FOY90" s="512"/>
      <c r="FOZ90" s="512"/>
      <c r="FPD90" s="512"/>
      <c r="FPE90" s="512"/>
      <c r="FPF90" s="512"/>
      <c r="FPG90" s="512"/>
      <c r="FPH90" s="512"/>
      <c r="FPL90" s="512"/>
      <c r="FPM90" s="512"/>
      <c r="FPN90" s="512"/>
      <c r="FPO90" s="512"/>
      <c r="FPP90" s="512"/>
      <c r="FPT90" s="512"/>
      <c r="FPU90" s="512"/>
      <c r="FPV90" s="512"/>
      <c r="FPW90" s="512"/>
      <c r="FPX90" s="512"/>
      <c r="FQB90" s="512"/>
      <c r="FQC90" s="512"/>
      <c r="FQD90" s="512"/>
      <c r="FQE90" s="512"/>
      <c r="FQF90" s="512"/>
      <c r="FQJ90" s="512"/>
      <c r="FQK90" s="512"/>
      <c r="FQL90" s="512"/>
      <c r="FQM90" s="512"/>
      <c r="FQN90" s="512"/>
      <c r="FQR90" s="512"/>
      <c r="FQS90" s="512"/>
      <c r="FQT90" s="512"/>
      <c r="FQU90" s="512"/>
      <c r="FQV90" s="512"/>
      <c r="FQZ90" s="512"/>
      <c r="FRA90" s="512"/>
      <c r="FRB90" s="512"/>
      <c r="FRC90" s="512"/>
      <c r="FRD90" s="512"/>
      <c r="FRH90" s="512"/>
      <c r="FRI90" s="512"/>
      <c r="FRJ90" s="512"/>
      <c r="FRK90" s="512"/>
      <c r="FRL90" s="512"/>
      <c r="FRP90" s="512"/>
      <c r="FRQ90" s="512"/>
      <c r="FRR90" s="512"/>
      <c r="FRS90" s="512"/>
      <c r="FRT90" s="512"/>
      <c r="FRX90" s="512"/>
      <c r="FRY90" s="512"/>
      <c r="FRZ90" s="512"/>
      <c r="FSA90" s="512"/>
      <c r="FSB90" s="512"/>
      <c r="FSF90" s="512"/>
      <c r="FSG90" s="512"/>
      <c r="FSH90" s="512"/>
      <c r="FSI90" s="512"/>
      <c r="FSJ90" s="512"/>
      <c r="FSN90" s="512"/>
      <c r="FSO90" s="512"/>
      <c r="FSP90" s="512"/>
      <c r="FSQ90" s="512"/>
      <c r="FSR90" s="512"/>
      <c r="FSV90" s="512"/>
      <c r="FSW90" s="512"/>
      <c r="FSX90" s="512"/>
      <c r="FSY90" s="512"/>
      <c r="FSZ90" s="512"/>
      <c r="FTD90" s="512"/>
      <c r="FTE90" s="512"/>
      <c r="FTF90" s="512"/>
      <c r="FTG90" s="512"/>
      <c r="FTH90" s="512"/>
      <c r="FTL90" s="512"/>
      <c r="FTM90" s="512"/>
      <c r="FTN90" s="512"/>
      <c r="FTO90" s="512"/>
      <c r="FTP90" s="512"/>
      <c r="FTT90" s="512"/>
      <c r="FTU90" s="512"/>
      <c r="FTV90" s="512"/>
      <c r="FTW90" s="512"/>
      <c r="FTX90" s="512"/>
      <c r="FUB90" s="512"/>
      <c r="FUC90" s="512"/>
      <c r="FUD90" s="512"/>
      <c r="FUE90" s="512"/>
      <c r="FUF90" s="512"/>
      <c r="FUJ90" s="512"/>
      <c r="FUK90" s="512"/>
      <c r="FUL90" s="512"/>
      <c r="FUM90" s="512"/>
      <c r="FUN90" s="512"/>
      <c r="FUR90" s="512"/>
      <c r="FUS90" s="512"/>
      <c r="FUT90" s="512"/>
      <c r="FUU90" s="512"/>
      <c r="FUV90" s="512"/>
      <c r="FUZ90" s="512"/>
      <c r="FVA90" s="512"/>
      <c r="FVB90" s="512"/>
      <c r="FVC90" s="512"/>
      <c r="FVD90" s="512"/>
      <c r="FVH90" s="512"/>
      <c r="FVI90" s="512"/>
      <c r="FVJ90" s="512"/>
      <c r="FVK90" s="512"/>
      <c r="FVL90" s="512"/>
      <c r="FVP90" s="512"/>
      <c r="FVQ90" s="512"/>
      <c r="FVR90" s="512"/>
      <c r="FVS90" s="512"/>
      <c r="FVT90" s="512"/>
      <c r="FVX90" s="512"/>
      <c r="FVY90" s="512"/>
      <c r="FVZ90" s="512"/>
      <c r="FWA90" s="512"/>
      <c r="FWB90" s="512"/>
      <c r="FWF90" s="512"/>
      <c r="FWG90" s="512"/>
      <c r="FWH90" s="512"/>
      <c r="FWI90" s="512"/>
      <c r="FWJ90" s="512"/>
      <c r="FWN90" s="512"/>
      <c r="FWO90" s="512"/>
      <c r="FWP90" s="512"/>
      <c r="FWQ90" s="512"/>
      <c r="FWR90" s="512"/>
      <c r="FWV90" s="512"/>
      <c r="FWW90" s="512"/>
      <c r="FWX90" s="512"/>
      <c r="FWY90" s="512"/>
      <c r="FWZ90" s="512"/>
      <c r="FXD90" s="512"/>
      <c r="FXE90" s="512"/>
      <c r="FXF90" s="512"/>
      <c r="FXG90" s="512"/>
      <c r="FXH90" s="512"/>
      <c r="FXL90" s="512"/>
      <c r="FXM90" s="512"/>
      <c r="FXN90" s="512"/>
      <c r="FXO90" s="512"/>
      <c r="FXP90" s="512"/>
      <c r="FXT90" s="512"/>
      <c r="FXU90" s="512"/>
      <c r="FXV90" s="512"/>
      <c r="FXW90" s="512"/>
      <c r="FXX90" s="512"/>
      <c r="FYB90" s="512"/>
      <c r="FYC90" s="512"/>
      <c r="FYD90" s="512"/>
      <c r="FYE90" s="512"/>
      <c r="FYF90" s="512"/>
      <c r="FYJ90" s="512"/>
      <c r="FYK90" s="512"/>
      <c r="FYL90" s="512"/>
      <c r="FYM90" s="512"/>
      <c r="FYN90" s="512"/>
      <c r="FYR90" s="512"/>
      <c r="FYS90" s="512"/>
      <c r="FYT90" s="512"/>
      <c r="FYU90" s="512"/>
      <c r="FYV90" s="512"/>
      <c r="FYZ90" s="512"/>
      <c r="FZA90" s="512"/>
      <c r="FZB90" s="512"/>
      <c r="FZC90" s="512"/>
      <c r="FZD90" s="512"/>
      <c r="FZH90" s="512"/>
      <c r="FZI90" s="512"/>
      <c r="FZJ90" s="512"/>
      <c r="FZK90" s="512"/>
      <c r="FZL90" s="512"/>
      <c r="FZP90" s="512"/>
      <c r="FZQ90" s="512"/>
      <c r="FZR90" s="512"/>
      <c r="FZS90" s="512"/>
      <c r="FZT90" s="512"/>
      <c r="FZX90" s="512"/>
      <c r="FZY90" s="512"/>
      <c r="FZZ90" s="512"/>
      <c r="GAA90" s="512"/>
      <c r="GAB90" s="512"/>
      <c r="GAF90" s="512"/>
      <c r="GAG90" s="512"/>
      <c r="GAH90" s="512"/>
      <c r="GAI90" s="512"/>
      <c r="GAJ90" s="512"/>
      <c r="GAN90" s="512"/>
      <c r="GAO90" s="512"/>
      <c r="GAP90" s="512"/>
      <c r="GAQ90" s="512"/>
      <c r="GAR90" s="512"/>
      <c r="GAV90" s="512"/>
      <c r="GAW90" s="512"/>
      <c r="GAX90" s="512"/>
      <c r="GAY90" s="512"/>
      <c r="GAZ90" s="512"/>
      <c r="GBD90" s="512"/>
      <c r="GBE90" s="512"/>
      <c r="GBF90" s="512"/>
      <c r="GBG90" s="512"/>
      <c r="GBH90" s="512"/>
      <c r="GBL90" s="512"/>
      <c r="GBM90" s="512"/>
      <c r="GBN90" s="512"/>
      <c r="GBO90" s="512"/>
      <c r="GBP90" s="512"/>
      <c r="GBT90" s="512"/>
      <c r="GBU90" s="512"/>
      <c r="GBV90" s="512"/>
      <c r="GBW90" s="512"/>
      <c r="GBX90" s="512"/>
      <c r="GCB90" s="512"/>
      <c r="GCC90" s="512"/>
      <c r="GCD90" s="512"/>
      <c r="GCE90" s="512"/>
      <c r="GCF90" s="512"/>
      <c r="GCJ90" s="512"/>
      <c r="GCK90" s="512"/>
      <c r="GCL90" s="512"/>
      <c r="GCM90" s="512"/>
      <c r="GCN90" s="512"/>
      <c r="GCR90" s="512"/>
      <c r="GCS90" s="512"/>
      <c r="GCT90" s="512"/>
      <c r="GCU90" s="512"/>
      <c r="GCV90" s="512"/>
      <c r="GCZ90" s="512"/>
      <c r="GDA90" s="512"/>
      <c r="GDB90" s="512"/>
      <c r="GDC90" s="512"/>
      <c r="GDD90" s="512"/>
      <c r="GDH90" s="512"/>
      <c r="GDI90" s="512"/>
      <c r="GDJ90" s="512"/>
      <c r="GDK90" s="512"/>
      <c r="GDL90" s="512"/>
      <c r="GDP90" s="512"/>
      <c r="GDQ90" s="512"/>
      <c r="GDR90" s="512"/>
      <c r="GDS90" s="512"/>
      <c r="GDT90" s="512"/>
      <c r="GDX90" s="512"/>
      <c r="GDY90" s="512"/>
      <c r="GDZ90" s="512"/>
      <c r="GEA90" s="512"/>
      <c r="GEB90" s="512"/>
      <c r="GEF90" s="512"/>
      <c r="GEG90" s="512"/>
      <c r="GEH90" s="512"/>
      <c r="GEI90" s="512"/>
      <c r="GEJ90" s="512"/>
      <c r="GEN90" s="512"/>
      <c r="GEO90" s="512"/>
      <c r="GEP90" s="512"/>
      <c r="GEQ90" s="512"/>
      <c r="GER90" s="512"/>
      <c r="GEV90" s="512"/>
      <c r="GEW90" s="512"/>
      <c r="GEX90" s="512"/>
      <c r="GEY90" s="512"/>
      <c r="GEZ90" s="512"/>
      <c r="GFD90" s="512"/>
      <c r="GFE90" s="512"/>
      <c r="GFF90" s="512"/>
      <c r="GFG90" s="512"/>
      <c r="GFH90" s="512"/>
      <c r="GFL90" s="512"/>
      <c r="GFM90" s="512"/>
      <c r="GFN90" s="512"/>
      <c r="GFO90" s="512"/>
      <c r="GFP90" s="512"/>
      <c r="GFT90" s="512"/>
      <c r="GFU90" s="512"/>
      <c r="GFV90" s="512"/>
      <c r="GFW90" s="512"/>
      <c r="GFX90" s="512"/>
      <c r="GGB90" s="512"/>
      <c r="GGC90" s="512"/>
      <c r="GGD90" s="512"/>
      <c r="GGE90" s="512"/>
      <c r="GGF90" s="512"/>
      <c r="GGJ90" s="512"/>
      <c r="GGK90" s="512"/>
      <c r="GGL90" s="512"/>
      <c r="GGM90" s="512"/>
      <c r="GGN90" s="512"/>
      <c r="GGR90" s="512"/>
      <c r="GGS90" s="512"/>
      <c r="GGT90" s="512"/>
      <c r="GGU90" s="512"/>
      <c r="GGV90" s="512"/>
      <c r="GGZ90" s="512"/>
      <c r="GHA90" s="512"/>
      <c r="GHB90" s="512"/>
      <c r="GHC90" s="512"/>
      <c r="GHD90" s="512"/>
      <c r="GHH90" s="512"/>
      <c r="GHI90" s="512"/>
      <c r="GHJ90" s="512"/>
      <c r="GHK90" s="512"/>
      <c r="GHL90" s="512"/>
      <c r="GHP90" s="512"/>
      <c r="GHQ90" s="512"/>
      <c r="GHR90" s="512"/>
      <c r="GHS90" s="512"/>
      <c r="GHT90" s="512"/>
      <c r="GHX90" s="512"/>
      <c r="GHY90" s="512"/>
      <c r="GHZ90" s="512"/>
      <c r="GIA90" s="512"/>
      <c r="GIB90" s="512"/>
      <c r="GIF90" s="512"/>
      <c r="GIG90" s="512"/>
      <c r="GIH90" s="512"/>
      <c r="GII90" s="512"/>
      <c r="GIJ90" s="512"/>
      <c r="GIN90" s="512"/>
      <c r="GIO90" s="512"/>
      <c r="GIP90" s="512"/>
      <c r="GIQ90" s="512"/>
      <c r="GIR90" s="512"/>
      <c r="GIV90" s="512"/>
      <c r="GIW90" s="512"/>
      <c r="GIX90" s="512"/>
      <c r="GIY90" s="512"/>
      <c r="GIZ90" s="512"/>
      <c r="GJD90" s="512"/>
      <c r="GJE90" s="512"/>
      <c r="GJF90" s="512"/>
      <c r="GJG90" s="512"/>
      <c r="GJH90" s="512"/>
      <c r="GJL90" s="512"/>
      <c r="GJM90" s="512"/>
      <c r="GJN90" s="512"/>
      <c r="GJO90" s="512"/>
      <c r="GJP90" s="512"/>
      <c r="GJT90" s="512"/>
      <c r="GJU90" s="512"/>
      <c r="GJV90" s="512"/>
      <c r="GJW90" s="512"/>
      <c r="GJX90" s="512"/>
      <c r="GKB90" s="512"/>
      <c r="GKC90" s="512"/>
      <c r="GKD90" s="512"/>
      <c r="GKE90" s="512"/>
      <c r="GKF90" s="512"/>
      <c r="GKJ90" s="512"/>
      <c r="GKK90" s="512"/>
      <c r="GKL90" s="512"/>
      <c r="GKM90" s="512"/>
      <c r="GKN90" s="512"/>
      <c r="GKR90" s="512"/>
      <c r="GKS90" s="512"/>
      <c r="GKT90" s="512"/>
      <c r="GKU90" s="512"/>
      <c r="GKV90" s="512"/>
      <c r="GKZ90" s="512"/>
      <c r="GLA90" s="512"/>
      <c r="GLB90" s="512"/>
      <c r="GLC90" s="512"/>
      <c r="GLD90" s="512"/>
      <c r="GLH90" s="512"/>
      <c r="GLI90" s="512"/>
      <c r="GLJ90" s="512"/>
      <c r="GLK90" s="512"/>
      <c r="GLL90" s="512"/>
      <c r="GLP90" s="512"/>
      <c r="GLQ90" s="512"/>
      <c r="GLR90" s="512"/>
      <c r="GLS90" s="512"/>
      <c r="GLT90" s="512"/>
      <c r="GLX90" s="512"/>
      <c r="GLY90" s="512"/>
      <c r="GLZ90" s="512"/>
      <c r="GMA90" s="512"/>
      <c r="GMB90" s="512"/>
      <c r="GMF90" s="512"/>
      <c r="GMG90" s="512"/>
      <c r="GMH90" s="512"/>
      <c r="GMI90" s="512"/>
      <c r="GMJ90" s="512"/>
      <c r="GMN90" s="512"/>
      <c r="GMO90" s="512"/>
      <c r="GMP90" s="512"/>
      <c r="GMQ90" s="512"/>
      <c r="GMR90" s="512"/>
      <c r="GMV90" s="512"/>
      <c r="GMW90" s="512"/>
      <c r="GMX90" s="512"/>
      <c r="GMY90" s="512"/>
      <c r="GMZ90" s="512"/>
      <c r="GND90" s="512"/>
      <c r="GNE90" s="512"/>
      <c r="GNF90" s="512"/>
      <c r="GNG90" s="512"/>
      <c r="GNH90" s="512"/>
      <c r="GNL90" s="512"/>
      <c r="GNM90" s="512"/>
      <c r="GNN90" s="512"/>
      <c r="GNO90" s="512"/>
      <c r="GNP90" s="512"/>
      <c r="GNT90" s="512"/>
      <c r="GNU90" s="512"/>
      <c r="GNV90" s="512"/>
      <c r="GNW90" s="512"/>
      <c r="GNX90" s="512"/>
      <c r="GOB90" s="512"/>
      <c r="GOC90" s="512"/>
      <c r="GOD90" s="512"/>
      <c r="GOE90" s="512"/>
      <c r="GOF90" s="512"/>
      <c r="GOJ90" s="512"/>
      <c r="GOK90" s="512"/>
      <c r="GOL90" s="512"/>
      <c r="GOM90" s="512"/>
      <c r="GON90" s="512"/>
      <c r="GOR90" s="512"/>
      <c r="GOS90" s="512"/>
      <c r="GOT90" s="512"/>
      <c r="GOU90" s="512"/>
      <c r="GOV90" s="512"/>
      <c r="GOZ90" s="512"/>
      <c r="GPA90" s="512"/>
      <c r="GPB90" s="512"/>
      <c r="GPC90" s="512"/>
      <c r="GPD90" s="512"/>
      <c r="GPH90" s="512"/>
      <c r="GPI90" s="512"/>
      <c r="GPJ90" s="512"/>
      <c r="GPK90" s="512"/>
      <c r="GPL90" s="512"/>
      <c r="GPP90" s="512"/>
      <c r="GPQ90" s="512"/>
      <c r="GPR90" s="512"/>
      <c r="GPS90" s="512"/>
      <c r="GPT90" s="512"/>
      <c r="GPX90" s="512"/>
      <c r="GPY90" s="512"/>
      <c r="GPZ90" s="512"/>
      <c r="GQA90" s="512"/>
      <c r="GQB90" s="512"/>
      <c r="GQF90" s="512"/>
      <c r="GQG90" s="512"/>
      <c r="GQH90" s="512"/>
      <c r="GQI90" s="512"/>
      <c r="GQJ90" s="512"/>
      <c r="GQN90" s="512"/>
      <c r="GQO90" s="512"/>
      <c r="GQP90" s="512"/>
      <c r="GQQ90" s="512"/>
      <c r="GQR90" s="512"/>
      <c r="GQV90" s="512"/>
      <c r="GQW90" s="512"/>
      <c r="GQX90" s="512"/>
      <c r="GQY90" s="512"/>
      <c r="GQZ90" s="512"/>
      <c r="GRD90" s="512"/>
      <c r="GRE90" s="512"/>
      <c r="GRF90" s="512"/>
      <c r="GRG90" s="512"/>
      <c r="GRH90" s="512"/>
      <c r="GRL90" s="512"/>
      <c r="GRM90" s="512"/>
      <c r="GRN90" s="512"/>
      <c r="GRO90" s="512"/>
      <c r="GRP90" s="512"/>
      <c r="GRT90" s="512"/>
      <c r="GRU90" s="512"/>
      <c r="GRV90" s="512"/>
      <c r="GRW90" s="512"/>
      <c r="GRX90" s="512"/>
      <c r="GSB90" s="512"/>
      <c r="GSC90" s="512"/>
      <c r="GSD90" s="512"/>
      <c r="GSE90" s="512"/>
      <c r="GSF90" s="512"/>
      <c r="GSJ90" s="512"/>
      <c r="GSK90" s="512"/>
      <c r="GSL90" s="512"/>
      <c r="GSM90" s="512"/>
      <c r="GSN90" s="512"/>
      <c r="GSR90" s="512"/>
      <c r="GSS90" s="512"/>
      <c r="GST90" s="512"/>
      <c r="GSU90" s="512"/>
      <c r="GSV90" s="512"/>
      <c r="GSZ90" s="512"/>
      <c r="GTA90" s="512"/>
      <c r="GTB90" s="512"/>
      <c r="GTC90" s="512"/>
      <c r="GTD90" s="512"/>
      <c r="GTH90" s="512"/>
      <c r="GTI90" s="512"/>
      <c r="GTJ90" s="512"/>
      <c r="GTK90" s="512"/>
      <c r="GTL90" s="512"/>
      <c r="GTP90" s="512"/>
      <c r="GTQ90" s="512"/>
      <c r="GTR90" s="512"/>
      <c r="GTS90" s="512"/>
      <c r="GTT90" s="512"/>
      <c r="GTX90" s="512"/>
      <c r="GTY90" s="512"/>
      <c r="GTZ90" s="512"/>
      <c r="GUA90" s="512"/>
      <c r="GUB90" s="512"/>
      <c r="GUF90" s="512"/>
      <c r="GUG90" s="512"/>
      <c r="GUH90" s="512"/>
      <c r="GUI90" s="512"/>
      <c r="GUJ90" s="512"/>
      <c r="GUN90" s="512"/>
      <c r="GUO90" s="512"/>
      <c r="GUP90" s="512"/>
      <c r="GUQ90" s="512"/>
      <c r="GUR90" s="512"/>
      <c r="GUV90" s="512"/>
      <c r="GUW90" s="512"/>
      <c r="GUX90" s="512"/>
      <c r="GUY90" s="512"/>
      <c r="GUZ90" s="512"/>
      <c r="GVD90" s="512"/>
      <c r="GVE90" s="512"/>
      <c r="GVF90" s="512"/>
      <c r="GVG90" s="512"/>
      <c r="GVH90" s="512"/>
      <c r="GVL90" s="512"/>
      <c r="GVM90" s="512"/>
      <c r="GVN90" s="512"/>
      <c r="GVO90" s="512"/>
      <c r="GVP90" s="512"/>
      <c r="GVT90" s="512"/>
      <c r="GVU90" s="512"/>
      <c r="GVV90" s="512"/>
      <c r="GVW90" s="512"/>
      <c r="GVX90" s="512"/>
      <c r="GWB90" s="512"/>
      <c r="GWC90" s="512"/>
      <c r="GWD90" s="512"/>
      <c r="GWE90" s="512"/>
      <c r="GWF90" s="512"/>
      <c r="GWJ90" s="512"/>
      <c r="GWK90" s="512"/>
      <c r="GWL90" s="512"/>
      <c r="GWM90" s="512"/>
      <c r="GWN90" s="512"/>
      <c r="GWR90" s="512"/>
      <c r="GWS90" s="512"/>
      <c r="GWT90" s="512"/>
      <c r="GWU90" s="512"/>
      <c r="GWV90" s="512"/>
      <c r="GWZ90" s="512"/>
      <c r="GXA90" s="512"/>
      <c r="GXB90" s="512"/>
      <c r="GXC90" s="512"/>
      <c r="GXD90" s="512"/>
      <c r="GXH90" s="512"/>
      <c r="GXI90" s="512"/>
      <c r="GXJ90" s="512"/>
      <c r="GXK90" s="512"/>
      <c r="GXL90" s="512"/>
      <c r="GXP90" s="512"/>
      <c r="GXQ90" s="512"/>
      <c r="GXR90" s="512"/>
      <c r="GXS90" s="512"/>
      <c r="GXT90" s="512"/>
      <c r="GXX90" s="512"/>
      <c r="GXY90" s="512"/>
      <c r="GXZ90" s="512"/>
      <c r="GYA90" s="512"/>
      <c r="GYB90" s="512"/>
      <c r="GYF90" s="512"/>
      <c r="GYG90" s="512"/>
      <c r="GYH90" s="512"/>
      <c r="GYI90" s="512"/>
      <c r="GYJ90" s="512"/>
      <c r="GYN90" s="512"/>
      <c r="GYO90" s="512"/>
      <c r="GYP90" s="512"/>
      <c r="GYQ90" s="512"/>
      <c r="GYR90" s="512"/>
      <c r="GYV90" s="512"/>
      <c r="GYW90" s="512"/>
      <c r="GYX90" s="512"/>
      <c r="GYY90" s="512"/>
      <c r="GYZ90" s="512"/>
      <c r="GZD90" s="512"/>
      <c r="GZE90" s="512"/>
      <c r="GZF90" s="512"/>
      <c r="GZG90" s="512"/>
      <c r="GZH90" s="512"/>
      <c r="GZL90" s="512"/>
      <c r="GZM90" s="512"/>
      <c r="GZN90" s="512"/>
      <c r="GZO90" s="512"/>
      <c r="GZP90" s="512"/>
      <c r="GZT90" s="512"/>
      <c r="GZU90" s="512"/>
      <c r="GZV90" s="512"/>
      <c r="GZW90" s="512"/>
      <c r="GZX90" s="512"/>
      <c r="HAB90" s="512"/>
      <c r="HAC90" s="512"/>
      <c r="HAD90" s="512"/>
      <c r="HAE90" s="512"/>
      <c r="HAF90" s="512"/>
      <c r="HAJ90" s="512"/>
      <c r="HAK90" s="512"/>
      <c r="HAL90" s="512"/>
      <c r="HAM90" s="512"/>
      <c r="HAN90" s="512"/>
      <c r="HAR90" s="512"/>
      <c r="HAS90" s="512"/>
      <c r="HAT90" s="512"/>
      <c r="HAU90" s="512"/>
      <c r="HAV90" s="512"/>
      <c r="HAZ90" s="512"/>
      <c r="HBA90" s="512"/>
      <c r="HBB90" s="512"/>
      <c r="HBC90" s="512"/>
      <c r="HBD90" s="512"/>
      <c r="HBH90" s="512"/>
      <c r="HBI90" s="512"/>
      <c r="HBJ90" s="512"/>
      <c r="HBK90" s="512"/>
      <c r="HBL90" s="512"/>
      <c r="HBP90" s="512"/>
      <c r="HBQ90" s="512"/>
      <c r="HBR90" s="512"/>
      <c r="HBS90" s="512"/>
      <c r="HBT90" s="512"/>
      <c r="HBX90" s="512"/>
      <c r="HBY90" s="512"/>
      <c r="HBZ90" s="512"/>
      <c r="HCA90" s="512"/>
      <c r="HCB90" s="512"/>
      <c r="HCF90" s="512"/>
      <c r="HCG90" s="512"/>
      <c r="HCH90" s="512"/>
      <c r="HCI90" s="512"/>
      <c r="HCJ90" s="512"/>
      <c r="HCN90" s="512"/>
      <c r="HCO90" s="512"/>
      <c r="HCP90" s="512"/>
      <c r="HCQ90" s="512"/>
      <c r="HCR90" s="512"/>
      <c r="HCV90" s="512"/>
      <c r="HCW90" s="512"/>
      <c r="HCX90" s="512"/>
      <c r="HCY90" s="512"/>
      <c r="HCZ90" s="512"/>
      <c r="HDD90" s="512"/>
      <c r="HDE90" s="512"/>
      <c r="HDF90" s="512"/>
      <c r="HDG90" s="512"/>
      <c r="HDH90" s="512"/>
      <c r="HDL90" s="512"/>
      <c r="HDM90" s="512"/>
      <c r="HDN90" s="512"/>
      <c r="HDO90" s="512"/>
      <c r="HDP90" s="512"/>
      <c r="HDT90" s="512"/>
      <c r="HDU90" s="512"/>
      <c r="HDV90" s="512"/>
      <c r="HDW90" s="512"/>
      <c r="HDX90" s="512"/>
      <c r="HEB90" s="512"/>
      <c r="HEC90" s="512"/>
      <c r="HED90" s="512"/>
      <c r="HEE90" s="512"/>
      <c r="HEF90" s="512"/>
      <c r="HEJ90" s="512"/>
      <c r="HEK90" s="512"/>
      <c r="HEL90" s="512"/>
      <c r="HEM90" s="512"/>
      <c r="HEN90" s="512"/>
      <c r="HER90" s="512"/>
      <c r="HES90" s="512"/>
      <c r="HET90" s="512"/>
      <c r="HEU90" s="512"/>
      <c r="HEV90" s="512"/>
      <c r="HEZ90" s="512"/>
      <c r="HFA90" s="512"/>
      <c r="HFB90" s="512"/>
      <c r="HFC90" s="512"/>
      <c r="HFD90" s="512"/>
      <c r="HFH90" s="512"/>
      <c r="HFI90" s="512"/>
      <c r="HFJ90" s="512"/>
      <c r="HFK90" s="512"/>
      <c r="HFL90" s="512"/>
      <c r="HFP90" s="512"/>
      <c r="HFQ90" s="512"/>
      <c r="HFR90" s="512"/>
      <c r="HFS90" s="512"/>
      <c r="HFT90" s="512"/>
      <c r="HFX90" s="512"/>
      <c r="HFY90" s="512"/>
      <c r="HFZ90" s="512"/>
      <c r="HGA90" s="512"/>
      <c r="HGB90" s="512"/>
      <c r="HGF90" s="512"/>
      <c r="HGG90" s="512"/>
      <c r="HGH90" s="512"/>
      <c r="HGI90" s="512"/>
      <c r="HGJ90" s="512"/>
      <c r="HGN90" s="512"/>
      <c r="HGO90" s="512"/>
      <c r="HGP90" s="512"/>
      <c r="HGQ90" s="512"/>
      <c r="HGR90" s="512"/>
      <c r="HGV90" s="512"/>
      <c r="HGW90" s="512"/>
      <c r="HGX90" s="512"/>
      <c r="HGY90" s="512"/>
      <c r="HGZ90" s="512"/>
      <c r="HHD90" s="512"/>
      <c r="HHE90" s="512"/>
      <c r="HHF90" s="512"/>
      <c r="HHG90" s="512"/>
      <c r="HHH90" s="512"/>
      <c r="HHL90" s="512"/>
      <c r="HHM90" s="512"/>
      <c r="HHN90" s="512"/>
      <c r="HHO90" s="512"/>
      <c r="HHP90" s="512"/>
      <c r="HHT90" s="512"/>
      <c r="HHU90" s="512"/>
      <c r="HHV90" s="512"/>
      <c r="HHW90" s="512"/>
      <c r="HHX90" s="512"/>
      <c r="HIB90" s="512"/>
      <c r="HIC90" s="512"/>
      <c r="HID90" s="512"/>
      <c r="HIE90" s="512"/>
      <c r="HIF90" s="512"/>
      <c r="HIJ90" s="512"/>
      <c r="HIK90" s="512"/>
      <c r="HIL90" s="512"/>
      <c r="HIM90" s="512"/>
      <c r="HIN90" s="512"/>
      <c r="HIR90" s="512"/>
      <c r="HIS90" s="512"/>
      <c r="HIT90" s="512"/>
      <c r="HIU90" s="512"/>
      <c r="HIV90" s="512"/>
      <c r="HIZ90" s="512"/>
      <c r="HJA90" s="512"/>
      <c r="HJB90" s="512"/>
      <c r="HJC90" s="512"/>
      <c r="HJD90" s="512"/>
      <c r="HJH90" s="512"/>
      <c r="HJI90" s="512"/>
      <c r="HJJ90" s="512"/>
      <c r="HJK90" s="512"/>
      <c r="HJL90" s="512"/>
      <c r="HJP90" s="512"/>
      <c r="HJQ90" s="512"/>
      <c r="HJR90" s="512"/>
      <c r="HJS90" s="512"/>
      <c r="HJT90" s="512"/>
      <c r="HJX90" s="512"/>
      <c r="HJY90" s="512"/>
      <c r="HJZ90" s="512"/>
      <c r="HKA90" s="512"/>
      <c r="HKB90" s="512"/>
      <c r="HKF90" s="512"/>
      <c r="HKG90" s="512"/>
      <c r="HKH90" s="512"/>
      <c r="HKI90" s="512"/>
      <c r="HKJ90" s="512"/>
      <c r="HKN90" s="512"/>
      <c r="HKO90" s="512"/>
      <c r="HKP90" s="512"/>
      <c r="HKQ90" s="512"/>
      <c r="HKR90" s="512"/>
      <c r="HKV90" s="512"/>
      <c r="HKW90" s="512"/>
      <c r="HKX90" s="512"/>
      <c r="HKY90" s="512"/>
      <c r="HKZ90" s="512"/>
      <c r="HLD90" s="512"/>
      <c r="HLE90" s="512"/>
      <c r="HLF90" s="512"/>
      <c r="HLG90" s="512"/>
      <c r="HLH90" s="512"/>
      <c r="HLL90" s="512"/>
      <c r="HLM90" s="512"/>
      <c r="HLN90" s="512"/>
      <c r="HLO90" s="512"/>
      <c r="HLP90" s="512"/>
      <c r="HLT90" s="512"/>
      <c r="HLU90" s="512"/>
      <c r="HLV90" s="512"/>
      <c r="HLW90" s="512"/>
      <c r="HLX90" s="512"/>
      <c r="HMB90" s="512"/>
      <c r="HMC90" s="512"/>
      <c r="HMD90" s="512"/>
      <c r="HME90" s="512"/>
      <c r="HMF90" s="512"/>
      <c r="HMJ90" s="512"/>
      <c r="HMK90" s="512"/>
      <c r="HML90" s="512"/>
      <c r="HMM90" s="512"/>
      <c r="HMN90" s="512"/>
      <c r="HMR90" s="512"/>
      <c r="HMS90" s="512"/>
      <c r="HMT90" s="512"/>
      <c r="HMU90" s="512"/>
      <c r="HMV90" s="512"/>
      <c r="HMZ90" s="512"/>
      <c r="HNA90" s="512"/>
      <c r="HNB90" s="512"/>
      <c r="HNC90" s="512"/>
      <c r="HND90" s="512"/>
      <c r="HNH90" s="512"/>
      <c r="HNI90" s="512"/>
      <c r="HNJ90" s="512"/>
      <c r="HNK90" s="512"/>
      <c r="HNL90" s="512"/>
      <c r="HNP90" s="512"/>
      <c r="HNQ90" s="512"/>
      <c r="HNR90" s="512"/>
      <c r="HNS90" s="512"/>
      <c r="HNT90" s="512"/>
      <c r="HNX90" s="512"/>
      <c r="HNY90" s="512"/>
      <c r="HNZ90" s="512"/>
      <c r="HOA90" s="512"/>
      <c r="HOB90" s="512"/>
      <c r="HOF90" s="512"/>
      <c r="HOG90" s="512"/>
      <c r="HOH90" s="512"/>
      <c r="HOI90" s="512"/>
      <c r="HOJ90" s="512"/>
      <c r="HON90" s="512"/>
      <c r="HOO90" s="512"/>
      <c r="HOP90" s="512"/>
      <c r="HOQ90" s="512"/>
      <c r="HOR90" s="512"/>
      <c r="HOV90" s="512"/>
      <c r="HOW90" s="512"/>
      <c r="HOX90" s="512"/>
      <c r="HOY90" s="512"/>
      <c r="HOZ90" s="512"/>
      <c r="HPD90" s="512"/>
      <c r="HPE90" s="512"/>
      <c r="HPF90" s="512"/>
      <c r="HPG90" s="512"/>
      <c r="HPH90" s="512"/>
      <c r="HPL90" s="512"/>
      <c r="HPM90" s="512"/>
      <c r="HPN90" s="512"/>
      <c r="HPO90" s="512"/>
      <c r="HPP90" s="512"/>
      <c r="HPT90" s="512"/>
      <c r="HPU90" s="512"/>
      <c r="HPV90" s="512"/>
      <c r="HPW90" s="512"/>
      <c r="HPX90" s="512"/>
      <c r="HQB90" s="512"/>
      <c r="HQC90" s="512"/>
      <c r="HQD90" s="512"/>
      <c r="HQE90" s="512"/>
      <c r="HQF90" s="512"/>
      <c r="HQJ90" s="512"/>
      <c r="HQK90" s="512"/>
      <c r="HQL90" s="512"/>
      <c r="HQM90" s="512"/>
      <c r="HQN90" s="512"/>
      <c r="HQR90" s="512"/>
      <c r="HQS90" s="512"/>
      <c r="HQT90" s="512"/>
      <c r="HQU90" s="512"/>
      <c r="HQV90" s="512"/>
      <c r="HQZ90" s="512"/>
      <c r="HRA90" s="512"/>
      <c r="HRB90" s="512"/>
      <c r="HRC90" s="512"/>
      <c r="HRD90" s="512"/>
      <c r="HRH90" s="512"/>
      <c r="HRI90" s="512"/>
      <c r="HRJ90" s="512"/>
      <c r="HRK90" s="512"/>
      <c r="HRL90" s="512"/>
      <c r="HRP90" s="512"/>
      <c r="HRQ90" s="512"/>
      <c r="HRR90" s="512"/>
      <c r="HRS90" s="512"/>
      <c r="HRT90" s="512"/>
      <c r="HRX90" s="512"/>
      <c r="HRY90" s="512"/>
      <c r="HRZ90" s="512"/>
      <c r="HSA90" s="512"/>
      <c r="HSB90" s="512"/>
      <c r="HSF90" s="512"/>
      <c r="HSG90" s="512"/>
      <c r="HSH90" s="512"/>
      <c r="HSI90" s="512"/>
      <c r="HSJ90" s="512"/>
      <c r="HSN90" s="512"/>
      <c r="HSO90" s="512"/>
      <c r="HSP90" s="512"/>
      <c r="HSQ90" s="512"/>
      <c r="HSR90" s="512"/>
      <c r="HSV90" s="512"/>
      <c r="HSW90" s="512"/>
      <c r="HSX90" s="512"/>
      <c r="HSY90" s="512"/>
      <c r="HSZ90" s="512"/>
      <c r="HTD90" s="512"/>
      <c r="HTE90" s="512"/>
      <c r="HTF90" s="512"/>
      <c r="HTG90" s="512"/>
      <c r="HTH90" s="512"/>
      <c r="HTL90" s="512"/>
      <c r="HTM90" s="512"/>
      <c r="HTN90" s="512"/>
      <c r="HTO90" s="512"/>
      <c r="HTP90" s="512"/>
      <c r="HTT90" s="512"/>
      <c r="HTU90" s="512"/>
      <c r="HTV90" s="512"/>
      <c r="HTW90" s="512"/>
      <c r="HTX90" s="512"/>
      <c r="HUB90" s="512"/>
      <c r="HUC90" s="512"/>
      <c r="HUD90" s="512"/>
      <c r="HUE90" s="512"/>
      <c r="HUF90" s="512"/>
      <c r="HUJ90" s="512"/>
      <c r="HUK90" s="512"/>
      <c r="HUL90" s="512"/>
      <c r="HUM90" s="512"/>
      <c r="HUN90" s="512"/>
      <c r="HUR90" s="512"/>
      <c r="HUS90" s="512"/>
      <c r="HUT90" s="512"/>
      <c r="HUU90" s="512"/>
      <c r="HUV90" s="512"/>
      <c r="HUZ90" s="512"/>
      <c r="HVA90" s="512"/>
      <c r="HVB90" s="512"/>
      <c r="HVC90" s="512"/>
      <c r="HVD90" s="512"/>
      <c r="HVH90" s="512"/>
      <c r="HVI90" s="512"/>
      <c r="HVJ90" s="512"/>
      <c r="HVK90" s="512"/>
      <c r="HVL90" s="512"/>
      <c r="HVP90" s="512"/>
      <c r="HVQ90" s="512"/>
      <c r="HVR90" s="512"/>
      <c r="HVS90" s="512"/>
      <c r="HVT90" s="512"/>
      <c r="HVX90" s="512"/>
      <c r="HVY90" s="512"/>
      <c r="HVZ90" s="512"/>
      <c r="HWA90" s="512"/>
      <c r="HWB90" s="512"/>
      <c r="HWF90" s="512"/>
      <c r="HWG90" s="512"/>
      <c r="HWH90" s="512"/>
      <c r="HWI90" s="512"/>
      <c r="HWJ90" s="512"/>
      <c r="HWN90" s="512"/>
      <c r="HWO90" s="512"/>
      <c r="HWP90" s="512"/>
      <c r="HWQ90" s="512"/>
      <c r="HWR90" s="512"/>
      <c r="HWV90" s="512"/>
      <c r="HWW90" s="512"/>
      <c r="HWX90" s="512"/>
      <c r="HWY90" s="512"/>
      <c r="HWZ90" s="512"/>
      <c r="HXD90" s="512"/>
      <c r="HXE90" s="512"/>
      <c r="HXF90" s="512"/>
      <c r="HXG90" s="512"/>
      <c r="HXH90" s="512"/>
      <c r="HXL90" s="512"/>
      <c r="HXM90" s="512"/>
      <c r="HXN90" s="512"/>
      <c r="HXO90" s="512"/>
      <c r="HXP90" s="512"/>
      <c r="HXT90" s="512"/>
      <c r="HXU90" s="512"/>
      <c r="HXV90" s="512"/>
      <c r="HXW90" s="512"/>
      <c r="HXX90" s="512"/>
      <c r="HYB90" s="512"/>
      <c r="HYC90" s="512"/>
      <c r="HYD90" s="512"/>
      <c r="HYE90" s="512"/>
      <c r="HYF90" s="512"/>
      <c r="HYJ90" s="512"/>
      <c r="HYK90" s="512"/>
      <c r="HYL90" s="512"/>
      <c r="HYM90" s="512"/>
      <c r="HYN90" s="512"/>
      <c r="HYR90" s="512"/>
      <c r="HYS90" s="512"/>
      <c r="HYT90" s="512"/>
      <c r="HYU90" s="512"/>
      <c r="HYV90" s="512"/>
      <c r="HYZ90" s="512"/>
      <c r="HZA90" s="512"/>
      <c r="HZB90" s="512"/>
      <c r="HZC90" s="512"/>
      <c r="HZD90" s="512"/>
      <c r="HZH90" s="512"/>
      <c r="HZI90" s="512"/>
      <c r="HZJ90" s="512"/>
      <c r="HZK90" s="512"/>
      <c r="HZL90" s="512"/>
      <c r="HZP90" s="512"/>
      <c r="HZQ90" s="512"/>
      <c r="HZR90" s="512"/>
      <c r="HZS90" s="512"/>
      <c r="HZT90" s="512"/>
      <c r="HZX90" s="512"/>
      <c r="HZY90" s="512"/>
      <c r="HZZ90" s="512"/>
      <c r="IAA90" s="512"/>
      <c r="IAB90" s="512"/>
      <c r="IAF90" s="512"/>
      <c r="IAG90" s="512"/>
      <c r="IAH90" s="512"/>
      <c r="IAI90" s="512"/>
      <c r="IAJ90" s="512"/>
      <c r="IAN90" s="512"/>
      <c r="IAO90" s="512"/>
      <c r="IAP90" s="512"/>
      <c r="IAQ90" s="512"/>
      <c r="IAR90" s="512"/>
      <c r="IAV90" s="512"/>
      <c r="IAW90" s="512"/>
      <c r="IAX90" s="512"/>
      <c r="IAY90" s="512"/>
      <c r="IAZ90" s="512"/>
      <c r="IBD90" s="512"/>
      <c r="IBE90" s="512"/>
      <c r="IBF90" s="512"/>
      <c r="IBG90" s="512"/>
      <c r="IBH90" s="512"/>
      <c r="IBL90" s="512"/>
      <c r="IBM90" s="512"/>
      <c r="IBN90" s="512"/>
      <c r="IBO90" s="512"/>
      <c r="IBP90" s="512"/>
      <c r="IBT90" s="512"/>
      <c r="IBU90" s="512"/>
      <c r="IBV90" s="512"/>
      <c r="IBW90" s="512"/>
      <c r="IBX90" s="512"/>
      <c r="ICB90" s="512"/>
      <c r="ICC90" s="512"/>
      <c r="ICD90" s="512"/>
      <c r="ICE90" s="512"/>
      <c r="ICF90" s="512"/>
      <c r="ICJ90" s="512"/>
      <c r="ICK90" s="512"/>
      <c r="ICL90" s="512"/>
      <c r="ICM90" s="512"/>
      <c r="ICN90" s="512"/>
      <c r="ICR90" s="512"/>
      <c r="ICS90" s="512"/>
      <c r="ICT90" s="512"/>
      <c r="ICU90" s="512"/>
      <c r="ICV90" s="512"/>
      <c r="ICZ90" s="512"/>
      <c r="IDA90" s="512"/>
      <c r="IDB90" s="512"/>
      <c r="IDC90" s="512"/>
      <c r="IDD90" s="512"/>
      <c r="IDH90" s="512"/>
      <c r="IDI90" s="512"/>
      <c r="IDJ90" s="512"/>
      <c r="IDK90" s="512"/>
      <c r="IDL90" s="512"/>
      <c r="IDP90" s="512"/>
      <c r="IDQ90" s="512"/>
      <c r="IDR90" s="512"/>
      <c r="IDS90" s="512"/>
      <c r="IDT90" s="512"/>
      <c r="IDX90" s="512"/>
      <c r="IDY90" s="512"/>
      <c r="IDZ90" s="512"/>
      <c r="IEA90" s="512"/>
      <c r="IEB90" s="512"/>
      <c r="IEF90" s="512"/>
      <c r="IEG90" s="512"/>
      <c r="IEH90" s="512"/>
      <c r="IEI90" s="512"/>
      <c r="IEJ90" s="512"/>
      <c r="IEN90" s="512"/>
      <c r="IEO90" s="512"/>
      <c r="IEP90" s="512"/>
      <c r="IEQ90" s="512"/>
      <c r="IER90" s="512"/>
      <c r="IEV90" s="512"/>
      <c r="IEW90" s="512"/>
      <c r="IEX90" s="512"/>
      <c r="IEY90" s="512"/>
      <c r="IEZ90" s="512"/>
      <c r="IFD90" s="512"/>
      <c r="IFE90" s="512"/>
      <c r="IFF90" s="512"/>
      <c r="IFG90" s="512"/>
      <c r="IFH90" s="512"/>
      <c r="IFL90" s="512"/>
      <c r="IFM90" s="512"/>
      <c r="IFN90" s="512"/>
      <c r="IFO90" s="512"/>
      <c r="IFP90" s="512"/>
      <c r="IFT90" s="512"/>
      <c r="IFU90" s="512"/>
      <c r="IFV90" s="512"/>
      <c r="IFW90" s="512"/>
      <c r="IFX90" s="512"/>
      <c r="IGB90" s="512"/>
      <c r="IGC90" s="512"/>
      <c r="IGD90" s="512"/>
      <c r="IGE90" s="512"/>
      <c r="IGF90" s="512"/>
      <c r="IGJ90" s="512"/>
      <c r="IGK90" s="512"/>
      <c r="IGL90" s="512"/>
      <c r="IGM90" s="512"/>
      <c r="IGN90" s="512"/>
      <c r="IGR90" s="512"/>
      <c r="IGS90" s="512"/>
      <c r="IGT90" s="512"/>
      <c r="IGU90" s="512"/>
      <c r="IGV90" s="512"/>
      <c r="IGZ90" s="512"/>
      <c r="IHA90" s="512"/>
      <c r="IHB90" s="512"/>
      <c r="IHC90" s="512"/>
      <c r="IHD90" s="512"/>
      <c r="IHH90" s="512"/>
      <c r="IHI90" s="512"/>
      <c r="IHJ90" s="512"/>
      <c r="IHK90" s="512"/>
      <c r="IHL90" s="512"/>
      <c r="IHP90" s="512"/>
      <c r="IHQ90" s="512"/>
      <c r="IHR90" s="512"/>
      <c r="IHS90" s="512"/>
      <c r="IHT90" s="512"/>
      <c r="IHX90" s="512"/>
      <c r="IHY90" s="512"/>
      <c r="IHZ90" s="512"/>
      <c r="IIA90" s="512"/>
      <c r="IIB90" s="512"/>
      <c r="IIF90" s="512"/>
      <c r="IIG90" s="512"/>
      <c r="IIH90" s="512"/>
      <c r="III90" s="512"/>
      <c r="IIJ90" s="512"/>
      <c r="IIN90" s="512"/>
      <c r="IIO90" s="512"/>
      <c r="IIP90" s="512"/>
      <c r="IIQ90" s="512"/>
      <c r="IIR90" s="512"/>
      <c r="IIV90" s="512"/>
      <c r="IIW90" s="512"/>
      <c r="IIX90" s="512"/>
      <c r="IIY90" s="512"/>
      <c r="IIZ90" s="512"/>
      <c r="IJD90" s="512"/>
      <c r="IJE90" s="512"/>
      <c r="IJF90" s="512"/>
      <c r="IJG90" s="512"/>
      <c r="IJH90" s="512"/>
      <c r="IJL90" s="512"/>
      <c r="IJM90" s="512"/>
      <c r="IJN90" s="512"/>
      <c r="IJO90" s="512"/>
      <c r="IJP90" s="512"/>
      <c r="IJT90" s="512"/>
      <c r="IJU90" s="512"/>
      <c r="IJV90" s="512"/>
      <c r="IJW90" s="512"/>
      <c r="IJX90" s="512"/>
      <c r="IKB90" s="512"/>
      <c r="IKC90" s="512"/>
      <c r="IKD90" s="512"/>
      <c r="IKE90" s="512"/>
      <c r="IKF90" s="512"/>
      <c r="IKJ90" s="512"/>
      <c r="IKK90" s="512"/>
      <c r="IKL90" s="512"/>
      <c r="IKM90" s="512"/>
      <c r="IKN90" s="512"/>
      <c r="IKR90" s="512"/>
      <c r="IKS90" s="512"/>
      <c r="IKT90" s="512"/>
      <c r="IKU90" s="512"/>
      <c r="IKV90" s="512"/>
      <c r="IKZ90" s="512"/>
      <c r="ILA90" s="512"/>
      <c r="ILB90" s="512"/>
      <c r="ILC90" s="512"/>
      <c r="ILD90" s="512"/>
      <c r="ILH90" s="512"/>
      <c r="ILI90" s="512"/>
      <c r="ILJ90" s="512"/>
      <c r="ILK90" s="512"/>
      <c r="ILL90" s="512"/>
      <c r="ILP90" s="512"/>
      <c r="ILQ90" s="512"/>
      <c r="ILR90" s="512"/>
      <c r="ILS90" s="512"/>
      <c r="ILT90" s="512"/>
      <c r="ILX90" s="512"/>
      <c r="ILY90" s="512"/>
      <c r="ILZ90" s="512"/>
      <c r="IMA90" s="512"/>
      <c r="IMB90" s="512"/>
      <c r="IMF90" s="512"/>
      <c r="IMG90" s="512"/>
      <c r="IMH90" s="512"/>
      <c r="IMI90" s="512"/>
      <c r="IMJ90" s="512"/>
      <c r="IMN90" s="512"/>
      <c r="IMO90" s="512"/>
      <c r="IMP90" s="512"/>
      <c r="IMQ90" s="512"/>
      <c r="IMR90" s="512"/>
      <c r="IMV90" s="512"/>
      <c r="IMW90" s="512"/>
      <c r="IMX90" s="512"/>
      <c r="IMY90" s="512"/>
      <c r="IMZ90" s="512"/>
      <c r="IND90" s="512"/>
      <c r="INE90" s="512"/>
      <c r="INF90" s="512"/>
      <c r="ING90" s="512"/>
      <c r="INH90" s="512"/>
      <c r="INL90" s="512"/>
      <c r="INM90" s="512"/>
      <c r="INN90" s="512"/>
      <c r="INO90" s="512"/>
      <c r="INP90" s="512"/>
      <c r="INT90" s="512"/>
      <c r="INU90" s="512"/>
      <c r="INV90" s="512"/>
      <c r="INW90" s="512"/>
      <c r="INX90" s="512"/>
      <c r="IOB90" s="512"/>
      <c r="IOC90" s="512"/>
      <c r="IOD90" s="512"/>
      <c r="IOE90" s="512"/>
      <c r="IOF90" s="512"/>
      <c r="IOJ90" s="512"/>
      <c r="IOK90" s="512"/>
      <c r="IOL90" s="512"/>
      <c r="IOM90" s="512"/>
      <c r="ION90" s="512"/>
      <c r="IOR90" s="512"/>
      <c r="IOS90" s="512"/>
      <c r="IOT90" s="512"/>
      <c r="IOU90" s="512"/>
      <c r="IOV90" s="512"/>
      <c r="IOZ90" s="512"/>
      <c r="IPA90" s="512"/>
      <c r="IPB90" s="512"/>
      <c r="IPC90" s="512"/>
      <c r="IPD90" s="512"/>
      <c r="IPH90" s="512"/>
      <c r="IPI90" s="512"/>
      <c r="IPJ90" s="512"/>
      <c r="IPK90" s="512"/>
      <c r="IPL90" s="512"/>
      <c r="IPP90" s="512"/>
      <c r="IPQ90" s="512"/>
      <c r="IPR90" s="512"/>
      <c r="IPS90" s="512"/>
      <c r="IPT90" s="512"/>
      <c r="IPX90" s="512"/>
      <c r="IPY90" s="512"/>
      <c r="IPZ90" s="512"/>
      <c r="IQA90" s="512"/>
      <c r="IQB90" s="512"/>
      <c r="IQF90" s="512"/>
      <c r="IQG90" s="512"/>
      <c r="IQH90" s="512"/>
      <c r="IQI90" s="512"/>
      <c r="IQJ90" s="512"/>
      <c r="IQN90" s="512"/>
      <c r="IQO90" s="512"/>
      <c r="IQP90" s="512"/>
      <c r="IQQ90" s="512"/>
      <c r="IQR90" s="512"/>
      <c r="IQV90" s="512"/>
      <c r="IQW90" s="512"/>
      <c r="IQX90" s="512"/>
      <c r="IQY90" s="512"/>
      <c r="IQZ90" s="512"/>
      <c r="IRD90" s="512"/>
      <c r="IRE90" s="512"/>
      <c r="IRF90" s="512"/>
      <c r="IRG90" s="512"/>
      <c r="IRH90" s="512"/>
      <c r="IRL90" s="512"/>
      <c r="IRM90" s="512"/>
      <c r="IRN90" s="512"/>
      <c r="IRO90" s="512"/>
      <c r="IRP90" s="512"/>
      <c r="IRT90" s="512"/>
      <c r="IRU90" s="512"/>
      <c r="IRV90" s="512"/>
      <c r="IRW90" s="512"/>
      <c r="IRX90" s="512"/>
      <c r="ISB90" s="512"/>
      <c r="ISC90" s="512"/>
      <c r="ISD90" s="512"/>
      <c r="ISE90" s="512"/>
      <c r="ISF90" s="512"/>
      <c r="ISJ90" s="512"/>
      <c r="ISK90" s="512"/>
      <c r="ISL90" s="512"/>
      <c r="ISM90" s="512"/>
      <c r="ISN90" s="512"/>
      <c r="ISR90" s="512"/>
      <c r="ISS90" s="512"/>
      <c r="IST90" s="512"/>
      <c r="ISU90" s="512"/>
      <c r="ISV90" s="512"/>
      <c r="ISZ90" s="512"/>
      <c r="ITA90" s="512"/>
      <c r="ITB90" s="512"/>
      <c r="ITC90" s="512"/>
      <c r="ITD90" s="512"/>
      <c r="ITH90" s="512"/>
      <c r="ITI90" s="512"/>
      <c r="ITJ90" s="512"/>
      <c r="ITK90" s="512"/>
      <c r="ITL90" s="512"/>
      <c r="ITP90" s="512"/>
      <c r="ITQ90" s="512"/>
      <c r="ITR90" s="512"/>
      <c r="ITS90" s="512"/>
      <c r="ITT90" s="512"/>
      <c r="ITX90" s="512"/>
      <c r="ITY90" s="512"/>
      <c r="ITZ90" s="512"/>
      <c r="IUA90" s="512"/>
      <c r="IUB90" s="512"/>
      <c r="IUF90" s="512"/>
      <c r="IUG90" s="512"/>
      <c r="IUH90" s="512"/>
      <c r="IUI90" s="512"/>
      <c r="IUJ90" s="512"/>
      <c r="IUN90" s="512"/>
      <c r="IUO90" s="512"/>
      <c r="IUP90" s="512"/>
      <c r="IUQ90" s="512"/>
      <c r="IUR90" s="512"/>
      <c r="IUV90" s="512"/>
      <c r="IUW90" s="512"/>
      <c r="IUX90" s="512"/>
      <c r="IUY90" s="512"/>
      <c r="IUZ90" s="512"/>
      <c r="IVD90" s="512"/>
      <c r="IVE90" s="512"/>
      <c r="IVF90" s="512"/>
      <c r="IVG90" s="512"/>
      <c r="IVH90" s="512"/>
      <c r="IVL90" s="512"/>
      <c r="IVM90" s="512"/>
      <c r="IVN90" s="512"/>
      <c r="IVO90" s="512"/>
      <c r="IVP90" s="512"/>
      <c r="IVT90" s="512"/>
      <c r="IVU90" s="512"/>
      <c r="IVV90" s="512"/>
      <c r="IVW90" s="512"/>
      <c r="IVX90" s="512"/>
      <c r="IWB90" s="512"/>
      <c r="IWC90" s="512"/>
      <c r="IWD90" s="512"/>
      <c r="IWE90" s="512"/>
      <c r="IWF90" s="512"/>
      <c r="IWJ90" s="512"/>
      <c r="IWK90" s="512"/>
      <c r="IWL90" s="512"/>
      <c r="IWM90" s="512"/>
      <c r="IWN90" s="512"/>
      <c r="IWR90" s="512"/>
      <c r="IWS90" s="512"/>
      <c r="IWT90" s="512"/>
      <c r="IWU90" s="512"/>
      <c r="IWV90" s="512"/>
      <c r="IWZ90" s="512"/>
      <c r="IXA90" s="512"/>
      <c r="IXB90" s="512"/>
      <c r="IXC90" s="512"/>
      <c r="IXD90" s="512"/>
      <c r="IXH90" s="512"/>
      <c r="IXI90" s="512"/>
      <c r="IXJ90" s="512"/>
      <c r="IXK90" s="512"/>
      <c r="IXL90" s="512"/>
      <c r="IXP90" s="512"/>
      <c r="IXQ90" s="512"/>
      <c r="IXR90" s="512"/>
      <c r="IXS90" s="512"/>
      <c r="IXT90" s="512"/>
      <c r="IXX90" s="512"/>
      <c r="IXY90" s="512"/>
      <c r="IXZ90" s="512"/>
      <c r="IYA90" s="512"/>
      <c r="IYB90" s="512"/>
      <c r="IYF90" s="512"/>
      <c r="IYG90" s="512"/>
      <c r="IYH90" s="512"/>
      <c r="IYI90" s="512"/>
      <c r="IYJ90" s="512"/>
      <c r="IYN90" s="512"/>
      <c r="IYO90" s="512"/>
      <c r="IYP90" s="512"/>
      <c r="IYQ90" s="512"/>
      <c r="IYR90" s="512"/>
      <c r="IYV90" s="512"/>
      <c r="IYW90" s="512"/>
      <c r="IYX90" s="512"/>
      <c r="IYY90" s="512"/>
      <c r="IYZ90" s="512"/>
      <c r="IZD90" s="512"/>
      <c r="IZE90" s="512"/>
      <c r="IZF90" s="512"/>
      <c r="IZG90" s="512"/>
      <c r="IZH90" s="512"/>
      <c r="IZL90" s="512"/>
      <c r="IZM90" s="512"/>
      <c r="IZN90" s="512"/>
      <c r="IZO90" s="512"/>
      <c r="IZP90" s="512"/>
      <c r="IZT90" s="512"/>
      <c r="IZU90" s="512"/>
      <c r="IZV90" s="512"/>
      <c r="IZW90" s="512"/>
      <c r="IZX90" s="512"/>
      <c r="JAB90" s="512"/>
      <c r="JAC90" s="512"/>
      <c r="JAD90" s="512"/>
      <c r="JAE90" s="512"/>
      <c r="JAF90" s="512"/>
      <c r="JAJ90" s="512"/>
      <c r="JAK90" s="512"/>
      <c r="JAL90" s="512"/>
      <c r="JAM90" s="512"/>
      <c r="JAN90" s="512"/>
      <c r="JAR90" s="512"/>
      <c r="JAS90" s="512"/>
      <c r="JAT90" s="512"/>
      <c r="JAU90" s="512"/>
      <c r="JAV90" s="512"/>
      <c r="JAZ90" s="512"/>
      <c r="JBA90" s="512"/>
      <c r="JBB90" s="512"/>
      <c r="JBC90" s="512"/>
      <c r="JBD90" s="512"/>
      <c r="JBH90" s="512"/>
      <c r="JBI90" s="512"/>
      <c r="JBJ90" s="512"/>
      <c r="JBK90" s="512"/>
      <c r="JBL90" s="512"/>
      <c r="JBP90" s="512"/>
      <c r="JBQ90" s="512"/>
      <c r="JBR90" s="512"/>
      <c r="JBS90" s="512"/>
      <c r="JBT90" s="512"/>
      <c r="JBX90" s="512"/>
      <c r="JBY90" s="512"/>
      <c r="JBZ90" s="512"/>
      <c r="JCA90" s="512"/>
      <c r="JCB90" s="512"/>
      <c r="JCF90" s="512"/>
      <c r="JCG90" s="512"/>
      <c r="JCH90" s="512"/>
      <c r="JCI90" s="512"/>
      <c r="JCJ90" s="512"/>
      <c r="JCN90" s="512"/>
      <c r="JCO90" s="512"/>
      <c r="JCP90" s="512"/>
      <c r="JCQ90" s="512"/>
      <c r="JCR90" s="512"/>
      <c r="JCV90" s="512"/>
      <c r="JCW90" s="512"/>
      <c r="JCX90" s="512"/>
      <c r="JCY90" s="512"/>
      <c r="JCZ90" s="512"/>
      <c r="JDD90" s="512"/>
      <c r="JDE90" s="512"/>
      <c r="JDF90" s="512"/>
      <c r="JDG90" s="512"/>
      <c r="JDH90" s="512"/>
      <c r="JDL90" s="512"/>
      <c r="JDM90" s="512"/>
      <c r="JDN90" s="512"/>
      <c r="JDO90" s="512"/>
      <c r="JDP90" s="512"/>
      <c r="JDT90" s="512"/>
      <c r="JDU90" s="512"/>
      <c r="JDV90" s="512"/>
      <c r="JDW90" s="512"/>
      <c r="JDX90" s="512"/>
      <c r="JEB90" s="512"/>
      <c r="JEC90" s="512"/>
      <c r="JED90" s="512"/>
      <c r="JEE90" s="512"/>
      <c r="JEF90" s="512"/>
      <c r="JEJ90" s="512"/>
      <c r="JEK90" s="512"/>
      <c r="JEL90" s="512"/>
      <c r="JEM90" s="512"/>
      <c r="JEN90" s="512"/>
      <c r="JER90" s="512"/>
      <c r="JES90" s="512"/>
      <c r="JET90" s="512"/>
      <c r="JEU90" s="512"/>
      <c r="JEV90" s="512"/>
      <c r="JEZ90" s="512"/>
      <c r="JFA90" s="512"/>
      <c r="JFB90" s="512"/>
      <c r="JFC90" s="512"/>
      <c r="JFD90" s="512"/>
      <c r="JFH90" s="512"/>
      <c r="JFI90" s="512"/>
      <c r="JFJ90" s="512"/>
      <c r="JFK90" s="512"/>
      <c r="JFL90" s="512"/>
      <c r="JFP90" s="512"/>
      <c r="JFQ90" s="512"/>
      <c r="JFR90" s="512"/>
      <c r="JFS90" s="512"/>
      <c r="JFT90" s="512"/>
      <c r="JFX90" s="512"/>
      <c r="JFY90" s="512"/>
      <c r="JFZ90" s="512"/>
      <c r="JGA90" s="512"/>
      <c r="JGB90" s="512"/>
      <c r="JGF90" s="512"/>
      <c r="JGG90" s="512"/>
      <c r="JGH90" s="512"/>
      <c r="JGI90" s="512"/>
      <c r="JGJ90" s="512"/>
      <c r="JGN90" s="512"/>
      <c r="JGO90" s="512"/>
      <c r="JGP90" s="512"/>
      <c r="JGQ90" s="512"/>
      <c r="JGR90" s="512"/>
      <c r="JGV90" s="512"/>
      <c r="JGW90" s="512"/>
      <c r="JGX90" s="512"/>
      <c r="JGY90" s="512"/>
      <c r="JGZ90" s="512"/>
      <c r="JHD90" s="512"/>
      <c r="JHE90" s="512"/>
      <c r="JHF90" s="512"/>
      <c r="JHG90" s="512"/>
      <c r="JHH90" s="512"/>
      <c r="JHL90" s="512"/>
      <c r="JHM90" s="512"/>
      <c r="JHN90" s="512"/>
      <c r="JHO90" s="512"/>
      <c r="JHP90" s="512"/>
      <c r="JHT90" s="512"/>
      <c r="JHU90" s="512"/>
      <c r="JHV90" s="512"/>
      <c r="JHW90" s="512"/>
      <c r="JHX90" s="512"/>
      <c r="JIB90" s="512"/>
      <c r="JIC90" s="512"/>
      <c r="JID90" s="512"/>
      <c r="JIE90" s="512"/>
      <c r="JIF90" s="512"/>
      <c r="JIJ90" s="512"/>
      <c r="JIK90" s="512"/>
      <c r="JIL90" s="512"/>
      <c r="JIM90" s="512"/>
      <c r="JIN90" s="512"/>
      <c r="JIR90" s="512"/>
      <c r="JIS90" s="512"/>
      <c r="JIT90" s="512"/>
      <c r="JIU90" s="512"/>
      <c r="JIV90" s="512"/>
      <c r="JIZ90" s="512"/>
      <c r="JJA90" s="512"/>
      <c r="JJB90" s="512"/>
      <c r="JJC90" s="512"/>
      <c r="JJD90" s="512"/>
      <c r="JJH90" s="512"/>
      <c r="JJI90" s="512"/>
      <c r="JJJ90" s="512"/>
      <c r="JJK90" s="512"/>
      <c r="JJL90" s="512"/>
      <c r="JJP90" s="512"/>
      <c r="JJQ90" s="512"/>
      <c r="JJR90" s="512"/>
      <c r="JJS90" s="512"/>
      <c r="JJT90" s="512"/>
      <c r="JJX90" s="512"/>
      <c r="JJY90" s="512"/>
      <c r="JJZ90" s="512"/>
      <c r="JKA90" s="512"/>
      <c r="JKB90" s="512"/>
      <c r="JKF90" s="512"/>
      <c r="JKG90" s="512"/>
      <c r="JKH90" s="512"/>
      <c r="JKI90" s="512"/>
      <c r="JKJ90" s="512"/>
      <c r="JKN90" s="512"/>
      <c r="JKO90" s="512"/>
      <c r="JKP90" s="512"/>
      <c r="JKQ90" s="512"/>
      <c r="JKR90" s="512"/>
      <c r="JKV90" s="512"/>
      <c r="JKW90" s="512"/>
      <c r="JKX90" s="512"/>
      <c r="JKY90" s="512"/>
      <c r="JKZ90" s="512"/>
      <c r="JLD90" s="512"/>
      <c r="JLE90" s="512"/>
      <c r="JLF90" s="512"/>
      <c r="JLG90" s="512"/>
      <c r="JLH90" s="512"/>
      <c r="JLL90" s="512"/>
      <c r="JLM90" s="512"/>
      <c r="JLN90" s="512"/>
      <c r="JLO90" s="512"/>
      <c r="JLP90" s="512"/>
      <c r="JLT90" s="512"/>
      <c r="JLU90" s="512"/>
      <c r="JLV90" s="512"/>
      <c r="JLW90" s="512"/>
      <c r="JLX90" s="512"/>
      <c r="JMB90" s="512"/>
      <c r="JMC90" s="512"/>
      <c r="JMD90" s="512"/>
      <c r="JME90" s="512"/>
      <c r="JMF90" s="512"/>
      <c r="JMJ90" s="512"/>
      <c r="JMK90" s="512"/>
      <c r="JML90" s="512"/>
      <c r="JMM90" s="512"/>
      <c r="JMN90" s="512"/>
      <c r="JMR90" s="512"/>
      <c r="JMS90" s="512"/>
      <c r="JMT90" s="512"/>
      <c r="JMU90" s="512"/>
      <c r="JMV90" s="512"/>
      <c r="JMZ90" s="512"/>
      <c r="JNA90" s="512"/>
      <c r="JNB90" s="512"/>
      <c r="JNC90" s="512"/>
      <c r="JND90" s="512"/>
      <c r="JNH90" s="512"/>
      <c r="JNI90" s="512"/>
      <c r="JNJ90" s="512"/>
      <c r="JNK90" s="512"/>
      <c r="JNL90" s="512"/>
      <c r="JNP90" s="512"/>
      <c r="JNQ90" s="512"/>
      <c r="JNR90" s="512"/>
      <c r="JNS90" s="512"/>
      <c r="JNT90" s="512"/>
      <c r="JNX90" s="512"/>
      <c r="JNY90" s="512"/>
      <c r="JNZ90" s="512"/>
      <c r="JOA90" s="512"/>
      <c r="JOB90" s="512"/>
      <c r="JOF90" s="512"/>
      <c r="JOG90" s="512"/>
      <c r="JOH90" s="512"/>
      <c r="JOI90" s="512"/>
      <c r="JOJ90" s="512"/>
      <c r="JON90" s="512"/>
      <c r="JOO90" s="512"/>
      <c r="JOP90" s="512"/>
      <c r="JOQ90" s="512"/>
      <c r="JOR90" s="512"/>
      <c r="JOV90" s="512"/>
      <c r="JOW90" s="512"/>
      <c r="JOX90" s="512"/>
      <c r="JOY90" s="512"/>
      <c r="JOZ90" s="512"/>
      <c r="JPD90" s="512"/>
      <c r="JPE90" s="512"/>
      <c r="JPF90" s="512"/>
      <c r="JPG90" s="512"/>
      <c r="JPH90" s="512"/>
      <c r="JPL90" s="512"/>
      <c r="JPM90" s="512"/>
      <c r="JPN90" s="512"/>
      <c r="JPO90" s="512"/>
      <c r="JPP90" s="512"/>
      <c r="JPT90" s="512"/>
      <c r="JPU90" s="512"/>
      <c r="JPV90" s="512"/>
      <c r="JPW90" s="512"/>
      <c r="JPX90" s="512"/>
      <c r="JQB90" s="512"/>
      <c r="JQC90" s="512"/>
      <c r="JQD90" s="512"/>
      <c r="JQE90" s="512"/>
      <c r="JQF90" s="512"/>
      <c r="JQJ90" s="512"/>
      <c r="JQK90" s="512"/>
      <c r="JQL90" s="512"/>
      <c r="JQM90" s="512"/>
      <c r="JQN90" s="512"/>
      <c r="JQR90" s="512"/>
      <c r="JQS90" s="512"/>
      <c r="JQT90" s="512"/>
      <c r="JQU90" s="512"/>
      <c r="JQV90" s="512"/>
      <c r="JQZ90" s="512"/>
      <c r="JRA90" s="512"/>
      <c r="JRB90" s="512"/>
      <c r="JRC90" s="512"/>
      <c r="JRD90" s="512"/>
      <c r="JRH90" s="512"/>
      <c r="JRI90" s="512"/>
      <c r="JRJ90" s="512"/>
      <c r="JRK90" s="512"/>
      <c r="JRL90" s="512"/>
      <c r="JRP90" s="512"/>
      <c r="JRQ90" s="512"/>
      <c r="JRR90" s="512"/>
      <c r="JRS90" s="512"/>
      <c r="JRT90" s="512"/>
      <c r="JRX90" s="512"/>
      <c r="JRY90" s="512"/>
      <c r="JRZ90" s="512"/>
      <c r="JSA90" s="512"/>
      <c r="JSB90" s="512"/>
      <c r="JSF90" s="512"/>
      <c r="JSG90" s="512"/>
      <c r="JSH90" s="512"/>
      <c r="JSI90" s="512"/>
      <c r="JSJ90" s="512"/>
      <c r="JSN90" s="512"/>
      <c r="JSO90" s="512"/>
      <c r="JSP90" s="512"/>
      <c r="JSQ90" s="512"/>
      <c r="JSR90" s="512"/>
      <c r="JSV90" s="512"/>
      <c r="JSW90" s="512"/>
      <c r="JSX90" s="512"/>
      <c r="JSY90" s="512"/>
      <c r="JSZ90" s="512"/>
      <c r="JTD90" s="512"/>
      <c r="JTE90" s="512"/>
      <c r="JTF90" s="512"/>
      <c r="JTG90" s="512"/>
      <c r="JTH90" s="512"/>
      <c r="JTL90" s="512"/>
      <c r="JTM90" s="512"/>
      <c r="JTN90" s="512"/>
      <c r="JTO90" s="512"/>
      <c r="JTP90" s="512"/>
      <c r="JTT90" s="512"/>
      <c r="JTU90" s="512"/>
      <c r="JTV90" s="512"/>
      <c r="JTW90" s="512"/>
      <c r="JTX90" s="512"/>
      <c r="JUB90" s="512"/>
      <c r="JUC90" s="512"/>
      <c r="JUD90" s="512"/>
      <c r="JUE90" s="512"/>
      <c r="JUF90" s="512"/>
      <c r="JUJ90" s="512"/>
      <c r="JUK90" s="512"/>
      <c r="JUL90" s="512"/>
      <c r="JUM90" s="512"/>
      <c r="JUN90" s="512"/>
      <c r="JUR90" s="512"/>
      <c r="JUS90" s="512"/>
      <c r="JUT90" s="512"/>
      <c r="JUU90" s="512"/>
      <c r="JUV90" s="512"/>
      <c r="JUZ90" s="512"/>
      <c r="JVA90" s="512"/>
      <c r="JVB90" s="512"/>
      <c r="JVC90" s="512"/>
      <c r="JVD90" s="512"/>
      <c r="JVH90" s="512"/>
      <c r="JVI90" s="512"/>
      <c r="JVJ90" s="512"/>
      <c r="JVK90" s="512"/>
      <c r="JVL90" s="512"/>
      <c r="JVP90" s="512"/>
      <c r="JVQ90" s="512"/>
      <c r="JVR90" s="512"/>
      <c r="JVS90" s="512"/>
      <c r="JVT90" s="512"/>
      <c r="JVX90" s="512"/>
      <c r="JVY90" s="512"/>
      <c r="JVZ90" s="512"/>
      <c r="JWA90" s="512"/>
      <c r="JWB90" s="512"/>
      <c r="JWF90" s="512"/>
      <c r="JWG90" s="512"/>
      <c r="JWH90" s="512"/>
      <c r="JWI90" s="512"/>
      <c r="JWJ90" s="512"/>
      <c r="JWN90" s="512"/>
      <c r="JWO90" s="512"/>
      <c r="JWP90" s="512"/>
      <c r="JWQ90" s="512"/>
      <c r="JWR90" s="512"/>
      <c r="JWV90" s="512"/>
      <c r="JWW90" s="512"/>
      <c r="JWX90" s="512"/>
      <c r="JWY90" s="512"/>
      <c r="JWZ90" s="512"/>
      <c r="JXD90" s="512"/>
      <c r="JXE90" s="512"/>
      <c r="JXF90" s="512"/>
      <c r="JXG90" s="512"/>
      <c r="JXH90" s="512"/>
      <c r="JXL90" s="512"/>
      <c r="JXM90" s="512"/>
      <c r="JXN90" s="512"/>
      <c r="JXO90" s="512"/>
      <c r="JXP90" s="512"/>
      <c r="JXT90" s="512"/>
      <c r="JXU90" s="512"/>
      <c r="JXV90" s="512"/>
      <c r="JXW90" s="512"/>
      <c r="JXX90" s="512"/>
      <c r="JYB90" s="512"/>
      <c r="JYC90" s="512"/>
      <c r="JYD90" s="512"/>
      <c r="JYE90" s="512"/>
      <c r="JYF90" s="512"/>
      <c r="JYJ90" s="512"/>
      <c r="JYK90" s="512"/>
      <c r="JYL90" s="512"/>
      <c r="JYM90" s="512"/>
      <c r="JYN90" s="512"/>
      <c r="JYR90" s="512"/>
      <c r="JYS90" s="512"/>
      <c r="JYT90" s="512"/>
      <c r="JYU90" s="512"/>
      <c r="JYV90" s="512"/>
      <c r="JYZ90" s="512"/>
      <c r="JZA90" s="512"/>
      <c r="JZB90" s="512"/>
      <c r="JZC90" s="512"/>
      <c r="JZD90" s="512"/>
      <c r="JZH90" s="512"/>
      <c r="JZI90" s="512"/>
      <c r="JZJ90" s="512"/>
      <c r="JZK90" s="512"/>
      <c r="JZL90" s="512"/>
      <c r="JZP90" s="512"/>
      <c r="JZQ90" s="512"/>
      <c r="JZR90" s="512"/>
      <c r="JZS90" s="512"/>
      <c r="JZT90" s="512"/>
      <c r="JZX90" s="512"/>
      <c r="JZY90" s="512"/>
      <c r="JZZ90" s="512"/>
      <c r="KAA90" s="512"/>
      <c r="KAB90" s="512"/>
      <c r="KAF90" s="512"/>
      <c r="KAG90" s="512"/>
      <c r="KAH90" s="512"/>
      <c r="KAI90" s="512"/>
      <c r="KAJ90" s="512"/>
      <c r="KAN90" s="512"/>
      <c r="KAO90" s="512"/>
      <c r="KAP90" s="512"/>
      <c r="KAQ90" s="512"/>
      <c r="KAR90" s="512"/>
      <c r="KAV90" s="512"/>
      <c r="KAW90" s="512"/>
      <c r="KAX90" s="512"/>
      <c r="KAY90" s="512"/>
      <c r="KAZ90" s="512"/>
      <c r="KBD90" s="512"/>
      <c r="KBE90" s="512"/>
      <c r="KBF90" s="512"/>
      <c r="KBG90" s="512"/>
      <c r="KBH90" s="512"/>
      <c r="KBL90" s="512"/>
      <c r="KBM90" s="512"/>
      <c r="KBN90" s="512"/>
      <c r="KBO90" s="512"/>
      <c r="KBP90" s="512"/>
      <c r="KBT90" s="512"/>
      <c r="KBU90" s="512"/>
      <c r="KBV90" s="512"/>
      <c r="KBW90" s="512"/>
      <c r="KBX90" s="512"/>
      <c r="KCB90" s="512"/>
      <c r="KCC90" s="512"/>
      <c r="KCD90" s="512"/>
      <c r="KCE90" s="512"/>
      <c r="KCF90" s="512"/>
      <c r="KCJ90" s="512"/>
      <c r="KCK90" s="512"/>
      <c r="KCL90" s="512"/>
      <c r="KCM90" s="512"/>
      <c r="KCN90" s="512"/>
      <c r="KCR90" s="512"/>
      <c r="KCS90" s="512"/>
      <c r="KCT90" s="512"/>
      <c r="KCU90" s="512"/>
      <c r="KCV90" s="512"/>
      <c r="KCZ90" s="512"/>
      <c r="KDA90" s="512"/>
      <c r="KDB90" s="512"/>
      <c r="KDC90" s="512"/>
      <c r="KDD90" s="512"/>
      <c r="KDH90" s="512"/>
      <c r="KDI90" s="512"/>
      <c r="KDJ90" s="512"/>
      <c r="KDK90" s="512"/>
      <c r="KDL90" s="512"/>
      <c r="KDP90" s="512"/>
      <c r="KDQ90" s="512"/>
      <c r="KDR90" s="512"/>
      <c r="KDS90" s="512"/>
      <c r="KDT90" s="512"/>
      <c r="KDX90" s="512"/>
      <c r="KDY90" s="512"/>
      <c r="KDZ90" s="512"/>
      <c r="KEA90" s="512"/>
      <c r="KEB90" s="512"/>
      <c r="KEF90" s="512"/>
      <c r="KEG90" s="512"/>
      <c r="KEH90" s="512"/>
      <c r="KEI90" s="512"/>
      <c r="KEJ90" s="512"/>
      <c r="KEN90" s="512"/>
      <c r="KEO90" s="512"/>
      <c r="KEP90" s="512"/>
      <c r="KEQ90" s="512"/>
      <c r="KER90" s="512"/>
      <c r="KEV90" s="512"/>
      <c r="KEW90" s="512"/>
      <c r="KEX90" s="512"/>
      <c r="KEY90" s="512"/>
      <c r="KEZ90" s="512"/>
      <c r="KFD90" s="512"/>
      <c r="KFE90" s="512"/>
      <c r="KFF90" s="512"/>
      <c r="KFG90" s="512"/>
      <c r="KFH90" s="512"/>
      <c r="KFL90" s="512"/>
      <c r="KFM90" s="512"/>
      <c r="KFN90" s="512"/>
      <c r="KFO90" s="512"/>
      <c r="KFP90" s="512"/>
      <c r="KFT90" s="512"/>
      <c r="KFU90" s="512"/>
      <c r="KFV90" s="512"/>
      <c r="KFW90" s="512"/>
      <c r="KFX90" s="512"/>
      <c r="KGB90" s="512"/>
      <c r="KGC90" s="512"/>
      <c r="KGD90" s="512"/>
      <c r="KGE90" s="512"/>
      <c r="KGF90" s="512"/>
      <c r="KGJ90" s="512"/>
      <c r="KGK90" s="512"/>
      <c r="KGL90" s="512"/>
      <c r="KGM90" s="512"/>
      <c r="KGN90" s="512"/>
      <c r="KGR90" s="512"/>
      <c r="KGS90" s="512"/>
      <c r="KGT90" s="512"/>
      <c r="KGU90" s="512"/>
      <c r="KGV90" s="512"/>
      <c r="KGZ90" s="512"/>
      <c r="KHA90" s="512"/>
      <c r="KHB90" s="512"/>
      <c r="KHC90" s="512"/>
      <c r="KHD90" s="512"/>
      <c r="KHH90" s="512"/>
      <c r="KHI90" s="512"/>
      <c r="KHJ90" s="512"/>
      <c r="KHK90" s="512"/>
      <c r="KHL90" s="512"/>
      <c r="KHP90" s="512"/>
      <c r="KHQ90" s="512"/>
      <c r="KHR90" s="512"/>
      <c r="KHS90" s="512"/>
      <c r="KHT90" s="512"/>
      <c r="KHX90" s="512"/>
      <c r="KHY90" s="512"/>
      <c r="KHZ90" s="512"/>
      <c r="KIA90" s="512"/>
      <c r="KIB90" s="512"/>
      <c r="KIF90" s="512"/>
      <c r="KIG90" s="512"/>
      <c r="KIH90" s="512"/>
      <c r="KII90" s="512"/>
      <c r="KIJ90" s="512"/>
      <c r="KIN90" s="512"/>
      <c r="KIO90" s="512"/>
      <c r="KIP90" s="512"/>
      <c r="KIQ90" s="512"/>
      <c r="KIR90" s="512"/>
      <c r="KIV90" s="512"/>
      <c r="KIW90" s="512"/>
      <c r="KIX90" s="512"/>
      <c r="KIY90" s="512"/>
      <c r="KIZ90" s="512"/>
      <c r="KJD90" s="512"/>
      <c r="KJE90" s="512"/>
      <c r="KJF90" s="512"/>
      <c r="KJG90" s="512"/>
      <c r="KJH90" s="512"/>
      <c r="KJL90" s="512"/>
      <c r="KJM90" s="512"/>
      <c r="KJN90" s="512"/>
      <c r="KJO90" s="512"/>
      <c r="KJP90" s="512"/>
      <c r="KJT90" s="512"/>
      <c r="KJU90" s="512"/>
      <c r="KJV90" s="512"/>
      <c r="KJW90" s="512"/>
      <c r="KJX90" s="512"/>
      <c r="KKB90" s="512"/>
      <c r="KKC90" s="512"/>
      <c r="KKD90" s="512"/>
      <c r="KKE90" s="512"/>
      <c r="KKF90" s="512"/>
      <c r="KKJ90" s="512"/>
      <c r="KKK90" s="512"/>
      <c r="KKL90" s="512"/>
      <c r="KKM90" s="512"/>
      <c r="KKN90" s="512"/>
      <c r="KKR90" s="512"/>
      <c r="KKS90" s="512"/>
      <c r="KKT90" s="512"/>
      <c r="KKU90" s="512"/>
      <c r="KKV90" s="512"/>
      <c r="KKZ90" s="512"/>
      <c r="KLA90" s="512"/>
      <c r="KLB90" s="512"/>
      <c r="KLC90" s="512"/>
      <c r="KLD90" s="512"/>
      <c r="KLH90" s="512"/>
      <c r="KLI90" s="512"/>
      <c r="KLJ90" s="512"/>
      <c r="KLK90" s="512"/>
      <c r="KLL90" s="512"/>
      <c r="KLP90" s="512"/>
      <c r="KLQ90" s="512"/>
      <c r="KLR90" s="512"/>
      <c r="KLS90" s="512"/>
      <c r="KLT90" s="512"/>
      <c r="KLX90" s="512"/>
      <c r="KLY90" s="512"/>
      <c r="KLZ90" s="512"/>
      <c r="KMA90" s="512"/>
      <c r="KMB90" s="512"/>
      <c r="KMF90" s="512"/>
      <c r="KMG90" s="512"/>
      <c r="KMH90" s="512"/>
      <c r="KMI90" s="512"/>
      <c r="KMJ90" s="512"/>
      <c r="KMN90" s="512"/>
      <c r="KMO90" s="512"/>
      <c r="KMP90" s="512"/>
      <c r="KMQ90" s="512"/>
      <c r="KMR90" s="512"/>
      <c r="KMV90" s="512"/>
      <c r="KMW90" s="512"/>
      <c r="KMX90" s="512"/>
      <c r="KMY90" s="512"/>
      <c r="KMZ90" s="512"/>
      <c r="KND90" s="512"/>
      <c r="KNE90" s="512"/>
      <c r="KNF90" s="512"/>
      <c r="KNG90" s="512"/>
      <c r="KNH90" s="512"/>
      <c r="KNL90" s="512"/>
      <c r="KNM90" s="512"/>
      <c r="KNN90" s="512"/>
      <c r="KNO90" s="512"/>
      <c r="KNP90" s="512"/>
      <c r="KNT90" s="512"/>
      <c r="KNU90" s="512"/>
      <c r="KNV90" s="512"/>
      <c r="KNW90" s="512"/>
      <c r="KNX90" s="512"/>
      <c r="KOB90" s="512"/>
      <c r="KOC90" s="512"/>
      <c r="KOD90" s="512"/>
      <c r="KOE90" s="512"/>
      <c r="KOF90" s="512"/>
      <c r="KOJ90" s="512"/>
      <c r="KOK90" s="512"/>
      <c r="KOL90" s="512"/>
      <c r="KOM90" s="512"/>
      <c r="KON90" s="512"/>
      <c r="KOR90" s="512"/>
      <c r="KOS90" s="512"/>
      <c r="KOT90" s="512"/>
      <c r="KOU90" s="512"/>
      <c r="KOV90" s="512"/>
      <c r="KOZ90" s="512"/>
      <c r="KPA90" s="512"/>
      <c r="KPB90" s="512"/>
      <c r="KPC90" s="512"/>
      <c r="KPD90" s="512"/>
      <c r="KPH90" s="512"/>
      <c r="KPI90" s="512"/>
      <c r="KPJ90" s="512"/>
      <c r="KPK90" s="512"/>
      <c r="KPL90" s="512"/>
      <c r="KPP90" s="512"/>
      <c r="KPQ90" s="512"/>
      <c r="KPR90" s="512"/>
      <c r="KPS90" s="512"/>
      <c r="KPT90" s="512"/>
      <c r="KPX90" s="512"/>
      <c r="KPY90" s="512"/>
      <c r="KPZ90" s="512"/>
      <c r="KQA90" s="512"/>
      <c r="KQB90" s="512"/>
      <c r="KQF90" s="512"/>
      <c r="KQG90" s="512"/>
      <c r="KQH90" s="512"/>
      <c r="KQI90" s="512"/>
      <c r="KQJ90" s="512"/>
      <c r="KQN90" s="512"/>
      <c r="KQO90" s="512"/>
      <c r="KQP90" s="512"/>
      <c r="KQQ90" s="512"/>
      <c r="KQR90" s="512"/>
      <c r="KQV90" s="512"/>
      <c r="KQW90" s="512"/>
      <c r="KQX90" s="512"/>
      <c r="KQY90" s="512"/>
      <c r="KQZ90" s="512"/>
      <c r="KRD90" s="512"/>
      <c r="KRE90" s="512"/>
      <c r="KRF90" s="512"/>
      <c r="KRG90" s="512"/>
      <c r="KRH90" s="512"/>
      <c r="KRL90" s="512"/>
      <c r="KRM90" s="512"/>
      <c r="KRN90" s="512"/>
      <c r="KRO90" s="512"/>
      <c r="KRP90" s="512"/>
      <c r="KRT90" s="512"/>
      <c r="KRU90" s="512"/>
      <c r="KRV90" s="512"/>
      <c r="KRW90" s="512"/>
      <c r="KRX90" s="512"/>
      <c r="KSB90" s="512"/>
      <c r="KSC90" s="512"/>
      <c r="KSD90" s="512"/>
      <c r="KSE90" s="512"/>
      <c r="KSF90" s="512"/>
      <c r="KSJ90" s="512"/>
      <c r="KSK90" s="512"/>
      <c r="KSL90" s="512"/>
      <c r="KSM90" s="512"/>
      <c r="KSN90" s="512"/>
      <c r="KSR90" s="512"/>
      <c r="KSS90" s="512"/>
      <c r="KST90" s="512"/>
      <c r="KSU90" s="512"/>
      <c r="KSV90" s="512"/>
      <c r="KSZ90" s="512"/>
      <c r="KTA90" s="512"/>
      <c r="KTB90" s="512"/>
      <c r="KTC90" s="512"/>
      <c r="KTD90" s="512"/>
      <c r="KTH90" s="512"/>
      <c r="KTI90" s="512"/>
      <c r="KTJ90" s="512"/>
      <c r="KTK90" s="512"/>
      <c r="KTL90" s="512"/>
      <c r="KTP90" s="512"/>
      <c r="KTQ90" s="512"/>
      <c r="KTR90" s="512"/>
      <c r="KTS90" s="512"/>
      <c r="KTT90" s="512"/>
      <c r="KTX90" s="512"/>
      <c r="KTY90" s="512"/>
      <c r="KTZ90" s="512"/>
      <c r="KUA90" s="512"/>
      <c r="KUB90" s="512"/>
      <c r="KUF90" s="512"/>
      <c r="KUG90" s="512"/>
      <c r="KUH90" s="512"/>
      <c r="KUI90" s="512"/>
      <c r="KUJ90" s="512"/>
      <c r="KUN90" s="512"/>
      <c r="KUO90" s="512"/>
      <c r="KUP90" s="512"/>
      <c r="KUQ90" s="512"/>
      <c r="KUR90" s="512"/>
      <c r="KUV90" s="512"/>
      <c r="KUW90" s="512"/>
      <c r="KUX90" s="512"/>
      <c r="KUY90" s="512"/>
      <c r="KUZ90" s="512"/>
      <c r="KVD90" s="512"/>
      <c r="KVE90" s="512"/>
      <c r="KVF90" s="512"/>
      <c r="KVG90" s="512"/>
      <c r="KVH90" s="512"/>
      <c r="KVL90" s="512"/>
      <c r="KVM90" s="512"/>
      <c r="KVN90" s="512"/>
      <c r="KVO90" s="512"/>
      <c r="KVP90" s="512"/>
      <c r="KVT90" s="512"/>
      <c r="KVU90" s="512"/>
      <c r="KVV90" s="512"/>
      <c r="KVW90" s="512"/>
      <c r="KVX90" s="512"/>
      <c r="KWB90" s="512"/>
      <c r="KWC90" s="512"/>
      <c r="KWD90" s="512"/>
      <c r="KWE90" s="512"/>
      <c r="KWF90" s="512"/>
      <c r="KWJ90" s="512"/>
      <c r="KWK90" s="512"/>
      <c r="KWL90" s="512"/>
      <c r="KWM90" s="512"/>
      <c r="KWN90" s="512"/>
      <c r="KWR90" s="512"/>
      <c r="KWS90" s="512"/>
      <c r="KWT90" s="512"/>
      <c r="KWU90" s="512"/>
      <c r="KWV90" s="512"/>
      <c r="KWZ90" s="512"/>
      <c r="KXA90" s="512"/>
      <c r="KXB90" s="512"/>
      <c r="KXC90" s="512"/>
      <c r="KXD90" s="512"/>
      <c r="KXH90" s="512"/>
      <c r="KXI90" s="512"/>
      <c r="KXJ90" s="512"/>
      <c r="KXK90" s="512"/>
      <c r="KXL90" s="512"/>
      <c r="KXP90" s="512"/>
      <c r="KXQ90" s="512"/>
      <c r="KXR90" s="512"/>
      <c r="KXS90" s="512"/>
      <c r="KXT90" s="512"/>
      <c r="KXX90" s="512"/>
      <c r="KXY90" s="512"/>
      <c r="KXZ90" s="512"/>
      <c r="KYA90" s="512"/>
      <c r="KYB90" s="512"/>
      <c r="KYF90" s="512"/>
      <c r="KYG90" s="512"/>
      <c r="KYH90" s="512"/>
      <c r="KYI90" s="512"/>
      <c r="KYJ90" s="512"/>
      <c r="KYN90" s="512"/>
      <c r="KYO90" s="512"/>
      <c r="KYP90" s="512"/>
      <c r="KYQ90" s="512"/>
      <c r="KYR90" s="512"/>
      <c r="KYV90" s="512"/>
      <c r="KYW90" s="512"/>
      <c r="KYX90" s="512"/>
      <c r="KYY90" s="512"/>
      <c r="KYZ90" s="512"/>
      <c r="KZD90" s="512"/>
      <c r="KZE90" s="512"/>
      <c r="KZF90" s="512"/>
      <c r="KZG90" s="512"/>
      <c r="KZH90" s="512"/>
      <c r="KZL90" s="512"/>
      <c r="KZM90" s="512"/>
      <c r="KZN90" s="512"/>
      <c r="KZO90" s="512"/>
      <c r="KZP90" s="512"/>
      <c r="KZT90" s="512"/>
      <c r="KZU90" s="512"/>
      <c r="KZV90" s="512"/>
      <c r="KZW90" s="512"/>
      <c r="KZX90" s="512"/>
      <c r="LAB90" s="512"/>
      <c r="LAC90" s="512"/>
      <c r="LAD90" s="512"/>
      <c r="LAE90" s="512"/>
      <c r="LAF90" s="512"/>
      <c r="LAJ90" s="512"/>
      <c r="LAK90" s="512"/>
      <c r="LAL90" s="512"/>
      <c r="LAM90" s="512"/>
      <c r="LAN90" s="512"/>
      <c r="LAR90" s="512"/>
      <c r="LAS90" s="512"/>
      <c r="LAT90" s="512"/>
      <c r="LAU90" s="512"/>
      <c r="LAV90" s="512"/>
      <c r="LAZ90" s="512"/>
      <c r="LBA90" s="512"/>
      <c r="LBB90" s="512"/>
      <c r="LBC90" s="512"/>
      <c r="LBD90" s="512"/>
      <c r="LBH90" s="512"/>
      <c r="LBI90" s="512"/>
      <c r="LBJ90" s="512"/>
      <c r="LBK90" s="512"/>
      <c r="LBL90" s="512"/>
      <c r="LBP90" s="512"/>
      <c r="LBQ90" s="512"/>
      <c r="LBR90" s="512"/>
      <c r="LBS90" s="512"/>
      <c r="LBT90" s="512"/>
      <c r="LBX90" s="512"/>
      <c r="LBY90" s="512"/>
      <c r="LBZ90" s="512"/>
      <c r="LCA90" s="512"/>
      <c r="LCB90" s="512"/>
      <c r="LCF90" s="512"/>
      <c r="LCG90" s="512"/>
      <c r="LCH90" s="512"/>
      <c r="LCI90" s="512"/>
      <c r="LCJ90" s="512"/>
      <c r="LCN90" s="512"/>
      <c r="LCO90" s="512"/>
      <c r="LCP90" s="512"/>
      <c r="LCQ90" s="512"/>
      <c r="LCR90" s="512"/>
      <c r="LCV90" s="512"/>
      <c r="LCW90" s="512"/>
      <c r="LCX90" s="512"/>
      <c r="LCY90" s="512"/>
      <c r="LCZ90" s="512"/>
      <c r="LDD90" s="512"/>
      <c r="LDE90" s="512"/>
      <c r="LDF90" s="512"/>
      <c r="LDG90" s="512"/>
      <c r="LDH90" s="512"/>
      <c r="LDL90" s="512"/>
      <c r="LDM90" s="512"/>
      <c r="LDN90" s="512"/>
      <c r="LDO90" s="512"/>
      <c r="LDP90" s="512"/>
      <c r="LDT90" s="512"/>
      <c r="LDU90" s="512"/>
      <c r="LDV90" s="512"/>
      <c r="LDW90" s="512"/>
      <c r="LDX90" s="512"/>
      <c r="LEB90" s="512"/>
      <c r="LEC90" s="512"/>
      <c r="LED90" s="512"/>
      <c r="LEE90" s="512"/>
      <c r="LEF90" s="512"/>
      <c r="LEJ90" s="512"/>
      <c r="LEK90" s="512"/>
      <c r="LEL90" s="512"/>
      <c r="LEM90" s="512"/>
      <c r="LEN90" s="512"/>
      <c r="LER90" s="512"/>
      <c r="LES90" s="512"/>
      <c r="LET90" s="512"/>
      <c r="LEU90" s="512"/>
      <c r="LEV90" s="512"/>
      <c r="LEZ90" s="512"/>
      <c r="LFA90" s="512"/>
      <c r="LFB90" s="512"/>
      <c r="LFC90" s="512"/>
      <c r="LFD90" s="512"/>
      <c r="LFH90" s="512"/>
      <c r="LFI90" s="512"/>
      <c r="LFJ90" s="512"/>
      <c r="LFK90" s="512"/>
      <c r="LFL90" s="512"/>
      <c r="LFP90" s="512"/>
      <c r="LFQ90" s="512"/>
      <c r="LFR90" s="512"/>
      <c r="LFS90" s="512"/>
      <c r="LFT90" s="512"/>
      <c r="LFX90" s="512"/>
      <c r="LFY90" s="512"/>
      <c r="LFZ90" s="512"/>
      <c r="LGA90" s="512"/>
      <c r="LGB90" s="512"/>
      <c r="LGF90" s="512"/>
      <c r="LGG90" s="512"/>
      <c r="LGH90" s="512"/>
      <c r="LGI90" s="512"/>
      <c r="LGJ90" s="512"/>
      <c r="LGN90" s="512"/>
      <c r="LGO90" s="512"/>
      <c r="LGP90" s="512"/>
      <c r="LGQ90" s="512"/>
      <c r="LGR90" s="512"/>
      <c r="LGV90" s="512"/>
      <c r="LGW90" s="512"/>
      <c r="LGX90" s="512"/>
      <c r="LGY90" s="512"/>
      <c r="LGZ90" s="512"/>
      <c r="LHD90" s="512"/>
      <c r="LHE90" s="512"/>
      <c r="LHF90" s="512"/>
      <c r="LHG90" s="512"/>
      <c r="LHH90" s="512"/>
      <c r="LHL90" s="512"/>
      <c r="LHM90" s="512"/>
      <c r="LHN90" s="512"/>
      <c r="LHO90" s="512"/>
      <c r="LHP90" s="512"/>
      <c r="LHT90" s="512"/>
      <c r="LHU90" s="512"/>
      <c r="LHV90" s="512"/>
      <c r="LHW90" s="512"/>
      <c r="LHX90" s="512"/>
      <c r="LIB90" s="512"/>
      <c r="LIC90" s="512"/>
      <c r="LID90" s="512"/>
      <c r="LIE90" s="512"/>
      <c r="LIF90" s="512"/>
      <c r="LIJ90" s="512"/>
      <c r="LIK90" s="512"/>
      <c r="LIL90" s="512"/>
      <c r="LIM90" s="512"/>
      <c r="LIN90" s="512"/>
      <c r="LIR90" s="512"/>
      <c r="LIS90" s="512"/>
      <c r="LIT90" s="512"/>
      <c r="LIU90" s="512"/>
      <c r="LIV90" s="512"/>
      <c r="LIZ90" s="512"/>
      <c r="LJA90" s="512"/>
      <c r="LJB90" s="512"/>
      <c r="LJC90" s="512"/>
      <c r="LJD90" s="512"/>
      <c r="LJH90" s="512"/>
      <c r="LJI90" s="512"/>
      <c r="LJJ90" s="512"/>
      <c r="LJK90" s="512"/>
      <c r="LJL90" s="512"/>
      <c r="LJP90" s="512"/>
      <c r="LJQ90" s="512"/>
      <c r="LJR90" s="512"/>
      <c r="LJS90" s="512"/>
      <c r="LJT90" s="512"/>
      <c r="LJX90" s="512"/>
      <c r="LJY90" s="512"/>
      <c r="LJZ90" s="512"/>
      <c r="LKA90" s="512"/>
      <c r="LKB90" s="512"/>
      <c r="LKF90" s="512"/>
      <c r="LKG90" s="512"/>
      <c r="LKH90" s="512"/>
      <c r="LKI90" s="512"/>
      <c r="LKJ90" s="512"/>
      <c r="LKN90" s="512"/>
      <c r="LKO90" s="512"/>
      <c r="LKP90" s="512"/>
      <c r="LKQ90" s="512"/>
      <c r="LKR90" s="512"/>
      <c r="LKV90" s="512"/>
      <c r="LKW90" s="512"/>
      <c r="LKX90" s="512"/>
      <c r="LKY90" s="512"/>
      <c r="LKZ90" s="512"/>
      <c r="LLD90" s="512"/>
      <c r="LLE90" s="512"/>
      <c r="LLF90" s="512"/>
      <c r="LLG90" s="512"/>
      <c r="LLH90" s="512"/>
      <c r="LLL90" s="512"/>
      <c r="LLM90" s="512"/>
      <c r="LLN90" s="512"/>
      <c r="LLO90" s="512"/>
      <c r="LLP90" s="512"/>
      <c r="LLT90" s="512"/>
      <c r="LLU90" s="512"/>
      <c r="LLV90" s="512"/>
      <c r="LLW90" s="512"/>
      <c r="LLX90" s="512"/>
      <c r="LMB90" s="512"/>
      <c r="LMC90" s="512"/>
      <c r="LMD90" s="512"/>
      <c r="LME90" s="512"/>
      <c r="LMF90" s="512"/>
      <c r="LMJ90" s="512"/>
      <c r="LMK90" s="512"/>
      <c r="LML90" s="512"/>
      <c r="LMM90" s="512"/>
      <c r="LMN90" s="512"/>
      <c r="LMR90" s="512"/>
      <c r="LMS90" s="512"/>
      <c r="LMT90" s="512"/>
      <c r="LMU90" s="512"/>
      <c r="LMV90" s="512"/>
      <c r="LMZ90" s="512"/>
      <c r="LNA90" s="512"/>
      <c r="LNB90" s="512"/>
      <c r="LNC90" s="512"/>
      <c r="LND90" s="512"/>
      <c r="LNH90" s="512"/>
      <c r="LNI90" s="512"/>
      <c r="LNJ90" s="512"/>
      <c r="LNK90" s="512"/>
      <c r="LNL90" s="512"/>
      <c r="LNP90" s="512"/>
      <c r="LNQ90" s="512"/>
      <c r="LNR90" s="512"/>
      <c r="LNS90" s="512"/>
      <c r="LNT90" s="512"/>
      <c r="LNX90" s="512"/>
      <c r="LNY90" s="512"/>
      <c r="LNZ90" s="512"/>
      <c r="LOA90" s="512"/>
      <c r="LOB90" s="512"/>
      <c r="LOF90" s="512"/>
      <c r="LOG90" s="512"/>
      <c r="LOH90" s="512"/>
      <c r="LOI90" s="512"/>
      <c r="LOJ90" s="512"/>
      <c r="LON90" s="512"/>
      <c r="LOO90" s="512"/>
      <c r="LOP90" s="512"/>
      <c r="LOQ90" s="512"/>
      <c r="LOR90" s="512"/>
      <c r="LOV90" s="512"/>
      <c r="LOW90" s="512"/>
      <c r="LOX90" s="512"/>
      <c r="LOY90" s="512"/>
      <c r="LOZ90" s="512"/>
      <c r="LPD90" s="512"/>
      <c r="LPE90" s="512"/>
      <c r="LPF90" s="512"/>
      <c r="LPG90" s="512"/>
      <c r="LPH90" s="512"/>
      <c r="LPL90" s="512"/>
      <c r="LPM90" s="512"/>
      <c r="LPN90" s="512"/>
      <c r="LPO90" s="512"/>
      <c r="LPP90" s="512"/>
      <c r="LPT90" s="512"/>
      <c r="LPU90" s="512"/>
      <c r="LPV90" s="512"/>
      <c r="LPW90" s="512"/>
      <c r="LPX90" s="512"/>
      <c r="LQB90" s="512"/>
      <c r="LQC90" s="512"/>
      <c r="LQD90" s="512"/>
      <c r="LQE90" s="512"/>
      <c r="LQF90" s="512"/>
      <c r="LQJ90" s="512"/>
      <c r="LQK90" s="512"/>
      <c r="LQL90" s="512"/>
      <c r="LQM90" s="512"/>
      <c r="LQN90" s="512"/>
      <c r="LQR90" s="512"/>
      <c r="LQS90" s="512"/>
      <c r="LQT90" s="512"/>
      <c r="LQU90" s="512"/>
      <c r="LQV90" s="512"/>
      <c r="LQZ90" s="512"/>
      <c r="LRA90" s="512"/>
      <c r="LRB90" s="512"/>
      <c r="LRC90" s="512"/>
      <c r="LRD90" s="512"/>
      <c r="LRH90" s="512"/>
      <c r="LRI90" s="512"/>
      <c r="LRJ90" s="512"/>
      <c r="LRK90" s="512"/>
      <c r="LRL90" s="512"/>
      <c r="LRP90" s="512"/>
      <c r="LRQ90" s="512"/>
      <c r="LRR90" s="512"/>
      <c r="LRS90" s="512"/>
      <c r="LRT90" s="512"/>
      <c r="LRX90" s="512"/>
      <c r="LRY90" s="512"/>
      <c r="LRZ90" s="512"/>
      <c r="LSA90" s="512"/>
      <c r="LSB90" s="512"/>
      <c r="LSF90" s="512"/>
      <c r="LSG90" s="512"/>
      <c r="LSH90" s="512"/>
      <c r="LSI90" s="512"/>
      <c r="LSJ90" s="512"/>
      <c r="LSN90" s="512"/>
      <c r="LSO90" s="512"/>
      <c r="LSP90" s="512"/>
      <c r="LSQ90" s="512"/>
      <c r="LSR90" s="512"/>
      <c r="LSV90" s="512"/>
      <c r="LSW90" s="512"/>
      <c r="LSX90" s="512"/>
      <c r="LSY90" s="512"/>
      <c r="LSZ90" s="512"/>
      <c r="LTD90" s="512"/>
      <c r="LTE90" s="512"/>
      <c r="LTF90" s="512"/>
      <c r="LTG90" s="512"/>
      <c r="LTH90" s="512"/>
      <c r="LTL90" s="512"/>
      <c r="LTM90" s="512"/>
      <c r="LTN90" s="512"/>
      <c r="LTO90" s="512"/>
      <c r="LTP90" s="512"/>
      <c r="LTT90" s="512"/>
      <c r="LTU90" s="512"/>
      <c r="LTV90" s="512"/>
      <c r="LTW90" s="512"/>
      <c r="LTX90" s="512"/>
      <c r="LUB90" s="512"/>
      <c r="LUC90" s="512"/>
      <c r="LUD90" s="512"/>
      <c r="LUE90" s="512"/>
      <c r="LUF90" s="512"/>
      <c r="LUJ90" s="512"/>
      <c r="LUK90" s="512"/>
      <c r="LUL90" s="512"/>
      <c r="LUM90" s="512"/>
      <c r="LUN90" s="512"/>
      <c r="LUR90" s="512"/>
      <c r="LUS90" s="512"/>
      <c r="LUT90" s="512"/>
      <c r="LUU90" s="512"/>
      <c r="LUV90" s="512"/>
      <c r="LUZ90" s="512"/>
      <c r="LVA90" s="512"/>
      <c r="LVB90" s="512"/>
      <c r="LVC90" s="512"/>
      <c r="LVD90" s="512"/>
      <c r="LVH90" s="512"/>
      <c r="LVI90" s="512"/>
      <c r="LVJ90" s="512"/>
      <c r="LVK90" s="512"/>
      <c r="LVL90" s="512"/>
      <c r="LVP90" s="512"/>
      <c r="LVQ90" s="512"/>
      <c r="LVR90" s="512"/>
      <c r="LVS90" s="512"/>
      <c r="LVT90" s="512"/>
      <c r="LVX90" s="512"/>
      <c r="LVY90" s="512"/>
      <c r="LVZ90" s="512"/>
      <c r="LWA90" s="512"/>
      <c r="LWB90" s="512"/>
      <c r="LWF90" s="512"/>
      <c r="LWG90" s="512"/>
      <c r="LWH90" s="512"/>
      <c r="LWI90" s="512"/>
      <c r="LWJ90" s="512"/>
      <c r="LWN90" s="512"/>
      <c r="LWO90" s="512"/>
      <c r="LWP90" s="512"/>
      <c r="LWQ90" s="512"/>
      <c r="LWR90" s="512"/>
      <c r="LWV90" s="512"/>
      <c r="LWW90" s="512"/>
      <c r="LWX90" s="512"/>
      <c r="LWY90" s="512"/>
      <c r="LWZ90" s="512"/>
      <c r="LXD90" s="512"/>
      <c r="LXE90" s="512"/>
      <c r="LXF90" s="512"/>
      <c r="LXG90" s="512"/>
      <c r="LXH90" s="512"/>
      <c r="LXL90" s="512"/>
      <c r="LXM90" s="512"/>
      <c r="LXN90" s="512"/>
      <c r="LXO90" s="512"/>
      <c r="LXP90" s="512"/>
      <c r="LXT90" s="512"/>
      <c r="LXU90" s="512"/>
      <c r="LXV90" s="512"/>
      <c r="LXW90" s="512"/>
      <c r="LXX90" s="512"/>
      <c r="LYB90" s="512"/>
      <c r="LYC90" s="512"/>
      <c r="LYD90" s="512"/>
      <c r="LYE90" s="512"/>
      <c r="LYF90" s="512"/>
      <c r="LYJ90" s="512"/>
      <c r="LYK90" s="512"/>
      <c r="LYL90" s="512"/>
      <c r="LYM90" s="512"/>
      <c r="LYN90" s="512"/>
      <c r="LYR90" s="512"/>
      <c r="LYS90" s="512"/>
      <c r="LYT90" s="512"/>
      <c r="LYU90" s="512"/>
      <c r="LYV90" s="512"/>
      <c r="LYZ90" s="512"/>
      <c r="LZA90" s="512"/>
      <c r="LZB90" s="512"/>
      <c r="LZC90" s="512"/>
      <c r="LZD90" s="512"/>
      <c r="LZH90" s="512"/>
      <c r="LZI90" s="512"/>
      <c r="LZJ90" s="512"/>
      <c r="LZK90" s="512"/>
      <c r="LZL90" s="512"/>
      <c r="LZP90" s="512"/>
      <c r="LZQ90" s="512"/>
      <c r="LZR90" s="512"/>
      <c r="LZS90" s="512"/>
      <c r="LZT90" s="512"/>
      <c r="LZX90" s="512"/>
      <c r="LZY90" s="512"/>
      <c r="LZZ90" s="512"/>
      <c r="MAA90" s="512"/>
      <c r="MAB90" s="512"/>
      <c r="MAF90" s="512"/>
      <c r="MAG90" s="512"/>
      <c r="MAH90" s="512"/>
      <c r="MAI90" s="512"/>
      <c r="MAJ90" s="512"/>
      <c r="MAN90" s="512"/>
      <c r="MAO90" s="512"/>
      <c r="MAP90" s="512"/>
      <c r="MAQ90" s="512"/>
      <c r="MAR90" s="512"/>
      <c r="MAV90" s="512"/>
      <c r="MAW90" s="512"/>
      <c r="MAX90" s="512"/>
      <c r="MAY90" s="512"/>
      <c r="MAZ90" s="512"/>
      <c r="MBD90" s="512"/>
      <c r="MBE90" s="512"/>
      <c r="MBF90" s="512"/>
      <c r="MBG90" s="512"/>
      <c r="MBH90" s="512"/>
      <c r="MBL90" s="512"/>
      <c r="MBM90" s="512"/>
      <c r="MBN90" s="512"/>
      <c r="MBO90" s="512"/>
      <c r="MBP90" s="512"/>
      <c r="MBT90" s="512"/>
      <c r="MBU90" s="512"/>
      <c r="MBV90" s="512"/>
      <c r="MBW90" s="512"/>
      <c r="MBX90" s="512"/>
      <c r="MCB90" s="512"/>
      <c r="MCC90" s="512"/>
      <c r="MCD90" s="512"/>
      <c r="MCE90" s="512"/>
      <c r="MCF90" s="512"/>
      <c r="MCJ90" s="512"/>
      <c r="MCK90" s="512"/>
      <c r="MCL90" s="512"/>
      <c r="MCM90" s="512"/>
      <c r="MCN90" s="512"/>
      <c r="MCR90" s="512"/>
      <c r="MCS90" s="512"/>
      <c r="MCT90" s="512"/>
      <c r="MCU90" s="512"/>
      <c r="MCV90" s="512"/>
      <c r="MCZ90" s="512"/>
      <c r="MDA90" s="512"/>
      <c r="MDB90" s="512"/>
      <c r="MDC90" s="512"/>
      <c r="MDD90" s="512"/>
      <c r="MDH90" s="512"/>
      <c r="MDI90" s="512"/>
      <c r="MDJ90" s="512"/>
      <c r="MDK90" s="512"/>
      <c r="MDL90" s="512"/>
      <c r="MDP90" s="512"/>
      <c r="MDQ90" s="512"/>
      <c r="MDR90" s="512"/>
      <c r="MDS90" s="512"/>
      <c r="MDT90" s="512"/>
      <c r="MDX90" s="512"/>
      <c r="MDY90" s="512"/>
      <c r="MDZ90" s="512"/>
      <c r="MEA90" s="512"/>
      <c r="MEB90" s="512"/>
      <c r="MEF90" s="512"/>
      <c r="MEG90" s="512"/>
      <c r="MEH90" s="512"/>
      <c r="MEI90" s="512"/>
      <c r="MEJ90" s="512"/>
      <c r="MEN90" s="512"/>
      <c r="MEO90" s="512"/>
      <c r="MEP90" s="512"/>
      <c r="MEQ90" s="512"/>
      <c r="MER90" s="512"/>
      <c r="MEV90" s="512"/>
      <c r="MEW90" s="512"/>
      <c r="MEX90" s="512"/>
      <c r="MEY90" s="512"/>
      <c r="MEZ90" s="512"/>
      <c r="MFD90" s="512"/>
      <c r="MFE90" s="512"/>
      <c r="MFF90" s="512"/>
      <c r="MFG90" s="512"/>
      <c r="MFH90" s="512"/>
      <c r="MFL90" s="512"/>
      <c r="MFM90" s="512"/>
      <c r="MFN90" s="512"/>
      <c r="MFO90" s="512"/>
      <c r="MFP90" s="512"/>
      <c r="MFT90" s="512"/>
      <c r="MFU90" s="512"/>
      <c r="MFV90" s="512"/>
      <c r="MFW90" s="512"/>
      <c r="MFX90" s="512"/>
      <c r="MGB90" s="512"/>
      <c r="MGC90" s="512"/>
      <c r="MGD90" s="512"/>
      <c r="MGE90" s="512"/>
      <c r="MGF90" s="512"/>
      <c r="MGJ90" s="512"/>
      <c r="MGK90" s="512"/>
      <c r="MGL90" s="512"/>
      <c r="MGM90" s="512"/>
      <c r="MGN90" s="512"/>
      <c r="MGR90" s="512"/>
      <c r="MGS90" s="512"/>
      <c r="MGT90" s="512"/>
      <c r="MGU90" s="512"/>
      <c r="MGV90" s="512"/>
      <c r="MGZ90" s="512"/>
      <c r="MHA90" s="512"/>
      <c r="MHB90" s="512"/>
      <c r="MHC90" s="512"/>
      <c r="MHD90" s="512"/>
      <c r="MHH90" s="512"/>
      <c r="MHI90" s="512"/>
      <c r="MHJ90" s="512"/>
      <c r="MHK90" s="512"/>
      <c r="MHL90" s="512"/>
      <c r="MHP90" s="512"/>
      <c r="MHQ90" s="512"/>
      <c r="MHR90" s="512"/>
      <c r="MHS90" s="512"/>
      <c r="MHT90" s="512"/>
      <c r="MHX90" s="512"/>
      <c r="MHY90" s="512"/>
      <c r="MHZ90" s="512"/>
      <c r="MIA90" s="512"/>
      <c r="MIB90" s="512"/>
      <c r="MIF90" s="512"/>
      <c r="MIG90" s="512"/>
      <c r="MIH90" s="512"/>
      <c r="MII90" s="512"/>
      <c r="MIJ90" s="512"/>
      <c r="MIN90" s="512"/>
      <c r="MIO90" s="512"/>
      <c r="MIP90" s="512"/>
      <c r="MIQ90" s="512"/>
      <c r="MIR90" s="512"/>
      <c r="MIV90" s="512"/>
      <c r="MIW90" s="512"/>
      <c r="MIX90" s="512"/>
      <c r="MIY90" s="512"/>
      <c r="MIZ90" s="512"/>
      <c r="MJD90" s="512"/>
      <c r="MJE90" s="512"/>
      <c r="MJF90" s="512"/>
      <c r="MJG90" s="512"/>
      <c r="MJH90" s="512"/>
      <c r="MJL90" s="512"/>
      <c r="MJM90" s="512"/>
      <c r="MJN90" s="512"/>
      <c r="MJO90" s="512"/>
      <c r="MJP90" s="512"/>
      <c r="MJT90" s="512"/>
      <c r="MJU90" s="512"/>
      <c r="MJV90" s="512"/>
      <c r="MJW90" s="512"/>
      <c r="MJX90" s="512"/>
      <c r="MKB90" s="512"/>
      <c r="MKC90" s="512"/>
      <c r="MKD90" s="512"/>
      <c r="MKE90" s="512"/>
      <c r="MKF90" s="512"/>
      <c r="MKJ90" s="512"/>
      <c r="MKK90" s="512"/>
      <c r="MKL90" s="512"/>
      <c r="MKM90" s="512"/>
      <c r="MKN90" s="512"/>
      <c r="MKR90" s="512"/>
      <c r="MKS90" s="512"/>
      <c r="MKT90" s="512"/>
      <c r="MKU90" s="512"/>
      <c r="MKV90" s="512"/>
      <c r="MKZ90" s="512"/>
      <c r="MLA90" s="512"/>
      <c r="MLB90" s="512"/>
      <c r="MLC90" s="512"/>
      <c r="MLD90" s="512"/>
      <c r="MLH90" s="512"/>
      <c r="MLI90" s="512"/>
      <c r="MLJ90" s="512"/>
      <c r="MLK90" s="512"/>
      <c r="MLL90" s="512"/>
      <c r="MLP90" s="512"/>
      <c r="MLQ90" s="512"/>
      <c r="MLR90" s="512"/>
      <c r="MLS90" s="512"/>
      <c r="MLT90" s="512"/>
      <c r="MLX90" s="512"/>
      <c r="MLY90" s="512"/>
      <c r="MLZ90" s="512"/>
      <c r="MMA90" s="512"/>
      <c r="MMB90" s="512"/>
      <c r="MMF90" s="512"/>
      <c r="MMG90" s="512"/>
      <c r="MMH90" s="512"/>
      <c r="MMI90" s="512"/>
      <c r="MMJ90" s="512"/>
      <c r="MMN90" s="512"/>
      <c r="MMO90" s="512"/>
      <c r="MMP90" s="512"/>
      <c r="MMQ90" s="512"/>
      <c r="MMR90" s="512"/>
      <c r="MMV90" s="512"/>
      <c r="MMW90" s="512"/>
      <c r="MMX90" s="512"/>
      <c r="MMY90" s="512"/>
      <c r="MMZ90" s="512"/>
      <c r="MND90" s="512"/>
      <c r="MNE90" s="512"/>
      <c r="MNF90" s="512"/>
      <c r="MNG90" s="512"/>
      <c r="MNH90" s="512"/>
      <c r="MNL90" s="512"/>
      <c r="MNM90" s="512"/>
      <c r="MNN90" s="512"/>
      <c r="MNO90" s="512"/>
      <c r="MNP90" s="512"/>
      <c r="MNT90" s="512"/>
      <c r="MNU90" s="512"/>
      <c r="MNV90" s="512"/>
      <c r="MNW90" s="512"/>
      <c r="MNX90" s="512"/>
      <c r="MOB90" s="512"/>
      <c r="MOC90" s="512"/>
      <c r="MOD90" s="512"/>
      <c r="MOE90" s="512"/>
      <c r="MOF90" s="512"/>
      <c r="MOJ90" s="512"/>
      <c r="MOK90" s="512"/>
      <c r="MOL90" s="512"/>
      <c r="MOM90" s="512"/>
      <c r="MON90" s="512"/>
      <c r="MOR90" s="512"/>
      <c r="MOS90" s="512"/>
      <c r="MOT90" s="512"/>
      <c r="MOU90" s="512"/>
      <c r="MOV90" s="512"/>
      <c r="MOZ90" s="512"/>
      <c r="MPA90" s="512"/>
      <c r="MPB90" s="512"/>
      <c r="MPC90" s="512"/>
      <c r="MPD90" s="512"/>
      <c r="MPH90" s="512"/>
      <c r="MPI90" s="512"/>
      <c r="MPJ90" s="512"/>
      <c r="MPK90" s="512"/>
      <c r="MPL90" s="512"/>
      <c r="MPP90" s="512"/>
      <c r="MPQ90" s="512"/>
      <c r="MPR90" s="512"/>
      <c r="MPS90" s="512"/>
      <c r="MPT90" s="512"/>
      <c r="MPX90" s="512"/>
      <c r="MPY90" s="512"/>
      <c r="MPZ90" s="512"/>
      <c r="MQA90" s="512"/>
      <c r="MQB90" s="512"/>
      <c r="MQF90" s="512"/>
      <c r="MQG90" s="512"/>
      <c r="MQH90" s="512"/>
      <c r="MQI90" s="512"/>
      <c r="MQJ90" s="512"/>
      <c r="MQN90" s="512"/>
      <c r="MQO90" s="512"/>
      <c r="MQP90" s="512"/>
      <c r="MQQ90" s="512"/>
      <c r="MQR90" s="512"/>
      <c r="MQV90" s="512"/>
      <c r="MQW90" s="512"/>
      <c r="MQX90" s="512"/>
      <c r="MQY90" s="512"/>
      <c r="MQZ90" s="512"/>
      <c r="MRD90" s="512"/>
      <c r="MRE90" s="512"/>
      <c r="MRF90" s="512"/>
      <c r="MRG90" s="512"/>
      <c r="MRH90" s="512"/>
      <c r="MRL90" s="512"/>
      <c r="MRM90" s="512"/>
      <c r="MRN90" s="512"/>
      <c r="MRO90" s="512"/>
      <c r="MRP90" s="512"/>
      <c r="MRT90" s="512"/>
      <c r="MRU90" s="512"/>
      <c r="MRV90" s="512"/>
      <c r="MRW90" s="512"/>
      <c r="MRX90" s="512"/>
      <c r="MSB90" s="512"/>
      <c r="MSC90" s="512"/>
      <c r="MSD90" s="512"/>
      <c r="MSE90" s="512"/>
      <c r="MSF90" s="512"/>
      <c r="MSJ90" s="512"/>
      <c r="MSK90" s="512"/>
      <c r="MSL90" s="512"/>
      <c r="MSM90" s="512"/>
      <c r="MSN90" s="512"/>
      <c r="MSR90" s="512"/>
      <c r="MSS90" s="512"/>
      <c r="MST90" s="512"/>
      <c r="MSU90" s="512"/>
      <c r="MSV90" s="512"/>
      <c r="MSZ90" s="512"/>
      <c r="MTA90" s="512"/>
      <c r="MTB90" s="512"/>
      <c r="MTC90" s="512"/>
      <c r="MTD90" s="512"/>
      <c r="MTH90" s="512"/>
      <c r="MTI90" s="512"/>
      <c r="MTJ90" s="512"/>
      <c r="MTK90" s="512"/>
      <c r="MTL90" s="512"/>
      <c r="MTP90" s="512"/>
      <c r="MTQ90" s="512"/>
      <c r="MTR90" s="512"/>
      <c r="MTS90" s="512"/>
      <c r="MTT90" s="512"/>
      <c r="MTX90" s="512"/>
      <c r="MTY90" s="512"/>
      <c r="MTZ90" s="512"/>
      <c r="MUA90" s="512"/>
      <c r="MUB90" s="512"/>
      <c r="MUF90" s="512"/>
      <c r="MUG90" s="512"/>
      <c r="MUH90" s="512"/>
      <c r="MUI90" s="512"/>
      <c r="MUJ90" s="512"/>
      <c r="MUN90" s="512"/>
      <c r="MUO90" s="512"/>
      <c r="MUP90" s="512"/>
      <c r="MUQ90" s="512"/>
      <c r="MUR90" s="512"/>
      <c r="MUV90" s="512"/>
      <c r="MUW90" s="512"/>
      <c r="MUX90" s="512"/>
      <c r="MUY90" s="512"/>
      <c r="MUZ90" s="512"/>
      <c r="MVD90" s="512"/>
      <c r="MVE90" s="512"/>
      <c r="MVF90" s="512"/>
      <c r="MVG90" s="512"/>
      <c r="MVH90" s="512"/>
      <c r="MVL90" s="512"/>
      <c r="MVM90" s="512"/>
      <c r="MVN90" s="512"/>
      <c r="MVO90" s="512"/>
      <c r="MVP90" s="512"/>
      <c r="MVT90" s="512"/>
      <c r="MVU90" s="512"/>
      <c r="MVV90" s="512"/>
      <c r="MVW90" s="512"/>
      <c r="MVX90" s="512"/>
      <c r="MWB90" s="512"/>
      <c r="MWC90" s="512"/>
      <c r="MWD90" s="512"/>
      <c r="MWE90" s="512"/>
      <c r="MWF90" s="512"/>
      <c r="MWJ90" s="512"/>
      <c r="MWK90" s="512"/>
      <c r="MWL90" s="512"/>
      <c r="MWM90" s="512"/>
      <c r="MWN90" s="512"/>
      <c r="MWR90" s="512"/>
      <c r="MWS90" s="512"/>
      <c r="MWT90" s="512"/>
      <c r="MWU90" s="512"/>
      <c r="MWV90" s="512"/>
      <c r="MWZ90" s="512"/>
      <c r="MXA90" s="512"/>
      <c r="MXB90" s="512"/>
      <c r="MXC90" s="512"/>
      <c r="MXD90" s="512"/>
      <c r="MXH90" s="512"/>
      <c r="MXI90" s="512"/>
      <c r="MXJ90" s="512"/>
      <c r="MXK90" s="512"/>
      <c r="MXL90" s="512"/>
      <c r="MXP90" s="512"/>
      <c r="MXQ90" s="512"/>
      <c r="MXR90" s="512"/>
      <c r="MXS90" s="512"/>
      <c r="MXT90" s="512"/>
      <c r="MXX90" s="512"/>
      <c r="MXY90" s="512"/>
      <c r="MXZ90" s="512"/>
      <c r="MYA90" s="512"/>
      <c r="MYB90" s="512"/>
      <c r="MYF90" s="512"/>
      <c r="MYG90" s="512"/>
      <c r="MYH90" s="512"/>
      <c r="MYI90" s="512"/>
      <c r="MYJ90" s="512"/>
      <c r="MYN90" s="512"/>
      <c r="MYO90" s="512"/>
      <c r="MYP90" s="512"/>
      <c r="MYQ90" s="512"/>
      <c r="MYR90" s="512"/>
      <c r="MYV90" s="512"/>
      <c r="MYW90" s="512"/>
      <c r="MYX90" s="512"/>
      <c r="MYY90" s="512"/>
      <c r="MYZ90" s="512"/>
      <c r="MZD90" s="512"/>
      <c r="MZE90" s="512"/>
      <c r="MZF90" s="512"/>
      <c r="MZG90" s="512"/>
      <c r="MZH90" s="512"/>
      <c r="MZL90" s="512"/>
      <c r="MZM90" s="512"/>
      <c r="MZN90" s="512"/>
      <c r="MZO90" s="512"/>
      <c r="MZP90" s="512"/>
      <c r="MZT90" s="512"/>
      <c r="MZU90" s="512"/>
      <c r="MZV90" s="512"/>
      <c r="MZW90" s="512"/>
      <c r="MZX90" s="512"/>
      <c r="NAB90" s="512"/>
      <c r="NAC90" s="512"/>
      <c r="NAD90" s="512"/>
      <c r="NAE90" s="512"/>
      <c r="NAF90" s="512"/>
      <c r="NAJ90" s="512"/>
      <c r="NAK90" s="512"/>
      <c r="NAL90" s="512"/>
      <c r="NAM90" s="512"/>
      <c r="NAN90" s="512"/>
      <c r="NAR90" s="512"/>
      <c r="NAS90" s="512"/>
      <c r="NAT90" s="512"/>
      <c r="NAU90" s="512"/>
      <c r="NAV90" s="512"/>
      <c r="NAZ90" s="512"/>
      <c r="NBA90" s="512"/>
      <c r="NBB90" s="512"/>
      <c r="NBC90" s="512"/>
      <c r="NBD90" s="512"/>
      <c r="NBH90" s="512"/>
      <c r="NBI90" s="512"/>
      <c r="NBJ90" s="512"/>
      <c r="NBK90" s="512"/>
      <c r="NBL90" s="512"/>
      <c r="NBP90" s="512"/>
      <c r="NBQ90" s="512"/>
      <c r="NBR90" s="512"/>
      <c r="NBS90" s="512"/>
      <c r="NBT90" s="512"/>
      <c r="NBX90" s="512"/>
      <c r="NBY90" s="512"/>
      <c r="NBZ90" s="512"/>
      <c r="NCA90" s="512"/>
      <c r="NCB90" s="512"/>
      <c r="NCF90" s="512"/>
      <c r="NCG90" s="512"/>
      <c r="NCH90" s="512"/>
      <c r="NCI90" s="512"/>
      <c r="NCJ90" s="512"/>
      <c r="NCN90" s="512"/>
      <c r="NCO90" s="512"/>
      <c r="NCP90" s="512"/>
      <c r="NCQ90" s="512"/>
      <c r="NCR90" s="512"/>
      <c r="NCV90" s="512"/>
      <c r="NCW90" s="512"/>
      <c r="NCX90" s="512"/>
      <c r="NCY90" s="512"/>
      <c r="NCZ90" s="512"/>
      <c r="NDD90" s="512"/>
      <c r="NDE90" s="512"/>
      <c r="NDF90" s="512"/>
      <c r="NDG90" s="512"/>
      <c r="NDH90" s="512"/>
      <c r="NDL90" s="512"/>
      <c r="NDM90" s="512"/>
      <c r="NDN90" s="512"/>
      <c r="NDO90" s="512"/>
      <c r="NDP90" s="512"/>
      <c r="NDT90" s="512"/>
      <c r="NDU90" s="512"/>
      <c r="NDV90" s="512"/>
      <c r="NDW90" s="512"/>
      <c r="NDX90" s="512"/>
      <c r="NEB90" s="512"/>
      <c r="NEC90" s="512"/>
      <c r="NED90" s="512"/>
      <c r="NEE90" s="512"/>
      <c r="NEF90" s="512"/>
      <c r="NEJ90" s="512"/>
      <c r="NEK90" s="512"/>
      <c r="NEL90" s="512"/>
      <c r="NEM90" s="512"/>
      <c r="NEN90" s="512"/>
      <c r="NER90" s="512"/>
      <c r="NES90" s="512"/>
      <c r="NET90" s="512"/>
      <c r="NEU90" s="512"/>
      <c r="NEV90" s="512"/>
      <c r="NEZ90" s="512"/>
      <c r="NFA90" s="512"/>
      <c r="NFB90" s="512"/>
      <c r="NFC90" s="512"/>
      <c r="NFD90" s="512"/>
      <c r="NFH90" s="512"/>
      <c r="NFI90" s="512"/>
      <c r="NFJ90" s="512"/>
      <c r="NFK90" s="512"/>
      <c r="NFL90" s="512"/>
      <c r="NFP90" s="512"/>
      <c r="NFQ90" s="512"/>
      <c r="NFR90" s="512"/>
      <c r="NFS90" s="512"/>
      <c r="NFT90" s="512"/>
      <c r="NFX90" s="512"/>
      <c r="NFY90" s="512"/>
      <c r="NFZ90" s="512"/>
      <c r="NGA90" s="512"/>
      <c r="NGB90" s="512"/>
      <c r="NGF90" s="512"/>
      <c r="NGG90" s="512"/>
      <c r="NGH90" s="512"/>
      <c r="NGI90" s="512"/>
      <c r="NGJ90" s="512"/>
      <c r="NGN90" s="512"/>
      <c r="NGO90" s="512"/>
      <c r="NGP90" s="512"/>
      <c r="NGQ90" s="512"/>
      <c r="NGR90" s="512"/>
      <c r="NGV90" s="512"/>
      <c r="NGW90" s="512"/>
      <c r="NGX90" s="512"/>
      <c r="NGY90" s="512"/>
      <c r="NGZ90" s="512"/>
      <c r="NHD90" s="512"/>
      <c r="NHE90" s="512"/>
      <c r="NHF90" s="512"/>
      <c r="NHG90" s="512"/>
      <c r="NHH90" s="512"/>
      <c r="NHL90" s="512"/>
      <c r="NHM90" s="512"/>
      <c r="NHN90" s="512"/>
      <c r="NHO90" s="512"/>
      <c r="NHP90" s="512"/>
      <c r="NHT90" s="512"/>
      <c r="NHU90" s="512"/>
      <c r="NHV90" s="512"/>
      <c r="NHW90" s="512"/>
      <c r="NHX90" s="512"/>
      <c r="NIB90" s="512"/>
      <c r="NIC90" s="512"/>
      <c r="NID90" s="512"/>
      <c r="NIE90" s="512"/>
      <c r="NIF90" s="512"/>
      <c r="NIJ90" s="512"/>
      <c r="NIK90" s="512"/>
      <c r="NIL90" s="512"/>
      <c r="NIM90" s="512"/>
      <c r="NIN90" s="512"/>
      <c r="NIR90" s="512"/>
      <c r="NIS90" s="512"/>
      <c r="NIT90" s="512"/>
      <c r="NIU90" s="512"/>
      <c r="NIV90" s="512"/>
      <c r="NIZ90" s="512"/>
      <c r="NJA90" s="512"/>
      <c r="NJB90" s="512"/>
      <c r="NJC90" s="512"/>
      <c r="NJD90" s="512"/>
      <c r="NJH90" s="512"/>
      <c r="NJI90" s="512"/>
      <c r="NJJ90" s="512"/>
      <c r="NJK90" s="512"/>
      <c r="NJL90" s="512"/>
      <c r="NJP90" s="512"/>
      <c r="NJQ90" s="512"/>
      <c r="NJR90" s="512"/>
      <c r="NJS90" s="512"/>
      <c r="NJT90" s="512"/>
      <c r="NJX90" s="512"/>
      <c r="NJY90" s="512"/>
      <c r="NJZ90" s="512"/>
      <c r="NKA90" s="512"/>
      <c r="NKB90" s="512"/>
      <c r="NKF90" s="512"/>
      <c r="NKG90" s="512"/>
      <c r="NKH90" s="512"/>
      <c r="NKI90" s="512"/>
      <c r="NKJ90" s="512"/>
      <c r="NKN90" s="512"/>
      <c r="NKO90" s="512"/>
      <c r="NKP90" s="512"/>
      <c r="NKQ90" s="512"/>
      <c r="NKR90" s="512"/>
      <c r="NKV90" s="512"/>
      <c r="NKW90" s="512"/>
      <c r="NKX90" s="512"/>
      <c r="NKY90" s="512"/>
      <c r="NKZ90" s="512"/>
      <c r="NLD90" s="512"/>
      <c r="NLE90" s="512"/>
      <c r="NLF90" s="512"/>
      <c r="NLG90" s="512"/>
      <c r="NLH90" s="512"/>
      <c r="NLL90" s="512"/>
      <c r="NLM90" s="512"/>
      <c r="NLN90" s="512"/>
      <c r="NLO90" s="512"/>
      <c r="NLP90" s="512"/>
      <c r="NLT90" s="512"/>
      <c r="NLU90" s="512"/>
      <c r="NLV90" s="512"/>
      <c r="NLW90" s="512"/>
      <c r="NLX90" s="512"/>
      <c r="NMB90" s="512"/>
      <c r="NMC90" s="512"/>
      <c r="NMD90" s="512"/>
      <c r="NME90" s="512"/>
      <c r="NMF90" s="512"/>
      <c r="NMJ90" s="512"/>
      <c r="NMK90" s="512"/>
      <c r="NML90" s="512"/>
      <c r="NMM90" s="512"/>
      <c r="NMN90" s="512"/>
      <c r="NMR90" s="512"/>
      <c r="NMS90" s="512"/>
      <c r="NMT90" s="512"/>
      <c r="NMU90" s="512"/>
      <c r="NMV90" s="512"/>
      <c r="NMZ90" s="512"/>
      <c r="NNA90" s="512"/>
      <c r="NNB90" s="512"/>
      <c r="NNC90" s="512"/>
      <c r="NND90" s="512"/>
      <c r="NNH90" s="512"/>
      <c r="NNI90" s="512"/>
      <c r="NNJ90" s="512"/>
      <c r="NNK90" s="512"/>
      <c r="NNL90" s="512"/>
      <c r="NNP90" s="512"/>
      <c r="NNQ90" s="512"/>
      <c r="NNR90" s="512"/>
      <c r="NNS90" s="512"/>
      <c r="NNT90" s="512"/>
      <c r="NNX90" s="512"/>
      <c r="NNY90" s="512"/>
      <c r="NNZ90" s="512"/>
      <c r="NOA90" s="512"/>
      <c r="NOB90" s="512"/>
      <c r="NOF90" s="512"/>
      <c r="NOG90" s="512"/>
      <c r="NOH90" s="512"/>
      <c r="NOI90" s="512"/>
      <c r="NOJ90" s="512"/>
      <c r="NON90" s="512"/>
      <c r="NOO90" s="512"/>
      <c r="NOP90" s="512"/>
      <c r="NOQ90" s="512"/>
      <c r="NOR90" s="512"/>
      <c r="NOV90" s="512"/>
      <c r="NOW90" s="512"/>
      <c r="NOX90" s="512"/>
      <c r="NOY90" s="512"/>
      <c r="NOZ90" s="512"/>
      <c r="NPD90" s="512"/>
      <c r="NPE90" s="512"/>
      <c r="NPF90" s="512"/>
      <c r="NPG90" s="512"/>
      <c r="NPH90" s="512"/>
      <c r="NPL90" s="512"/>
      <c r="NPM90" s="512"/>
      <c r="NPN90" s="512"/>
      <c r="NPO90" s="512"/>
      <c r="NPP90" s="512"/>
      <c r="NPT90" s="512"/>
      <c r="NPU90" s="512"/>
      <c r="NPV90" s="512"/>
      <c r="NPW90" s="512"/>
      <c r="NPX90" s="512"/>
      <c r="NQB90" s="512"/>
      <c r="NQC90" s="512"/>
      <c r="NQD90" s="512"/>
      <c r="NQE90" s="512"/>
      <c r="NQF90" s="512"/>
      <c r="NQJ90" s="512"/>
      <c r="NQK90" s="512"/>
      <c r="NQL90" s="512"/>
      <c r="NQM90" s="512"/>
      <c r="NQN90" s="512"/>
      <c r="NQR90" s="512"/>
      <c r="NQS90" s="512"/>
      <c r="NQT90" s="512"/>
      <c r="NQU90" s="512"/>
      <c r="NQV90" s="512"/>
      <c r="NQZ90" s="512"/>
      <c r="NRA90" s="512"/>
      <c r="NRB90" s="512"/>
      <c r="NRC90" s="512"/>
      <c r="NRD90" s="512"/>
      <c r="NRH90" s="512"/>
      <c r="NRI90" s="512"/>
      <c r="NRJ90" s="512"/>
      <c r="NRK90" s="512"/>
      <c r="NRL90" s="512"/>
      <c r="NRP90" s="512"/>
      <c r="NRQ90" s="512"/>
      <c r="NRR90" s="512"/>
      <c r="NRS90" s="512"/>
      <c r="NRT90" s="512"/>
      <c r="NRX90" s="512"/>
      <c r="NRY90" s="512"/>
      <c r="NRZ90" s="512"/>
      <c r="NSA90" s="512"/>
      <c r="NSB90" s="512"/>
      <c r="NSF90" s="512"/>
      <c r="NSG90" s="512"/>
      <c r="NSH90" s="512"/>
      <c r="NSI90" s="512"/>
      <c r="NSJ90" s="512"/>
      <c r="NSN90" s="512"/>
      <c r="NSO90" s="512"/>
      <c r="NSP90" s="512"/>
      <c r="NSQ90" s="512"/>
      <c r="NSR90" s="512"/>
      <c r="NSV90" s="512"/>
      <c r="NSW90" s="512"/>
      <c r="NSX90" s="512"/>
      <c r="NSY90" s="512"/>
      <c r="NSZ90" s="512"/>
      <c r="NTD90" s="512"/>
      <c r="NTE90" s="512"/>
      <c r="NTF90" s="512"/>
      <c r="NTG90" s="512"/>
      <c r="NTH90" s="512"/>
      <c r="NTL90" s="512"/>
      <c r="NTM90" s="512"/>
      <c r="NTN90" s="512"/>
      <c r="NTO90" s="512"/>
      <c r="NTP90" s="512"/>
      <c r="NTT90" s="512"/>
      <c r="NTU90" s="512"/>
      <c r="NTV90" s="512"/>
      <c r="NTW90" s="512"/>
      <c r="NTX90" s="512"/>
      <c r="NUB90" s="512"/>
      <c r="NUC90" s="512"/>
      <c r="NUD90" s="512"/>
      <c r="NUE90" s="512"/>
      <c r="NUF90" s="512"/>
      <c r="NUJ90" s="512"/>
      <c r="NUK90" s="512"/>
      <c r="NUL90" s="512"/>
      <c r="NUM90" s="512"/>
      <c r="NUN90" s="512"/>
      <c r="NUR90" s="512"/>
      <c r="NUS90" s="512"/>
      <c r="NUT90" s="512"/>
      <c r="NUU90" s="512"/>
      <c r="NUV90" s="512"/>
      <c r="NUZ90" s="512"/>
      <c r="NVA90" s="512"/>
      <c r="NVB90" s="512"/>
      <c r="NVC90" s="512"/>
      <c r="NVD90" s="512"/>
      <c r="NVH90" s="512"/>
      <c r="NVI90" s="512"/>
      <c r="NVJ90" s="512"/>
      <c r="NVK90" s="512"/>
      <c r="NVL90" s="512"/>
      <c r="NVP90" s="512"/>
      <c r="NVQ90" s="512"/>
      <c r="NVR90" s="512"/>
      <c r="NVS90" s="512"/>
      <c r="NVT90" s="512"/>
      <c r="NVX90" s="512"/>
      <c r="NVY90" s="512"/>
      <c r="NVZ90" s="512"/>
      <c r="NWA90" s="512"/>
      <c r="NWB90" s="512"/>
      <c r="NWF90" s="512"/>
      <c r="NWG90" s="512"/>
      <c r="NWH90" s="512"/>
      <c r="NWI90" s="512"/>
      <c r="NWJ90" s="512"/>
      <c r="NWN90" s="512"/>
      <c r="NWO90" s="512"/>
      <c r="NWP90" s="512"/>
      <c r="NWQ90" s="512"/>
      <c r="NWR90" s="512"/>
      <c r="NWV90" s="512"/>
      <c r="NWW90" s="512"/>
      <c r="NWX90" s="512"/>
      <c r="NWY90" s="512"/>
      <c r="NWZ90" s="512"/>
      <c r="NXD90" s="512"/>
      <c r="NXE90" s="512"/>
      <c r="NXF90" s="512"/>
      <c r="NXG90" s="512"/>
      <c r="NXH90" s="512"/>
      <c r="NXL90" s="512"/>
      <c r="NXM90" s="512"/>
      <c r="NXN90" s="512"/>
      <c r="NXO90" s="512"/>
      <c r="NXP90" s="512"/>
      <c r="NXT90" s="512"/>
      <c r="NXU90" s="512"/>
      <c r="NXV90" s="512"/>
      <c r="NXW90" s="512"/>
      <c r="NXX90" s="512"/>
      <c r="NYB90" s="512"/>
      <c r="NYC90" s="512"/>
      <c r="NYD90" s="512"/>
      <c r="NYE90" s="512"/>
      <c r="NYF90" s="512"/>
      <c r="NYJ90" s="512"/>
      <c r="NYK90" s="512"/>
      <c r="NYL90" s="512"/>
      <c r="NYM90" s="512"/>
      <c r="NYN90" s="512"/>
      <c r="NYR90" s="512"/>
      <c r="NYS90" s="512"/>
      <c r="NYT90" s="512"/>
      <c r="NYU90" s="512"/>
      <c r="NYV90" s="512"/>
      <c r="NYZ90" s="512"/>
      <c r="NZA90" s="512"/>
      <c r="NZB90" s="512"/>
      <c r="NZC90" s="512"/>
      <c r="NZD90" s="512"/>
      <c r="NZH90" s="512"/>
      <c r="NZI90" s="512"/>
      <c r="NZJ90" s="512"/>
      <c r="NZK90" s="512"/>
      <c r="NZL90" s="512"/>
      <c r="NZP90" s="512"/>
      <c r="NZQ90" s="512"/>
      <c r="NZR90" s="512"/>
      <c r="NZS90" s="512"/>
      <c r="NZT90" s="512"/>
      <c r="NZX90" s="512"/>
      <c r="NZY90" s="512"/>
      <c r="NZZ90" s="512"/>
      <c r="OAA90" s="512"/>
      <c r="OAB90" s="512"/>
      <c r="OAF90" s="512"/>
      <c r="OAG90" s="512"/>
      <c r="OAH90" s="512"/>
      <c r="OAI90" s="512"/>
      <c r="OAJ90" s="512"/>
      <c r="OAN90" s="512"/>
      <c r="OAO90" s="512"/>
      <c r="OAP90" s="512"/>
      <c r="OAQ90" s="512"/>
      <c r="OAR90" s="512"/>
      <c r="OAV90" s="512"/>
      <c r="OAW90" s="512"/>
      <c r="OAX90" s="512"/>
      <c r="OAY90" s="512"/>
      <c r="OAZ90" s="512"/>
      <c r="OBD90" s="512"/>
      <c r="OBE90" s="512"/>
      <c r="OBF90" s="512"/>
      <c r="OBG90" s="512"/>
      <c r="OBH90" s="512"/>
      <c r="OBL90" s="512"/>
      <c r="OBM90" s="512"/>
      <c r="OBN90" s="512"/>
      <c r="OBO90" s="512"/>
      <c r="OBP90" s="512"/>
      <c r="OBT90" s="512"/>
      <c r="OBU90" s="512"/>
      <c r="OBV90" s="512"/>
      <c r="OBW90" s="512"/>
      <c r="OBX90" s="512"/>
      <c r="OCB90" s="512"/>
      <c r="OCC90" s="512"/>
      <c r="OCD90" s="512"/>
      <c r="OCE90" s="512"/>
      <c r="OCF90" s="512"/>
      <c r="OCJ90" s="512"/>
      <c r="OCK90" s="512"/>
      <c r="OCL90" s="512"/>
      <c r="OCM90" s="512"/>
      <c r="OCN90" s="512"/>
      <c r="OCR90" s="512"/>
      <c r="OCS90" s="512"/>
      <c r="OCT90" s="512"/>
      <c r="OCU90" s="512"/>
      <c r="OCV90" s="512"/>
      <c r="OCZ90" s="512"/>
      <c r="ODA90" s="512"/>
      <c r="ODB90" s="512"/>
      <c r="ODC90" s="512"/>
      <c r="ODD90" s="512"/>
      <c r="ODH90" s="512"/>
      <c r="ODI90" s="512"/>
      <c r="ODJ90" s="512"/>
      <c r="ODK90" s="512"/>
      <c r="ODL90" s="512"/>
      <c r="ODP90" s="512"/>
      <c r="ODQ90" s="512"/>
      <c r="ODR90" s="512"/>
      <c r="ODS90" s="512"/>
      <c r="ODT90" s="512"/>
      <c r="ODX90" s="512"/>
      <c r="ODY90" s="512"/>
      <c r="ODZ90" s="512"/>
      <c r="OEA90" s="512"/>
      <c r="OEB90" s="512"/>
      <c r="OEF90" s="512"/>
      <c r="OEG90" s="512"/>
      <c r="OEH90" s="512"/>
      <c r="OEI90" s="512"/>
      <c r="OEJ90" s="512"/>
      <c r="OEN90" s="512"/>
      <c r="OEO90" s="512"/>
      <c r="OEP90" s="512"/>
      <c r="OEQ90" s="512"/>
      <c r="OER90" s="512"/>
      <c r="OEV90" s="512"/>
      <c r="OEW90" s="512"/>
      <c r="OEX90" s="512"/>
      <c r="OEY90" s="512"/>
      <c r="OEZ90" s="512"/>
      <c r="OFD90" s="512"/>
      <c r="OFE90" s="512"/>
      <c r="OFF90" s="512"/>
      <c r="OFG90" s="512"/>
      <c r="OFH90" s="512"/>
      <c r="OFL90" s="512"/>
      <c r="OFM90" s="512"/>
      <c r="OFN90" s="512"/>
      <c r="OFO90" s="512"/>
      <c r="OFP90" s="512"/>
      <c r="OFT90" s="512"/>
      <c r="OFU90" s="512"/>
      <c r="OFV90" s="512"/>
      <c r="OFW90" s="512"/>
      <c r="OFX90" s="512"/>
      <c r="OGB90" s="512"/>
      <c r="OGC90" s="512"/>
      <c r="OGD90" s="512"/>
      <c r="OGE90" s="512"/>
      <c r="OGF90" s="512"/>
      <c r="OGJ90" s="512"/>
      <c r="OGK90" s="512"/>
      <c r="OGL90" s="512"/>
      <c r="OGM90" s="512"/>
      <c r="OGN90" s="512"/>
      <c r="OGR90" s="512"/>
      <c r="OGS90" s="512"/>
      <c r="OGT90" s="512"/>
      <c r="OGU90" s="512"/>
      <c r="OGV90" s="512"/>
      <c r="OGZ90" s="512"/>
      <c r="OHA90" s="512"/>
      <c r="OHB90" s="512"/>
      <c r="OHC90" s="512"/>
      <c r="OHD90" s="512"/>
      <c r="OHH90" s="512"/>
      <c r="OHI90" s="512"/>
      <c r="OHJ90" s="512"/>
      <c r="OHK90" s="512"/>
      <c r="OHL90" s="512"/>
      <c r="OHP90" s="512"/>
      <c r="OHQ90" s="512"/>
      <c r="OHR90" s="512"/>
      <c r="OHS90" s="512"/>
      <c r="OHT90" s="512"/>
      <c r="OHX90" s="512"/>
      <c r="OHY90" s="512"/>
      <c r="OHZ90" s="512"/>
      <c r="OIA90" s="512"/>
      <c r="OIB90" s="512"/>
      <c r="OIF90" s="512"/>
      <c r="OIG90" s="512"/>
      <c r="OIH90" s="512"/>
      <c r="OII90" s="512"/>
      <c r="OIJ90" s="512"/>
      <c r="OIN90" s="512"/>
      <c r="OIO90" s="512"/>
      <c r="OIP90" s="512"/>
      <c r="OIQ90" s="512"/>
      <c r="OIR90" s="512"/>
      <c r="OIV90" s="512"/>
      <c r="OIW90" s="512"/>
      <c r="OIX90" s="512"/>
      <c r="OIY90" s="512"/>
      <c r="OIZ90" s="512"/>
      <c r="OJD90" s="512"/>
      <c r="OJE90" s="512"/>
      <c r="OJF90" s="512"/>
      <c r="OJG90" s="512"/>
      <c r="OJH90" s="512"/>
      <c r="OJL90" s="512"/>
      <c r="OJM90" s="512"/>
      <c r="OJN90" s="512"/>
      <c r="OJO90" s="512"/>
      <c r="OJP90" s="512"/>
      <c r="OJT90" s="512"/>
      <c r="OJU90" s="512"/>
      <c r="OJV90" s="512"/>
      <c r="OJW90" s="512"/>
      <c r="OJX90" s="512"/>
      <c r="OKB90" s="512"/>
      <c r="OKC90" s="512"/>
      <c r="OKD90" s="512"/>
      <c r="OKE90" s="512"/>
      <c r="OKF90" s="512"/>
      <c r="OKJ90" s="512"/>
      <c r="OKK90" s="512"/>
      <c r="OKL90" s="512"/>
      <c r="OKM90" s="512"/>
      <c r="OKN90" s="512"/>
      <c r="OKR90" s="512"/>
      <c r="OKS90" s="512"/>
      <c r="OKT90" s="512"/>
      <c r="OKU90" s="512"/>
      <c r="OKV90" s="512"/>
      <c r="OKZ90" s="512"/>
      <c r="OLA90" s="512"/>
      <c r="OLB90" s="512"/>
      <c r="OLC90" s="512"/>
      <c r="OLD90" s="512"/>
      <c r="OLH90" s="512"/>
      <c r="OLI90" s="512"/>
      <c r="OLJ90" s="512"/>
      <c r="OLK90" s="512"/>
      <c r="OLL90" s="512"/>
      <c r="OLP90" s="512"/>
      <c r="OLQ90" s="512"/>
      <c r="OLR90" s="512"/>
      <c r="OLS90" s="512"/>
      <c r="OLT90" s="512"/>
      <c r="OLX90" s="512"/>
      <c r="OLY90" s="512"/>
      <c r="OLZ90" s="512"/>
      <c r="OMA90" s="512"/>
      <c r="OMB90" s="512"/>
      <c r="OMF90" s="512"/>
      <c r="OMG90" s="512"/>
      <c r="OMH90" s="512"/>
      <c r="OMI90" s="512"/>
      <c r="OMJ90" s="512"/>
      <c r="OMN90" s="512"/>
      <c r="OMO90" s="512"/>
      <c r="OMP90" s="512"/>
      <c r="OMQ90" s="512"/>
      <c r="OMR90" s="512"/>
      <c r="OMV90" s="512"/>
      <c r="OMW90" s="512"/>
      <c r="OMX90" s="512"/>
      <c r="OMY90" s="512"/>
      <c r="OMZ90" s="512"/>
      <c r="OND90" s="512"/>
      <c r="ONE90" s="512"/>
      <c r="ONF90" s="512"/>
      <c r="ONG90" s="512"/>
      <c r="ONH90" s="512"/>
      <c r="ONL90" s="512"/>
      <c r="ONM90" s="512"/>
      <c r="ONN90" s="512"/>
      <c r="ONO90" s="512"/>
      <c r="ONP90" s="512"/>
      <c r="ONT90" s="512"/>
      <c r="ONU90" s="512"/>
      <c r="ONV90" s="512"/>
      <c r="ONW90" s="512"/>
      <c r="ONX90" s="512"/>
      <c r="OOB90" s="512"/>
      <c r="OOC90" s="512"/>
      <c r="OOD90" s="512"/>
      <c r="OOE90" s="512"/>
      <c r="OOF90" s="512"/>
      <c r="OOJ90" s="512"/>
      <c r="OOK90" s="512"/>
      <c r="OOL90" s="512"/>
      <c r="OOM90" s="512"/>
      <c r="OON90" s="512"/>
      <c r="OOR90" s="512"/>
      <c r="OOS90" s="512"/>
      <c r="OOT90" s="512"/>
      <c r="OOU90" s="512"/>
      <c r="OOV90" s="512"/>
      <c r="OOZ90" s="512"/>
      <c r="OPA90" s="512"/>
      <c r="OPB90" s="512"/>
      <c r="OPC90" s="512"/>
      <c r="OPD90" s="512"/>
      <c r="OPH90" s="512"/>
      <c r="OPI90" s="512"/>
      <c r="OPJ90" s="512"/>
      <c r="OPK90" s="512"/>
      <c r="OPL90" s="512"/>
      <c r="OPP90" s="512"/>
      <c r="OPQ90" s="512"/>
      <c r="OPR90" s="512"/>
      <c r="OPS90" s="512"/>
      <c r="OPT90" s="512"/>
      <c r="OPX90" s="512"/>
      <c r="OPY90" s="512"/>
      <c r="OPZ90" s="512"/>
      <c r="OQA90" s="512"/>
      <c r="OQB90" s="512"/>
      <c r="OQF90" s="512"/>
      <c r="OQG90" s="512"/>
      <c r="OQH90" s="512"/>
      <c r="OQI90" s="512"/>
      <c r="OQJ90" s="512"/>
      <c r="OQN90" s="512"/>
      <c r="OQO90" s="512"/>
      <c r="OQP90" s="512"/>
      <c r="OQQ90" s="512"/>
      <c r="OQR90" s="512"/>
      <c r="OQV90" s="512"/>
      <c r="OQW90" s="512"/>
      <c r="OQX90" s="512"/>
      <c r="OQY90" s="512"/>
      <c r="OQZ90" s="512"/>
      <c r="ORD90" s="512"/>
      <c r="ORE90" s="512"/>
      <c r="ORF90" s="512"/>
      <c r="ORG90" s="512"/>
      <c r="ORH90" s="512"/>
      <c r="ORL90" s="512"/>
      <c r="ORM90" s="512"/>
      <c r="ORN90" s="512"/>
      <c r="ORO90" s="512"/>
      <c r="ORP90" s="512"/>
      <c r="ORT90" s="512"/>
      <c r="ORU90" s="512"/>
      <c r="ORV90" s="512"/>
      <c r="ORW90" s="512"/>
      <c r="ORX90" s="512"/>
      <c r="OSB90" s="512"/>
      <c r="OSC90" s="512"/>
      <c r="OSD90" s="512"/>
      <c r="OSE90" s="512"/>
      <c r="OSF90" s="512"/>
      <c r="OSJ90" s="512"/>
      <c r="OSK90" s="512"/>
      <c r="OSL90" s="512"/>
      <c r="OSM90" s="512"/>
      <c r="OSN90" s="512"/>
      <c r="OSR90" s="512"/>
      <c r="OSS90" s="512"/>
      <c r="OST90" s="512"/>
      <c r="OSU90" s="512"/>
      <c r="OSV90" s="512"/>
      <c r="OSZ90" s="512"/>
      <c r="OTA90" s="512"/>
      <c r="OTB90" s="512"/>
      <c r="OTC90" s="512"/>
      <c r="OTD90" s="512"/>
      <c r="OTH90" s="512"/>
      <c r="OTI90" s="512"/>
      <c r="OTJ90" s="512"/>
      <c r="OTK90" s="512"/>
      <c r="OTL90" s="512"/>
      <c r="OTP90" s="512"/>
      <c r="OTQ90" s="512"/>
      <c r="OTR90" s="512"/>
      <c r="OTS90" s="512"/>
      <c r="OTT90" s="512"/>
      <c r="OTX90" s="512"/>
      <c r="OTY90" s="512"/>
      <c r="OTZ90" s="512"/>
      <c r="OUA90" s="512"/>
      <c r="OUB90" s="512"/>
      <c r="OUF90" s="512"/>
      <c r="OUG90" s="512"/>
      <c r="OUH90" s="512"/>
      <c r="OUI90" s="512"/>
      <c r="OUJ90" s="512"/>
      <c r="OUN90" s="512"/>
      <c r="OUO90" s="512"/>
      <c r="OUP90" s="512"/>
      <c r="OUQ90" s="512"/>
      <c r="OUR90" s="512"/>
      <c r="OUV90" s="512"/>
      <c r="OUW90" s="512"/>
      <c r="OUX90" s="512"/>
      <c r="OUY90" s="512"/>
      <c r="OUZ90" s="512"/>
      <c r="OVD90" s="512"/>
      <c r="OVE90" s="512"/>
      <c r="OVF90" s="512"/>
      <c r="OVG90" s="512"/>
      <c r="OVH90" s="512"/>
      <c r="OVL90" s="512"/>
      <c r="OVM90" s="512"/>
      <c r="OVN90" s="512"/>
      <c r="OVO90" s="512"/>
      <c r="OVP90" s="512"/>
      <c r="OVT90" s="512"/>
      <c r="OVU90" s="512"/>
      <c r="OVV90" s="512"/>
      <c r="OVW90" s="512"/>
      <c r="OVX90" s="512"/>
      <c r="OWB90" s="512"/>
      <c r="OWC90" s="512"/>
      <c r="OWD90" s="512"/>
      <c r="OWE90" s="512"/>
      <c r="OWF90" s="512"/>
      <c r="OWJ90" s="512"/>
      <c r="OWK90" s="512"/>
      <c r="OWL90" s="512"/>
      <c r="OWM90" s="512"/>
      <c r="OWN90" s="512"/>
      <c r="OWR90" s="512"/>
      <c r="OWS90" s="512"/>
      <c r="OWT90" s="512"/>
      <c r="OWU90" s="512"/>
      <c r="OWV90" s="512"/>
      <c r="OWZ90" s="512"/>
      <c r="OXA90" s="512"/>
      <c r="OXB90" s="512"/>
      <c r="OXC90" s="512"/>
      <c r="OXD90" s="512"/>
      <c r="OXH90" s="512"/>
      <c r="OXI90" s="512"/>
      <c r="OXJ90" s="512"/>
      <c r="OXK90" s="512"/>
      <c r="OXL90" s="512"/>
      <c r="OXP90" s="512"/>
      <c r="OXQ90" s="512"/>
      <c r="OXR90" s="512"/>
      <c r="OXS90" s="512"/>
      <c r="OXT90" s="512"/>
      <c r="OXX90" s="512"/>
      <c r="OXY90" s="512"/>
      <c r="OXZ90" s="512"/>
      <c r="OYA90" s="512"/>
      <c r="OYB90" s="512"/>
      <c r="OYF90" s="512"/>
      <c r="OYG90" s="512"/>
      <c r="OYH90" s="512"/>
      <c r="OYI90" s="512"/>
      <c r="OYJ90" s="512"/>
      <c r="OYN90" s="512"/>
      <c r="OYO90" s="512"/>
      <c r="OYP90" s="512"/>
      <c r="OYQ90" s="512"/>
      <c r="OYR90" s="512"/>
      <c r="OYV90" s="512"/>
      <c r="OYW90" s="512"/>
      <c r="OYX90" s="512"/>
      <c r="OYY90" s="512"/>
      <c r="OYZ90" s="512"/>
      <c r="OZD90" s="512"/>
      <c r="OZE90" s="512"/>
      <c r="OZF90" s="512"/>
      <c r="OZG90" s="512"/>
      <c r="OZH90" s="512"/>
      <c r="OZL90" s="512"/>
      <c r="OZM90" s="512"/>
      <c r="OZN90" s="512"/>
      <c r="OZO90" s="512"/>
      <c r="OZP90" s="512"/>
      <c r="OZT90" s="512"/>
      <c r="OZU90" s="512"/>
      <c r="OZV90" s="512"/>
      <c r="OZW90" s="512"/>
      <c r="OZX90" s="512"/>
      <c r="PAB90" s="512"/>
      <c r="PAC90" s="512"/>
      <c r="PAD90" s="512"/>
      <c r="PAE90" s="512"/>
      <c r="PAF90" s="512"/>
      <c r="PAJ90" s="512"/>
      <c r="PAK90" s="512"/>
      <c r="PAL90" s="512"/>
      <c r="PAM90" s="512"/>
      <c r="PAN90" s="512"/>
      <c r="PAR90" s="512"/>
      <c r="PAS90" s="512"/>
      <c r="PAT90" s="512"/>
      <c r="PAU90" s="512"/>
      <c r="PAV90" s="512"/>
      <c r="PAZ90" s="512"/>
      <c r="PBA90" s="512"/>
      <c r="PBB90" s="512"/>
      <c r="PBC90" s="512"/>
      <c r="PBD90" s="512"/>
      <c r="PBH90" s="512"/>
      <c r="PBI90" s="512"/>
      <c r="PBJ90" s="512"/>
      <c r="PBK90" s="512"/>
      <c r="PBL90" s="512"/>
      <c r="PBP90" s="512"/>
      <c r="PBQ90" s="512"/>
      <c r="PBR90" s="512"/>
      <c r="PBS90" s="512"/>
      <c r="PBT90" s="512"/>
      <c r="PBX90" s="512"/>
      <c r="PBY90" s="512"/>
      <c r="PBZ90" s="512"/>
      <c r="PCA90" s="512"/>
      <c r="PCB90" s="512"/>
      <c r="PCF90" s="512"/>
      <c r="PCG90" s="512"/>
      <c r="PCH90" s="512"/>
      <c r="PCI90" s="512"/>
      <c r="PCJ90" s="512"/>
      <c r="PCN90" s="512"/>
      <c r="PCO90" s="512"/>
      <c r="PCP90" s="512"/>
      <c r="PCQ90" s="512"/>
      <c r="PCR90" s="512"/>
      <c r="PCV90" s="512"/>
      <c r="PCW90" s="512"/>
      <c r="PCX90" s="512"/>
      <c r="PCY90" s="512"/>
      <c r="PCZ90" s="512"/>
      <c r="PDD90" s="512"/>
      <c r="PDE90" s="512"/>
      <c r="PDF90" s="512"/>
      <c r="PDG90" s="512"/>
      <c r="PDH90" s="512"/>
      <c r="PDL90" s="512"/>
      <c r="PDM90" s="512"/>
      <c r="PDN90" s="512"/>
      <c r="PDO90" s="512"/>
      <c r="PDP90" s="512"/>
      <c r="PDT90" s="512"/>
      <c r="PDU90" s="512"/>
      <c r="PDV90" s="512"/>
      <c r="PDW90" s="512"/>
      <c r="PDX90" s="512"/>
      <c r="PEB90" s="512"/>
      <c r="PEC90" s="512"/>
      <c r="PED90" s="512"/>
      <c r="PEE90" s="512"/>
      <c r="PEF90" s="512"/>
      <c r="PEJ90" s="512"/>
      <c r="PEK90" s="512"/>
      <c r="PEL90" s="512"/>
      <c r="PEM90" s="512"/>
      <c r="PEN90" s="512"/>
      <c r="PER90" s="512"/>
      <c r="PES90" s="512"/>
      <c r="PET90" s="512"/>
      <c r="PEU90" s="512"/>
      <c r="PEV90" s="512"/>
      <c r="PEZ90" s="512"/>
      <c r="PFA90" s="512"/>
      <c r="PFB90" s="512"/>
      <c r="PFC90" s="512"/>
      <c r="PFD90" s="512"/>
      <c r="PFH90" s="512"/>
      <c r="PFI90" s="512"/>
      <c r="PFJ90" s="512"/>
      <c r="PFK90" s="512"/>
      <c r="PFL90" s="512"/>
      <c r="PFP90" s="512"/>
      <c r="PFQ90" s="512"/>
      <c r="PFR90" s="512"/>
      <c r="PFS90" s="512"/>
      <c r="PFT90" s="512"/>
      <c r="PFX90" s="512"/>
      <c r="PFY90" s="512"/>
      <c r="PFZ90" s="512"/>
      <c r="PGA90" s="512"/>
      <c r="PGB90" s="512"/>
      <c r="PGF90" s="512"/>
      <c r="PGG90" s="512"/>
      <c r="PGH90" s="512"/>
      <c r="PGI90" s="512"/>
      <c r="PGJ90" s="512"/>
      <c r="PGN90" s="512"/>
      <c r="PGO90" s="512"/>
      <c r="PGP90" s="512"/>
      <c r="PGQ90" s="512"/>
      <c r="PGR90" s="512"/>
      <c r="PGV90" s="512"/>
      <c r="PGW90" s="512"/>
      <c r="PGX90" s="512"/>
      <c r="PGY90" s="512"/>
      <c r="PGZ90" s="512"/>
      <c r="PHD90" s="512"/>
      <c r="PHE90" s="512"/>
      <c r="PHF90" s="512"/>
      <c r="PHG90" s="512"/>
      <c r="PHH90" s="512"/>
      <c r="PHL90" s="512"/>
      <c r="PHM90" s="512"/>
      <c r="PHN90" s="512"/>
      <c r="PHO90" s="512"/>
      <c r="PHP90" s="512"/>
      <c r="PHT90" s="512"/>
      <c r="PHU90" s="512"/>
      <c r="PHV90" s="512"/>
      <c r="PHW90" s="512"/>
      <c r="PHX90" s="512"/>
      <c r="PIB90" s="512"/>
      <c r="PIC90" s="512"/>
      <c r="PID90" s="512"/>
      <c r="PIE90" s="512"/>
      <c r="PIF90" s="512"/>
      <c r="PIJ90" s="512"/>
      <c r="PIK90" s="512"/>
      <c r="PIL90" s="512"/>
      <c r="PIM90" s="512"/>
      <c r="PIN90" s="512"/>
      <c r="PIR90" s="512"/>
      <c r="PIS90" s="512"/>
      <c r="PIT90" s="512"/>
      <c r="PIU90" s="512"/>
      <c r="PIV90" s="512"/>
      <c r="PIZ90" s="512"/>
      <c r="PJA90" s="512"/>
      <c r="PJB90" s="512"/>
      <c r="PJC90" s="512"/>
      <c r="PJD90" s="512"/>
      <c r="PJH90" s="512"/>
      <c r="PJI90" s="512"/>
      <c r="PJJ90" s="512"/>
      <c r="PJK90" s="512"/>
      <c r="PJL90" s="512"/>
      <c r="PJP90" s="512"/>
      <c r="PJQ90" s="512"/>
      <c r="PJR90" s="512"/>
      <c r="PJS90" s="512"/>
      <c r="PJT90" s="512"/>
      <c r="PJX90" s="512"/>
      <c r="PJY90" s="512"/>
      <c r="PJZ90" s="512"/>
      <c r="PKA90" s="512"/>
      <c r="PKB90" s="512"/>
      <c r="PKF90" s="512"/>
      <c r="PKG90" s="512"/>
      <c r="PKH90" s="512"/>
      <c r="PKI90" s="512"/>
      <c r="PKJ90" s="512"/>
      <c r="PKN90" s="512"/>
      <c r="PKO90" s="512"/>
      <c r="PKP90" s="512"/>
      <c r="PKQ90" s="512"/>
      <c r="PKR90" s="512"/>
      <c r="PKV90" s="512"/>
      <c r="PKW90" s="512"/>
      <c r="PKX90" s="512"/>
      <c r="PKY90" s="512"/>
      <c r="PKZ90" s="512"/>
      <c r="PLD90" s="512"/>
      <c r="PLE90" s="512"/>
      <c r="PLF90" s="512"/>
      <c r="PLG90" s="512"/>
      <c r="PLH90" s="512"/>
      <c r="PLL90" s="512"/>
      <c r="PLM90" s="512"/>
      <c r="PLN90" s="512"/>
      <c r="PLO90" s="512"/>
      <c r="PLP90" s="512"/>
      <c r="PLT90" s="512"/>
      <c r="PLU90" s="512"/>
      <c r="PLV90" s="512"/>
      <c r="PLW90" s="512"/>
      <c r="PLX90" s="512"/>
      <c r="PMB90" s="512"/>
      <c r="PMC90" s="512"/>
      <c r="PMD90" s="512"/>
      <c r="PME90" s="512"/>
      <c r="PMF90" s="512"/>
      <c r="PMJ90" s="512"/>
      <c r="PMK90" s="512"/>
      <c r="PML90" s="512"/>
      <c r="PMM90" s="512"/>
      <c r="PMN90" s="512"/>
      <c r="PMR90" s="512"/>
      <c r="PMS90" s="512"/>
      <c r="PMT90" s="512"/>
      <c r="PMU90" s="512"/>
      <c r="PMV90" s="512"/>
      <c r="PMZ90" s="512"/>
      <c r="PNA90" s="512"/>
      <c r="PNB90" s="512"/>
      <c r="PNC90" s="512"/>
      <c r="PND90" s="512"/>
      <c r="PNH90" s="512"/>
      <c r="PNI90" s="512"/>
      <c r="PNJ90" s="512"/>
      <c r="PNK90" s="512"/>
      <c r="PNL90" s="512"/>
      <c r="PNP90" s="512"/>
      <c r="PNQ90" s="512"/>
      <c r="PNR90" s="512"/>
      <c r="PNS90" s="512"/>
      <c r="PNT90" s="512"/>
      <c r="PNX90" s="512"/>
      <c r="PNY90" s="512"/>
      <c r="PNZ90" s="512"/>
      <c r="POA90" s="512"/>
      <c r="POB90" s="512"/>
      <c r="POF90" s="512"/>
      <c r="POG90" s="512"/>
      <c r="POH90" s="512"/>
      <c r="POI90" s="512"/>
      <c r="POJ90" s="512"/>
      <c r="PON90" s="512"/>
      <c r="POO90" s="512"/>
      <c r="POP90" s="512"/>
      <c r="POQ90" s="512"/>
      <c r="POR90" s="512"/>
      <c r="POV90" s="512"/>
      <c r="POW90" s="512"/>
      <c r="POX90" s="512"/>
      <c r="POY90" s="512"/>
      <c r="POZ90" s="512"/>
      <c r="PPD90" s="512"/>
      <c r="PPE90" s="512"/>
      <c r="PPF90" s="512"/>
      <c r="PPG90" s="512"/>
      <c r="PPH90" s="512"/>
      <c r="PPL90" s="512"/>
      <c r="PPM90" s="512"/>
      <c r="PPN90" s="512"/>
      <c r="PPO90" s="512"/>
      <c r="PPP90" s="512"/>
      <c r="PPT90" s="512"/>
      <c r="PPU90" s="512"/>
      <c r="PPV90" s="512"/>
      <c r="PPW90" s="512"/>
      <c r="PPX90" s="512"/>
      <c r="PQB90" s="512"/>
      <c r="PQC90" s="512"/>
      <c r="PQD90" s="512"/>
      <c r="PQE90" s="512"/>
      <c r="PQF90" s="512"/>
      <c r="PQJ90" s="512"/>
      <c r="PQK90" s="512"/>
      <c r="PQL90" s="512"/>
      <c r="PQM90" s="512"/>
      <c r="PQN90" s="512"/>
      <c r="PQR90" s="512"/>
      <c r="PQS90" s="512"/>
      <c r="PQT90" s="512"/>
      <c r="PQU90" s="512"/>
      <c r="PQV90" s="512"/>
      <c r="PQZ90" s="512"/>
      <c r="PRA90" s="512"/>
      <c r="PRB90" s="512"/>
      <c r="PRC90" s="512"/>
      <c r="PRD90" s="512"/>
      <c r="PRH90" s="512"/>
      <c r="PRI90" s="512"/>
      <c r="PRJ90" s="512"/>
      <c r="PRK90" s="512"/>
      <c r="PRL90" s="512"/>
      <c r="PRP90" s="512"/>
      <c r="PRQ90" s="512"/>
      <c r="PRR90" s="512"/>
      <c r="PRS90" s="512"/>
      <c r="PRT90" s="512"/>
      <c r="PRX90" s="512"/>
      <c r="PRY90" s="512"/>
      <c r="PRZ90" s="512"/>
      <c r="PSA90" s="512"/>
      <c r="PSB90" s="512"/>
      <c r="PSF90" s="512"/>
      <c r="PSG90" s="512"/>
      <c r="PSH90" s="512"/>
      <c r="PSI90" s="512"/>
      <c r="PSJ90" s="512"/>
      <c r="PSN90" s="512"/>
      <c r="PSO90" s="512"/>
      <c r="PSP90" s="512"/>
      <c r="PSQ90" s="512"/>
      <c r="PSR90" s="512"/>
      <c r="PSV90" s="512"/>
      <c r="PSW90" s="512"/>
      <c r="PSX90" s="512"/>
      <c r="PSY90" s="512"/>
      <c r="PSZ90" s="512"/>
      <c r="PTD90" s="512"/>
      <c r="PTE90" s="512"/>
      <c r="PTF90" s="512"/>
      <c r="PTG90" s="512"/>
      <c r="PTH90" s="512"/>
      <c r="PTL90" s="512"/>
      <c r="PTM90" s="512"/>
      <c r="PTN90" s="512"/>
      <c r="PTO90" s="512"/>
      <c r="PTP90" s="512"/>
      <c r="PTT90" s="512"/>
      <c r="PTU90" s="512"/>
      <c r="PTV90" s="512"/>
      <c r="PTW90" s="512"/>
      <c r="PTX90" s="512"/>
      <c r="PUB90" s="512"/>
      <c r="PUC90" s="512"/>
      <c r="PUD90" s="512"/>
      <c r="PUE90" s="512"/>
      <c r="PUF90" s="512"/>
      <c r="PUJ90" s="512"/>
      <c r="PUK90" s="512"/>
      <c r="PUL90" s="512"/>
      <c r="PUM90" s="512"/>
      <c r="PUN90" s="512"/>
      <c r="PUR90" s="512"/>
      <c r="PUS90" s="512"/>
      <c r="PUT90" s="512"/>
      <c r="PUU90" s="512"/>
      <c r="PUV90" s="512"/>
      <c r="PUZ90" s="512"/>
      <c r="PVA90" s="512"/>
      <c r="PVB90" s="512"/>
      <c r="PVC90" s="512"/>
      <c r="PVD90" s="512"/>
      <c r="PVH90" s="512"/>
      <c r="PVI90" s="512"/>
      <c r="PVJ90" s="512"/>
      <c r="PVK90" s="512"/>
      <c r="PVL90" s="512"/>
      <c r="PVP90" s="512"/>
      <c r="PVQ90" s="512"/>
      <c r="PVR90" s="512"/>
      <c r="PVS90" s="512"/>
      <c r="PVT90" s="512"/>
      <c r="PVX90" s="512"/>
      <c r="PVY90" s="512"/>
      <c r="PVZ90" s="512"/>
      <c r="PWA90" s="512"/>
      <c r="PWB90" s="512"/>
      <c r="PWF90" s="512"/>
      <c r="PWG90" s="512"/>
      <c r="PWH90" s="512"/>
      <c r="PWI90" s="512"/>
      <c r="PWJ90" s="512"/>
      <c r="PWN90" s="512"/>
      <c r="PWO90" s="512"/>
      <c r="PWP90" s="512"/>
      <c r="PWQ90" s="512"/>
      <c r="PWR90" s="512"/>
      <c r="PWV90" s="512"/>
      <c r="PWW90" s="512"/>
      <c r="PWX90" s="512"/>
      <c r="PWY90" s="512"/>
      <c r="PWZ90" s="512"/>
      <c r="PXD90" s="512"/>
      <c r="PXE90" s="512"/>
      <c r="PXF90" s="512"/>
      <c r="PXG90" s="512"/>
      <c r="PXH90" s="512"/>
      <c r="PXL90" s="512"/>
      <c r="PXM90" s="512"/>
      <c r="PXN90" s="512"/>
      <c r="PXO90" s="512"/>
      <c r="PXP90" s="512"/>
      <c r="PXT90" s="512"/>
      <c r="PXU90" s="512"/>
      <c r="PXV90" s="512"/>
      <c r="PXW90" s="512"/>
      <c r="PXX90" s="512"/>
      <c r="PYB90" s="512"/>
      <c r="PYC90" s="512"/>
      <c r="PYD90" s="512"/>
      <c r="PYE90" s="512"/>
      <c r="PYF90" s="512"/>
      <c r="PYJ90" s="512"/>
      <c r="PYK90" s="512"/>
      <c r="PYL90" s="512"/>
      <c r="PYM90" s="512"/>
      <c r="PYN90" s="512"/>
      <c r="PYR90" s="512"/>
      <c r="PYS90" s="512"/>
      <c r="PYT90" s="512"/>
      <c r="PYU90" s="512"/>
      <c r="PYV90" s="512"/>
      <c r="PYZ90" s="512"/>
      <c r="PZA90" s="512"/>
      <c r="PZB90" s="512"/>
      <c r="PZC90" s="512"/>
      <c r="PZD90" s="512"/>
      <c r="PZH90" s="512"/>
      <c r="PZI90" s="512"/>
      <c r="PZJ90" s="512"/>
      <c r="PZK90" s="512"/>
      <c r="PZL90" s="512"/>
      <c r="PZP90" s="512"/>
      <c r="PZQ90" s="512"/>
      <c r="PZR90" s="512"/>
      <c r="PZS90" s="512"/>
      <c r="PZT90" s="512"/>
      <c r="PZX90" s="512"/>
      <c r="PZY90" s="512"/>
      <c r="PZZ90" s="512"/>
      <c r="QAA90" s="512"/>
      <c r="QAB90" s="512"/>
      <c r="QAF90" s="512"/>
      <c r="QAG90" s="512"/>
      <c r="QAH90" s="512"/>
      <c r="QAI90" s="512"/>
      <c r="QAJ90" s="512"/>
      <c r="QAN90" s="512"/>
      <c r="QAO90" s="512"/>
      <c r="QAP90" s="512"/>
      <c r="QAQ90" s="512"/>
      <c r="QAR90" s="512"/>
      <c r="QAV90" s="512"/>
      <c r="QAW90" s="512"/>
      <c r="QAX90" s="512"/>
      <c r="QAY90" s="512"/>
      <c r="QAZ90" s="512"/>
      <c r="QBD90" s="512"/>
      <c r="QBE90" s="512"/>
      <c r="QBF90" s="512"/>
      <c r="QBG90" s="512"/>
      <c r="QBH90" s="512"/>
      <c r="QBL90" s="512"/>
      <c r="QBM90" s="512"/>
      <c r="QBN90" s="512"/>
      <c r="QBO90" s="512"/>
      <c r="QBP90" s="512"/>
      <c r="QBT90" s="512"/>
      <c r="QBU90" s="512"/>
      <c r="QBV90" s="512"/>
      <c r="QBW90" s="512"/>
      <c r="QBX90" s="512"/>
      <c r="QCB90" s="512"/>
      <c r="QCC90" s="512"/>
      <c r="QCD90" s="512"/>
      <c r="QCE90" s="512"/>
      <c r="QCF90" s="512"/>
      <c r="QCJ90" s="512"/>
      <c r="QCK90" s="512"/>
      <c r="QCL90" s="512"/>
      <c r="QCM90" s="512"/>
      <c r="QCN90" s="512"/>
      <c r="QCR90" s="512"/>
      <c r="QCS90" s="512"/>
      <c r="QCT90" s="512"/>
      <c r="QCU90" s="512"/>
      <c r="QCV90" s="512"/>
      <c r="QCZ90" s="512"/>
      <c r="QDA90" s="512"/>
      <c r="QDB90" s="512"/>
      <c r="QDC90" s="512"/>
      <c r="QDD90" s="512"/>
      <c r="QDH90" s="512"/>
      <c r="QDI90" s="512"/>
      <c r="QDJ90" s="512"/>
      <c r="QDK90" s="512"/>
      <c r="QDL90" s="512"/>
      <c r="QDP90" s="512"/>
      <c r="QDQ90" s="512"/>
      <c r="QDR90" s="512"/>
      <c r="QDS90" s="512"/>
      <c r="QDT90" s="512"/>
      <c r="QDX90" s="512"/>
      <c r="QDY90" s="512"/>
      <c r="QDZ90" s="512"/>
      <c r="QEA90" s="512"/>
      <c r="QEB90" s="512"/>
      <c r="QEF90" s="512"/>
      <c r="QEG90" s="512"/>
      <c r="QEH90" s="512"/>
      <c r="QEI90" s="512"/>
      <c r="QEJ90" s="512"/>
      <c r="QEN90" s="512"/>
      <c r="QEO90" s="512"/>
      <c r="QEP90" s="512"/>
      <c r="QEQ90" s="512"/>
      <c r="QER90" s="512"/>
      <c r="QEV90" s="512"/>
      <c r="QEW90" s="512"/>
      <c r="QEX90" s="512"/>
      <c r="QEY90" s="512"/>
      <c r="QEZ90" s="512"/>
      <c r="QFD90" s="512"/>
      <c r="QFE90" s="512"/>
      <c r="QFF90" s="512"/>
      <c r="QFG90" s="512"/>
      <c r="QFH90" s="512"/>
      <c r="QFL90" s="512"/>
      <c r="QFM90" s="512"/>
      <c r="QFN90" s="512"/>
      <c r="QFO90" s="512"/>
      <c r="QFP90" s="512"/>
      <c r="QFT90" s="512"/>
      <c r="QFU90" s="512"/>
      <c r="QFV90" s="512"/>
      <c r="QFW90" s="512"/>
      <c r="QFX90" s="512"/>
      <c r="QGB90" s="512"/>
      <c r="QGC90" s="512"/>
      <c r="QGD90" s="512"/>
      <c r="QGE90" s="512"/>
      <c r="QGF90" s="512"/>
      <c r="QGJ90" s="512"/>
      <c r="QGK90" s="512"/>
      <c r="QGL90" s="512"/>
      <c r="QGM90" s="512"/>
      <c r="QGN90" s="512"/>
      <c r="QGR90" s="512"/>
      <c r="QGS90" s="512"/>
      <c r="QGT90" s="512"/>
      <c r="QGU90" s="512"/>
      <c r="QGV90" s="512"/>
      <c r="QGZ90" s="512"/>
      <c r="QHA90" s="512"/>
      <c r="QHB90" s="512"/>
      <c r="QHC90" s="512"/>
      <c r="QHD90" s="512"/>
      <c r="QHH90" s="512"/>
      <c r="QHI90" s="512"/>
      <c r="QHJ90" s="512"/>
      <c r="QHK90" s="512"/>
      <c r="QHL90" s="512"/>
      <c r="QHP90" s="512"/>
      <c r="QHQ90" s="512"/>
      <c r="QHR90" s="512"/>
      <c r="QHS90" s="512"/>
      <c r="QHT90" s="512"/>
      <c r="QHX90" s="512"/>
      <c r="QHY90" s="512"/>
      <c r="QHZ90" s="512"/>
      <c r="QIA90" s="512"/>
      <c r="QIB90" s="512"/>
      <c r="QIF90" s="512"/>
      <c r="QIG90" s="512"/>
      <c r="QIH90" s="512"/>
      <c r="QII90" s="512"/>
      <c r="QIJ90" s="512"/>
      <c r="QIN90" s="512"/>
      <c r="QIO90" s="512"/>
      <c r="QIP90" s="512"/>
      <c r="QIQ90" s="512"/>
      <c r="QIR90" s="512"/>
      <c r="QIV90" s="512"/>
      <c r="QIW90" s="512"/>
      <c r="QIX90" s="512"/>
      <c r="QIY90" s="512"/>
      <c r="QIZ90" s="512"/>
      <c r="QJD90" s="512"/>
      <c r="QJE90" s="512"/>
      <c r="QJF90" s="512"/>
      <c r="QJG90" s="512"/>
      <c r="QJH90" s="512"/>
      <c r="QJL90" s="512"/>
      <c r="QJM90" s="512"/>
      <c r="QJN90" s="512"/>
      <c r="QJO90" s="512"/>
      <c r="QJP90" s="512"/>
      <c r="QJT90" s="512"/>
      <c r="QJU90" s="512"/>
      <c r="QJV90" s="512"/>
      <c r="QJW90" s="512"/>
      <c r="QJX90" s="512"/>
      <c r="QKB90" s="512"/>
      <c r="QKC90" s="512"/>
      <c r="QKD90" s="512"/>
      <c r="QKE90" s="512"/>
      <c r="QKF90" s="512"/>
      <c r="QKJ90" s="512"/>
      <c r="QKK90" s="512"/>
      <c r="QKL90" s="512"/>
      <c r="QKM90" s="512"/>
      <c r="QKN90" s="512"/>
      <c r="QKR90" s="512"/>
      <c r="QKS90" s="512"/>
      <c r="QKT90" s="512"/>
      <c r="QKU90" s="512"/>
      <c r="QKV90" s="512"/>
      <c r="QKZ90" s="512"/>
      <c r="QLA90" s="512"/>
      <c r="QLB90" s="512"/>
      <c r="QLC90" s="512"/>
      <c r="QLD90" s="512"/>
      <c r="QLH90" s="512"/>
      <c r="QLI90" s="512"/>
      <c r="QLJ90" s="512"/>
      <c r="QLK90" s="512"/>
      <c r="QLL90" s="512"/>
      <c r="QLP90" s="512"/>
      <c r="QLQ90" s="512"/>
      <c r="QLR90" s="512"/>
      <c r="QLS90" s="512"/>
      <c r="QLT90" s="512"/>
      <c r="QLX90" s="512"/>
      <c r="QLY90" s="512"/>
      <c r="QLZ90" s="512"/>
      <c r="QMA90" s="512"/>
      <c r="QMB90" s="512"/>
      <c r="QMF90" s="512"/>
      <c r="QMG90" s="512"/>
      <c r="QMH90" s="512"/>
      <c r="QMI90" s="512"/>
      <c r="QMJ90" s="512"/>
      <c r="QMN90" s="512"/>
      <c r="QMO90" s="512"/>
      <c r="QMP90" s="512"/>
      <c r="QMQ90" s="512"/>
      <c r="QMR90" s="512"/>
      <c r="QMV90" s="512"/>
      <c r="QMW90" s="512"/>
      <c r="QMX90" s="512"/>
      <c r="QMY90" s="512"/>
      <c r="QMZ90" s="512"/>
      <c r="QND90" s="512"/>
      <c r="QNE90" s="512"/>
      <c r="QNF90" s="512"/>
      <c r="QNG90" s="512"/>
      <c r="QNH90" s="512"/>
      <c r="QNL90" s="512"/>
      <c r="QNM90" s="512"/>
      <c r="QNN90" s="512"/>
      <c r="QNO90" s="512"/>
      <c r="QNP90" s="512"/>
      <c r="QNT90" s="512"/>
      <c r="QNU90" s="512"/>
      <c r="QNV90" s="512"/>
      <c r="QNW90" s="512"/>
      <c r="QNX90" s="512"/>
      <c r="QOB90" s="512"/>
      <c r="QOC90" s="512"/>
      <c r="QOD90" s="512"/>
      <c r="QOE90" s="512"/>
      <c r="QOF90" s="512"/>
      <c r="QOJ90" s="512"/>
      <c r="QOK90" s="512"/>
      <c r="QOL90" s="512"/>
      <c r="QOM90" s="512"/>
      <c r="QON90" s="512"/>
      <c r="QOR90" s="512"/>
      <c r="QOS90" s="512"/>
      <c r="QOT90" s="512"/>
      <c r="QOU90" s="512"/>
      <c r="QOV90" s="512"/>
      <c r="QOZ90" s="512"/>
      <c r="QPA90" s="512"/>
      <c r="QPB90" s="512"/>
      <c r="QPC90" s="512"/>
      <c r="QPD90" s="512"/>
      <c r="QPH90" s="512"/>
      <c r="QPI90" s="512"/>
      <c r="QPJ90" s="512"/>
      <c r="QPK90" s="512"/>
      <c r="QPL90" s="512"/>
      <c r="QPP90" s="512"/>
      <c r="QPQ90" s="512"/>
      <c r="QPR90" s="512"/>
      <c r="QPS90" s="512"/>
      <c r="QPT90" s="512"/>
      <c r="QPX90" s="512"/>
      <c r="QPY90" s="512"/>
      <c r="QPZ90" s="512"/>
      <c r="QQA90" s="512"/>
      <c r="QQB90" s="512"/>
      <c r="QQF90" s="512"/>
      <c r="QQG90" s="512"/>
      <c r="QQH90" s="512"/>
      <c r="QQI90" s="512"/>
      <c r="QQJ90" s="512"/>
      <c r="QQN90" s="512"/>
      <c r="QQO90" s="512"/>
      <c r="QQP90" s="512"/>
      <c r="QQQ90" s="512"/>
      <c r="QQR90" s="512"/>
      <c r="QQV90" s="512"/>
      <c r="QQW90" s="512"/>
      <c r="QQX90" s="512"/>
      <c r="QQY90" s="512"/>
      <c r="QQZ90" s="512"/>
      <c r="QRD90" s="512"/>
      <c r="QRE90" s="512"/>
      <c r="QRF90" s="512"/>
      <c r="QRG90" s="512"/>
      <c r="QRH90" s="512"/>
      <c r="QRL90" s="512"/>
      <c r="QRM90" s="512"/>
      <c r="QRN90" s="512"/>
      <c r="QRO90" s="512"/>
      <c r="QRP90" s="512"/>
      <c r="QRT90" s="512"/>
      <c r="QRU90" s="512"/>
      <c r="QRV90" s="512"/>
      <c r="QRW90" s="512"/>
      <c r="QRX90" s="512"/>
      <c r="QSB90" s="512"/>
      <c r="QSC90" s="512"/>
      <c r="QSD90" s="512"/>
      <c r="QSE90" s="512"/>
      <c r="QSF90" s="512"/>
      <c r="QSJ90" s="512"/>
      <c r="QSK90" s="512"/>
      <c r="QSL90" s="512"/>
      <c r="QSM90" s="512"/>
      <c r="QSN90" s="512"/>
      <c r="QSR90" s="512"/>
      <c r="QSS90" s="512"/>
      <c r="QST90" s="512"/>
      <c r="QSU90" s="512"/>
      <c r="QSV90" s="512"/>
      <c r="QSZ90" s="512"/>
      <c r="QTA90" s="512"/>
      <c r="QTB90" s="512"/>
      <c r="QTC90" s="512"/>
      <c r="QTD90" s="512"/>
      <c r="QTH90" s="512"/>
      <c r="QTI90" s="512"/>
      <c r="QTJ90" s="512"/>
      <c r="QTK90" s="512"/>
      <c r="QTL90" s="512"/>
      <c r="QTP90" s="512"/>
      <c r="QTQ90" s="512"/>
      <c r="QTR90" s="512"/>
      <c r="QTS90" s="512"/>
      <c r="QTT90" s="512"/>
      <c r="QTX90" s="512"/>
      <c r="QTY90" s="512"/>
      <c r="QTZ90" s="512"/>
      <c r="QUA90" s="512"/>
      <c r="QUB90" s="512"/>
      <c r="QUF90" s="512"/>
      <c r="QUG90" s="512"/>
      <c r="QUH90" s="512"/>
      <c r="QUI90" s="512"/>
      <c r="QUJ90" s="512"/>
      <c r="QUN90" s="512"/>
      <c r="QUO90" s="512"/>
      <c r="QUP90" s="512"/>
      <c r="QUQ90" s="512"/>
      <c r="QUR90" s="512"/>
      <c r="QUV90" s="512"/>
      <c r="QUW90" s="512"/>
      <c r="QUX90" s="512"/>
      <c r="QUY90" s="512"/>
      <c r="QUZ90" s="512"/>
      <c r="QVD90" s="512"/>
      <c r="QVE90" s="512"/>
      <c r="QVF90" s="512"/>
      <c r="QVG90" s="512"/>
      <c r="QVH90" s="512"/>
      <c r="QVL90" s="512"/>
      <c r="QVM90" s="512"/>
      <c r="QVN90" s="512"/>
      <c r="QVO90" s="512"/>
      <c r="QVP90" s="512"/>
      <c r="QVT90" s="512"/>
      <c r="QVU90" s="512"/>
      <c r="QVV90" s="512"/>
      <c r="QVW90" s="512"/>
      <c r="QVX90" s="512"/>
      <c r="QWB90" s="512"/>
      <c r="QWC90" s="512"/>
      <c r="QWD90" s="512"/>
      <c r="QWE90" s="512"/>
      <c r="QWF90" s="512"/>
      <c r="QWJ90" s="512"/>
      <c r="QWK90" s="512"/>
      <c r="QWL90" s="512"/>
      <c r="QWM90" s="512"/>
      <c r="QWN90" s="512"/>
      <c r="QWR90" s="512"/>
      <c r="QWS90" s="512"/>
      <c r="QWT90" s="512"/>
      <c r="QWU90" s="512"/>
      <c r="QWV90" s="512"/>
      <c r="QWZ90" s="512"/>
      <c r="QXA90" s="512"/>
      <c r="QXB90" s="512"/>
      <c r="QXC90" s="512"/>
      <c r="QXD90" s="512"/>
      <c r="QXH90" s="512"/>
      <c r="QXI90" s="512"/>
      <c r="QXJ90" s="512"/>
      <c r="QXK90" s="512"/>
      <c r="QXL90" s="512"/>
      <c r="QXP90" s="512"/>
      <c r="QXQ90" s="512"/>
      <c r="QXR90" s="512"/>
      <c r="QXS90" s="512"/>
      <c r="QXT90" s="512"/>
      <c r="QXX90" s="512"/>
      <c r="QXY90" s="512"/>
      <c r="QXZ90" s="512"/>
      <c r="QYA90" s="512"/>
      <c r="QYB90" s="512"/>
      <c r="QYF90" s="512"/>
      <c r="QYG90" s="512"/>
      <c r="QYH90" s="512"/>
      <c r="QYI90" s="512"/>
      <c r="QYJ90" s="512"/>
      <c r="QYN90" s="512"/>
      <c r="QYO90" s="512"/>
      <c r="QYP90" s="512"/>
      <c r="QYQ90" s="512"/>
      <c r="QYR90" s="512"/>
      <c r="QYV90" s="512"/>
      <c r="QYW90" s="512"/>
      <c r="QYX90" s="512"/>
      <c r="QYY90" s="512"/>
      <c r="QYZ90" s="512"/>
      <c r="QZD90" s="512"/>
      <c r="QZE90" s="512"/>
      <c r="QZF90" s="512"/>
      <c r="QZG90" s="512"/>
      <c r="QZH90" s="512"/>
      <c r="QZL90" s="512"/>
      <c r="QZM90" s="512"/>
      <c r="QZN90" s="512"/>
      <c r="QZO90" s="512"/>
      <c r="QZP90" s="512"/>
      <c r="QZT90" s="512"/>
      <c r="QZU90" s="512"/>
      <c r="QZV90" s="512"/>
      <c r="QZW90" s="512"/>
      <c r="QZX90" s="512"/>
      <c r="RAB90" s="512"/>
      <c r="RAC90" s="512"/>
      <c r="RAD90" s="512"/>
      <c r="RAE90" s="512"/>
      <c r="RAF90" s="512"/>
      <c r="RAJ90" s="512"/>
      <c r="RAK90" s="512"/>
      <c r="RAL90" s="512"/>
      <c r="RAM90" s="512"/>
      <c r="RAN90" s="512"/>
      <c r="RAR90" s="512"/>
      <c r="RAS90" s="512"/>
      <c r="RAT90" s="512"/>
      <c r="RAU90" s="512"/>
      <c r="RAV90" s="512"/>
      <c r="RAZ90" s="512"/>
      <c r="RBA90" s="512"/>
      <c r="RBB90" s="512"/>
      <c r="RBC90" s="512"/>
      <c r="RBD90" s="512"/>
      <c r="RBH90" s="512"/>
      <c r="RBI90" s="512"/>
      <c r="RBJ90" s="512"/>
      <c r="RBK90" s="512"/>
      <c r="RBL90" s="512"/>
      <c r="RBP90" s="512"/>
      <c r="RBQ90" s="512"/>
      <c r="RBR90" s="512"/>
      <c r="RBS90" s="512"/>
      <c r="RBT90" s="512"/>
      <c r="RBX90" s="512"/>
      <c r="RBY90" s="512"/>
      <c r="RBZ90" s="512"/>
      <c r="RCA90" s="512"/>
      <c r="RCB90" s="512"/>
      <c r="RCF90" s="512"/>
      <c r="RCG90" s="512"/>
      <c r="RCH90" s="512"/>
      <c r="RCI90" s="512"/>
      <c r="RCJ90" s="512"/>
      <c r="RCN90" s="512"/>
      <c r="RCO90" s="512"/>
      <c r="RCP90" s="512"/>
      <c r="RCQ90" s="512"/>
      <c r="RCR90" s="512"/>
      <c r="RCV90" s="512"/>
      <c r="RCW90" s="512"/>
      <c r="RCX90" s="512"/>
      <c r="RCY90" s="512"/>
      <c r="RCZ90" s="512"/>
      <c r="RDD90" s="512"/>
      <c r="RDE90" s="512"/>
      <c r="RDF90" s="512"/>
      <c r="RDG90" s="512"/>
      <c r="RDH90" s="512"/>
      <c r="RDL90" s="512"/>
      <c r="RDM90" s="512"/>
      <c r="RDN90" s="512"/>
      <c r="RDO90" s="512"/>
      <c r="RDP90" s="512"/>
      <c r="RDT90" s="512"/>
      <c r="RDU90" s="512"/>
      <c r="RDV90" s="512"/>
      <c r="RDW90" s="512"/>
      <c r="RDX90" s="512"/>
      <c r="REB90" s="512"/>
      <c r="REC90" s="512"/>
      <c r="RED90" s="512"/>
      <c r="REE90" s="512"/>
      <c r="REF90" s="512"/>
      <c r="REJ90" s="512"/>
      <c r="REK90" s="512"/>
      <c r="REL90" s="512"/>
      <c r="REM90" s="512"/>
      <c r="REN90" s="512"/>
      <c r="RER90" s="512"/>
      <c r="RES90" s="512"/>
      <c r="RET90" s="512"/>
      <c r="REU90" s="512"/>
      <c r="REV90" s="512"/>
      <c r="REZ90" s="512"/>
      <c r="RFA90" s="512"/>
      <c r="RFB90" s="512"/>
      <c r="RFC90" s="512"/>
      <c r="RFD90" s="512"/>
      <c r="RFH90" s="512"/>
      <c r="RFI90" s="512"/>
      <c r="RFJ90" s="512"/>
      <c r="RFK90" s="512"/>
      <c r="RFL90" s="512"/>
      <c r="RFP90" s="512"/>
      <c r="RFQ90" s="512"/>
      <c r="RFR90" s="512"/>
      <c r="RFS90" s="512"/>
      <c r="RFT90" s="512"/>
      <c r="RFX90" s="512"/>
      <c r="RFY90" s="512"/>
      <c r="RFZ90" s="512"/>
      <c r="RGA90" s="512"/>
      <c r="RGB90" s="512"/>
      <c r="RGF90" s="512"/>
      <c r="RGG90" s="512"/>
      <c r="RGH90" s="512"/>
      <c r="RGI90" s="512"/>
      <c r="RGJ90" s="512"/>
      <c r="RGN90" s="512"/>
      <c r="RGO90" s="512"/>
      <c r="RGP90" s="512"/>
      <c r="RGQ90" s="512"/>
      <c r="RGR90" s="512"/>
      <c r="RGV90" s="512"/>
      <c r="RGW90" s="512"/>
      <c r="RGX90" s="512"/>
      <c r="RGY90" s="512"/>
      <c r="RGZ90" s="512"/>
      <c r="RHD90" s="512"/>
      <c r="RHE90" s="512"/>
      <c r="RHF90" s="512"/>
      <c r="RHG90" s="512"/>
      <c r="RHH90" s="512"/>
      <c r="RHL90" s="512"/>
      <c r="RHM90" s="512"/>
      <c r="RHN90" s="512"/>
      <c r="RHO90" s="512"/>
      <c r="RHP90" s="512"/>
      <c r="RHT90" s="512"/>
      <c r="RHU90" s="512"/>
      <c r="RHV90" s="512"/>
      <c r="RHW90" s="512"/>
      <c r="RHX90" s="512"/>
      <c r="RIB90" s="512"/>
      <c r="RIC90" s="512"/>
      <c r="RID90" s="512"/>
      <c r="RIE90" s="512"/>
      <c r="RIF90" s="512"/>
      <c r="RIJ90" s="512"/>
      <c r="RIK90" s="512"/>
      <c r="RIL90" s="512"/>
      <c r="RIM90" s="512"/>
      <c r="RIN90" s="512"/>
      <c r="RIR90" s="512"/>
      <c r="RIS90" s="512"/>
      <c r="RIT90" s="512"/>
      <c r="RIU90" s="512"/>
      <c r="RIV90" s="512"/>
      <c r="RIZ90" s="512"/>
      <c r="RJA90" s="512"/>
      <c r="RJB90" s="512"/>
      <c r="RJC90" s="512"/>
      <c r="RJD90" s="512"/>
      <c r="RJH90" s="512"/>
      <c r="RJI90" s="512"/>
      <c r="RJJ90" s="512"/>
      <c r="RJK90" s="512"/>
      <c r="RJL90" s="512"/>
      <c r="RJP90" s="512"/>
      <c r="RJQ90" s="512"/>
      <c r="RJR90" s="512"/>
      <c r="RJS90" s="512"/>
      <c r="RJT90" s="512"/>
      <c r="RJX90" s="512"/>
      <c r="RJY90" s="512"/>
      <c r="RJZ90" s="512"/>
      <c r="RKA90" s="512"/>
      <c r="RKB90" s="512"/>
      <c r="RKF90" s="512"/>
      <c r="RKG90" s="512"/>
      <c r="RKH90" s="512"/>
      <c r="RKI90" s="512"/>
      <c r="RKJ90" s="512"/>
      <c r="RKN90" s="512"/>
      <c r="RKO90" s="512"/>
      <c r="RKP90" s="512"/>
      <c r="RKQ90" s="512"/>
      <c r="RKR90" s="512"/>
      <c r="RKV90" s="512"/>
      <c r="RKW90" s="512"/>
      <c r="RKX90" s="512"/>
      <c r="RKY90" s="512"/>
      <c r="RKZ90" s="512"/>
      <c r="RLD90" s="512"/>
      <c r="RLE90" s="512"/>
      <c r="RLF90" s="512"/>
      <c r="RLG90" s="512"/>
      <c r="RLH90" s="512"/>
      <c r="RLL90" s="512"/>
      <c r="RLM90" s="512"/>
      <c r="RLN90" s="512"/>
      <c r="RLO90" s="512"/>
      <c r="RLP90" s="512"/>
      <c r="RLT90" s="512"/>
      <c r="RLU90" s="512"/>
      <c r="RLV90" s="512"/>
      <c r="RLW90" s="512"/>
      <c r="RLX90" s="512"/>
      <c r="RMB90" s="512"/>
      <c r="RMC90" s="512"/>
      <c r="RMD90" s="512"/>
      <c r="RME90" s="512"/>
      <c r="RMF90" s="512"/>
      <c r="RMJ90" s="512"/>
      <c r="RMK90" s="512"/>
      <c r="RML90" s="512"/>
      <c r="RMM90" s="512"/>
      <c r="RMN90" s="512"/>
      <c r="RMR90" s="512"/>
      <c r="RMS90" s="512"/>
      <c r="RMT90" s="512"/>
      <c r="RMU90" s="512"/>
      <c r="RMV90" s="512"/>
      <c r="RMZ90" s="512"/>
      <c r="RNA90" s="512"/>
      <c r="RNB90" s="512"/>
      <c r="RNC90" s="512"/>
      <c r="RND90" s="512"/>
      <c r="RNH90" s="512"/>
      <c r="RNI90" s="512"/>
      <c r="RNJ90" s="512"/>
      <c r="RNK90" s="512"/>
      <c r="RNL90" s="512"/>
      <c r="RNP90" s="512"/>
      <c r="RNQ90" s="512"/>
      <c r="RNR90" s="512"/>
      <c r="RNS90" s="512"/>
      <c r="RNT90" s="512"/>
      <c r="RNX90" s="512"/>
      <c r="RNY90" s="512"/>
      <c r="RNZ90" s="512"/>
      <c r="ROA90" s="512"/>
      <c r="ROB90" s="512"/>
      <c r="ROF90" s="512"/>
      <c r="ROG90" s="512"/>
      <c r="ROH90" s="512"/>
      <c r="ROI90" s="512"/>
      <c r="ROJ90" s="512"/>
      <c r="RON90" s="512"/>
      <c r="ROO90" s="512"/>
      <c r="ROP90" s="512"/>
      <c r="ROQ90" s="512"/>
      <c r="ROR90" s="512"/>
      <c r="ROV90" s="512"/>
      <c r="ROW90" s="512"/>
      <c r="ROX90" s="512"/>
      <c r="ROY90" s="512"/>
      <c r="ROZ90" s="512"/>
      <c r="RPD90" s="512"/>
      <c r="RPE90" s="512"/>
      <c r="RPF90" s="512"/>
      <c r="RPG90" s="512"/>
      <c r="RPH90" s="512"/>
      <c r="RPL90" s="512"/>
      <c r="RPM90" s="512"/>
      <c r="RPN90" s="512"/>
      <c r="RPO90" s="512"/>
      <c r="RPP90" s="512"/>
      <c r="RPT90" s="512"/>
      <c r="RPU90" s="512"/>
      <c r="RPV90" s="512"/>
      <c r="RPW90" s="512"/>
      <c r="RPX90" s="512"/>
      <c r="RQB90" s="512"/>
      <c r="RQC90" s="512"/>
      <c r="RQD90" s="512"/>
      <c r="RQE90" s="512"/>
      <c r="RQF90" s="512"/>
      <c r="RQJ90" s="512"/>
      <c r="RQK90" s="512"/>
      <c r="RQL90" s="512"/>
      <c r="RQM90" s="512"/>
      <c r="RQN90" s="512"/>
      <c r="RQR90" s="512"/>
      <c r="RQS90" s="512"/>
      <c r="RQT90" s="512"/>
      <c r="RQU90" s="512"/>
      <c r="RQV90" s="512"/>
      <c r="RQZ90" s="512"/>
      <c r="RRA90" s="512"/>
      <c r="RRB90" s="512"/>
      <c r="RRC90" s="512"/>
      <c r="RRD90" s="512"/>
      <c r="RRH90" s="512"/>
      <c r="RRI90" s="512"/>
      <c r="RRJ90" s="512"/>
      <c r="RRK90" s="512"/>
      <c r="RRL90" s="512"/>
      <c r="RRP90" s="512"/>
      <c r="RRQ90" s="512"/>
      <c r="RRR90" s="512"/>
      <c r="RRS90" s="512"/>
      <c r="RRT90" s="512"/>
      <c r="RRX90" s="512"/>
      <c r="RRY90" s="512"/>
      <c r="RRZ90" s="512"/>
      <c r="RSA90" s="512"/>
      <c r="RSB90" s="512"/>
      <c r="RSF90" s="512"/>
      <c r="RSG90" s="512"/>
      <c r="RSH90" s="512"/>
      <c r="RSI90" s="512"/>
      <c r="RSJ90" s="512"/>
      <c r="RSN90" s="512"/>
      <c r="RSO90" s="512"/>
      <c r="RSP90" s="512"/>
      <c r="RSQ90" s="512"/>
      <c r="RSR90" s="512"/>
      <c r="RSV90" s="512"/>
      <c r="RSW90" s="512"/>
      <c r="RSX90" s="512"/>
      <c r="RSY90" s="512"/>
      <c r="RSZ90" s="512"/>
      <c r="RTD90" s="512"/>
      <c r="RTE90" s="512"/>
      <c r="RTF90" s="512"/>
      <c r="RTG90" s="512"/>
      <c r="RTH90" s="512"/>
      <c r="RTL90" s="512"/>
      <c r="RTM90" s="512"/>
      <c r="RTN90" s="512"/>
      <c r="RTO90" s="512"/>
      <c r="RTP90" s="512"/>
      <c r="RTT90" s="512"/>
      <c r="RTU90" s="512"/>
      <c r="RTV90" s="512"/>
      <c r="RTW90" s="512"/>
      <c r="RTX90" s="512"/>
      <c r="RUB90" s="512"/>
      <c r="RUC90" s="512"/>
      <c r="RUD90" s="512"/>
      <c r="RUE90" s="512"/>
      <c r="RUF90" s="512"/>
      <c r="RUJ90" s="512"/>
      <c r="RUK90" s="512"/>
      <c r="RUL90" s="512"/>
      <c r="RUM90" s="512"/>
      <c r="RUN90" s="512"/>
      <c r="RUR90" s="512"/>
      <c r="RUS90" s="512"/>
      <c r="RUT90" s="512"/>
      <c r="RUU90" s="512"/>
      <c r="RUV90" s="512"/>
      <c r="RUZ90" s="512"/>
      <c r="RVA90" s="512"/>
      <c r="RVB90" s="512"/>
      <c r="RVC90" s="512"/>
      <c r="RVD90" s="512"/>
      <c r="RVH90" s="512"/>
      <c r="RVI90" s="512"/>
      <c r="RVJ90" s="512"/>
      <c r="RVK90" s="512"/>
      <c r="RVL90" s="512"/>
      <c r="RVP90" s="512"/>
      <c r="RVQ90" s="512"/>
      <c r="RVR90" s="512"/>
      <c r="RVS90" s="512"/>
      <c r="RVT90" s="512"/>
      <c r="RVX90" s="512"/>
      <c r="RVY90" s="512"/>
      <c r="RVZ90" s="512"/>
      <c r="RWA90" s="512"/>
      <c r="RWB90" s="512"/>
      <c r="RWF90" s="512"/>
      <c r="RWG90" s="512"/>
      <c r="RWH90" s="512"/>
      <c r="RWI90" s="512"/>
      <c r="RWJ90" s="512"/>
      <c r="RWN90" s="512"/>
      <c r="RWO90" s="512"/>
      <c r="RWP90" s="512"/>
      <c r="RWQ90" s="512"/>
      <c r="RWR90" s="512"/>
      <c r="RWV90" s="512"/>
      <c r="RWW90" s="512"/>
      <c r="RWX90" s="512"/>
      <c r="RWY90" s="512"/>
      <c r="RWZ90" s="512"/>
      <c r="RXD90" s="512"/>
      <c r="RXE90" s="512"/>
      <c r="RXF90" s="512"/>
      <c r="RXG90" s="512"/>
      <c r="RXH90" s="512"/>
      <c r="RXL90" s="512"/>
      <c r="RXM90" s="512"/>
      <c r="RXN90" s="512"/>
      <c r="RXO90" s="512"/>
      <c r="RXP90" s="512"/>
      <c r="RXT90" s="512"/>
      <c r="RXU90" s="512"/>
      <c r="RXV90" s="512"/>
      <c r="RXW90" s="512"/>
      <c r="RXX90" s="512"/>
      <c r="RYB90" s="512"/>
      <c r="RYC90" s="512"/>
      <c r="RYD90" s="512"/>
      <c r="RYE90" s="512"/>
      <c r="RYF90" s="512"/>
      <c r="RYJ90" s="512"/>
      <c r="RYK90" s="512"/>
      <c r="RYL90" s="512"/>
      <c r="RYM90" s="512"/>
      <c r="RYN90" s="512"/>
      <c r="RYR90" s="512"/>
      <c r="RYS90" s="512"/>
      <c r="RYT90" s="512"/>
      <c r="RYU90" s="512"/>
      <c r="RYV90" s="512"/>
      <c r="RYZ90" s="512"/>
      <c r="RZA90" s="512"/>
      <c r="RZB90" s="512"/>
      <c r="RZC90" s="512"/>
      <c r="RZD90" s="512"/>
      <c r="RZH90" s="512"/>
      <c r="RZI90" s="512"/>
      <c r="RZJ90" s="512"/>
      <c r="RZK90" s="512"/>
      <c r="RZL90" s="512"/>
      <c r="RZP90" s="512"/>
      <c r="RZQ90" s="512"/>
      <c r="RZR90" s="512"/>
      <c r="RZS90" s="512"/>
      <c r="RZT90" s="512"/>
      <c r="RZX90" s="512"/>
      <c r="RZY90" s="512"/>
      <c r="RZZ90" s="512"/>
      <c r="SAA90" s="512"/>
      <c r="SAB90" s="512"/>
      <c r="SAF90" s="512"/>
      <c r="SAG90" s="512"/>
      <c r="SAH90" s="512"/>
      <c r="SAI90" s="512"/>
      <c r="SAJ90" s="512"/>
      <c r="SAN90" s="512"/>
      <c r="SAO90" s="512"/>
      <c r="SAP90" s="512"/>
      <c r="SAQ90" s="512"/>
      <c r="SAR90" s="512"/>
      <c r="SAV90" s="512"/>
      <c r="SAW90" s="512"/>
      <c r="SAX90" s="512"/>
      <c r="SAY90" s="512"/>
      <c r="SAZ90" s="512"/>
      <c r="SBD90" s="512"/>
      <c r="SBE90" s="512"/>
      <c r="SBF90" s="512"/>
      <c r="SBG90" s="512"/>
      <c r="SBH90" s="512"/>
      <c r="SBL90" s="512"/>
      <c r="SBM90" s="512"/>
      <c r="SBN90" s="512"/>
      <c r="SBO90" s="512"/>
      <c r="SBP90" s="512"/>
      <c r="SBT90" s="512"/>
      <c r="SBU90" s="512"/>
      <c r="SBV90" s="512"/>
      <c r="SBW90" s="512"/>
      <c r="SBX90" s="512"/>
      <c r="SCB90" s="512"/>
      <c r="SCC90" s="512"/>
      <c r="SCD90" s="512"/>
      <c r="SCE90" s="512"/>
      <c r="SCF90" s="512"/>
      <c r="SCJ90" s="512"/>
      <c r="SCK90" s="512"/>
      <c r="SCL90" s="512"/>
      <c r="SCM90" s="512"/>
      <c r="SCN90" s="512"/>
      <c r="SCR90" s="512"/>
      <c r="SCS90" s="512"/>
      <c r="SCT90" s="512"/>
      <c r="SCU90" s="512"/>
      <c r="SCV90" s="512"/>
      <c r="SCZ90" s="512"/>
      <c r="SDA90" s="512"/>
      <c r="SDB90" s="512"/>
      <c r="SDC90" s="512"/>
      <c r="SDD90" s="512"/>
      <c r="SDH90" s="512"/>
      <c r="SDI90" s="512"/>
      <c r="SDJ90" s="512"/>
      <c r="SDK90" s="512"/>
      <c r="SDL90" s="512"/>
      <c r="SDP90" s="512"/>
      <c r="SDQ90" s="512"/>
      <c r="SDR90" s="512"/>
      <c r="SDS90" s="512"/>
      <c r="SDT90" s="512"/>
      <c r="SDX90" s="512"/>
      <c r="SDY90" s="512"/>
      <c r="SDZ90" s="512"/>
      <c r="SEA90" s="512"/>
      <c r="SEB90" s="512"/>
      <c r="SEF90" s="512"/>
      <c r="SEG90" s="512"/>
      <c r="SEH90" s="512"/>
      <c r="SEI90" s="512"/>
      <c r="SEJ90" s="512"/>
      <c r="SEN90" s="512"/>
      <c r="SEO90" s="512"/>
      <c r="SEP90" s="512"/>
      <c r="SEQ90" s="512"/>
      <c r="SER90" s="512"/>
      <c r="SEV90" s="512"/>
      <c r="SEW90" s="512"/>
      <c r="SEX90" s="512"/>
      <c r="SEY90" s="512"/>
      <c r="SEZ90" s="512"/>
      <c r="SFD90" s="512"/>
      <c r="SFE90" s="512"/>
      <c r="SFF90" s="512"/>
      <c r="SFG90" s="512"/>
      <c r="SFH90" s="512"/>
      <c r="SFL90" s="512"/>
      <c r="SFM90" s="512"/>
      <c r="SFN90" s="512"/>
      <c r="SFO90" s="512"/>
      <c r="SFP90" s="512"/>
      <c r="SFT90" s="512"/>
      <c r="SFU90" s="512"/>
      <c r="SFV90" s="512"/>
      <c r="SFW90" s="512"/>
      <c r="SFX90" s="512"/>
      <c r="SGB90" s="512"/>
      <c r="SGC90" s="512"/>
      <c r="SGD90" s="512"/>
      <c r="SGE90" s="512"/>
      <c r="SGF90" s="512"/>
      <c r="SGJ90" s="512"/>
      <c r="SGK90" s="512"/>
      <c r="SGL90" s="512"/>
      <c r="SGM90" s="512"/>
      <c r="SGN90" s="512"/>
      <c r="SGR90" s="512"/>
      <c r="SGS90" s="512"/>
      <c r="SGT90" s="512"/>
      <c r="SGU90" s="512"/>
      <c r="SGV90" s="512"/>
      <c r="SGZ90" s="512"/>
      <c r="SHA90" s="512"/>
      <c r="SHB90" s="512"/>
      <c r="SHC90" s="512"/>
      <c r="SHD90" s="512"/>
      <c r="SHH90" s="512"/>
      <c r="SHI90" s="512"/>
      <c r="SHJ90" s="512"/>
      <c r="SHK90" s="512"/>
      <c r="SHL90" s="512"/>
      <c r="SHP90" s="512"/>
      <c r="SHQ90" s="512"/>
      <c r="SHR90" s="512"/>
      <c r="SHS90" s="512"/>
      <c r="SHT90" s="512"/>
      <c r="SHX90" s="512"/>
      <c r="SHY90" s="512"/>
      <c r="SHZ90" s="512"/>
      <c r="SIA90" s="512"/>
      <c r="SIB90" s="512"/>
      <c r="SIF90" s="512"/>
      <c r="SIG90" s="512"/>
      <c r="SIH90" s="512"/>
      <c r="SII90" s="512"/>
      <c r="SIJ90" s="512"/>
      <c r="SIN90" s="512"/>
      <c r="SIO90" s="512"/>
      <c r="SIP90" s="512"/>
      <c r="SIQ90" s="512"/>
      <c r="SIR90" s="512"/>
      <c r="SIV90" s="512"/>
      <c r="SIW90" s="512"/>
      <c r="SIX90" s="512"/>
      <c r="SIY90" s="512"/>
      <c r="SIZ90" s="512"/>
      <c r="SJD90" s="512"/>
      <c r="SJE90" s="512"/>
      <c r="SJF90" s="512"/>
      <c r="SJG90" s="512"/>
      <c r="SJH90" s="512"/>
      <c r="SJL90" s="512"/>
      <c r="SJM90" s="512"/>
      <c r="SJN90" s="512"/>
      <c r="SJO90" s="512"/>
      <c r="SJP90" s="512"/>
      <c r="SJT90" s="512"/>
      <c r="SJU90" s="512"/>
      <c r="SJV90" s="512"/>
      <c r="SJW90" s="512"/>
      <c r="SJX90" s="512"/>
      <c r="SKB90" s="512"/>
      <c r="SKC90" s="512"/>
      <c r="SKD90" s="512"/>
      <c r="SKE90" s="512"/>
      <c r="SKF90" s="512"/>
      <c r="SKJ90" s="512"/>
      <c r="SKK90" s="512"/>
      <c r="SKL90" s="512"/>
      <c r="SKM90" s="512"/>
      <c r="SKN90" s="512"/>
      <c r="SKR90" s="512"/>
      <c r="SKS90" s="512"/>
      <c r="SKT90" s="512"/>
      <c r="SKU90" s="512"/>
      <c r="SKV90" s="512"/>
      <c r="SKZ90" s="512"/>
      <c r="SLA90" s="512"/>
      <c r="SLB90" s="512"/>
      <c r="SLC90" s="512"/>
      <c r="SLD90" s="512"/>
      <c r="SLH90" s="512"/>
      <c r="SLI90" s="512"/>
      <c r="SLJ90" s="512"/>
      <c r="SLK90" s="512"/>
      <c r="SLL90" s="512"/>
      <c r="SLP90" s="512"/>
      <c r="SLQ90" s="512"/>
      <c r="SLR90" s="512"/>
      <c r="SLS90" s="512"/>
      <c r="SLT90" s="512"/>
      <c r="SLX90" s="512"/>
      <c r="SLY90" s="512"/>
      <c r="SLZ90" s="512"/>
      <c r="SMA90" s="512"/>
      <c r="SMB90" s="512"/>
      <c r="SMF90" s="512"/>
      <c r="SMG90" s="512"/>
      <c r="SMH90" s="512"/>
      <c r="SMI90" s="512"/>
      <c r="SMJ90" s="512"/>
      <c r="SMN90" s="512"/>
      <c r="SMO90" s="512"/>
      <c r="SMP90" s="512"/>
      <c r="SMQ90" s="512"/>
      <c r="SMR90" s="512"/>
      <c r="SMV90" s="512"/>
      <c r="SMW90" s="512"/>
      <c r="SMX90" s="512"/>
      <c r="SMY90" s="512"/>
      <c r="SMZ90" s="512"/>
      <c r="SND90" s="512"/>
      <c r="SNE90" s="512"/>
      <c r="SNF90" s="512"/>
      <c r="SNG90" s="512"/>
      <c r="SNH90" s="512"/>
      <c r="SNL90" s="512"/>
      <c r="SNM90" s="512"/>
      <c r="SNN90" s="512"/>
      <c r="SNO90" s="512"/>
      <c r="SNP90" s="512"/>
      <c r="SNT90" s="512"/>
      <c r="SNU90" s="512"/>
      <c r="SNV90" s="512"/>
      <c r="SNW90" s="512"/>
      <c r="SNX90" s="512"/>
      <c r="SOB90" s="512"/>
      <c r="SOC90" s="512"/>
      <c r="SOD90" s="512"/>
      <c r="SOE90" s="512"/>
      <c r="SOF90" s="512"/>
      <c r="SOJ90" s="512"/>
      <c r="SOK90" s="512"/>
      <c r="SOL90" s="512"/>
      <c r="SOM90" s="512"/>
      <c r="SON90" s="512"/>
      <c r="SOR90" s="512"/>
      <c r="SOS90" s="512"/>
      <c r="SOT90" s="512"/>
      <c r="SOU90" s="512"/>
      <c r="SOV90" s="512"/>
      <c r="SOZ90" s="512"/>
      <c r="SPA90" s="512"/>
      <c r="SPB90" s="512"/>
      <c r="SPC90" s="512"/>
      <c r="SPD90" s="512"/>
      <c r="SPH90" s="512"/>
      <c r="SPI90" s="512"/>
      <c r="SPJ90" s="512"/>
      <c r="SPK90" s="512"/>
      <c r="SPL90" s="512"/>
      <c r="SPP90" s="512"/>
      <c r="SPQ90" s="512"/>
      <c r="SPR90" s="512"/>
      <c r="SPS90" s="512"/>
      <c r="SPT90" s="512"/>
      <c r="SPX90" s="512"/>
      <c r="SPY90" s="512"/>
      <c r="SPZ90" s="512"/>
      <c r="SQA90" s="512"/>
      <c r="SQB90" s="512"/>
      <c r="SQF90" s="512"/>
      <c r="SQG90" s="512"/>
      <c r="SQH90" s="512"/>
      <c r="SQI90" s="512"/>
      <c r="SQJ90" s="512"/>
      <c r="SQN90" s="512"/>
      <c r="SQO90" s="512"/>
      <c r="SQP90" s="512"/>
      <c r="SQQ90" s="512"/>
      <c r="SQR90" s="512"/>
      <c r="SQV90" s="512"/>
      <c r="SQW90" s="512"/>
      <c r="SQX90" s="512"/>
      <c r="SQY90" s="512"/>
      <c r="SQZ90" s="512"/>
      <c r="SRD90" s="512"/>
      <c r="SRE90" s="512"/>
      <c r="SRF90" s="512"/>
      <c r="SRG90" s="512"/>
      <c r="SRH90" s="512"/>
      <c r="SRL90" s="512"/>
      <c r="SRM90" s="512"/>
      <c r="SRN90" s="512"/>
      <c r="SRO90" s="512"/>
      <c r="SRP90" s="512"/>
      <c r="SRT90" s="512"/>
      <c r="SRU90" s="512"/>
      <c r="SRV90" s="512"/>
      <c r="SRW90" s="512"/>
      <c r="SRX90" s="512"/>
      <c r="SSB90" s="512"/>
      <c r="SSC90" s="512"/>
      <c r="SSD90" s="512"/>
      <c r="SSE90" s="512"/>
      <c r="SSF90" s="512"/>
      <c r="SSJ90" s="512"/>
      <c r="SSK90" s="512"/>
      <c r="SSL90" s="512"/>
      <c r="SSM90" s="512"/>
      <c r="SSN90" s="512"/>
      <c r="SSR90" s="512"/>
      <c r="SSS90" s="512"/>
      <c r="SST90" s="512"/>
      <c r="SSU90" s="512"/>
      <c r="SSV90" s="512"/>
      <c r="SSZ90" s="512"/>
      <c r="STA90" s="512"/>
      <c r="STB90" s="512"/>
      <c r="STC90" s="512"/>
      <c r="STD90" s="512"/>
      <c r="STH90" s="512"/>
      <c r="STI90" s="512"/>
      <c r="STJ90" s="512"/>
      <c r="STK90" s="512"/>
      <c r="STL90" s="512"/>
      <c r="STP90" s="512"/>
      <c r="STQ90" s="512"/>
      <c r="STR90" s="512"/>
      <c r="STS90" s="512"/>
      <c r="STT90" s="512"/>
      <c r="STX90" s="512"/>
      <c r="STY90" s="512"/>
      <c r="STZ90" s="512"/>
      <c r="SUA90" s="512"/>
      <c r="SUB90" s="512"/>
      <c r="SUF90" s="512"/>
      <c r="SUG90" s="512"/>
      <c r="SUH90" s="512"/>
      <c r="SUI90" s="512"/>
      <c r="SUJ90" s="512"/>
      <c r="SUN90" s="512"/>
      <c r="SUO90" s="512"/>
      <c r="SUP90" s="512"/>
      <c r="SUQ90" s="512"/>
      <c r="SUR90" s="512"/>
      <c r="SUV90" s="512"/>
      <c r="SUW90" s="512"/>
      <c r="SUX90" s="512"/>
      <c r="SUY90" s="512"/>
      <c r="SUZ90" s="512"/>
      <c r="SVD90" s="512"/>
      <c r="SVE90" s="512"/>
      <c r="SVF90" s="512"/>
      <c r="SVG90" s="512"/>
      <c r="SVH90" s="512"/>
      <c r="SVL90" s="512"/>
      <c r="SVM90" s="512"/>
      <c r="SVN90" s="512"/>
      <c r="SVO90" s="512"/>
      <c r="SVP90" s="512"/>
      <c r="SVT90" s="512"/>
      <c r="SVU90" s="512"/>
      <c r="SVV90" s="512"/>
      <c r="SVW90" s="512"/>
      <c r="SVX90" s="512"/>
      <c r="SWB90" s="512"/>
      <c r="SWC90" s="512"/>
      <c r="SWD90" s="512"/>
      <c r="SWE90" s="512"/>
      <c r="SWF90" s="512"/>
      <c r="SWJ90" s="512"/>
      <c r="SWK90" s="512"/>
      <c r="SWL90" s="512"/>
      <c r="SWM90" s="512"/>
      <c r="SWN90" s="512"/>
      <c r="SWR90" s="512"/>
      <c r="SWS90" s="512"/>
      <c r="SWT90" s="512"/>
      <c r="SWU90" s="512"/>
      <c r="SWV90" s="512"/>
      <c r="SWZ90" s="512"/>
      <c r="SXA90" s="512"/>
      <c r="SXB90" s="512"/>
      <c r="SXC90" s="512"/>
      <c r="SXD90" s="512"/>
      <c r="SXH90" s="512"/>
      <c r="SXI90" s="512"/>
      <c r="SXJ90" s="512"/>
      <c r="SXK90" s="512"/>
      <c r="SXL90" s="512"/>
      <c r="SXP90" s="512"/>
      <c r="SXQ90" s="512"/>
      <c r="SXR90" s="512"/>
      <c r="SXS90" s="512"/>
      <c r="SXT90" s="512"/>
      <c r="SXX90" s="512"/>
      <c r="SXY90" s="512"/>
      <c r="SXZ90" s="512"/>
      <c r="SYA90" s="512"/>
      <c r="SYB90" s="512"/>
      <c r="SYF90" s="512"/>
      <c r="SYG90" s="512"/>
      <c r="SYH90" s="512"/>
      <c r="SYI90" s="512"/>
      <c r="SYJ90" s="512"/>
      <c r="SYN90" s="512"/>
      <c r="SYO90" s="512"/>
      <c r="SYP90" s="512"/>
      <c r="SYQ90" s="512"/>
      <c r="SYR90" s="512"/>
      <c r="SYV90" s="512"/>
      <c r="SYW90" s="512"/>
      <c r="SYX90" s="512"/>
      <c r="SYY90" s="512"/>
      <c r="SYZ90" s="512"/>
      <c r="SZD90" s="512"/>
      <c r="SZE90" s="512"/>
      <c r="SZF90" s="512"/>
      <c r="SZG90" s="512"/>
      <c r="SZH90" s="512"/>
      <c r="SZL90" s="512"/>
      <c r="SZM90" s="512"/>
      <c r="SZN90" s="512"/>
      <c r="SZO90" s="512"/>
      <c r="SZP90" s="512"/>
      <c r="SZT90" s="512"/>
      <c r="SZU90" s="512"/>
      <c r="SZV90" s="512"/>
      <c r="SZW90" s="512"/>
      <c r="SZX90" s="512"/>
      <c r="TAB90" s="512"/>
      <c r="TAC90" s="512"/>
      <c r="TAD90" s="512"/>
      <c r="TAE90" s="512"/>
      <c r="TAF90" s="512"/>
      <c r="TAJ90" s="512"/>
      <c r="TAK90" s="512"/>
      <c r="TAL90" s="512"/>
      <c r="TAM90" s="512"/>
      <c r="TAN90" s="512"/>
      <c r="TAR90" s="512"/>
      <c r="TAS90" s="512"/>
      <c r="TAT90" s="512"/>
      <c r="TAU90" s="512"/>
      <c r="TAV90" s="512"/>
      <c r="TAZ90" s="512"/>
      <c r="TBA90" s="512"/>
      <c r="TBB90" s="512"/>
      <c r="TBC90" s="512"/>
      <c r="TBD90" s="512"/>
      <c r="TBH90" s="512"/>
      <c r="TBI90" s="512"/>
      <c r="TBJ90" s="512"/>
      <c r="TBK90" s="512"/>
      <c r="TBL90" s="512"/>
      <c r="TBP90" s="512"/>
      <c r="TBQ90" s="512"/>
      <c r="TBR90" s="512"/>
      <c r="TBS90" s="512"/>
      <c r="TBT90" s="512"/>
      <c r="TBX90" s="512"/>
      <c r="TBY90" s="512"/>
      <c r="TBZ90" s="512"/>
      <c r="TCA90" s="512"/>
      <c r="TCB90" s="512"/>
      <c r="TCF90" s="512"/>
      <c r="TCG90" s="512"/>
      <c r="TCH90" s="512"/>
      <c r="TCI90" s="512"/>
      <c r="TCJ90" s="512"/>
      <c r="TCN90" s="512"/>
      <c r="TCO90" s="512"/>
      <c r="TCP90" s="512"/>
      <c r="TCQ90" s="512"/>
      <c r="TCR90" s="512"/>
      <c r="TCV90" s="512"/>
      <c r="TCW90" s="512"/>
      <c r="TCX90" s="512"/>
      <c r="TCY90" s="512"/>
      <c r="TCZ90" s="512"/>
      <c r="TDD90" s="512"/>
      <c r="TDE90" s="512"/>
      <c r="TDF90" s="512"/>
      <c r="TDG90" s="512"/>
      <c r="TDH90" s="512"/>
      <c r="TDL90" s="512"/>
      <c r="TDM90" s="512"/>
      <c r="TDN90" s="512"/>
      <c r="TDO90" s="512"/>
      <c r="TDP90" s="512"/>
      <c r="TDT90" s="512"/>
      <c r="TDU90" s="512"/>
      <c r="TDV90" s="512"/>
      <c r="TDW90" s="512"/>
      <c r="TDX90" s="512"/>
      <c r="TEB90" s="512"/>
      <c r="TEC90" s="512"/>
      <c r="TED90" s="512"/>
      <c r="TEE90" s="512"/>
      <c r="TEF90" s="512"/>
      <c r="TEJ90" s="512"/>
      <c r="TEK90" s="512"/>
      <c r="TEL90" s="512"/>
      <c r="TEM90" s="512"/>
      <c r="TEN90" s="512"/>
      <c r="TER90" s="512"/>
      <c r="TES90" s="512"/>
      <c r="TET90" s="512"/>
      <c r="TEU90" s="512"/>
      <c r="TEV90" s="512"/>
      <c r="TEZ90" s="512"/>
      <c r="TFA90" s="512"/>
      <c r="TFB90" s="512"/>
      <c r="TFC90" s="512"/>
      <c r="TFD90" s="512"/>
      <c r="TFH90" s="512"/>
      <c r="TFI90" s="512"/>
      <c r="TFJ90" s="512"/>
      <c r="TFK90" s="512"/>
      <c r="TFL90" s="512"/>
      <c r="TFP90" s="512"/>
      <c r="TFQ90" s="512"/>
      <c r="TFR90" s="512"/>
      <c r="TFS90" s="512"/>
      <c r="TFT90" s="512"/>
      <c r="TFX90" s="512"/>
      <c r="TFY90" s="512"/>
      <c r="TFZ90" s="512"/>
      <c r="TGA90" s="512"/>
      <c r="TGB90" s="512"/>
      <c r="TGF90" s="512"/>
      <c r="TGG90" s="512"/>
      <c r="TGH90" s="512"/>
      <c r="TGI90" s="512"/>
      <c r="TGJ90" s="512"/>
      <c r="TGN90" s="512"/>
      <c r="TGO90" s="512"/>
      <c r="TGP90" s="512"/>
      <c r="TGQ90" s="512"/>
      <c r="TGR90" s="512"/>
      <c r="TGV90" s="512"/>
      <c r="TGW90" s="512"/>
      <c r="TGX90" s="512"/>
      <c r="TGY90" s="512"/>
      <c r="TGZ90" s="512"/>
      <c r="THD90" s="512"/>
      <c r="THE90" s="512"/>
      <c r="THF90" s="512"/>
      <c r="THG90" s="512"/>
      <c r="THH90" s="512"/>
      <c r="THL90" s="512"/>
      <c r="THM90" s="512"/>
      <c r="THN90" s="512"/>
      <c r="THO90" s="512"/>
      <c r="THP90" s="512"/>
      <c r="THT90" s="512"/>
      <c r="THU90" s="512"/>
      <c r="THV90" s="512"/>
      <c r="THW90" s="512"/>
      <c r="THX90" s="512"/>
      <c r="TIB90" s="512"/>
      <c r="TIC90" s="512"/>
      <c r="TID90" s="512"/>
      <c r="TIE90" s="512"/>
      <c r="TIF90" s="512"/>
      <c r="TIJ90" s="512"/>
      <c r="TIK90" s="512"/>
      <c r="TIL90" s="512"/>
      <c r="TIM90" s="512"/>
      <c r="TIN90" s="512"/>
      <c r="TIR90" s="512"/>
      <c r="TIS90" s="512"/>
      <c r="TIT90" s="512"/>
      <c r="TIU90" s="512"/>
      <c r="TIV90" s="512"/>
      <c r="TIZ90" s="512"/>
      <c r="TJA90" s="512"/>
      <c r="TJB90" s="512"/>
      <c r="TJC90" s="512"/>
      <c r="TJD90" s="512"/>
      <c r="TJH90" s="512"/>
      <c r="TJI90" s="512"/>
      <c r="TJJ90" s="512"/>
      <c r="TJK90" s="512"/>
      <c r="TJL90" s="512"/>
      <c r="TJP90" s="512"/>
      <c r="TJQ90" s="512"/>
      <c r="TJR90" s="512"/>
      <c r="TJS90" s="512"/>
      <c r="TJT90" s="512"/>
      <c r="TJX90" s="512"/>
      <c r="TJY90" s="512"/>
      <c r="TJZ90" s="512"/>
      <c r="TKA90" s="512"/>
      <c r="TKB90" s="512"/>
      <c r="TKF90" s="512"/>
      <c r="TKG90" s="512"/>
      <c r="TKH90" s="512"/>
      <c r="TKI90" s="512"/>
      <c r="TKJ90" s="512"/>
      <c r="TKN90" s="512"/>
      <c r="TKO90" s="512"/>
      <c r="TKP90" s="512"/>
      <c r="TKQ90" s="512"/>
      <c r="TKR90" s="512"/>
      <c r="TKV90" s="512"/>
      <c r="TKW90" s="512"/>
      <c r="TKX90" s="512"/>
      <c r="TKY90" s="512"/>
      <c r="TKZ90" s="512"/>
      <c r="TLD90" s="512"/>
      <c r="TLE90" s="512"/>
      <c r="TLF90" s="512"/>
      <c r="TLG90" s="512"/>
      <c r="TLH90" s="512"/>
      <c r="TLL90" s="512"/>
      <c r="TLM90" s="512"/>
      <c r="TLN90" s="512"/>
      <c r="TLO90" s="512"/>
      <c r="TLP90" s="512"/>
      <c r="TLT90" s="512"/>
      <c r="TLU90" s="512"/>
      <c r="TLV90" s="512"/>
      <c r="TLW90" s="512"/>
      <c r="TLX90" s="512"/>
      <c r="TMB90" s="512"/>
      <c r="TMC90" s="512"/>
      <c r="TMD90" s="512"/>
      <c r="TME90" s="512"/>
      <c r="TMF90" s="512"/>
      <c r="TMJ90" s="512"/>
      <c r="TMK90" s="512"/>
      <c r="TML90" s="512"/>
      <c r="TMM90" s="512"/>
      <c r="TMN90" s="512"/>
      <c r="TMR90" s="512"/>
      <c r="TMS90" s="512"/>
      <c r="TMT90" s="512"/>
      <c r="TMU90" s="512"/>
      <c r="TMV90" s="512"/>
      <c r="TMZ90" s="512"/>
      <c r="TNA90" s="512"/>
      <c r="TNB90" s="512"/>
      <c r="TNC90" s="512"/>
      <c r="TND90" s="512"/>
      <c r="TNH90" s="512"/>
      <c r="TNI90" s="512"/>
      <c r="TNJ90" s="512"/>
      <c r="TNK90" s="512"/>
      <c r="TNL90" s="512"/>
      <c r="TNP90" s="512"/>
      <c r="TNQ90" s="512"/>
      <c r="TNR90" s="512"/>
      <c r="TNS90" s="512"/>
      <c r="TNT90" s="512"/>
      <c r="TNX90" s="512"/>
      <c r="TNY90" s="512"/>
      <c r="TNZ90" s="512"/>
      <c r="TOA90" s="512"/>
      <c r="TOB90" s="512"/>
      <c r="TOF90" s="512"/>
      <c r="TOG90" s="512"/>
      <c r="TOH90" s="512"/>
      <c r="TOI90" s="512"/>
      <c r="TOJ90" s="512"/>
      <c r="TON90" s="512"/>
      <c r="TOO90" s="512"/>
      <c r="TOP90" s="512"/>
      <c r="TOQ90" s="512"/>
      <c r="TOR90" s="512"/>
      <c r="TOV90" s="512"/>
      <c r="TOW90" s="512"/>
      <c r="TOX90" s="512"/>
      <c r="TOY90" s="512"/>
      <c r="TOZ90" s="512"/>
      <c r="TPD90" s="512"/>
      <c r="TPE90" s="512"/>
      <c r="TPF90" s="512"/>
      <c r="TPG90" s="512"/>
      <c r="TPH90" s="512"/>
      <c r="TPL90" s="512"/>
      <c r="TPM90" s="512"/>
      <c r="TPN90" s="512"/>
      <c r="TPO90" s="512"/>
      <c r="TPP90" s="512"/>
      <c r="TPT90" s="512"/>
      <c r="TPU90" s="512"/>
      <c r="TPV90" s="512"/>
      <c r="TPW90" s="512"/>
      <c r="TPX90" s="512"/>
      <c r="TQB90" s="512"/>
      <c r="TQC90" s="512"/>
      <c r="TQD90" s="512"/>
      <c r="TQE90" s="512"/>
      <c r="TQF90" s="512"/>
      <c r="TQJ90" s="512"/>
      <c r="TQK90" s="512"/>
      <c r="TQL90" s="512"/>
      <c r="TQM90" s="512"/>
      <c r="TQN90" s="512"/>
      <c r="TQR90" s="512"/>
      <c r="TQS90" s="512"/>
      <c r="TQT90" s="512"/>
      <c r="TQU90" s="512"/>
      <c r="TQV90" s="512"/>
      <c r="TQZ90" s="512"/>
      <c r="TRA90" s="512"/>
      <c r="TRB90" s="512"/>
      <c r="TRC90" s="512"/>
      <c r="TRD90" s="512"/>
      <c r="TRH90" s="512"/>
      <c r="TRI90" s="512"/>
      <c r="TRJ90" s="512"/>
      <c r="TRK90" s="512"/>
      <c r="TRL90" s="512"/>
      <c r="TRP90" s="512"/>
      <c r="TRQ90" s="512"/>
      <c r="TRR90" s="512"/>
      <c r="TRS90" s="512"/>
      <c r="TRT90" s="512"/>
      <c r="TRX90" s="512"/>
      <c r="TRY90" s="512"/>
      <c r="TRZ90" s="512"/>
      <c r="TSA90" s="512"/>
      <c r="TSB90" s="512"/>
      <c r="TSF90" s="512"/>
      <c r="TSG90" s="512"/>
      <c r="TSH90" s="512"/>
      <c r="TSI90" s="512"/>
      <c r="TSJ90" s="512"/>
      <c r="TSN90" s="512"/>
      <c r="TSO90" s="512"/>
      <c r="TSP90" s="512"/>
      <c r="TSQ90" s="512"/>
      <c r="TSR90" s="512"/>
      <c r="TSV90" s="512"/>
      <c r="TSW90" s="512"/>
      <c r="TSX90" s="512"/>
      <c r="TSY90" s="512"/>
      <c r="TSZ90" s="512"/>
      <c r="TTD90" s="512"/>
      <c r="TTE90" s="512"/>
      <c r="TTF90" s="512"/>
      <c r="TTG90" s="512"/>
      <c r="TTH90" s="512"/>
      <c r="TTL90" s="512"/>
      <c r="TTM90" s="512"/>
      <c r="TTN90" s="512"/>
      <c r="TTO90" s="512"/>
      <c r="TTP90" s="512"/>
      <c r="TTT90" s="512"/>
      <c r="TTU90" s="512"/>
      <c r="TTV90" s="512"/>
      <c r="TTW90" s="512"/>
      <c r="TTX90" s="512"/>
      <c r="TUB90" s="512"/>
      <c r="TUC90" s="512"/>
      <c r="TUD90" s="512"/>
      <c r="TUE90" s="512"/>
      <c r="TUF90" s="512"/>
      <c r="TUJ90" s="512"/>
      <c r="TUK90" s="512"/>
      <c r="TUL90" s="512"/>
      <c r="TUM90" s="512"/>
      <c r="TUN90" s="512"/>
      <c r="TUR90" s="512"/>
      <c r="TUS90" s="512"/>
      <c r="TUT90" s="512"/>
      <c r="TUU90" s="512"/>
      <c r="TUV90" s="512"/>
      <c r="TUZ90" s="512"/>
      <c r="TVA90" s="512"/>
      <c r="TVB90" s="512"/>
      <c r="TVC90" s="512"/>
      <c r="TVD90" s="512"/>
      <c r="TVH90" s="512"/>
      <c r="TVI90" s="512"/>
      <c r="TVJ90" s="512"/>
      <c r="TVK90" s="512"/>
      <c r="TVL90" s="512"/>
      <c r="TVP90" s="512"/>
      <c r="TVQ90" s="512"/>
      <c r="TVR90" s="512"/>
      <c r="TVS90" s="512"/>
      <c r="TVT90" s="512"/>
      <c r="TVX90" s="512"/>
      <c r="TVY90" s="512"/>
      <c r="TVZ90" s="512"/>
      <c r="TWA90" s="512"/>
      <c r="TWB90" s="512"/>
      <c r="TWF90" s="512"/>
      <c r="TWG90" s="512"/>
      <c r="TWH90" s="512"/>
      <c r="TWI90" s="512"/>
      <c r="TWJ90" s="512"/>
      <c r="TWN90" s="512"/>
      <c r="TWO90" s="512"/>
      <c r="TWP90" s="512"/>
      <c r="TWQ90" s="512"/>
      <c r="TWR90" s="512"/>
      <c r="TWV90" s="512"/>
      <c r="TWW90" s="512"/>
      <c r="TWX90" s="512"/>
      <c r="TWY90" s="512"/>
      <c r="TWZ90" s="512"/>
      <c r="TXD90" s="512"/>
      <c r="TXE90" s="512"/>
      <c r="TXF90" s="512"/>
      <c r="TXG90" s="512"/>
      <c r="TXH90" s="512"/>
      <c r="TXL90" s="512"/>
      <c r="TXM90" s="512"/>
      <c r="TXN90" s="512"/>
      <c r="TXO90" s="512"/>
      <c r="TXP90" s="512"/>
      <c r="TXT90" s="512"/>
      <c r="TXU90" s="512"/>
      <c r="TXV90" s="512"/>
      <c r="TXW90" s="512"/>
      <c r="TXX90" s="512"/>
      <c r="TYB90" s="512"/>
      <c r="TYC90" s="512"/>
      <c r="TYD90" s="512"/>
      <c r="TYE90" s="512"/>
      <c r="TYF90" s="512"/>
      <c r="TYJ90" s="512"/>
      <c r="TYK90" s="512"/>
      <c r="TYL90" s="512"/>
      <c r="TYM90" s="512"/>
      <c r="TYN90" s="512"/>
      <c r="TYR90" s="512"/>
      <c r="TYS90" s="512"/>
      <c r="TYT90" s="512"/>
      <c r="TYU90" s="512"/>
      <c r="TYV90" s="512"/>
      <c r="TYZ90" s="512"/>
      <c r="TZA90" s="512"/>
      <c r="TZB90" s="512"/>
      <c r="TZC90" s="512"/>
      <c r="TZD90" s="512"/>
      <c r="TZH90" s="512"/>
      <c r="TZI90" s="512"/>
      <c r="TZJ90" s="512"/>
      <c r="TZK90" s="512"/>
      <c r="TZL90" s="512"/>
      <c r="TZP90" s="512"/>
      <c r="TZQ90" s="512"/>
      <c r="TZR90" s="512"/>
      <c r="TZS90" s="512"/>
      <c r="TZT90" s="512"/>
      <c r="TZX90" s="512"/>
      <c r="TZY90" s="512"/>
      <c r="TZZ90" s="512"/>
      <c r="UAA90" s="512"/>
      <c r="UAB90" s="512"/>
      <c r="UAF90" s="512"/>
      <c r="UAG90" s="512"/>
      <c r="UAH90" s="512"/>
      <c r="UAI90" s="512"/>
      <c r="UAJ90" s="512"/>
      <c r="UAN90" s="512"/>
      <c r="UAO90" s="512"/>
      <c r="UAP90" s="512"/>
      <c r="UAQ90" s="512"/>
      <c r="UAR90" s="512"/>
      <c r="UAV90" s="512"/>
      <c r="UAW90" s="512"/>
      <c r="UAX90" s="512"/>
      <c r="UAY90" s="512"/>
      <c r="UAZ90" s="512"/>
      <c r="UBD90" s="512"/>
      <c r="UBE90" s="512"/>
      <c r="UBF90" s="512"/>
      <c r="UBG90" s="512"/>
      <c r="UBH90" s="512"/>
      <c r="UBL90" s="512"/>
      <c r="UBM90" s="512"/>
      <c r="UBN90" s="512"/>
      <c r="UBO90" s="512"/>
      <c r="UBP90" s="512"/>
      <c r="UBT90" s="512"/>
      <c r="UBU90" s="512"/>
      <c r="UBV90" s="512"/>
      <c r="UBW90" s="512"/>
      <c r="UBX90" s="512"/>
      <c r="UCB90" s="512"/>
      <c r="UCC90" s="512"/>
      <c r="UCD90" s="512"/>
      <c r="UCE90" s="512"/>
      <c r="UCF90" s="512"/>
      <c r="UCJ90" s="512"/>
      <c r="UCK90" s="512"/>
      <c r="UCL90" s="512"/>
      <c r="UCM90" s="512"/>
      <c r="UCN90" s="512"/>
      <c r="UCR90" s="512"/>
      <c r="UCS90" s="512"/>
      <c r="UCT90" s="512"/>
      <c r="UCU90" s="512"/>
      <c r="UCV90" s="512"/>
      <c r="UCZ90" s="512"/>
      <c r="UDA90" s="512"/>
      <c r="UDB90" s="512"/>
      <c r="UDC90" s="512"/>
      <c r="UDD90" s="512"/>
      <c r="UDH90" s="512"/>
      <c r="UDI90" s="512"/>
      <c r="UDJ90" s="512"/>
      <c r="UDK90" s="512"/>
      <c r="UDL90" s="512"/>
      <c r="UDP90" s="512"/>
      <c r="UDQ90" s="512"/>
      <c r="UDR90" s="512"/>
      <c r="UDS90" s="512"/>
      <c r="UDT90" s="512"/>
      <c r="UDX90" s="512"/>
      <c r="UDY90" s="512"/>
      <c r="UDZ90" s="512"/>
      <c r="UEA90" s="512"/>
      <c r="UEB90" s="512"/>
      <c r="UEF90" s="512"/>
      <c r="UEG90" s="512"/>
      <c r="UEH90" s="512"/>
      <c r="UEI90" s="512"/>
      <c r="UEJ90" s="512"/>
      <c r="UEN90" s="512"/>
      <c r="UEO90" s="512"/>
      <c r="UEP90" s="512"/>
      <c r="UEQ90" s="512"/>
      <c r="UER90" s="512"/>
      <c r="UEV90" s="512"/>
      <c r="UEW90" s="512"/>
      <c r="UEX90" s="512"/>
      <c r="UEY90" s="512"/>
      <c r="UEZ90" s="512"/>
      <c r="UFD90" s="512"/>
      <c r="UFE90" s="512"/>
      <c r="UFF90" s="512"/>
      <c r="UFG90" s="512"/>
      <c r="UFH90" s="512"/>
      <c r="UFL90" s="512"/>
      <c r="UFM90" s="512"/>
      <c r="UFN90" s="512"/>
      <c r="UFO90" s="512"/>
      <c r="UFP90" s="512"/>
      <c r="UFT90" s="512"/>
      <c r="UFU90" s="512"/>
      <c r="UFV90" s="512"/>
      <c r="UFW90" s="512"/>
      <c r="UFX90" s="512"/>
      <c r="UGB90" s="512"/>
      <c r="UGC90" s="512"/>
      <c r="UGD90" s="512"/>
      <c r="UGE90" s="512"/>
      <c r="UGF90" s="512"/>
      <c r="UGJ90" s="512"/>
      <c r="UGK90" s="512"/>
      <c r="UGL90" s="512"/>
      <c r="UGM90" s="512"/>
      <c r="UGN90" s="512"/>
      <c r="UGR90" s="512"/>
      <c r="UGS90" s="512"/>
      <c r="UGT90" s="512"/>
      <c r="UGU90" s="512"/>
      <c r="UGV90" s="512"/>
      <c r="UGZ90" s="512"/>
      <c r="UHA90" s="512"/>
      <c r="UHB90" s="512"/>
      <c r="UHC90" s="512"/>
      <c r="UHD90" s="512"/>
      <c r="UHH90" s="512"/>
      <c r="UHI90" s="512"/>
      <c r="UHJ90" s="512"/>
      <c r="UHK90" s="512"/>
      <c r="UHL90" s="512"/>
      <c r="UHP90" s="512"/>
      <c r="UHQ90" s="512"/>
      <c r="UHR90" s="512"/>
      <c r="UHS90" s="512"/>
      <c r="UHT90" s="512"/>
      <c r="UHX90" s="512"/>
      <c r="UHY90" s="512"/>
      <c r="UHZ90" s="512"/>
      <c r="UIA90" s="512"/>
      <c r="UIB90" s="512"/>
      <c r="UIF90" s="512"/>
      <c r="UIG90" s="512"/>
      <c r="UIH90" s="512"/>
      <c r="UII90" s="512"/>
      <c r="UIJ90" s="512"/>
      <c r="UIN90" s="512"/>
      <c r="UIO90" s="512"/>
      <c r="UIP90" s="512"/>
      <c r="UIQ90" s="512"/>
      <c r="UIR90" s="512"/>
      <c r="UIV90" s="512"/>
      <c r="UIW90" s="512"/>
      <c r="UIX90" s="512"/>
      <c r="UIY90" s="512"/>
      <c r="UIZ90" s="512"/>
      <c r="UJD90" s="512"/>
      <c r="UJE90" s="512"/>
      <c r="UJF90" s="512"/>
      <c r="UJG90" s="512"/>
      <c r="UJH90" s="512"/>
      <c r="UJL90" s="512"/>
      <c r="UJM90" s="512"/>
      <c r="UJN90" s="512"/>
      <c r="UJO90" s="512"/>
      <c r="UJP90" s="512"/>
      <c r="UJT90" s="512"/>
      <c r="UJU90" s="512"/>
      <c r="UJV90" s="512"/>
      <c r="UJW90" s="512"/>
      <c r="UJX90" s="512"/>
      <c r="UKB90" s="512"/>
      <c r="UKC90" s="512"/>
      <c r="UKD90" s="512"/>
      <c r="UKE90" s="512"/>
      <c r="UKF90" s="512"/>
      <c r="UKJ90" s="512"/>
      <c r="UKK90" s="512"/>
      <c r="UKL90" s="512"/>
      <c r="UKM90" s="512"/>
      <c r="UKN90" s="512"/>
      <c r="UKR90" s="512"/>
      <c r="UKS90" s="512"/>
      <c r="UKT90" s="512"/>
      <c r="UKU90" s="512"/>
      <c r="UKV90" s="512"/>
      <c r="UKZ90" s="512"/>
      <c r="ULA90" s="512"/>
      <c r="ULB90" s="512"/>
      <c r="ULC90" s="512"/>
      <c r="ULD90" s="512"/>
      <c r="ULH90" s="512"/>
      <c r="ULI90" s="512"/>
      <c r="ULJ90" s="512"/>
      <c r="ULK90" s="512"/>
      <c r="ULL90" s="512"/>
      <c r="ULP90" s="512"/>
      <c r="ULQ90" s="512"/>
      <c r="ULR90" s="512"/>
      <c r="ULS90" s="512"/>
      <c r="ULT90" s="512"/>
      <c r="ULX90" s="512"/>
      <c r="ULY90" s="512"/>
      <c r="ULZ90" s="512"/>
      <c r="UMA90" s="512"/>
      <c r="UMB90" s="512"/>
      <c r="UMF90" s="512"/>
      <c r="UMG90" s="512"/>
      <c r="UMH90" s="512"/>
      <c r="UMI90" s="512"/>
      <c r="UMJ90" s="512"/>
      <c r="UMN90" s="512"/>
      <c r="UMO90" s="512"/>
      <c r="UMP90" s="512"/>
      <c r="UMQ90" s="512"/>
      <c r="UMR90" s="512"/>
      <c r="UMV90" s="512"/>
      <c r="UMW90" s="512"/>
      <c r="UMX90" s="512"/>
      <c r="UMY90" s="512"/>
      <c r="UMZ90" s="512"/>
      <c r="UND90" s="512"/>
      <c r="UNE90" s="512"/>
      <c r="UNF90" s="512"/>
      <c r="UNG90" s="512"/>
      <c r="UNH90" s="512"/>
      <c r="UNL90" s="512"/>
      <c r="UNM90" s="512"/>
      <c r="UNN90" s="512"/>
      <c r="UNO90" s="512"/>
      <c r="UNP90" s="512"/>
      <c r="UNT90" s="512"/>
      <c r="UNU90" s="512"/>
      <c r="UNV90" s="512"/>
      <c r="UNW90" s="512"/>
      <c r="UNX90" s="512"/>
      <c r="UOB90" s="512"/>
      <c r="UOC90" s="512"/>
      <c r="UOD90" s="512"/>
      <c r="UOE90" s="512"/>
      <c r="UOF90" s="512"/>
      <c r="UOJ90" s="512"/>
      <c r="UOK90" s="512"/>
      <c r="UOL90" s="512"/>
      <c r="UOM90" s="512"/>
      <c r="UON90" s="512"/>
      <c r="UOR90" s="512"/>
      <c r="UOS90" s="512"/>
      <c r="UOT90" s="512"/>
      <c r="UOU90" s="512"/>
      <c r="UOV90" s="512"/>
      <c r="UOZ90" s="512"/>
      <c r="UPA90" s="512"/>
      <c r="UPB90" s="512"/>
      <c r="UPC90" s="512"/>
      <c r="UPD90" s="512"/>
      <c r="UPH90" s="512"/>
      <c r="UPI90" s="512"/>
      <c r="UPJ90" s="512"/>
      <c r="UPK90" s="512"/>
      <c r="UPL90" s="512"/>
      <c r="UPP90" s="512"/>
      <c r="UPQ90" s="512"/>
      <c r="UPR90" s="512"/>
      <c r="UPS90" s="512"/>
      <c r="UPT90" s="512"/>
      <c r="UPX90" s="512"/>
      <c r="UPY90" s="512"/>
      <c r="UPZ90" s="512"/>
      <c r="UQA90" s="512"/>
      <c r="UQB90" s="512"/>
      <c r="UQF90" s="512"/>
      <c r="UQG90" s="512"/>
      <c r="UQH90" s="512"/>
      <c r="UQI90" s="512"/>
      <c r="UQJ90" s="512"/>
      <c r="UQN90" s="512"/>
      <c r="UQO90" s="512"/>
      <c r="UQP90" s="512"/>
      <c r="UQQ90" s="512"/>
      <c r="UQR90" s="512"/>
      <c r="UQV90" s="512"/>
      <c r="UQW90" s="512"/>
      <c r="UQX90" s="512"/>
      <c r="UQY90" s="512"/>
      <c r="UQZ90" s="512"/>
      <c r="URD90" s="512"/>
      <c r="URE90" s="512"/>
      <c r="URF90" s="512"/>
      <c r="URG90" s="512"/>
      <c r="URH90" s="512"/>
      <c r="URL90" s="512"/>
      <c r="URM90" s="512"/>
      <c r="URN90" s="512"/>
      <c r="URO90" s="512"/>
      <c r="URP90" s="512"/>
      <c r="URT90" s="512"/>
      <c r="URU90" s="512"/>
      <c r="URV90" s="512"/>
      <c r="URW90" s="512"/>
      <c r="URX90" s="512"/>
      <c r="USB90" s="512"/>
      <c r="USC90" s="512"/>
      <c r="USD90" s="512"/>
      <c r="USE90" s="512"/>
      <c r="USF90" s="512"/>
      <c r="USJ90" s="512"/>
      <c r="USK90" s="512"/>
      <c r="USL90" s="512"/>
      <c r="USM90" s="512"/>
      <c r="USN90" s="512"/>
      <c r="USR90" s="512"/>
      <c r="USS90" s="512"/>
      <c r="UST90" s="512"/>
      <c r="USU90" s="512"/>
      <c r="USV90" s="512"/>
      <c r="USZ90" s="512"/>
      <c r="UTA90" s="512"/>
      <c r="UTB90" s="512"/>
      <c r="UTC90" s="512"/>
      <c r="UTD90" s="512"/>
      <c r="UTH90" s="512"/>
      <c r="UTI90" s="512"/>
      <c r="UTJ90" s="512"/>
      <c r="UTK90" s="512"/>
      <c r="UTL90" s="512"/>
      <c r="UTP90" s="512"/>
      <c r="UTQ90" s="512"/>
      <c r="UTR90" s="512"/>
      <c r="UTS90" s="512"/>
      <c r="UTT90" s="512"/>
      <c r="UTX90" s="512"/>
      <c r="UTY90" s="512"/>
      <c r="UTZ90" s="512"/>
      <c r="UUA90" s="512"/>
      <c r="UUB90" s="512"/>
      <c r="UUF90" s="512"/>
      <c r="UUG90" s="512"/>
      <c r="UUH90" s="512"/>
      <c r="UUI90" s="512"/>
      <c r="UUJ90" s="512"/>
      <c r="UUN90" s="512"/>
      <c r="UUO90" s="512"/>
      <c r="UUP90" s="512"/>
      <c r="UUQ90" s="512"/>
      <c r="UUR90" s="512"/>
      <c r="UUV90" s="512"/>
      <c r="UUW90" s="512"/>
      <c r="UUX90" s="512"/>
      <c r="UUY90" s="512"/>
      <c r="UUZ90" s="512"/>
      <c r="UVD90" s="512"/>
      <c r="UVE90" s="512"/>
      <c r="UVF90" s="512"/>
      <c r="UVG90" s="512"/>
      <c r="UVH90" s="512"/>
      <c r="UVL90" s="512"/>
      <c r="UVM90" s="512"/>
      <c r="UVN90" s="512"/>
      <c r="UVO90" s="512"/>
      <c r="UVP90" s="512"/>
      <c r="UVT90" s="512"/>
      <c r="UVU90" s="512"/>
      <c r="UVV90" s="512"/>
      <c r="UVW90" s="512"/>
      <c r="UVX90" s="512"/>
      <c r="UWB90" s="512"/>
      <c r="UWC90" s="512"/>
      <c r="UWD90" s="512"/>
      <c r="UWE90" s="512"/>
      <c r="UWF90" s="512"/>
      <c r="UWJ90" s="512"/>
      <c r="UWK90" s="512"/>
      <c r="UWL90" s="512"/>
      <c r="UWM90" s="512"/>
      <c r="UWN90" s="512"/>
      <c r="UWR90" s="512"/>
      <c r="UWS90" s="512"/>
      <c r="UWT90" s="512"/>
      <c r="UWU90" s="512"/>
      <c r="UWV90" s="512"/>
      <c r="UWZ90" s="512"/>
      <c r="UXA90" s="512"/>
      <c r="UXB90" s="512"/>
      <c r="UXC90" s="512"/>
      <c r="UXD90" s="512"/>
      <c r="UXH90" s="512"/>
      <c r="UXI90" s="512"/>
      <c r="UXJ90" s="512"/>
      <c r="UXK90" s="512"/>
      <c r="UXL90" s="512"/>
      <c r="UXP90" s="512"/>
      <c r="UXQ90" s="512"/>
      <c r="UXR90" s="512"/>
      <c r="UXS90" s="512"/>
      <c r="UXT90" s="512"/>
      <c r="UXX90" s="512"/>
      <c r="UXY90" s="512"/>
      <c r="UXZ90" s="512"/>
      <c r="UYA90" s="512"/>
      <c r="UYB90" s="512"/>
      <c r="UYF90" s="512"/>
      <c r="UYG90" s="512"/>
      <c r="UYH90" s="512"/>
      <c r="UYI90" s="512"/>
      <c r="UYJ90" s="512"/>
      <c r="UYN90" s="512"/>
      <c r="UYO90" s="512"/>
      <c r="UYP90" s="512"/>
      <c r="UYQ90" s="512"/>
      <c r="UYR90" s="512"/>
      <c r="UYV90" s="512"/>
      <c r="UYW90" s="512"/>
      <c r="UYX90" s="512"/>
      <c r="UYY90" s="512"/>
      <c r="UYZ90" s="512"/>
      <c r="UZD90" s="512"/>
      <c r="UZE90" s="512"/>
      <c r="UZF90" s="512"/>
      <c r="UZG90" s="512"/>
      <c r="UZH90" s="512"/>
      <c r="UZL90" s="512"/>
      <c r="UZM90" s="512"/>
      <c r="UZN90" s="512"/>
      <c r="UZO90" s="512"/>
      <c r="UZP90" s="512"/>
      <c r="UZT90" s="512"/>
      <c r="UZU90" s="512"/>
      <c r="UZV90" s="512"/>
      <c r="UZW90" s="512"/>
      <c r="UZX90" s="512"/>
      <c r="VAB90" s="512"/>
      <c r="VAC90" s="512"/>
      <c r="VAD90" s="512"/>
      <c r="VAE90" s="512"/>
      <c r="VAF90" s="512"/>
      <c r="VAJ90" s="512"/>
      <c r="VAK90" s="512"/>
      <c r="VAL90" s="512"/>
      <c r="VAM90" s="512"/>
      <c r="VAN90" s="512"/>
      <c r="VAR90" s="512"/>
      <c r="VAS90" s="512"/>
      <c r="VAT90" s="512"/>
      <c r="VAU90" s="512"/>
      <c r="VAV90" s="512"/>
      <c r="VAZ90" s="512"/>
      <c r="VBA90" s="512"/>
      <c r="VBB90" s="512"/>
      <c r="VBC90" s="512"/>
      <c r="VBD90" s="512"/>
      <c r="VBH90" s="512"/>
      <c r="VBI90" s="512"/>
      <c r="VBJ90" s="512"/>
      <c r="VBK90" s="512"/>
      <c r="VBL90" s="512"/>
      <c r="VBP90" s="512"/>
      <c r="VBQ90" s="512"/>
      <c r="VBR90" s="512"/>
      <c r="VBS90" s="512"/>
      <c r="VBT90" s="512"/>
      <c r="VBX90" s="512"/>
      <c r="VBY90" s="512"/>
      <c r="VBZ90" s="512"/>
      <c r="VCA90" s="512"/>
      <c r="VCB90" s="512"/>
      <c r="VCF90" s="512"/>
      <c r="VCG90" s="512"/>
      <c r="VCH90" s="512"/>
      <c r="VCI90" s="512"/>
      <c r="VCJ90" s="512"/>
      <c r="VCN90" s="512"/>
      <c r="VCO90" s="512"/>
      <c r="VCP90" s="512"/>
      <c r="VCQ90" s="512"/>
      <c r="VCR90" s="512"/>
      <c r="VCV90" s="512"/>
      <c r="VCW90" s="512"/>
      <c r="VCX90" s="512"/>
      <c r="VCY90" s="512"/>
      <c r="VCZ90" s="512"/>
      <c r="VDD90" s="512"/>
      <c r="VDE90" s="512"/>
      <c r="VDF90" s="512"/>
      <c r="VDG90" s="512"/>
      <c r="VDH90" s="512"/>
      <c r="VDL90" s="512"/>
      <c r="VDM90" s="512"/>
      <c r="VDN90" s="512"/>
      <c r="VDO90" s="512"/>
      <c r="VDP90" s="512"/>
      <c r="VDT90" s="512"/>
      <c r="VDU90" s="512"/>
      <c r="VDV90" s="512"/>
      <c r="VDW90" s="512"/>
      <c r="VDX90" s="512"/>
      <c r="VEB90" s="512"/>
      <c r="VEC90" s="512"/>
      <c r="VED90" s="512"/>
      <c r="VEE90" s="512"/>
      <c r="VEF90" s="512"/>
      <c r="VEJ90" s="512"/>
      <c r="VEK90" s="512"/>
      <c r="VEL90" s="512"/>
      <c r="VEM90" s="512"/>
      <c r="VEN90" s="512"/>
      <c r="VER90" s="512"/>
      <c r="VES90" s="512"/>
      <c r="VET90" s="512"/>
      <c r="VEU90" s="512"/>
      <c r="VEV90" s="512"/>
      <c r="VEZ90" s="512"/>
      <c r="VFA90" s="512"/>
      <c r="VFB90" s="512"/>
      <c r="VFC90" s="512"/>
      <c r="VFD90" s="512"/>
      <c r="VFH90" s="512"/>
      <c r="VFI90" s="512"/>
      <c r="VFJ90" s="512"/>
      <c r="VFK90" s="512"/>
      <c r="VFL90" s="512"/>
      <c r="VFP90" s="512"/>
      <c r="VFQ90" s="512"/>
      <c r="VFR90" s="512"/>
      <c r="VFS90" s="512"/>
      <c r="VFT90" s="512"/>
      <c r="VFX90" s="512"/>
      <c r="VFY90" s="512"/>
      <c r="VFZ90" s="512"/>
      <c r="VGA90" s="512"/>
      <c r="VGB90" s="512"/>
      <c r="VGF90" s="512"/>
      <c r="VGG90" s="512"/>
      <c r="VGH90" s="512"/>
      <c r="VGI90" s="512"/>
      <c r="VGJ90" s="512"/>
      <c r="VGN90" s="512"/>
      <c r="VGO90" s="512"/>
      <c r="VGP90" s="512"/>
      <c r="VGQ90" s="512"/>
      <c r="VGR90" s="512"/>
      <c r="VGV90" s="512"/>
      <c r="VGW90" s="512"/>
      <c r="VGX90" s="512"/>
      <c r="VGY90" s="512"/>
      <c r="VGZ90" s="512"/>
      <c r="VHD90" s="512"/>
      <c r="VHE90" s="512"/>
      <c r="VHF90" s="512"/>
      <c r="VHG90" s="512"/>
      <c r="VHH90" s="512"/>
      <c r="VHL90" s="512"/>
      <c r="VHM90" s="512"/>
      <c r="VHN90" s="512"/>
      <c r="VHO90" s="512"/>
      <c r="VHP90" s="512"/>
      <c r="VHT90" s="512"/>
      <c r="VHU90" s="512"/>
      <c r="VHV90" s="512"/>
      <c r="VHW90" s="512"/>
      <c r="VHX90" s="512"/>
      <c r="VIB90" s="512"/>
      <c r="VIC90" s="512"/>
      <c r="VID90" s="512"/>
      <c r="VIE90" s="512"/>
      <c r="VIF90" s="512"/>
      <c r="VIJ90" s="512"/>
      <c r="VIK90" s="512"/>
      <c r="VIL90" s="512"/>
      <c r="VIM90" s="512"/>
      <c r="VIN90" s="512"/>
      <c r="VIR90" s="512"/>
      <c r="VIS90" s="512"/>
      <c r="VIT90" s="512"/>
      <c r="VIU90" s="512"/>
      <c r="VIV90" s="512"/>
      <c r="VIZ90" s="512"/>
      <c r="VJA90" s="512"/>
      <c r="VJB90" s="512"/>
      <c r="VJC90" s="512"/>
      <c r="VJD90" s="512"/>
      <c r="VJH90" s="512"/>
      <c r="VJI90" s="512"/>
      <c r="VJJ90" s="512"/>
      <c r="VJK90" s="512"/>
      <c r="VJL90" s="512"/>
      <c r="VJP90" s="512"/>
      <c r="VJQ90" s="512"/>
      <c r="VJR90" s="512"/>
      <c r="VJS90" s="512"/>
      <c r="VJT90" s="512"/>
      <c r="VJX90" s="512"/>
      <c r="VJY90" s="512"/>
      <c r="VJZ90" s="512"/>
      <c r="VKA90" s="512"/>
      <c r="VKB90" s="512"/>
      <c r="VKF90" s="512"/>
      <c r="VKG90" s="512"/>
      <c r="VKH90" s="512"/>
      <c r="VKI90" s="512"/>
      <c r="VKJ90" s="512"/>
      <c r="VKN90" s="512"/>
      <c r="VKO90" s="512"/>
      <c r="VKP90" s="512"/>
      <c r="VKQ90" s="512"/>
      <c r="VKR90" s="512"/>
      <c r="VKV90" s="512"/>
      <c r="VKW90" s="512"/>
      <c r="VKX90" s="512"/>
      <c r="VKY90" s="512"/>
      <c r="VKZ90" s="512"/>
      <c r="VLD90" s="512"/>
      <c r="VLE90" s="512"/>
      <c r="VLF90" s="512"/>
      <c r="VLG90" s="512"/>
      <c r="VLH90" s="512"/>
      <c r="VLL90" s="512"/>
      <c r="VLM90" s="512"/>
      <c r="VLN90" s="512"/>
      <c r="VLO90" s="512"/>
      <c r="VLP90" s="512"/>
      <c r="VLT90" s="512"/>
      <c r="VLU90" s="512"/>
      <c r="VLV90" s="512"/>
      <c r="VLW90" s="512"/>
      <c r="VLX90" s="512"/>
      <c r="VMB90" s="512"/>
      <c r="VMC90" s="512"/>
      <c r="VMD90" s="512"/>
      <c r="VME90" s="512"/>
      <c r="VMF90" s="512"/>
      <c r="VMJ90" s="512"/>
      <c r="VMK90" s="512"/>
      <c r="VML90" s="512"/>
      <c r="VMM90" s="512"/>
      <c r="VMN90" s="512"/>
      <c r="VMR90" s="512"/>
      <c r="VMS90" s="512"/>
      <c r="VMT90" s="512"/>
      <c r="VMU90" s="512"/>
      <c r="VMV90" s="512"/>
      <c r="VMZ90" s="512"/>
      <c r="VNA90" s="512"/>
      <c r="VNB90" s="512"/>
      <c r="VNC90" s="512"/>
      <c r="VND90" s="512"/>
      <c r="VNH90" s="512"/>
      <c r="VNI90" s="512"/>
      <c r="VNJ90" s="512"/>
      <c r="VNK90" s="512"/>
      <c r="VNL90" s="512"/>
      <c r="VNP90" s="512"/>
      <c r="VNQ90" s="512"/>
      <c r="VNR90" s="512"/>
      <c r="VNS90" s="512"/>
      <c r="VNT90" s="512"/>
      <c r="VNX90" s="512"/>
      <c r="VNY90" s="512"/>
      <c r="VNZ90" s="512"/>
      <c r="VOA90" s="512"/>
      <c r="VOB90" s="512"/>
      <c r="VOF90" s="512"/>
      <c r="VOG90" s="512"/>
      <c r="VOH90" s="512"/>
      <c r="VOI90" s="512"/>
      <c r="VOJ90" s="512"/>
      <c r="VON90" s="512"/>
      <c r="VOO90" s="512"/>
      <c r="VOP90" s="512"/>
      <c r="VOQ90" s="512"/>
      <c r="VOR90" s="512"/>
      <c r="VOV90" s="512"/>
      <c r="VOW90" s="512"/>
      <c r="VOX90" s="512"/>
      <c r="VOY90" s="512"/>
      <c r="VOZ90" s="512"/>
      <c r="VPD90" s="512"/>
      <c r="VPE90" s="512"/>
      <c r="VPF90" s="512"/>
      <c r="VPG90" s="512"/>
      <c r="VPH90" s="512"/>
      <c r="VPL90" s="512"/>
      <c r="VPM90" s="512"/>
      <c r="VPN90" s="512"/>
      <c r="VPO90" s="512"/>
      <c r="VPP90" s="512"/>
      <c r="VPT90" s="512"/>
      <c r="VPU90" s="512"/>
      <c r="VPV90" s="512"/>
      <c r="VPW90" s="512"/>
      <c r="VPX90" s="512"/>
      <c r="VQB90" s="512"/>
      <c r="VQC90" s="512"/>
      <c r="VQD90" s="512"/>
      <c r="VQE90" s="512"/>
      <c r="VQF90" s="512"/>
      <c r="VQJ90" s="512"/>
      <c r="VQK90" s="512"/>
      <c r="VQL90" s="512"/>
      <c r="VQM90" s="512"/>
      <c r="VQN90" s="512"/>
      <c r="VQR90" s="512"/>
      <c r="VQS90" s="512"/>
      <c r="VQT90" s="512"/>
      <c r="VQU90" s="512"/>
      <c r="VQV90" s="512"/>
      <c r="VQZ90" s="512"/>
      <c r="VRA90" s="512"/>
      <c r="VRB90" s="512"/>
      <c r="VRC90" s="512"/>
      <c r="VRD90" s="512"/>
      <c r="VRH90" s="512"/>
      <c r="VRI90" s="512"/>
      <c r="VRJ90" s="512"/>
      <c r="VRK90" s="512"/>
      <c r="VRL90" s="512"/>
      <c r="VRP90" s="512"/>
      <c r="VRQ90" s="512"/>
      <c r="VRR90" s="512"/>
      <c r="VRS90" s="512"/>
      <c r="VRT90" s="512"/>
      <c r="VRX90" s="512"/>
      <c r="VRY90" s="512"/>
      <c r="VRZ90" s="512"/>
      <c r="VSA90" s="512"/>
      <c r="VSB90" s="512"/>
      <c r="VSF90" s="512"/>
      <c r="VSG90" s="512"/>
      <c r="VSH90" s="512"/>
      <c r="VSI90" s="512"/>
      <c r="VSJ90" s="512"/>
      <c r="VSN90" s="512"/>
      <c r="VSO90" s="512"/>
      <c r="VSP90" s="512"/>
      <c r="VSQ90" s="512"/>
      <c r="VSR90" s="512"/>
      <c r="VSV90" s="512"/>
      <c r="VSW90" s="512"/>
      <c r="VSX90" s="512"/>
      <c r="VSY90" s="512"/>
      <c r="VSZ90" s="512"/>
      <c r="VTD90" s="512"/>
      <c r="VTE90" s="512"/>
      <c r="VTF90" s="512"/>
      <c r="VTG90" s="512"/>
      <c r="VTH90" s="512"/>
      <c r="VTL90" s="512"/>
      <c r="VTM90" s="512"/>
      <c r="VTN90" s="512"/>
      <c r="VTO90" s="512"/>
      <c r="VTP90" s="512"/>
      <c r="VTT90" s="512"/>
      <c r="VTU90" s="512"/>
      <c r="VTV90" s="512"/>
      <c r="VTW90" s="512"/>
      <c r="VTX90" s="512"/>
      <c r="VUB90" s="512"/>
      <c r="VUC90" s="512"/>
      <c r="VUD90" s="512"/>
      <c r="VUE90" s="512"/>
      <c r="VUF90" s="512"/>
      <c r="VUJ90" s="512"/>
      <c r="VUK90" s="512"/>
      <c r="VUL90" s="512"/>
      <c r="VUM90" s="512"/>
      <c r="VUN90" s="512"/>
      <c r="VUR90" s="512"/>
      <c r="VUS90" s="512"/>
      <c r="VUT90" s="512"/>
      <c r="VUU90" s="512"/>
      <c r="VUV90" s="512"/>
      <c r="VUZ90" s="512"/>
      <c r="VVA90" s="512"/>
      <c r="VVB90" s="512"/>
      <c r="VVC90" s="512"/>
      <c r="VVD90" s="512"/>
      <c r="VVH90" s="512"/>
      <c r="VVI90" s="512"/>
      <c r="VVJ90" s="512"/>
      <c r="VVK90" s="512"/>
      <c r="VVL90" s="512"/>
      <c r="VVP90" s="512"/>
      <c r="VVQ90" s="512"/>
      <c r="VVR90" s="512"/>
      <c r="VVS90" s="512"/>
      <c r="VVT90" s="512"/>
      <c r="VVX90" s="512"/>
      <c r="VVY90" s="512"/>
      <c r="VVZ90" s="512"/>
      <c r="VWA90" s="512"/>
      <c r="VWB90" s="512"/>
      <c r="VWF90" s="512"/>
      <c r="VWG90" s="512"/>
      <c r="VWH90" s="512"/>
      <c r="VWI90" s="512"/>
      <c r="VWJ90" s="512"/>
      <c r="VWN90" s="512"/>
      <c r="VWO90" s="512"/>
      <c r="VWP90" s="512"/>
      <c r="VWQ90" s="512"/>
      <c r="VWR90" s="512"/>
      <c r="VWV90" s="512"/>
      <c r="VWW90" s="512"/>
      <c r="VWX90" s="512"/>
      <c r="VWY90" s="512"/>
      <c r="VWZ90" s="512"/>
      <c r="VXD90" s="512"/>
      <c r="VXE90" s="512"/>
      <c r="VXF90" s="512"/>
      <c r="VXG90" s="512"/>
      <c r="VXH90" s="512"/>
      <c r="VXL90" s="512"/>
      <c r="VXM90" s="512"/>
      <c r="VXN90" s="512"/>
      <c r="VXO90" s="512"/>
      <c r="VXP90" s="512"/>
      <c r="VXT90" s="512"/>
      <c r="VXU90" s="512"/>
      <c r="VXV90" s="512"/>
      <c r="VXW90" s="512"/>
      <c r="VXX90" s="512"/>
      <c r="VYB90" s="512"/>
      <c r="VYC90" s="512"/>
      <c r="VYD90" s="512"/>
      <c r="VYE90" s="512"/>
      <c r="VYF90" s="512"/>
      <c r="VYJ90" s="512"/>
      <c r="VYK90" s="512"/>
      <c r="VYL90" s="512"/>
      <c r="VYM90" s="512"/>
      <c r="VYN90" s="512"/>
      <c r="VYR90" s="512"/>
      <c r="VYS90" s="512"/>
      <c r="VYT90" s="512"/>
      <c r="VYU90" s="512"/>
      <c r="VYV90" s="512"/>
      <c r="VYZ90" s="512"/>
      <c r="VZA90" s="512"/>
      <c r="VZB90" s="512"/>
      <c r="VZC90" s="512"/>
      <c r="VZD90" s="512"/>
      <c r="VZH90" s="512"/>
      <c r="VZI90" s="512"/>
      <c r="VZJ90" s="512"/>
      <c r="VZK90" s="512"/>
      <c r="VZL90" s="512"/>
      <c r="VZP90" s="512"/>
      <c r="VZQ90" s="512"/>
      <c r="VZR90" s="512"/>
      <c r="VZS90" s="512"/>
      <c r="VZT90" s="512"/>
      <c r="VZX90" s="512"/>
      <c r="VZY90" s="512"/>
      <c r="VZZ90" s="512"/>
      <c r="WAA90" s="512"/>
      <c r="WAB90" s="512"/>
      <c r="WAF90" s="512"/>
      <c r="WAG90" s="512"/>
      <c r="WAH90" s="512"/>
      <c r="WAI90" s="512"/>
      <c r="WAJ90" s="512"/>
      <c r="WAN90" s="512"/>
      <c r="WAO90" s="512"/>
      <c r="WAP90" s="512"/>
      <c r="WAQ90" s="512"/>
      <c r="WAR90" s="512"/>
      <c r="WAV90" s="512"/>
      <c r="WAW90" s="512"/>
      <c r="WAX90" s="512"/>
      <c r="WAY90" s="512"/>
      <c r="WAZ90" s="512"/>
      <c r="WBD90" s="512"/>
      <c r="WBE90" s="512"/>
      <c r="WBF90" s="512"/>
      <c r="WBG90" s="512"/>
      <c r="WBH90" s="512"/>
      <c r="WBL90" s="512"/>
      <c r="WBM90" s="512"/>
      <c r="WBN90" s="512"/>
      <c r="WBO90" s="512"/>
      <c r="WBP90" s="512"/>
      <c r="WBT90" s="512"/>
      <c r="WBU90" s="512"/>
      <c r="WBV90" s="512"/>
      <c r="WBW90" s="512"/>
      <c r="WBX90" s="512"/>
      <c r="WCB90" s="512"/>
      <c r="WCC90" s="512"/>
      <c r="WCD90" s="512"/>
      <c r="WCE90" s="512"/>
      <c r="WCF90" s="512"/>
      <c r="WCJ90" s="512"/>
      <c r="WCK90" s="512"/>
      <c r="WCL90" s="512"/>
      <c r="WCM90" s="512"/>
      <c r="WCN90" s="512"/>
      <c r="WCR90" s="512"/>
      <c r="WCS90" s="512"/>
      <c r="WCT90" s="512"/>
      <c r="WCU90" s="512"/>
      <c r="WCV90" s="512"/>
      <c r="WCZ90" s="512"/>
      <c r="WDA90" s="512"/>
      <c r="WDB90" s="512"/>
      <c r="WDC90" s="512"/>
      <c r="WDD90" s="512"/>
      <c r="WDH90" s="512"/>
      <c r="WDI90" s="512"/>
      <c r="WDJ90" s="512"/>
      <c r="WDK90" s="512"/>
      <c r="WDL90" s="512"/>
      <c r="WDP90" s="512"/>
      <c r="WDQ90" s="512"/>
      <c r="WDR90" s="512"/>
      <c r="WDS90" s="512"/>
      <c r="WDT90" s="512"/>
      <c r="WDX90" s="512"/>
      <c r="WDY90" s="512"/>
      <c r="WDZ90" s="512"/>
      <c r="WEA90" s="512"/>
      <c r="WEB90" s="512"/>
      <c r="WEF90" s="512"/>
      <c r="WEG90" s="512"/>
      <c r="WEH90" s="512"/>
      <c r="WEI90" s="512"/>
      <c r="WEJ90" s="512"/>
      <c r="WEN90" s="512"/>
      <c r="WEO90" s="512"/>
      <c r="WEP90" s="512"/>
      <c r="WEQ90" s="512"/>
      <c r="WER90" s="512"/>
      <c r="WEV90" s="512"/>
      <c r="WEW90" s="512"/>
      <c r="WEX90" s="512"/>
      <c r="WEY90" s="512"/>
      <c r="WEZ90" s="512"/>
      <c r="WFD90" s="512"/>
      <c r="WFE90" s="512"/>
      <c r="WFF90" s="512"/>
      <c r="WFG90" s="512"/>
      <c r="WFH90" s="512"/>
      <c r="WFL90" s="512"/>
      <c r="WFM90" s="512"/>
      <c r="WFN90" s="512"/>
      <c r="WFO90" s="512"/>
      <c r="WFP90" s="512"/>
      <c r="WFT90" s="512"/>
      <c r="WFU90" s="512"/>
      <c r="WFV90" s="512"/>
      <c r="WFW90" s="512"/>
      <c r="WFX90" s="512"/>
      <c r="WGB90" s="512"/>
      <c r="WGC90" s="512"/>
      <c r="WGD90" s="512"/>
      <c r="WGE90" s="512"/>
      <c r="WGF90" s="512"/>
      <c r="WGJ90" s="512"/>
      <c r="WGK90" s="512"/>
      <c r="WGL90" s="512"/>
      <c r="WGM90" s="512"/>
      <c r="WGN90" s="512"/>
      <c r="WGR90" s="512"/>
      <c r="WGS90" s="512"/>
      <c r="WGT90" s="512"/>
      <c r="WGU90" s="512"/>
      <c r="WGV90" s="512"/>
      <c r="WGZ90" s="512"/>
      <c r="WHA90" s="512"/>
      <c r="WHB90" s="512"/>
      <c r="WHC90" s="512"/>
      <c r="WHD90" s="512"/>
      <c r="WHH90" s="512"/>
      <c r="WHI90" s="512"/>
      <c r="WHJ90" s="512"/>
      <c r="WHK90" s="512"/>
      <c r="WHL90" s="512"/>
      <c r="WHP90" s="512"/>
      <c r="WHQ90" s="512"/>
      <c r="WHR90" s="512"/>
      <c r="WHS90" s="512"/>
      <c r="WHT90" s="512"/>
      <c r="WHX90" s="512"/>
      <c r="WHY90" s="512"/>
      <c r="WHZ90" s="512"/>
      <c r="WIA90" s="512"/>
      <c r="WIB90" s="512"/>
      <c r="WIF90" s="512"/>
      <c r="WIG90" s="512"/>
      <c r="WIH90" s="512"/>
      <c r="WII90" s="512"/>
      <c r="WIJ90" s="512"/>
      <c r="WIN90" s="512"/>
      <c r="WIO90" s="512"/>
      <c r="WIP90" s="512"/>
      <c r="WIQ90" s="512"/>
      <c r="WIR90" s="512"/>
      <c r="WIV90" s="512"/>
      <c r="WIW90" s="512"/>
      <c r="WIX90" s="512"/>
      <c r="WIY90" s="512"/>
      <c r="WIZ90" s="512"/>
      <c r="WJD90" s="512"/>
      <c r="WJE90" s="512"/>
      <c r="WJF90" s="512"/>
      <c r="WJG90" s="512"/>
      <c r="WJH90" s="512"/>
      <c r="WJL90" s="512"/>
      <c r="WJM90" s="512"/>
      <c r="WJN90" s="512"/>
      <c r="WJO90" s="512"/>
      <c r="WJP90" s="512"/>
      <c r="WJT90" s="512"/>
      <c r="WJU90" s="512"/>
      <c r="WJV90" s="512"/>
      <c r="WJW90" s="512"/>
      <c r="WJX90" s="512"/>
      <c r="WKB90" s="512"/>
      <c r="WKC90" s="512"/>
      <c r="WKD90" s="512"/>
      <c r="WKE90" s="512"/>
      <c r="WKF90" s="512"/>
      <c r="WKJ90" s="512"/>
      <c r="WKK90" s="512"/>
      <c r="WKL90" s="512"/>
      <c r="WKM90" s="512"/>
      <c r="WKN90" s="512"/>
      <c r="WKR90" s="512"/>
      <c r="WKS90" s="512"/>
      <c r="WKT90" s="512"/>
      <c r="WKU90" s="512"/>
      <c r="WKV90" s="512"/>
      <c r="WKZ90" s="512"/>
      <c r="WLA90" s="512"/>
      <c r="WLB90" s="512"/>
      <c r="WLC90" s="512"/>
      <c r="WLD90" s="512"/>
      <c r="WLH90" s="512"/>
      <c r="WLI90" s="512"/>
      <c r="WLJ90" s="512"/>
      <c r="WLK90" s="512"/>
      <c r="WLL90" s="512"/>
      <c r="WLP90" s="512"/>
      <c r="WLQ90" s="512"/>
      <c r="WLR90" s="512"/>
      <c r="WLS90" s="512"/>
      <c r="WLT90" s="512"/>
      <c r="WLX90" s="512"/>
      <c r="WLY90" s="512"/>
      <c r="WLZ90" s="512"/>
      <c r="WMA90" s="512"/>
      <c r="WMB90" s="512"/>
      <c r="WMF90" s="512"/>
      <c r="WMG90" s="512"/>
      <c r="WMH90" s="512"/>
      <c r="WMI90" s="512"/>
      <c r="WMJ90" s="512"/>
      <c r="WMN90" s="512"/>
      <c r="WMO90" s="512"/>
      <c r="WMP90" s="512"/>
      <c r="WMQ90" s="512"/>
      <c r="WMR90" s="512"/>
      <c r="WMV90" s="512"/>
      <c r="WMW90" s="512"/>
      <c r="WMX90" s="512"/>
      <c r="WMY90" s="512"/>
      <c r="WMZ90" s="512"/>
      <c r="WND90" s="512"/>
      <c r="WNE90" s="512"/>
      <c r="WNF90" s="512"/>
      <c r="WNG90" s="512"/>
      <c r="WNH90" s="512"/>
      <c r="WNL90" s="512"/>
      <c r="WNM90" s="512"/>
      <c r="WNN90" s="512"/>
      <c r="WNO90" s="512"/>
      <c r="WNP90" s="512"/>
      <c r="WNT90" s="512"/>
      <c r="WNU90" s="512"/>
      <c r="WNV90" s="512"/>
      <c r="WNW90" s="512"/>
      <c r="WNX90" s="512"/>
      <c r="WOB90" s="512"/>
      <c r="WOC90" s="512"/>
      <c r="WOD90" s="512"/>
      <c r="WOE90" s="512"/>
      <c r="WOF90" s="512"/>
      <c r="WOJ90" s="512"/>
      <c r="WOK90" s="512"/>
      <c r="WOL90" s="512"/>
      <c r="WOM90" s="512"/>
      <c r="WON90" s="512"/>
      <c r="WOR90" s="512"/>
      <c r="WOS90" s="512"/>
      <c r="WOT90" s="512"/>
      <c r="WOU90" s="512"/>
      <c r="WOV90" s="512"/>
      <c r="WOZ90" s="512"/>
      <c r="WPA90" s="512"/>
      <c r="WPB90" s="512"/>
      <c r="WPC90" s="512"/>
      <c r="WPD90" s="512"/>
      <c r="WPH90" s="512"/>
      <c r="WPI90" s="512"/>
      <c r="WPJ90" s="512"/>
      <c r="WPK90" s="512"/>
      <c r="WPL90" s="512"/>
      <c r="WPP90" s="512"/>
      <c r="WPQ90" s="512"/>
      <c r="WPR90" s="512"/>
      <c r="WPS90" s="512"/>
      <c r="WPT90" s="512"/>
      <c r="WPX90" s="512"/>
      <c r="WPY90" s="512"/>
      <c r="WPZ90" s="512"/>
      <c r="WQA90" s="512"/>
      <c r="WQB90" s="512"/>
      <c r="WQF90" s="512"/>
      <c r="WQG90" s="512"/>
      <c r="WQH90" s="512"/>
      <c r="WQI90" s="512"/>
      <c r="WQJ90" s="512"/>
      <c r="WQN90" s="512"/>
      <c r="WQO90" s="512"/>
      <c r="WQP90" s="512"/>
      <c r="WQQ90" s="512"/>
      <c r="WQR90" s="512"/>
      <c r="WQV90" s="512"/>
      <c r="WQW90" s="512"/>
      <c r="WQX90" s="512"/>
      <c r="WQY90" s="512"/>
      <c r="WQZ90" s="512"/>
      <c r="WRD90" s="512"/>
      <c r="WRE90" s="512"/>
      <c r="WRF90" s="512"/>
      <c r="WRG90" s="512"/>
      <c r="WRH90" s="512"/>
      <c r="WRL90" s="512"/>
      <c r="WRM90" s="512"/>
      <c r="WRN90" s="512"/>
      <c r="WRO90" s="512"/>
      <c r="WRP90" s="512"/>
      <c r="WRT90" s="512"/>
      <c r="WRU90" s="512"/>
      <c r="WRV90" s="512"/>
      <c r="WRW90" s="512"/>
      <c r="WRX90" s="512"/>
      <c r="WSB90" s="512"/>
      <c r="WSC90" s="512"/>
      <c r="WSD90" s="512"/>
      <c r="WSE90" s="512"/>
      <c r="WSF90" s="512"/>
      <c r="WSJ90" s="512"/>
      <c r="WSK90" s="512"/>
      <c r="WSL90" s="512"/>
      <c r="WSM90" s="512"/>
      <c r="WSN90" s="512"/>
      <c r="WSR90" s="512"/>
      <c r="WSS90" s="512"/>
      <c r="WST90" s="512"/>
      <c r="WSU90" s="512"/>
      <c r="WSV90" s="512"/>
      <c r="WSZ90" s="512"/>
      <c r="WTA90" s="512"/>
      <c r="WTB90" s="512"/>
      <c r="WTC90" s="512"/>
      <c r="WTD90" s="512"/>
      <c r="WTH90" s="512"/>
      <c r="WTI90" s="512"/>
      <c r="WTJ90" s="512"/>
      <c r="WTK90" s="512"/>
      <c r="WTL90" s="512"/>
      <c r="WTP90" s="512"/>
      <c r="WTQ90" s="512"/>
      <c r="WTR90" s="512"/>
      <c r="WTS90" s="512"/>
      <c r="WTT90" s="512"/>
      <c r="WTX90" s="512"/>
      <c r="WTY90" s="512"/>
      <c r="WTZ90" s="512"/>
      <c r="WUA90" s="512"/>
      <c r="WUB90" s="512"/>
      <c r="WUF90" s="512"/>
      <c r="WUG90" s="512"/>
      <c r="WUH90" s="512"/>
      <c r="WUI90" s="512"/>
      <c r="WUJ90" s="512"/>
      <c r="WUN90" s="512"/>
      <c r="WUO90" s="512"/>
      <c r="WUP90" s="512"/>
      <c r="WUQ90" s="512"/>
      <c r="WUR90" s="512"/>
      <c r="WUV90" s="512"/>
      <c r="WUW90" s="512"/>
      <c r="WUX90" s="512"/>
      <c r="WUY90" s="512"/>
      <c r="WUZ90" s="512"/>
      <c r="WVD90" s="512"/>
      <c r="WVE90" s="512"/>
      <c r="WVF90" s="512"/>
      <c r="WVG90" s="512"/>
      <c r="WVH90" s="512"/>
      <c r="WVL90" s="512"/>
      <c r="WVM90" s="512"/>
      <c r="WVN90" s="512"/>
      <c r="WVO90" s="512"/>
      <c r="WVP90" s="512"/>
      <c r="WVT90" s="512"/>
      <c r="WVU90" s="512"/>
      <c r="WVV90" s="512"/>
      <c r="WVW90" s="512"/>
      <c r="WVX90" s="512"/>
      <c r="WWB90" s="512"/>
      <c r="WWC90" s="512"/>
      <c r="WWD90" s="512"/>
      <c r="WWE90" s="512"/>
      <c r="WWF90" s="512"/>
      <c r="WWJ90" s="512"/>
      <c r="WWK90" s="512"/>
      <c r="WWL90" s="512"/>
      <c r="WWM90" s="512"/>
      <c r="WWN90" s="512"/>
      <c r="WWR90" s="512"/>
      <c r="WWS90" s="512"/>
      <c r="WWT90" s="512"/>
      <c r="WWU90" s="512"/>
      <c r="WWV90" s="512"/>
      <c r="WWZ90" s="512"/>
      <c r="WXA90" s="512"/>
      <c r="WXB90" s="512"/>
      <c r="WXC90" s="512"/>
      <c r="WXD90" s="512"/>
      <c r="WXH90" s="512"/>
      <c r="WXI90" s="512"/>
      <c r="WXJ90" s="512"/>
      <c r="WXK90" s="512"/>
      <c r="WXL90" s="512"/>
      <c r="WXP90" s="512"/>
      <c r="WXQ90" s="512"/>
      <c r="WXR90" s="512"/>
      <c r="WXS90" s="512"/>
      <c r="WXT90" s="512"/>
      <c r="WXX90" s="512"/>
      <c r="WXY90" s="512"/>
      <c r="WXZ90" s="512"/>
      <c r="WYA90" s="512"/>
      <c r="WYB90" s="512"/>
      <c r="WYF90" s="512"/>
      <c r="WYG90" s="512"/>
      <c r="WYH90" s="512"/>
      <c r="WYI90" s="512"/>
      <c r="WYJ90" s="512"/>
      <c r="WYN90" s="512"/>
      <c r="WYO90" s="512"/>
      <c r="WYP90" s="512"/>
      <c r="WYQ90" s="512"/>
      <c r="WYR90" s="512"/>
      <c r="WYV90" s="512"/>
      <c r="WYW90" s="512"/>
      <c r="WYX90" s="512"/>
      <c r="WYY90" s="512"/>
      <c r="WYZ90" s="512"/>
      <c r="WZD90" s="512"/>
      <c r="WZE90" s="512"/>
      <c r="WZF90" s="512"/>
      <c r="WZG90" s="512"/>
      <c r="WZH90" s="512"/>
      <c r="WZL90" s="512"/>
      <c r="WZM90" s="512"/>
      <c r="WZN90" s="512"/>
      <c r="WZO90" s="512"/>
      <c r="WZP90" s="512"/>
      <c r="WZT90" s="512"/>
      <c r="WZU90" s="512"/>
      <c r="WZV90" s="512"/>
      <c r="WZW90" s="512"/>
      <c r="WZX90" s="512"/>
      <c r="XAB90" s="512"/>
      <c r="XAC90" s="512"/>
      <c r="XAD90" s="512"/>
      <c r="XAE90" s="512"/>
      <c r="XAF90" s="512"/>
      <c r="XAJ90" s="512"/>
      <c r="XAK90" s="512"/>
      <c r="XAL90" s="512"/>
      <c r="XAM90" s="512"/>
      <c r="XAN90" s="512"/>
      <c r="XAR90" s="512"/>
      <c r="XAS90" s="512"/>
      <c r="XAT90" s="512"/>
      <c r="XAU90" s="512"/>
      <c r="XAV90" s="512"/>
      <c r="XAZ90" s="512"/>
      <c r="XBA90" s="512"/>
      <c r="XBB90" s="512"/>
      <c r="XBC90" s="512"/>
      <c r="XBD90" s="512"/>
      <c r="XBH90" s="512"/>
      <c r="XBI90" s="512"/>
      <c r="XBJ90" s="512"/>
      <c r="XBK90" s="512"/>
      <c r="XBL90" s="512"/>
      <c r="XBP90" s="512"/>
      <c r="XBQ90" s="512"/>
      <c r="XBR90" s="512"/>
      <c r="XBS90" s="512"/>
      <c r="XBT90" s="512"/>
      <c r="XBX90" s="512"/>
      <c r="XBY90" s="512"/>
      <c r="XBZ90" s="512"/>
      <c r="XCA90" s="512"/>
      <c r="XCB90" s="512"/>
      <c r="XCF90" s="512"/>
      <c r="XCG90" s="512"/>
      <c r="XCH90" s="512"/>
      <c r="XCI90" s="512"/>
      <c r="XCJ90" s="512"/>
      <c r="XCN90" s="512"/>
      <c r="XCO90" s="512"/>
      <c r="XCP90" s="512"/>
      <c r="XCQ90" s="512"/>
      <c r="XCR90" s="512"/>
      <c r="XCV90" s="512"/>
      <c r="XCW90" s="512"/>
      <c r="XCX90" s="512"/>
      <c r="XCY90" s="512"/>
      <c r="XCZ90" s="512"/>
      <c r="XDD90" s="512"/>
      <c r="XDE90" s="512"/>
      <c r="XDF90" s="512"/>
      <c r="XDG90" s="512"/>
      <c r="XDH90" s="512"/>
      <c r="XDL90" s="512"/>
      <c r="XDM90" s="512"/>
      <c r="XDN90" s="512"/>
      <c r="XDO90" s="512"/>
      <c r="XDP90" s="512"/>
      <c r="XDT90" s="512"/>
      <c r="XDU90" s="512"/>
      <c r="XDV90" s="512"/>
      <c r="XDW90" s="512"/>
      <c r="XDX90" s="512"/>
      <c r="XEB90" s="512"/>
      <c r="XEC90" s="512"/>
      <c r="XED90" s="512"/>
      <c r="XEE90" s="512"/>
      <c r="XEF90" s="512"/>
      <c r="XEJ90" s="512"/>
      <c r="XEK90" s="512"/>
      <c r="XEL90" s="512"/>
      <c r="XEM90" s="512"/>
      <c r="XEN90" s="512"/>
      <c r="XER90" s="512"/>
      <c r="XES90" s="512"/>
      <c r="XET90" s="512"/>
      <c r="XEU90" s="512"/>
      <c r="XEV90" s="512"/>
      <c r="XEZ90" s="512"/>
      <c r="XFA90" s="512"/>
      <c r="XFB90" s="512"/>
      <c r="XFC90" s="512"/>
      <c r="XFD90" s="512"/>
    </row>
    <row r="91" spans="3:1024 1026:2048 2050:3072 3074:4096 4098:5120 5122:6144 6146:7168 7170:8192 8194:9216 9218:10240 10242:11264 11266:12288 12290:13312 13314:14336 14338:15360 15362:16384" s="256" customFormat="1" ht="26" x14ac:dyDescent="0.15">
      <c r="C91" s="258" t="s">
        <v>392</v>
      </c>
      <c r="D91" s="258"/>
      <c r="E91" s="274" t="s">
        <v>787</v>
      </c>
      <c r="F91" s="274" t="s">
        <v>789</v>
      </c>
      <c r="G91" s="274" t="s">
        <v>786</v>
      </c>
      <c r="H91" s="274" t="s">
        <v>788</v>
      </c>
      <c r="I91" s="274" t="s">
        <v>790</v>
      </c>
      <c r="J91" s="650" t="s">
        <v>978</v>
      </c>
      <c r="K91" s="650" t="s">
        <v>979</v>
      </c>
      <c r="L91" s="274" t="s">
        <v>206</v>
      </c>
      <c r="M91" s="273" t="s">
        <v>959</v>
      </c>
      <c r="N91" s="545"/>
      <c r="O91" s="545"/>
      <c r="P91" s="545"/>
      <c r="R91" s="545"/>
      <c r="S91" s="545"/>
      <c r="T91" s="545"/>
      <c r="U91" s="545"/>
      <c r="V91" s="545"/>
      <c r="W91" s="545"/>
      <c r="X91" s="545"/>
      <c r="Z91" s="545"/>
      <c r="AA91" s="545"/>
      <c r="AB91" s="545"/>
      <c r="AC91" s="545"/>
      <c r="AD91" s="545"/>
      <c r="AE91" s="545"/>
      <c r="AF91" s="545"/>
      <c r="AH91" s="545"/>
      <c r="AI91" s="545"/>
      <c r="AJ91" s="545"/>
      <c r="AK91" s="545"/>
      <c r="AL91" s="545"/>
      <c r="AM91" s="545"/>
      <c r="AN91" s="545"/>
      <c r="AP91" s="545"/>
      <c r="AQ91" s="545"/>
      <c r="AR91" s="545"/>
      <c r="AS91" s="545"/>
      <c r="AT91" s="545"/>
      <c r="AU91" s="545"/>
      <c r="AV91" s="545"/>
      <c r="AX91" s="545"/>
      <c r="AY91" s="545"/>
      <c r="AZ91" s="545"/>
      <c r="BA91" s="545"/>
      <c r="BB91" s="545"/>
      <c r="BC91" s="545"/>
      <c r="BD91" s="545"/>
      <c r="BF91" s="545"/>
      <c r="BG91" s="545"/>
      <c r="BH91" s="545"/>
      <c r="BI91" s="545"/>
      <c r="BJ91" s="545"/>
      <c r="BK91" s="545"/>
      <c r="BL91" s="545"/>
      <c r="BN91" s="545"/>
      <c r="BO91" s="545"/>
      <c r="BP91" s="545"/>
      <c r="BQ91" s="545"/>
      <c r="BR91" s="545"/>
      <c r="BS91" s="545"/>
      <c r="BT91" s="545"/>
      <c r="BV91" s="545"/>
      <c r="BW91" s="545"/>
      <c r="BX91" s="545"/>
      <c r="BY91" s="545"/>
      <c r="BZ91" s="545"/>
      <c r="CA91" s="545"/>
      <c r="CB91" s="545"/>
      <c r="CD91" s="545"/>
      <c r="CE91" s="545"/>
      <c r="CF91" s="545"/>
      <c r="CG91" s="545"/>
      <c r="CH91" s="545"/>
      <c r="CI91" s="545"/>
      <c r="CJ91" s="545"/>
      <c r="CL91" s="545"/>
      <c r="CM91" s="545"/>
      <c r="CN91" s="545"/>
      <c r="CO91" s="545"/>
      <c r="CP91" s="545"/>
      <c r="CQ91" s="545"/>
      <c r="CR91" s="545"/>
      <c r="CT91" s="545"/>
      <c r="CU91" s="545"/>
      <c r="CV91" s="545"/>
      <c r="CW91" s="545"/>
      <c r="CX91" s="545"/>
      <c r="CY91" s="545"/>
      <c r="CZ91" s="545"/>
      <c r="DB91" s="545"/>
      <c r="DC91" s="545"/>
      <c r="DD91" s="545"/>
      <c r="DE91" s="545"/>
      <c r="DF91" s="545"/>
      <c r="DG91" s="545"/>
      <c r="DH91" s="545"/>
      <c r="DJ91" s="545"/>
      <c r="DK91" s="545"/>
      <c r="DL91" s="545"/>
      <c r="DM91" s="545"/>
      <c r="DN91" s="545"/>
      <c r="DO91" s="545"/>
      <c r="DP91" s="545"/>
      <c r="DR91" s="545"/>
      <c r="DS91" s="545"/>
      <c r="DT91" s="545"/>
      <c r="DU91" s="545"/>
      <c r="DV91" s="545"/>
      <c r="DW91" s="545"/>
      <c r="DX91" s="545"/>
      <c r="DZ91" s="545"/>
      <c r="EA91" s="545"/>
      <c r="EB91" s="545"/>
      <c r="EC91" s="545"/>
      <c r="ED91" s="545"/>
      <c r="EE91" s="545"/>
      <c r="EF91" s="545"/>
      <c r="EH91" s="545"/>
      <c r="EI91" s="545"/>
      <c r="EJ91" s="545"/>
      <c r="EK91" s="545"/>
      <c r="EL91" s="545"/>
      <c r="EM91" s="545"/>
      <c r="EN91" s="545"/>
      <c r="EP91" s="545"/>
      <c r="EQ91" s="545"/>
      <c r="ER91" s="545"/>
      <c r="ES91" s="545"/>
      <c r="ET91" s="545"/>
      <c r="EU91" s="545"/>
      <c r="EV91" s="545"/>
      <c r="EX91" s="545"/>
      <c r="EY91" s="545"/>
      <c r="EZ91" s="545"/>
      <c r="FA91" s="545"/>
      <c r="FB91" s="545"/>
      <c r="FC91" s="545"/>
      <c r="FD91" s="545"/>
      <c r="FF91" s="545"/>
      <c r="FG91" s="545"/>
      <c r="FH91" s="545"/>
      <c r="FI91" s="545"/>
      <c r="FJ91" s="545"/>
      <c r="FK91" s="545"/>
      <c r="FL91" s="545"/>
      <c r="FN91" s="545"/>
      <c r="FO91" s="545"/>
      <c r="FP91" s="545"/>
      <c r="FQ91" s="545"/>
      <c r="FR91" s="545"/>
      <c r="FS91" s="545"/>
      <c r="FT91" s="545"/>
      <c r="FV91" s="545"/>
      <c r="FW91" s="545"/>
      <c r="FX91" s="545"/>
      <c r="FY91" s="545"/>
      <c r="FZ91" s="545"/>
      <c r="GA91" s="545"/>
      <c r="GB91" s="545"/>
      <c r="GD91" s="545"/>
      <c r="GE91" s="545"/>
      <c r="GF91" s="545"/>
      <c r="GG91" s="545"/>
      <c r="GH91" s="545"/>
      <c r="GI91" s="545"/>
      <c r="GJ91" s="545"/>
      <c r="GL91" s="545"/>
      <c r="GM91" s="545"/>
      <c r="GN91" s="545"/>
      <c r="GO91" s="545"/>
      <c r="GP91" s="545"/>
      <c r="GQ91" s="545"/>
      <c r="GR91" s="545"/>
      <c r="GT91" s="545"/>
      <c r="GU91" s="545"/>
      <c r="GV91" s="545"/>
      <c r="GW91" s="545"/>
      <c r="GX91" s="545"/>
      <c r="GY91" s="545"/>
      <c r="GZ91" s="545"/>
      <c r="HB91" s="545"/>
      <c r="HC91" s="545"/>
      <c r="HD91" s="545"/>
      <c r="HE91" s="545"/>
      <c r="HF91" s="545"/>
      <c r="HG91" s="545"/>
      <c r="HH91" s="545"/>
      <c r="HJ91" s="545"/>
      <c r="HK91" s="545"/>
      <c r="HL91" s="545"/>
      <c r="HM91" s="545"/>
      <c r="HN91" s="545"/>
      <c r="HO91" s="545"/>
      <c r="HP91" s="545"/>
      <c r="HR91" s="545"/>
      <c r="HS91" s="545"/>
      <c r="HT91" s="545"/>
      <c r="HU91" s="545"/>
      <c r="HV91" s="545"/>
      <c r="HW91" s="545"/>
      <c r="HX91" s="545"/>
      <c r="HZ91" s="545"/>
      <c r="IA91" s="545"/>
      <c r="IB91" s="545"/>
      <c r="IC91" s="545"/>
      <c r="ID91" s="545"/>
      <c r="IE91" s="545"/>
      <c r="IF91" s="545"/>
      <c r="IH91" s="545"/>
      <c r="II91" s="545"/>
      <c r="IJ91" s="545"/>
      <c r="IK91" s="545"/>
      <c r="IL91" s="545"/>
      <c r="IM91" s="545"/>
      <c r="IN91" s="545"/>
      <c r="IP91" s="545"/>
      <c r="IQ91" s="545"/>
      <c r="IR91" s="545"/>
      <c r="IS91" s="545"/>
      <c r="IT91" s="545"/>
      <c r="IU91" s="545"/>
      <c r="IV91" s="545"/>
      <c r="IX91" s="545"/>
      <c r="IY91" s="545"/>
      <c r="IZ91" s="545"/>
      <c r="JA91" s="545"/>
      <c r="JB91" s="545"/>
      <c r="JC91" s="545"/>
      <c r="JD91" s="545"/>
      <c r="JF91" s="545"/>
      <c r="JG91" s="545"/>
      <c r="JH91" s="545"/>
      <c r="JI91" s="545"/>
      <c r="JJ91" s="545"/>
      <c r="JK91" s="545"/>
      <c r="JL91" s="545"/>
      <c r="JN91" s="545"/>
      <c r="JO91" s="545"/>
      <c r="JP91" s="545"/>
      <c r="JQ91" s="545"/>
      <c r="JR91" s="545"/>
      <c r="JS91" s="545"/>
      <c r="JT91" s="545"/>
      <c r="JV91" s="545"/>
      <c r="JW91" s="545"/>
      <c r="JX91" s="545"/>
      <c r="JY91" s="545"/>
      <c r="JZ91" s="545"/>
      <c r="KA91" s="545"/>
      <c r="KB91" s="545"/>
      <c r="KD91" s="545"/>
      <c r="KE91" s="545"/>
      <c r="KF91" s="545"/>
      <c r="KG91" s="545"/>
      <c r="KH91" s="545"/>
      <c r="KI91" s="545"/>
      <c r="KJ91" s="545"/>
      <c r="KL91" s="545"/>
      <c r="KM91" s="545"/>
      <c r="KN91" s="545"/>
      <c r="KO91" s="545"/>
      <c r="KP91" s="545"/>
      <c r="KQ91" s="545"/>
      <c r="KR91" s="545"/>
      <c r="KT91" s="545"/>
      <c r="KU91" s="545"/>
      <c r="KV91" s="545"/>
      <c r="KW91" s="545"/>
      <c r="KX91" s="545"/>
      <c r="KY91" s="545"/>
      <c r="KZ91" s="545"/>
      <c r="LB91" s="545"/>
      <c r="LC91" s="545"/>
      <c r="LD91" s="545"/>
      <c r="LE91" s="545"/>
      <c r="LF91" s="545"/>
      <c r="LG91" s="545"/>
      <c r="LH91" s="545"/>
      <c r="LJ91" s="545"/>
      <c r="LK91" s="545"/>
      <c r="LL91" s="545"/>
      <c r="LM91" s="545"/>
      <c r="LN91" s="545"/>
      <c r="LO91" s="545"/>
      <c r="LP91" s="545"/>
      <c r="LR91" s="545"/>
      <c r="LS91" s="545"/>
      <c r="LT91" s="545"/>
      <c r="LU91" s="545"/>
      <c r="LV91" s="545"/>
      <c r="LW91" s="545"/>
      <c r="LX91" s="545"/>
      <c r="LZ91" s="545"/>
      <c r="MA91" s="545"/>
      <c r="MB91" s="545"/>
      <c r="MC91" s="545"/>
      <c r="MD91" s="545"/>
      <c r="ME91" s="545"/>
      <c r="MF91" s="545"/>
      <c r="MH91" s="545"/>
      <c r="MI91" s="545"/>
      <c r="MJ91" s="545"/>
      <c r="MK91" s="545"/>
      <c r="ML91" s="545"/>
      <c r="MM91" s="545"/>
      <c r="MN91" s="545"/>
      <c r="MP91" s="545"/>
      <c r="MQ91" s="545"/>
      <c r="MR91" s="545"/>
      <c r="MS91" s="545"/>
      <c r="MT91" s="545"/>
      <c r="MU91" s="545"/>
      <c r="MV91" s="545"/>
      <c r="MX91" s="545"/>
      <c r="MY91" s="545"/>
      <c r="MZ91" s="545"/>
      <c r="NA91" s="545"/>
      <c r="NB91" s="545"/>
      <c r="NC91" s="545"/>
      <c r="ND91" s="545"/>
      <c r="NF91" s="545"/>
      <c r="NG91" s="545"/>
      <c r="NH91" s="545"/>
      <c r="NI91" s="545"/>
      <c r="NJ91" s="545"/>
      <c r="NK91" s="545"/>
      <c r="NL91" s="545"/>
      <c r="NN91" s="545"/>
      <c r="NO91" s="545"/>
      <c r="NP91" s="545"/>
      <c r="NQ91" s="545"/>
      <c r="NR91" s="545"/>
      <c r="NS91" s="545"/>
      <c r="NT91" s="545"/>
      <c r="NV91" s="545"/>
      <c r="NW91" s="545"/>
      <c r="NX91" s="545"/>
      <c r="NY91" s="545"/>
      <c r="NZ91" s="545"/>
      <c r="OA91" s="545"/>
      <c r="OB91" s="545"/>
      <c r="OD91" s="545"/>
      <c r="OE91" s="545"/>
      <c r="OF91" s="545"/>
      <c r="OG91" s="545"/>
      <c r="OH91" s="545"/>
      <c r="OI91" s="545"/>
      <c r="OJ91" s="545"/>
      <c r="OL91" s="545"/>
      <c r="OM91" s="545"/>
      <c r="ON91" s="545"/>
      <c r="OO91" s="545"/>
      <c r="OP91" s="545"/>
      <c r="OQ91" s="545"/>
      <c r="OR91" s="545"/>
      <c r="OT91" s="545"/>
      <c r="OU91" s="545"/>
      <c r="OV91" s="545"/>
      <c r="OW91" s="545"/>
      <c r="OX91" s="545"/>
      <c r="OY91" s="545"/>
      <c r="OZ91" s="545"/>
      <c r="PB91" s="545"/>
      <c r="PC91" s="545"/>
      <c r="PD91" s="545"/>
      <c r="PE91" s="545"/>
      <c r="PF91" s="545"/>
      <c r="PG91" s="545"/>
      <c r="PH91" s="545"/>
      <c r="PJ91" s="545"/>
      <c r="PK91" s="545"/>
      <c r="PL91" s="545"/>
      <c r="PM91" s="545"/>
      <c r="PN91" s="545"/>
      <c r="PO91" s="545"/>
      <c r="PP91" s="545"/>
      <c r="PR91" s="545"/>
      <c r="PS91" s="545"/>
      <c r="PT91" s="545"/>
      <c r="PU91" s="545"/>
      <c r="PV91" s="545"/>
      <c r="PW91" s="545"/>
      <c r="PX91" s="545"/>
      <c r="PZ91" s="545"/>
      <c r="QA91" s="545"/>
      <c r="QB91" s="545"/>
      <c r="QC91" s="545"/>
      <c r="QD91" s="545"/>
      <c r="QE91" s="545"/>
      <c r="QF91" s="545"/>
      <c r="QH91" s="545"/>
      <c r="QI91" s="545"/>
      <c r="QJ91" s="545"/>
      <c r="QK91" s="545"/>
      <c r="QL91" s="545"/>
      <c r="QM91" s="545"/>
      <c r="QN91" s="545"/>
      <c r="QP91" s="545"/>
      <c r="QQ91" s="545"/>
      <c r="QR91" s="545"/>
      <c r="QS91" s="545"/>
      <c r="QT91" s="545"/>
      <c r="QU91" s="545"/>
      <c r="QV91" s="545"/>
      <c r="QX91" s="545"/>
      <c r="QY91" s="545"/>
      <c r="QZ91" s="545"/>
      <c r="RA91" s="545"/>
      <c r="RB91" s="545"/>
      <c r="RC91" s="545"/>
      <c r="RD91" s="545"/>
      <c r="RF91" s="545"/>
      <c r="RG91" s="545"/>
      <c r="RH91" s="545"/>
      <c r="RI91" s="545"/>
      <c r="RJ91" s="545"/>
      <c r="RK91" s="545"/>
      <c r="RL91" s="545"/>
      <c r="RN91" s="545"/>
      <c r="RO91" s="545"/>
      <c r="RP91" s="545"/>
      <c r="RQ91" s="545"/>
      <c r="RR91" s="545"/>
      <c r="RS91" s="545"/>
      <c r="RT91" s="545"/>
      <c r="RV91" s="545"/>
      <c r="RW91" s="545"/>
      <c r="RX91" s="545"/>
      <c r="RY91" s="545"/>
      <c r="RZ91" s="545"/>
      <c r="SA91" s="545"/>
      <c r="SB91" s="545"/>
      <c r="SD91" s="545"/>
      <c r="SE91" s="545"/>
      <c r="SF91" s="545"/>
      <c r="SG91" s="545"/>
      <c r="SH91" s="545"/>
      <c r="SI91" s="545"/>
      <c r="SJ91" s="545"/>
      <c r="SL91" s="545"/>
      <c r="SM91" s="545"/>
      <c r="SN91" s="545"/>
      <c r="SO91" s="545"/>
      <c r="SP91" s="545"/>
      <c r="SQ91" s="545"/>
      <c r="SR91" s="545"/>
      <c r="ST91" s="545"/>
      <c r="SU91" s="545"/>
      <c r="SV91" s="545"/>
      <c r="SW91" s="545"/>
      <c r="SX91" s="545"/>
      <c r="SY91" s="545"/>
      <c r="SZ91" s="545"/>
      <c r="TB91" s="545"/>
      <c r="TC91" s="545"/>
      <c r="TD91" s="545"/>
      <c r="TE91" s="545"/>
      <c r="TF91" s="545"/>
      <c r="TG91" s="545"/>
      <c r="TH91" s="545"/>
      <c r="TJ91" s="545"/>
      <c r="TK91" s="545"/>
      <c r="TL91" s="545"/>
      <c r="TM91" s="545"/>
      <c r="TN91" s="545"/>
      <c r="TO91" s="545"/>
      <c r="TP91" s="545"/>
      <c r="TR91" s="545"/>
      <c r="TS91" s="545"/>
      <c r="TT91" s="545"/>
      <c r="TU91" s="545"/>
      <c r="TV91" s="545"/>
      <c r="TW91" s="545"/>
      <c r="TX91" s="545"/>
      <c r="TZ91" s="545"/>
      <c r="UA91" s="545"/>
      <c r="UB91" s="545"/>
      <c r="UC91" s="545"/>
      <c r="UD91" s="545"/>
      <c r="UE91" s="545"/>
      <c r="UF91" s="545"/>
      <c r="UH91" s="545"/>
      <c r="UI91" s="545"/>
      <c r="UJ91" s="545"/>
      <c r="UK91" s="545"/>
      <c r="UL91" s="545"/>
      <c r="UM91" s="545"/>
      <c r="UN91" s="545"/>
      <c r="UP91" s="545"/>
      <c r="UQ91" s="545"/>
      <c r="UR91" s="545"/>
      <c r="US91" s="545"/>
      <c r="UT91" s="545"/>
      <c r="UU91" s="545"/>
      <c r="UV91" s="545"/>
      <c r="UX91" s="545"/>
      <c r="UY91" s="545"/>
      <c r="UZ91" s="545"/>
      <c r="VA91" s="545"/>
      <c r="VB91" s="545"/>
      <c r="VC91" s="545"/>
      <c r="VD91" s="545"/>
      <c r="VF91" s="545"/>
      <c r="VG91" s="545"/>
      <c r="VH91" s="545"/>
      <c r="VI91" s="545"/>
      <c r="VJ91" s="545"/>
      <c r="VK91" s="545"/>
      <c r="VL91" s="545"/>
      <c r="VN91" s="545"/>
      <c r="VO91" s="545"/>
      <c r="VP91" s="545"/>
      <c r="VQ91" s="545"/>
      <c r="VR91" s="545"/>
      <c r="VS91" s="545"/>
      <c r="VT91" s="545"/>
      <c r="VV91" s="545"/>
      <c r="VW91" s="545"/>
      <c r="VX91" s="545"/>
      <c r="VY91" s="545"/>
      <c r="VZ91" s="545"/>
      <c r="WA91" s="545"/>
      <c r="WB91" s="545"/>
      <c r="WD91" s="545"/>
      <c r="WE91" s="545"/>
      <c r="WF91" s="545"/>
      <c r="WG91" s="545"/>
      <c r="WH91" s="545"/>
      <c r="WI91" s="545"/>
      <c r="WJ91" s="545"/>
      <c r="WL91" s="545"/>
      <c r="WM91" s="545"/>
      <c r="WN91" s="545"/>
      <c r="WO91" s="545"/>
      <c r="WP91" s="545"/>
      <c r="WQ91" s="545"/>
      <c r="WR91" s="545"/>
      <c r="WT91" s="545"/>
      <c r="WU91" s="545"/>
      <c r="WV91" s="545"/>
      <c r="WW91" s="545"/>
      <c r="WX91" s="545"/>
      <c r="WY91" s="545"/>
      <c r="WZ91" s="545"/>
      <c r="XB91" s="545"/>
      <c r="XC91" s="545"/>
      <c r="XD91" s="545"/>
      <c r="XE91" s="545"/>
      <c r="XF91" s="545"/>
      <c r="XG91" s="545"/>
      <c r="XH91" s="545"/>
      <c r="XJ91" s="545"/>
      <c r="XK91" s="545"/>
      <c r="XL91" s="545"/>
      <c r="XM91" s="545"/>
      <c r="XN91" s="545"/>
      <c r="XO91" s="545"/>
      <c r="XP91" s="545"/>
      <c r="XR91" s="545"/>
      <c r="XS91" s="545"/>
      <c r="XT91" s="545"/>
      <c r="XU91" s="545"/>
      <c r="XV91" s="545"/>
      <c r="XW91" s="545"/>
      <c r="XX91" s="545"/>
      <c r="XZ91" s="545"/>
      <c r="YA91" s="545"/>
      <c r="YB91" s="545"/>
      <c r="YC91" s="545"/>
      <c r="YD91" s="545"/>
      <c r="YE91" s="545"/>
      <c r="YF91" s="545"/>
      <c r="YH91" s="545"/>
      <c r="YI91" s="545"/>
      <c r="YJ91" s="545"/>
      <c r="YK91" s="545"/>
      <c r="YL91" s="545"/>
      <c r="YM91" s="545"/>
      <c r="YN91" s="545"/>
      <c r="YP91" s="545"/>
      <c r="YQ91" s="545"/>
      <c r="YR91" s="545"/>
      <c r="YS91" s="545"/>
      <c r="YT91" s="545"/>
      <c r="YU91" s="545"/>
      <c r="YV91" s="545"/>
      <c r="YX91" s="545"/>
      <c r="YY91" s="545"/>
      <c r="YZ91" s="545"/>
      <c r="ZA91" s="545"/>
      <c r="ZB91" s="545"/>
      <c r="ZC91" s="545"/>
      <c r="ZD91" s="545"/>
      <c r="ZF91" s="545"/>
      <c r="ZG91" s="545"/>
      <c r="ZH91" s="545"/>
      <c r="ZI91" s="545"/>
      <c r="ZJ91" s="545"/>
      <c r="ZK91" s="545"/>
      <c r="ZL91" s="545"/>
      <c r="ZN91" s="545"/>
      <c r="ZO91" s="545"/>
      <c r="ZP91" s="545"/>
      <c r="ZQ91" s="545"/>
      <c r="ZR91" s="545"/>
      <c r="ZS91" s="545"/>
      <c r="ZT91" s="545"/>
      <c r="ZV91" s="545"/>
      <c r="ZW91" s="545"/>
      <c r="ZX91" s="545"/>
      <c r="ZY91" s="545"/>
      <c r="ZZ91" s="545"/>
      <c r="AAA91" s="545"/>
      <c r="AAB91" s="545"/>
      <c r="AAD91" s="545"/>
      <c r="AAE91" s="545"/>
      <c r="AAF91" s="545"/>
      <c r="AAG91" s="545"/>
      <c r="AAH91" s="545"/>
      <c r="AAI91" s="545"/>
      <c r="AAJ91" s="545"/>
      <c r="AAL91" s="545"/>
      <c r="AAM91" s="545"/>
      <c r="AAN91" s="545"/>
      <c r="AAO91" s="545"/>
      <c r="AAP91" s="545"/>
      <c r="AAQ91" s="545"/>
      <c r="AAR91" s="545"/>
      <c r="AAT91" s="545"/>
      <c r="AAU91" s="545"/>
      <c r="AAV91" s="545"/>
      <c r="AAW91" s="545"/>
      <c r="AAX91" s="545"/>
      <c r="AAY91" s="545"/>
      <c r="AAZ91" s="545"/>
      <c r="ABB91" s="545"/>
      <c r="ABC91" s="545"/>
      <c r="ABD91" s="545"/>
      <c r="ABE91" s="545"/>
      <c r="ABF91" s="545"/>
      <c r="ABG91" s="545"/>
      <c r="ABH91" s="545"/>
      <c r="ABJ91" s="545"/>
      <c r="ABK91" s="545"/>
      <c r="ABL91" s="545"/>
      <c r="ABM91" s="545"/>
      <c r="ABN91" s="545"/>
      <c r="ABO91" s="545"/>
      <c r="ABP91" s="545"/>
      <c r="ABR91" s="545"/>
      <c r="ABS91" s="545"/>
      <c r="ABT91" s="545"/>
      <c r="ABU91" s="545"/>
      <c r="ABV91" s="545"/>
      <c r="ABW91" s="545"/>
      <c r="ABX91" s="545"/>
      <c r="ABZ91" s="545"/>
      <c r="ACA91" s="545"/>
      <c r="ACB91" s="545"/>
      <c r="ACC91" s="545"/>
      <c r="ACD91" s="545"/>
      <c r="ACE91" s="545"/>
      <c r="ACF91" s="545"/>
      <c r="ACH91" s="545"/>
      <c r="ACI91" s="545"/>
      <c r="ACJ91" s="545"/>
      <c r="ACK91" s="545"/>
      <c r="ACL91" s="545"/>
      <c r="ACM91" s="545"/>
      <c r="ACN91" s="545"/>
      <c r="ACP91" s="545"/>
      <c r="ACQ91" s="545"/>
      <c r="ACR91" s="545"/>
      <c r="ACS91" s="545"/>
      <c r="ACT91" s="545"/>
      <c r="ACU91" s="545"/>
      <c r="ACV91" s="545"/>
      <c r="ACX91" s="545"/>
      <c r="ACY91" s="545"/>
      <c r="ACZ91" s="545"/>
      <c r="ADA91" s="545"/>
      <c r="ADB91" s="545"/>
      <c r="ADC91" s="545"/>
      <c r="ADD91" s="545"/>
      <c r="ADF91" s="545"/>
      <c r="ADG91" s="545"/>
      <c r="ADH91" s="545"/>
      <c r="ADI91" s="545"/>
      <c r="ADJ91" s="545"/>
      <c r="ADK91" s="545"/>
      <c r="ADL91" s="545"/>
      <c r="ADN91" s="545"/>
      <c r="ADO91" s="545"/>
      <c r="ADP91" s="545"/>
      <c r="ADQ91" s="545"/>
      <c r="ADR91" s="545"/>
      <c r="ADS91" s="545"/>
      <c r="ADT91" s="545"/>
      <c r="ADV91" s="545"/>
      <c r="ADW91" s="545"/>
      <c r="ADX91" s="545"/>
      <c r="ADY91" s="545"/>
      <c r="ADZ91" s="545"/>
      <c r="AEA91" s="545"/>
      <c r="AEB91" s="545"/>
      <c r="AED91" s="545"/>
      <c r="AEE91" s="545"/>
      <c r="AEF91" s="545"/>
      <c r="AEG91" s="545"/>
      <c r="AEH91" s="545"/>
      <c r="AEI91" s="545"/>
      <c r="AEJ91" s="545"/>
      <c r="AEL91" s="545"/>
      <c r="AEM91" s="545"/>
      <c r="AEN91" s="545"/>
      <c r="AEO91" s="545"/>
      <c r="AEP91" s="545"/>
      <c r="AEQ91" s="545"/>
      <c r="AER91" s="545"/>
      <c r="AET91" s="545"/>
      <c r="AEU91" s="545"/>
      <c r="AEV91" s="545"/>
      <c r="AEW91" s="545"/>
      <c r="AEX91" s="545"/>
      <c r="AEY91" s="545"/>
      <c r="AEZ91" s="545"/>
      <c r="AFB91" s="545"/>
      <c r="AFC91" s="545"/>
      <c r="AFD91" s="545"/>
      <c r="AFE91" s="545"/>
      <c r="AFF91" s="545"/>
      <c r="AFG91" s="545"/>
      <c r="AFH91" s="545"/>
      <c r="AFJ91" s="545"/>
      <c r="AFK91" s="545"/>
      <c r="AFL91" s="545"/>
      <c r="AFM91" s="545"/>
      <c r="AFN91" s="545"/>
      <c r="AFO91" s="545"/>
      <c r="AFP91" s="545"/>
      <c r="AFR91" s="545"/>
      <c r="AFS91" s="545"/>
      <c r="AFT91" s="545"/>
      <c r="AFU91" s="545"/>
      <c r="AFV91" s="545"/>
      <c r="AFW91" s="545"/>
      <c r="AFX91" s="545"/>
      <c r="AFZ91" s="545"/>
      <c r="AGA91" s="545"/>
      <c r="AGB91" s="545"/>
      <c r="AGC91" s="545"/>
      <c r="AGD91" s="545"/>
      <c r="AGE91" s="545"/>
      <c r="AGF91" s="545"/>
      <c r="AGH91" s="545"/>
      <c r="AGI91" s="545"/>
      <c r="AGJ91" s="545"/>
      <c r="AGK91" s="545"/>
      <c r="AGL91" s="545"/>
      <c r="AGM91" s="545"/>
      <c r="AGN91" s="545"/>
      <c r="AGP91" s="545"/>
      <c r="AGQ91" s="545"/>
      <c r="AGR91" s="545"/>
      <c r="AGS91" s="545"/>
      <c r="AGT91" s="545"/>
      <c r="AGU91" s="545"/>
      <c r="AGV91" s="545"/>
      <c r="AGX91" s="545"/>
      <c r="AGY91" s="545"/>
      <c r="AGZ91" s="545"/>
      <c r="AHA91" s="545"/>
      <c r="AHB91" s="545"/>
      <c r="AHC91" s="545"/>
      <c r="AHD91" s="545"/>
      <c r="AHF91" s="545"/>
      <c r="AHG91" s="545"/>
      <c r="AHH91" s="545"/>
      <c r="AHI91" s="545"/>
      <c r="AHJ91" s="545"/>
      <c r="AHK91" s="545"/>
      <c r="AHL91" s="545"/>
      <c r="AHN91" s="545"/>
      <c r="AHO91" s="545"/>
      <c r="AHP91" s="545"/>
      <c r="AHQ91" s="545"/>
      <c r="AHR91" s="545"/>
      <c r="AHS91" s="545"/>
      <c r="AHT91" s="545"/>
      <c r="AHV91" s="545"/>
      <c r="AHW91" s="545"/>
      <c r="AHX91" s="545"/>
      <c r="AHY91" s="545"/>
      <c r="AHZ91" s="545"/>
      <c r="AIA91" s="545"/>
      <c r="AIB91" s="545"/>
      <c r="AID91" s="545"/>
      <c r="AIE91" s="545"/>
      <c r="AIF91" s="545"/>
      <c r="AIG91" s="545"/>
      <c r="AIH91" s="545"/>
      <c r="AII91" s="545"/>
      <c r="AIJ91" s="545"/>
      <c r="AIL91" s="545"/>
      <c r="AIM91" s="545"/>
      <c r="AIN91" s="545"/>
      <c r="AIO91" s="545"/>
      <c r="AIP91" s="545"/>
      <c r="AIQ91" s="545"/>
      <c r="AIR91" s="545"/>
      <c r="AIT91" s="545"/>
      <c r="AIU91" s="545"/>
      <c r="AIV91" s="545"/>
      <c r="AIW91" s="545"/>
      <c r="AIX91" s="545"/>
      <c r="AIY91" s="545"/>
      <c r="AIZ91" s="545"/>
      <c r="AJB91" s="545"/>
      <c r="AJC91" s="545"/>
      <c r="AJD91" s="545"/>
      <c r="AJE91" s="545"/>
      <c r="AJF91" s="545"/>
      <c r="AJG91" s="545"/>
      <c r="AJH91" s="545"/>
      <c r="AJJ91" s="545"/>
      <c r="AJK91" s="545"/>
      <c r="AJL91" s="545"/>
      <c r="AJM91" s="545"/>
      <c r="AJN91" s="545"/>
      <c r="AJO91" s="545"/>
      <c r="AJP91" s="545"/>
      <c r="AJR91" s="545"/>
      <c r="AJS91" s="545"/>
      <c r="AJT91" s="545"/>
      <c r="AJU91" s="545"/>
      <c r="AJV91" s="545"/>
      <c r="AJW91" s="545"/>
      <c r="AJX91" s="545"/>
      <c r="AJZ91" s="545"/>
      <c r="AKA91" s="545"/>
      <c r="AKB91" s="545"/>
      <c r="AKC91" s="545"/>
      <c r="AKD91" s="545"/>
      <c r="AKE91" s="545"/>
      <c r="AKF91" s="545"/>
      <c r="AKH91" s="545"/>
      <c r="AKI91" s="545"/>
      <c r="AKJ91" s="545"/>
      <c r="AKK91" s="545"/>
      <c r="AKL91" s="545"/>
      <c r="AKM91" s="545"/>
      <c r="AKN91" s="545"/>
      <c r="AKP91" s="545"/>
      <c r="AKQ91" s="545"/>
      <c r="AKR91" s="545"/>
      <c r="AKS91" s="545"/>
      <c r="AKT91" s="545"/>
      <c r="AKU91" s="545"/>
      <c r="AKV91" s="545"/>
      <c r="AKX91" s="545"/>
      <c r="AKY91" s="545"/>
      <c r="AKZ91" s="545"/>
      <c r="ALA91" s="545"/>
      <c r="ALB91" s="545"/>
      <c r="ALC91" s="545"/>
      <c r="ALD91" s="545"/>
      <c r="ALF91" s="545"/>
      <c r="ALG91" s="545"/>
      <c r="ALH91" s="545"/>
      <c r="ALI91" s="545"/>
      <c r="ALJ91" s="545"/>
      <c r="ALK91" s="545"/>
      <c r="ALL91" s="545"/>
      <c r="ALN91" s="545"/>
      <c r="ALO91" s="545"/>
      <c r="ALP91" s="545"/>
      <c r="ALQ91" s="545"/>
      <c r="ALR91" s="545"/>
      <c r="ALS91" s="545"/>
      <c r="ALT91" s="545"/>
      <c r="ALV91" s="545"/>
      <c r="ALW91" s="545"/>
      <c r="ALX91" s="545"/>
      <c r="ALY91" s="545"/>
      <c r="ALZ91" s="545"/>
      <c r="AMA91" s="545"/>
      <c r="AMB91" s="545"/>
      <c r="AMD91" s="545"/>
      <c r="AME91" s="545"/>
      <c r="AMF91" s="545"/>
      <c r="AMG91" s="545"/>
      <c r="AMH91" s="545"/>
      <c r="AMI91" s="545"/>
      <c r="AMJ91" s="545"/>
      <c r="AML91" s="545"/>
      <c r="AMM91" s="545"/>
      <c r="AMN91" s="545"/>
      <c r="AMO91" s="545"/>
      <c r="AMP91" s="545"/>
      <c r="AMQ91" s="545"/>
      <c r="AMR91" s="545"/>
      <c r="AMT91" s="545"/>
      <c r="AMU91" s="545"/>
      <c r="AMV91" s="545"/>
      <c r="AMW91" s="545"/>
      <c r="AMX91" s="545"/>
      <c r="AMY91" s="545"/>
      <c r="AMZ91" s="545"/>
      <c r="ANB91" s="545"/>
      <c r="ANC91" s="545"/>
      <c r="AND91" s="545"/>
      <c r="ANE91" s="545"/>
      <c r="ANF91" s="545"/>
      <c r="ANG91" s="545"/>
      <c r="ANH91" s="545"/>
      <c r="ANJ91" s="545"/>
      <c r="ANK91" s="545"/>
      <c r="ANL91" s="545"/>
      <c r="ANM91" s="545"/>
      <c r="ANN91" s="545"/>
      <c r="ANO91" s="545"/>
      <c r="ANP91" s="545"/>
      <c r="ANR91" s="545"/>
      <c r="ANS91" s="545"/>
      <c r="ANT91" s="545"/>
      <c r="ANU91" s="545"/>
      <c r="ANV91" s="545"/>
      <c r="ANW91" s="545"/>
      <c r="ANX91" s="545"/>
      <c r="ANZ91" s="545"/>
      <c r="AOA91" s="545"/>
      <c r="AOB91" s="545"/>
      <c r="AOC91" s="545"/>
      <c r="AOD91" s="545"/>
      <c r="AOE91" s="545"/>
      <c r="AOF91" s="545"/>
      <c r="AOH91" s="545"/>
      <c r="AOI91" s="545"/>
      <c r="AOJ91" s="545"/>
      <c r="AOK91" s="545"/>
      <c r="AOL91" s="545"/>
      <c r="AOM91" s="545"/>
      <c r="AON91" s="545"/>
      <c r="AOP91" s="545"/>
      <c r="AOQ91" s="545"/>
      <c r="AOR91" s="545"/>
      <c r="AOS91" s="545"/>
      <c r="AOT91" s="545"/>
      <c r="AOU91" s="545"/>
      <c r="AOV91" s="545"/>
      <c r="AOX91" s="545"/>
      <c r="AOY91" s="545"/>
      <c r="AOZ91" s="545"/>
      <c r="APA91" s="545"/>
      <c r="APB91" s="545"/>
      <c r="APC91" s="545"/>
      <c r="APD91" s="545"/>
      <c r="APF91" s="545"/>
      <c r="APG91" s="545"/>
      <c r="APH91" s="545"/>
      <c r="API91" s="545"/>
      <c r="APJ91" s="545"/>
      <c r="APK91" s="545"/>
      <c r="APL91" s="545"/>
      <c r="APN91" s="545"/>
      <c r="APO91" s="545"/>
      <c r="APP91" s="545"/>
      <c r="APQ91" s="545"/>
      <c r="APR91" s="545"/>
      <c r="APS91" s="545"/>
      <c r="APT91" s="545"/>
      <c r="APV91" s="545"/>
      <c r="APW91" s="545"/>
      <c r="APX91" s="545"/>
      <c r="APY91" s="545"/>
      <c r="APZ91" s="545"/>
      <c r="AQA91" s="545"/>
      <c r="AQB91" s="545"/>
      <c r="AQD91" s="545"/>
      <c r="AQE91" s="545"/>
      <c r="AQF91" s="545"/>
      <c r="AQG91" s="545"/>
      <c r="AQH91" s="545"/>
      <c r="AQI91" s="545"/>
      <c r="AQJ91" s="545"/>
      <c r="AQL91" s="545"/>
      <c r="AQM91" s="545"/>
      <c r="AQN91" s="545"/>
      <c r="AQO91" s="545"/>
      <c r="AQP91" s="545"/>
      <c r="AQQ91" s="545"/>
      <c r="AQR91" s="545"/>
      <c r="AQT91" s="545"/>
      <c r="AQU91" s="545"/>
      <c r="AQV91" s="545"/>
      <c r="AQW91" s="545"/>
      <c r="AQX91" s="545"/>
      <c r="AQY91" s="545"/>
      <c r="AQZ91" s="545"/>
      <c r="ARB91" s="545"/>
      <c r="ARC91" s="545"/>
      <c r="ARD91" s="545"/>
      <c r="ARE91" s="545"/>
      <c r="ARF91" s="545"/>
      <c r="ARG91" s="545"/>
      <c r="ARH91" s="545"/>
      <c r="ARJ91" s="545"/>
      <c r="ARK91" s="545"/>
      <c r="ARL91" s="545"/>
      <c r="ARM91" s="545"/>
      <c r="ARN91" s="545"/>
      <c r="ARO91" s="545"/>
      <c r="ARP91" s="545"/>
      <c r="ARR91" s="545"/>
      <c r="ARS91" s="545"/>
      <c r="ART91" s="545"/>
      <c r="ARU91" s="545"/>
      <c r="ARV91" s="545"/>
      <c r="ARW91" s="545"/>
      <c r="ARX91" s="545"/>
      <c r="ARZ91" s="545"/>
      <c r="ASA91" s="545"/>
      <c r="ASB91" s="545"/>
      <c r="ASC91" s="545"/>
      <c r="ASD91" s="545"/>
      <c r="ASE91" s="545"/>
      <c r="ASF91" s="545"/>
      <c r="ASH91" s="545"/>
      <c r="ASI91" s="545"/>
      <c r="ASJ91" s="545"/>
      <c r="ASK91" s="545"/>
      <c r="ASL91" s="545"/>
      <c r="ASM91" s="545"/>
      <c r="ASN91" s="545"/>
      <c r="ASP91" s="545"/>
      <c r="ASQ91" s="545"/>
      <c r="ASR91" s="545"/>
      <c r="ASS91" s="545"/>
      <c r="AST91" s="545"/>
      <c r="ASU91" s="545"/>
      <c r="ASV91" s="545"/>
      <c r="ASX91" s="545"/>
      <c r="ASY91" s="545"/>
      <c r="ASZ91" s="545"/>
      <c r="ATA91" s="545"/>
      <c r="ATB91" s="545"/>
      <c r="ATC91" s="545"/>
      <c r="ATD91" s="545"/>
      <c r="ATF91" s="545"/>
      <c r="ATG91" s="545"/>
      <c r="ATH91" s="545"/>
      <c r="ATI91" s="545"/>
      <c r="ATJ91" s="545"/>
      <c r="ATK91" s="545"/>
      <c r="ATL91" s="545"/>
      <c r="ATN91" s="545"/>
      <c r="ATO91" s="545"/>
      <c r="ATP91" s="545"/>
      <c r="ATQ91" s="545"/>
      <c r="ATR91" s="545"/>
      <c r="ATS91" s="545"/>
      <c r="ATT91" s="545"/>
      <c r="ATV91" s="545"/>
      <c r="ATW91" s="545"/>
      <c r="ATX91" s="545"/>
      <c r="ATY91" s="545"/>
      <c r="ATZ91" s="545"/>
      <c r="AUA91" s="545"/>
      <c r="AUB91" s="545"/>
      <c r="AUD91" s="545"/>
      <c r="AUE91" s="545"/>
      <c r="AUF91" s="545"/>
      <c r="AUG91" s="545"/>
      <c r="AUH91" s="545"/>
      <c r="AUI91" s="545"/>
      <c r="AUJ91" s="545"/>
      <c r="AUL91" s="545"/>
      <c r="AUM91" s="545"/>
      <c r="AUN91" s="545"/>
      <c r="AUO91" s="545"/>
      <c r="AUP91" s="545"/>
      <c r="AUQ91" s="545"/>
      <c r="AUR91" s="545"/>
      <c r="AUT91" s="545"/>
      <c r="AUU91" s="545"/>
      <c r="AUV91" s="545"/>
      <c r="AUW91" s="545"/>
      <c r="AUX91" s="545"/>
      <c r="AUY91" s="545"/>
      <c r="AUZ91" s="545"/>
      <c r="AVB91" s="545"/>
      <c r="AVC91" s="545"/>
      <c r="AVD91" s="545"/>
      <c r="AVE91" s="545"/>
      <c r="AVF91" s="545"/>
      <c r="AVG91" s="545"/>
      <c r="AVH91" s="545"/>
      <c r="AVJ91" s="545"/>
      <c r="AVK91" s="545"/>
      <c r="AVL91" s="545"/>
      <c r="AVM91" s="545"/>
      <c r="AVN91" s="545"/>
      <c r="AVO91" s="545"/>
      <c r="AVP91" s="545"/>
      <c r="AVR91" s="545"/>
      <c r="AVS91" s="545"/>
      <c r="AVT91" s="545"/>
      <c r="AVU91" s="545"/>
      <c r="AVV91" s="545"/>
      <c r="AVW91" s="545"/>
      <c r="AVX91" s="545"/>
      <c r="AVZ91" s="545"/>
      <c r="AWA91" s="545"/>
      <c r="AWB91" s="545"/>
      <c r="AWC91" s="545"/>
      <c r="AWD91" s="545"/>
      <c r="AWE91" s="545"/>
      <c r="AWF91" s="545"/>
      <c r="AWH91" s="545"/>
      <c r="AWI91" s="545"/>
      <c r="AWJ91" s="545"/>
      <c r="AWK91" s="545"/>
      <c r="AWL91" s="545"/>
      <c r="AWM91" s="545"/>
      <c r="AWN91" s="545"/>
      <c r="AWP91" s="545"/>
      <c r="AWQ91" s="545"/>
      <c r="AWR91" s="545"/>
      <c r="AWS91" s="545"/>
      <c r="AWT91" s="545"/>
      <c r="AWU91" s="545"/>
      <c r="AWV91" s="545"/>
      <c r="AWX91" s="545"/>
      <c r="AWY91" s="545"/>
      <c r="AWZ91" s="545"/>
      <c r="AXA91" s="545"/>
      <c r="AXB91" s="545"/>
      <c r="AXC91" s="545"/>
      <c r="AXD91" s="545"/>
      <c r="AXF91" s="545"/>
      <c r="AXG91" s="545"/>
      <c r="AXH91" s="545"/>
      <c r="AXI91" s="545"/>
      <c r="AXJ91" s="545"/>
      <c r="AXK91" s="545"/>
      <c r="AXL91" s="545"/>
      <c r="AXN91" s="545"/>
      <c r="AXO91" s="545"/>
      <c r="AXP91" s="545"/>
      <c r="AXQ91" s="545"/>
      <c r="AXR91" s="545"/>
      <c r="AXS91" s="545"/>
      <c r="AXT91" s="545"/>
      <c r="AXV91" s="545"/>
      <c r="AXW91" s="545"/>
      <c r="AXX91" s="545"/>
      <c r="AXY91" s="545"/>
      <c r="AXZ91" s="545"/>
      <c r="AYA91" s="545"/>
      <c r="AYB91" s="545"/>
      <c r="AYD91" s="545"/>
      <c r="AYE91" s="545"/>
      <c r="AYF91" s="545"/>
      <c r="AYG91" s="545"/>
      <c r="AYH91" s="545"/>
      <c r="AYI91" s="545"/>
      <c r="AYJ91" s="545"/>
      <c r="AYL91" s="545"/>
      <c r="AYM91" s="545"/>
      <c r="AYN91" s="545"/>
      <c r="AYO91" s="545"/>
      <c r="AYP91" s="545"/>
      <c r="AYQ91" s="545"/>
      <c r="AYR91" s="545"/>
      <c r="AYT91" s="545"/>
      <c r="AYU91" s="545"/>
      <c r="AYV91" s="545"/>
      <c r="AYW91" s="545"/>
      <c r="AYX91" s="545"/>
      <c r="AYY91" s="545"/>
      <c r="AYZ91" s="545"/>
      <c r="AZB91" s="545"/>
      <c r="AZC91" s="545"/>
      <c r="AZD91" s="545"/>
      <c r="AZE91" s="545"/>
      <c r="AZF91" s="545"/>
      <c r="AZG91" s="545"/>
      <c r="AZH91" s="545"/>
      <c r="AZJ91" s="545"/>
      <c r="AZK91" s="545"/>
      <c r="AZL91" s="545"/>
      <c r="AZM91" s="545"/>
      <c r="AZN91" s="545"/>
      <c r="AZO91" s="545"/>
      <c r="AZP91" s="545"/>
      <c r="AZR91" s="545"/>
      <c r="AZS91" s="545"/>
      <c r="AZT91" s="545"/>
      <c r="AZU91" s="545"/>
      <c r="AZV91" s="545"/>
      <c r="AZW91" s="545"/>
      <c r="AZX91" s="545"/>
      <c r="AZZ91" s="545"/>
      <c r="BAA91" s="545"/>
      <c r="BAB91" s="545"/>
      <c r="BAC91" s="545"/>
      <c r="BAD91" s="545"/>
      <c r="BAE91" s="545"/>
      <c r="BAF91" s="545"/>
      <c r="BAH91" s="545"/>
      <c r="BAI91" s="545"/>
      <c r="BAJ91" s="545"/>
      <c r="BAK91" s="545"/>
      <c r="BAL91" s="545"/>
      <c r="BAM91" s="545"/>
      <c r="BAN91" s="545"/>
      <c r="BAP91" s="545"/>
      <c r="BAQ91" s="545"/>
      <c r="BAR91" s="545"/>
      <c r="BAS91" s="545"/>
      <c r="BAT91" s="545"/>
      <c r="BAU91" s="545"/>
      <c r="BAV91" s="545"/>
      <c r="BAX91" s="545"/>
      <c r="BAY91" s="545"/>
      <c r="BAZ91" s="545"/>
      <c r="BBA91" s="545"/>
      <c r="BBB91" s="545"/>
      <c r="BBC91" s="545"/>
      <c r="BBD91" s="545"/>
      <c r="BBF91" s="545"/>
      <c r="BBG91" s="545"/>
      <c r="BBH91" s="545"/>
      <c r="BBI91" s="545"/>
      <c r="BBJ91" s="545"/>
      <c r="BBK91" s="545"/>
      <c r="BBL91" s="545"/>
      <c r="BBN91" s="545"/>
      <c r="BBO91" s="545"/>
      <c r="BBP91" s="545"/>
      <c r="BBQ91" s="545"/>
      <c r="BBR91" s="545"/>
      <c r="BBS91" s="545"/>
      <c r="BBT91" s="545"/>
      <c r="BBV91" s="545"/>
      <c r="BBW91" s="545"/>
      <c r="BBX91" s="545"/>
      <c r="BBY91" s="545"/>
      <c r="BBZ91" s="545"/>
      <c r="BCA91" s="545"/>
      <c r="BCB91" s="545"/>
      <c r="BCD91" s="545"/>
      <c r="BCE91" s="545"/>
      <c r="BCF91" s="545"/>
      <c r="BCG91" s="545"/>
      <c r="BCH91" s="545"/>
      <c r="BCI91" s="545"/>
      <c r="BCJ91" s="545"/>
      <c r="BCL91" s="545"/>
      <c r="BCM91" s="545"/>
      <c r="BCN91" s="545"/>
      <c r="BCO91" s="545"/>
      <c r="BCP91" s="545"/>
      <c r="BCQ91" s="545"/>
      <c r="BCR91" s="545"/>
      <c r="BCT91" s="545"/>
      <c r="BCU91" s="545"/>
      <c r="BCV91" s="545"/>
      <c r="BCW91" s="545"/>
      <c r="BCX91" s="545"/>
      <c r="BCY91" s="545"/>
      <c r="BCZ91" s="545"/>
      <c r="BDB91" s="545"/>
      <c r="BDC91" s="545"/>
      <c r="BDD91" s="545"/>
      <c r="BDE91" s="545"/>
      <c r="BDF91" s="545"/>
      <c r="BDG91" s="545"/>
      <c r="BDH91" s="545"/>
      <c r="BDJ91" s="545"/>
      <c r="BDK91" s="545"/>
      <c r="BDL91" s="545"/>
      <c r="BDM91" s="545"/>
      <c r="BDN91" s="545"/>
      <c r="BDO91" s="545"/>
      <c r="BDP91" s="545"/>
      <c r="BDR91" s="545"/>
      <c r="BDS91" s="545"/>
      <c r="BDT91" s="545"/>
      <c r="BDU91" s="545"/>
      <c r="BDV91" s="545"/>
      <c r="BDW91" s="545"/>
      <c r="BDX91" s="545"/>
      <c r="BDZ91" s="545"/>
      <c r="BEA91" s="545"/>
      <c r="BEB91" s="545"/>
      <c r="BEC91" s="545"/>
      <c r="BED91" s="545"/>
      <c r="BEE91" s="545"/>
      <c r="BEF91" s="545"/>
      <c r="BEH91" s="545"/>
      <c r="BEI91" s="545"/>
      <c r="BEJ91" s="545"/>
      <c r="BEK91" s="545"/>
      <c r="BEL91" s="545"/>
      <c r="BEM91" s="545"/>
      <c r="BEN91" s="545"/>
      <c r="BEP91" s="545"/>
      <c r="BEQ91" s="545"/>
      <c r="BER91" s="545"/>
      <c r="BES91" s="545"/>
      <c r="BET91" s="545"/>
      <c r="BEU91" s="545"/>
      <c r="BEV91" s="545"/>
      <c r="BEX91" s="545"/>
      <c r="BEY91" s="545"/>
      <c r="BEZ91" s="545"/>
      <c r="BFA91" s="545"/>
      <c r="BFB91" s="545"/>
      <c r="BFC91" s="545"/>
      <c r="BFD91" s="545"/>
      <c r="BFF91" s="545"/>
      <c r="BFG91" s="545"/>
      <c r="BFH91" s="545"/>
      <c r="BFI91" s="545"/>
      <c r="BFJ91" s="545"/>
      <c r="BFK91" s="545"/>
      <c r="BFL91" s="545"/>
      <c r="BFN91" s="545"/>
      <c r="BFO91" s="545"/>
      <c r="BFP91" s="545"/>
      <c r="BFQ91" s="545"/>
      <c r="BFR91" s="545"/>
      <c r="BFS91" s="545"/>
      <c r="BFT91" s="545"/>
      <c r="BFV91" s="545"/>
      <c r="BFW91" s="545"/>
      <c r="BFX91" s="545"/>
      <c r="BFY91" s="545"/>
      <c r="BFZ91" s="545"/>
      <c r="BGA91" s="545"/>
      <c r="BGB91" s="545"/>
      <c r="BGD91" s="545"/>
      <c r="BGE91" s="545"/>
      <c r="BGF91" s="545"/>
      <c r="BGG91" s="545"/>
      <c r="BGH91" s="545"/>
      <c r="BGI91" s="545"/>
      <c r="BGJ91" s="545"/>
      <c r="BGL91" s="545"/>
      <c r="BGM91" s="545"/>
      <c r="BGN91" s="545"/>
      <c r="BGO91" s="545"/>
      <c r="BGP91" s="545"/>
      <c r="BGQ91" s="545"/>
      <c r="BGR91" s="545"/>
      <c r="BGT91" s="545"/>
      <c r="BGU91" s="545"/>
      <c r="BGV91" s="545"/>
      <c r="BGW91" s="545"/>
      <c r="BGX91" s="545"/>
      <c r="BGY91" s="545"/>
      <c r="BGZ91" s="545"/>
      <c r="BHB91" s="545"/>
      <c r="BHC91" s="545"/>
      <c r="BHD91" s="545"/>
      <c r="BHE91" s="545"/>
      <c r="BHF91" s="545"/>
      <c r="BHG91" s="545"/>
      <c r="BHH91" s="545"/>
      <c r="BHJ91" s="545"/>
      <c r="BHK91" s="545"/>
      <c r="BHL91" s="545"/>
      <c r="BHM91" s="545"/>
      <c r="BHN91" s="545"/>
      <c r="BHO91" s="545"/>
      <c r="BHP91" s="545"/>
      <c r="BHR91" s="545"/>
      <c r="BHS91" s="545"/>
      <c r="BHT91" s="545"/>
      <c r="BHU91" s="545"/>
      <c r="BHV91" s="545"/>
      <c r="BHW91" s="545"/>
      <c r="BHX91" s="545"/>
      <c r="BHZ91" s="545"/>
      <c r="BIA91" s="545"/>
      <c r="BIB91" s="545"/>
      <c r="BIC91" s="545"/>
      <c r="BID91" s="545"/>
      <c r="BIE91" s="545"/>
      <c r="BIF91" s="545"/>
      <c r="BIH91" s="545"/>
      <c r="BII91" s="545"/>
      <c r="BIJ91" s="545"/>
      <c r="BIK91" s="545"/>
      <c r="BIL91" s="545"/>
      <c r="BIM91" s="545"/>
      <c r="BIN91" s="545"/>
      <c r="BIP91" s="545"/>
      <c r="BIQ91" s="545"/>
      <c r="BIR91" s="545"/>
      <c r="BIS91" s="545"/>
      <c r="BIT91" s="545"/>
      <c r="BIU91" s="545"/>
      <c r="BIV91" s="545"/>
      <c r="BIX91" s="545"/>
      <c r="BIY91" s="545"/>
      <c r="BIZ91" s="545"/>
      <c r="BJA91" s="545"/>
      <c r="BJB91" s="545"/>
      <c r="BJC91" s="545"/>
      <c r="BJD91" s="545"/>
      <c r="BJF91" s="545"/>
      <c r="BJG91" s="545"/>
      <c r="BJH91" s="545"/>
      <c r="BJI91" s="545"/>
      <c r="BJJ91" s="545"/>
      <c r="BJK91" s="545"/>
      <c r="BJL91" s="545"/>
      <c r="BJN91" s="545"/>
      <c r="BJO91" s="545"/>
      <c r="BJP91" s="545"/>
      <c r="BJQ91" s="545"/>
      <c r="BJR91" s="545"/>
      <c r="BJS91" s="545"/>
      <c r="BJT91" s="545"/>
      <c r="BJV91" s="545"/>
      <c r="BJW91" s="545"/>
      <c r="BJX91" s="545"/>
      <c r="BJY91" s="545"/>
      <c r="BJZ91" s="545"/>
      <c r="BKA91" s="545"/>
      <c r="BKB91" s="545"/>
      <c r="BKD91" s="545"/>
      <c r="BKE91" s="545"/>
      <c r="BKF91" s="545"/>
      <c r="BKG91" s="545"/>
      <c r="BKH91" s="545"/>
      <c r="BKI91" s="545"/>
      <c r="BKJ91" s="545"/>
      <c r="BKL91" s="545"/>
      <c r="BKM91" s="545"/>
      <c r="BKN91" s="545"/>
      <c r="BKO91" s="545"/>
      <c r="BKP91" s="545"/>
      <c r="BKQ91" s="545"/>
      <c r="BKR91" s="545"/>
      <c r="BKT91" s="545"/>
      <c r="BKU91" s="545"/>
      <c r="BKV91" s="545"/>
      <c r="BKW91" s="545"/>
      <c r="BKX91" s="545"/>
      <c r="BKY91" s="545"/>
      <c r="BKZ91" s="545"/>
      <c r="BLB91" s="545"/>
      <c r="BLC91" s="545"/>
      <c r="BLD91" s="545"/>
      <c r="BLE91" s="545"/>
      <c r="BLF91" s="545"/>
      <c r="BLG91" s="545"/>
      <c r="BLH91" s="545"/>
      <c r="BLJ91" s="545"/>
      <c r="BLK91" s="545"/>
      <c r="BLL91" s="545"/>
      <c r="BLM91" s="545"/>
      <c r="BLN91" s="545"/>
      <c r="BLO91" s="545"/>
      <c r="BLP91" s="545"/>
      <c r="BLR91" s="545"/>
      <c r="BLS91" s="545"/>
      <c r="BLT91" s="545"/>
      <c r="BLU91" s="545"/>
      <c r="BLV91" s="545"/>
      <c r="BLW91" s="545"/>
      <c r="BLX91" s="545"/>
      <c r="BLZ91" s="545"/>
      <c r="BMA91" s="545"/>
      <c r="BMB91" s="545"/>
      <c r="BMC91" s="545"/>
      <c r="BMD91" s="545"/>
      <c r="BME91" s="545"/>
      <c r="BMF91" s="545"/>
      <c r="BMH91" s="545"/>
      <c r="BMI91" s="545"/>
      <c r="BMJ91" s="545"/>
      <c r="BMK91" s="545"/>
      <c r="BML91" s="545"/>
      <c r="BMM91" s="545"/>
      <c r="BMN91" s="545"/>
      <c r="BMP91" s="545"/>
      <c r="BMQ91" s="545"/>
      <c r="BMR91" s="545"/>
      <c r="BMS91" s="545"/>
      <c r="BMT91" s="545"/>
      <c r="BMU91" s="545"/>
      <c r="BMV91" s="545"/>
      <c r="BMX91" s="545"/>
      <c r="BMY91" s="545"/>
      <c r="BMZ91" s="545"/>
      <c r="BNA91" s="545"/>
      <c r="BNB91" s="545"/>
      <c r="BNC91" s="545"/>
      <c r="BND91" s="545"/>
      <c r="BNF91" s="545"/>
      <c r="BNG91" s="545"/>
      <c r="BNH91" s="545"/>
      <c r="BNI91" s="545"/>
      <c r="BNJ91" s="545"/>
      <c r="BNK91" s="545"/>
      <c r="BNL91" s="545"/>
      <c r="BNN91" s="545"/>
      <c r="BNO91" s="545"/>
      <c r="BNP91" s="545"/>
      <c r="BNQ91" s="545"/>
      <c r="BNR91" s="545"/>
      <c r="BNS91" s="545"/>
      <c r="BNT91" s="545"/>
      <c r="BNV91" s="545"/>
      <c r="BNW91" s="545"/>
      <c r="BNX91" s="545"/>
      <c r="BNY91" s="545"/>
      <c r="BNZ91" s="545"/>
      <c r="BOA91" s="545"/>
      <c r="BOB91" s="545"/>
      <c r="BOD91" s="545"/>
      <c r="BOE91" s="545"/>
      <c r="BOF91" s="545"/>
      <c r="BOG91" s="545"/>
      <c r="BOH91" s="545"/>
      <c r="BOI91" s="545"/>
      <c r="BOJ91" s="545"/>
      <c r="BOL91" s="545"/>
      <c r="BOM91" s="545"/>
      <c r="BON91" s="545"/>
      <c r="BOO91" s="545"/>
      <c r="BOP91" s="545"/>
      <c r="BOQ91" s="545"/>
      <c r="BOR91" s="545"/>
      <c r="BOT91" s="545"/>
      <c r="BOU91" s="545"/>
      <c r="BOV91" s="545"/>
      <c r="BOW91" s="545"/>
      <c r="BOX91" s="545"/>
      <c r="BOY91" s="545"/>
      <c r="BOZ91" s="545"/>
      <c r="BPB91" s="545"/>
      <c r="BPC91" s="545"/>
      <c r="BPD91" s="545"/>
      <c r="BPE91" s="545"/>
      <c r="BPF91" s="545"/>
      <c r="BPG91" s="545"/>
      <c r="BPH91" s="545"/>
      <c r="BPJ91" s="545"/>
      <c r="BPK91" s="545"/>
      <c r="BPL91" s="545"/>
      <c r="BPM91" s="545"/>
      <c r="BPN91" s="545"/>
      <c r="BPO91" s="545"/>
      <c r="BPP91" s="545"/>
      <c r="BPR91" s="545"/>
      <c r="BPS91" s="545"/>
      <c r="BPT91" s="545"/>
      <c r="BPU91" s="545"/>
      <c r="BPV91" s="545"/>
      <c r="BPW91" s="545"/>
      <c r="BPX91" s="545"/>
      <c r="BPZ91" s="545"/>
      <c r="BQA91" s="545"/>
      <c r="BQB91" s="545"/>
      <c r="BQC91" s="545"/>
      <c r="BQD91" s="545"/>
      <c r="BQE91" s="545"/>
      <c r="BQF91" s="545"/>
      <c r="BQH91" s="545"/>
      <c r="BQI91" s="545"/>
      <c r="BQJ91" s="545"/>
      <c r="BQK91" s="545"/>
      <c r="BQL91" s="545"/>
      <c r="BQM91" s="545"/>
      <c r="BQN91" s="545"/>
      <c r="BQP91" s="545"/>
      <c r="BQQ91" s="545"/>
      <c r="BQR91" s="545"/>
      <c r="BQS91" s="545"/>
      <c r="BQT91" s="545"/>
      <c r="BQU91" s="545"/>
      <c r="BQV91" s="545"/>
      <c r="BQX91" s="545"/>
      <c r="BQY91" s="545"/>
      <c r="BQZ91" s="545"/>
      <c r="BRA91" s="545"/>
      <c r="BRB91" s="545"/>
      <c r="BRC91" s="545"/>
      <c r="BRD91" s="545"/>
      <c r="BRF91" s="545"/>
      <c r="BRG91" s="545"/>
      <c r="BRH91" s="545"/>
      <c r="BRI91" s="545"/>
      <c r="BRJ91" s="545"/>
      <c r="BRK91" s="545"/>
      <c r="BRL91" s="545"/>
      <c r="BRN91" s="545"/>
      <c r="BRO91" s="545"/>
      <c r="BRP91" s="545"/>
      <c r="BRQ91" s="545"/>
      <c r="BRR91" s="545"/>
      <c r="BRS91" s="545"/>
      <c r="BRT91" s="545"/>
      <c r="BRV91" s="545"/>
      <c r="BRW91" s="545"/>
      <c r="BRX91" s="545"/>
      <c r="BRY91" s="545"/>
      <c r="BRZ91" s="545"/>
      <c r="BSA91" s="545"/>
      <c r="BSB91" s="545"/>
      <c r="BSD91" s="545"/>
      <c r="BSE91" s="545"/>
      <c r="BSF91" s="545"/>
      <c r="BSG91" s="545"/>
      <c r="BSH91" s="545"/>
      <c r="BSI91" s="545"/>
      <c r="BSJ91" s="545"/>
      <c r="BSL91" s="545"/>
      <c r="BSM91" s="545"/>
      <c r="BSN91" s="545"/>
      <c r="BSO91" s="545"/>
      <c r="BSP91" s="545"/>
      <c r="BSQ91" s="545"/>
      <c r="BSR91" s="545"/>
      <c r="BST91" s="545"/>
      <c r="BSU91" s="545"/>
      <c r="BSV91" s="545"/>
      <c r="BSW91" s="545"/>
      <c r="BSX91" s="545"/>
      <c r="BSY91" s="545"/>
      <c r="BSZ91" s="545"/>
      <c r="BTB91" s="545"/>
      <c r="BTC91" s="545"/>
      <c r="BTD91" s="545"/>
      <c r="BTE91" s="545"/>
      <c r="BTF91" s="545"/>
      <c r="BTG91" s="545"/>
      <c r="BTH91" s="545"/>
      <c r="BTJ91" s="545"/>
      <c r="BTK91" s="545"/>
      <c r="BTL91" s="545"/>
      <c r="BTM91" s="545"/>
      <c r="BTN91" s="545"/>
      <c r="BTO91" s="545"/>
      <c r="BTP91" s="545"/>
      <c r="BTR91" s="545"/>
      <c r="BTS91" s="545"/>
      <c r="BTT91" s="545"/>
      <c r="BTU91" s="545"/>
      <c r="BTV91" s="545"/>
      <c r="BTW91" s="545"/>
      <c r="BTX91" s="545"/>
      <c r="BTZ91" s="545"/>
      <c r="BUA91" s="545"/>
      <c r="BUB91" s="545"/>
      <c r="BUC91" s="545"/>
      <c r="BUD91" s="545"/>
      <c r="BUE91" s="545"/>
      <c r="BUF91" s="545"/>
      <c r="BUH91" s="545"/>
      <c r="BUI91" s="545"/>
      <c r="BUJ91" s="545"/>
      <c r="BUK91" s="545"/>
      <c r="BUL91" s="545"/>
      <c r="BUM91" s="545"/>
      <c r="BUN91" s="545"/>
      <c r="BUP91" s="545"/>
      <c r="BUQ91" s="545"/>
      <c r="BUR91" s="545"/>
      <c r="BUS91" s="545"/>
      <c r="BUT91" s="545"/>
      <c r="BUU91" s="545"/>
      <c r="BUV91" s="545"/>
      <c r="BUX91" s="545"/>
      <c r="BUY91" s="545"/>
      <c r="BUZ91" s="545"/>
      <c r="BVA91" s="545"/>
      <c r="BVB91" s="545"/>
      <c r="BVC91" s="545"/>
      <c r="BVD91" s="545"/>
      <c r="BVF91" s="545"/>
      <c r="BVG91" s="545"/>
      <c r="BVH91" s="545"/>
      <c r="BVI91" s="545"/>
      <c r="BVJ91" s="545"/>
      <c r="BVK91" s="545"/>
      <c r="BVL91" s="545"/>
      <c r="BVN91" s="545"/>
      <c r="BVO91" s="545"/>
      <c r="BVP91" s="545"/>
      <c r="BVQ91" s="545"/>
      <c r="BVR91" s="545"/>
      <c r="BVS91" s="545"/>
      <c r="BVT91" s="545"/>
      <c r="BVV91" s="545"/>
      <c r="BVW91" s="545"/>
      <c r="BVX91" s="545"/>
      <c r="BVY91" s="545"/>
      <c r="BVZ91" s="545"/>
      <c r="BWA91" s="545"/>
      <c r="BWB91" s="545"/>
      <c r="BWD91" s="545"/>
      <c r="BWE91" s="545"/>
      <c r="BWF91" s="545"/>
      <c r="BWG91" s="545"/>
      <c r="BWH91" s="545"/>
      <c r="BWI91" s="545"/>
      <c r="BWJ91" s="545"/>
      <c r="BWL91" s="545"/>
      <c r="BWM91" s="545"/>
      <c r="BWN91" s="545"/>
      <c r="BWO91" s="545"/>
      <c r="BWP91" s="545"/>
      <c r="BWQ91" s="545"/>
      <c r="BWR91" s="545"/>
      <c r="BWT91" s="545"/>
      <c r="BWU91" s="545"/>
      <c r="BWV91" s="545"/>
      <c r="BWW91" s="545"/>
      <c r="BWX91" s="545"/>
      <c r="BWY91" s="545"/>
      <c r="BWZ91" s="545"/>
      <c r="BXB91" s="545"/>
      <c r="BXC91" s="545"/>
      <c r="BXD91" s="545"/>
      <c r="BXE91" s="545"/>
      <c r="BXF91" s="545"/>
      <c r="BXG91" s="545"/>
      <c r="BXH91" s="545"/>
      <c r="BXJ91" s="545"/>
      <c r="BXK91" s="545"/>
      <c r="BXL91" s="545"/>
      <c r="BXM91" s="545"/>
      <c r="BXN91" s="545"/>
      <c r="BXO91" s="545"/>
      <c r="BXP91" s="545"/>
      <c r="BXR91" s="545"/>
      <c r="BXS91" s="545"/>
      <c r="BXT91" s="545"/>
      <c r="BXU91" s="545"/>
      <c r="BXV91" s="545"/>
      <c r="BXW91" s="545"/>
      <c r="BXX91" s="545"/>
      <c r="BXZ91" s="545"/>
      <c r="BYA91" s="545"/>
      <c r="BYB91" s="545"/>
      <c r="BYC91" s="545"/>
      <c r="BYD91" s="545"/>
      <c r="BYE91" s="545"/>
      <c r="BYF91" s="545"/>
      <c r="BYH91" s="545"/>
      <c r="BYI91" s="545"/>
      <c r="BYJ91" s="545"/>
      <c r="BYK91" s="545"/>
      <c r="BYL91" s="545"/>
      <c r="BYM91" s="545"/>
      <c r="BYN91" s="545"/>
      <c r="BYP91" s="545"/>
      <c r="BYQ91" s="545"/>
      <c r="BYR91" s="545"/>
      <c r="BYS91" s="545"/>
      <c r="BYT91" s="545"/>
      <c r="BYU91" s="545"/>
      <c r="BYV91" s="545"/>
      <c r="BYX91" s="545"/>
      <c r="BYY91" s="545"/>
      <c r="BYZ91" s="545"/>
      <c r="BZA91" s="545"/>
      <c r="BZB91" s="545"/>
      <c r="BZC91" s="545"/>
      <c r="BZD91" s="545"/>
      <c r="BZF91" s="545"/>
      <c r="BZG91" s="545"/>
      <c r="BZH91" s="545"/>
      <c r="BZI91" s="545"/>
      <c r="BZJ91" s="545"/>
      <c r="BZK91" s="545"/>
      <c r="BZL91" s="545"/>
      <c r="BZN91" s="545"/>
      <c r="BZO91" s="545"/>
      <c r="BZP91" s="545"/>
      <c r="BZQ91" s="545"/>
      <c r="BZR91" s="545"/>
      <c r="BZS91" s="545"/>
      <c r="BZT91" s="545"/>
      <c r="BZV91" s="545"/>
      <c r="BZW91" s="545"/>
      <c r="BZX91" s="545"/>
      <c r="BZY91" s="545"/>
      <c r="BZZ91" s="545"/>
      <c r="CAA91" s="545"/>
      <c r="CAB91" s="545"/>
      <c r="CAD91" s="545"/>
      <c r="CAE91" s="545"/>
      <c r="CAF91" s="545"/>
      <c r="CAG91" s="545"/>
      <c r="CAH91" s="545"/>
      <c r="CAI91" s="545"/>
      <c r="CAJ91" s="545"/>
      <c r="CAL91" s="545"/>
      <c r="CAM91" s="545"/>
      <c r="CAN91" s="545"/>
      <c r="CAO91" s="545"/>
      <c r="CAP91" s="545"/>
      <c r="CAQ91" s="545"/>
      <c r="CAR91" s="545"/>
      <c r="CAT91" s="545"/>
      <c r="CAU91" s="545"/>
      <c r="CAV91" s="545"/>
      <c r="CAW91" s="545"/>
      <c r="CAX91" s="545"/>
      <c r="CAY91" s="545"/>
      <c r="CAZ91" s="545"/>
      <c r="CBB91" s="545"/>
      <c r="CBC91" s="545"/>
      <c r="CBD91" s="545"/>
      <c r="CBE91" s="545"/>
      <c r="CBF91" s="545"/>
      <c r="CBG91" s="545"/>
      <c r="CBH91" s="545"/>
      <c r="CBJ91" s="545"/>
      <c r="CBK91" s="545"/>
      <c r="CBL91" s="545"/>
      <c r="CBM91" s="545"/>
      <c r="CBN91" s="545"/>
      <c r="CBO91" s="545"/>
      <c r="CBP91" s="545"/>
      <c r="CBR91" s="545"/>
      <c r="CBS91" s="545"/>
      <c r="CBT91" s="545"/>
      <c r="CBU91" s="545"/>
      <c r="CBV91" s="545"/>
      <c r="CBW91" s="545"/>
      <c r="CBX91" s="545"/>
      <c r="CBZ91" s="545"/>
      <c r="CCA91" s="545"/>
      <c r="CCB91" s="545"/>
      <c r="CCC91" s="545"/>
      <c r="CCD91" s="545"/>
      <c r="CCE91" s="545"/>
      <c r="CCF91" s="545"/>
      <c r="CCH91" s="545"/>
      <c r="CCI91" s="545"/>
      <c r="CCJ91" s="545"/>
      <c r="CCK91" s="545"/>
      <c r="CCL91" s="545"/>
      <c r="CCM91" s="545"/>
      <c r="CCN91" s="545"/>
      <c r="CCP91" s="545"/>
      <c r="CCQ91" s="545"/>
      <c r="CCR91" s="545"/>
      <c r="CCS91" s="545"/>
      <c r="CCT91" s="545"/>
      <c r="CCU91" s="545"/>
      <c r="CCV91" s="545"/>
      <c r="CCX91" s="545"/>
      <c r="CCY91" s="545"/>
      <c r="CCZ91" s="545"/>
      <c r="CDA91" s="545"/>
      <c r="CDB91" s="545"/>
      <c r="CDC91" s="545"/>
      <c r="CDD91" s="545"/>
      <c r="CDF91" s="545"/>
      <c r="CDG91" s="545"/>
      <c r="CDH91" s="545"/>
      <c r="CDI91" s="545"/>
      <c r="CDJ91" s="545"/>
      <c r="CDK91" s="545"/>
      <c r="CDL91" s="545"/>
      <c r="CDN91" s="545"/>
      <c r="CDO91" s="545"/>
      <c r="CDP91" s="545"/>
      <c r="CDQ91" s="545"/>
      <c r="CDR91" s="545"/>
      <c r="CDS91" s="545"/>
      <c r="CDT91" s="545"/>
      <c r="CDV91" s="545"/>
      <c r="CDW91" s="545"/>
      <c r="CDX91" s="545"/>
      <c r="CDY91" s="545"/>
      <c r="CDZ91" s="545"/>
      <c r="CEA91" s="545"/>
      <c r="CEB91" s="545"/>
      <c r="CED91" s="545"/>
      <c r="CEE91" s="545"/>
      <c r="CEF91" s="545"/>
      <c r="CEG91" s="545"/>
      <c r="CEH91" s="545"/>
      <c r="CEI91" s="545"/>
      <c r="CEJ91" s="545"/>
      <c r="CEL91" s="545"/>
      <c r="CEM91" s="545"/>
      <c r="CEN91" s="545"/>
      <c r="CEO91" s="545"/>
      <c r="CEP91" s="545"/>
      <c r="CEQ91" s="545"/>
      <c r="CER91" s="545"/>
      <c r="CET91" s="545"/>
      <c r="CEU91" s="545"/>
      <c r="CEV91" s="545"/>
      <c r="CEW91" s="545"/>
      <c r="CEX91" s="545"/>
      <c r="CEY91" s="545"/>
      <c r="CEZ91" s="545"/>
      <c r="CFB91" s="545"/>
      <c r="CFC91" s="545"/>
      <c r="CFD91" s="545"/>
      <c r="CFE91" s="545"/>
      <c r="CFF91" s="545"/>
      <c r="CFG91" s="545"/>
      <c r="CFH91" s="545"/>
      <c r="CFJ91" s="545"/>
      <c r="CFK91" s="545"/>
      <c r="CFL91" s="545"/>
      <c r="CFM91" s="545"/>
      <c r="CFN91" s="545"/>
      <c r="CFO91" s="545"/>
      <c r="CFP91" s="545"/>
      <c r="CFR91" s="545"/>
      <c r="CFS91" s="545"/>
      <c r="CFT91" s="545"/>
      <c r="CFU91" s="545"/>
      <c r="CFV91" s="545"/>
      <c r="CFW91" s="545"/>
      <c r="CFX91" s="545"/>
      <c r="CFZ91" s="545"/>
      <c r="CGA91" s="545"/>
      <c r="CGB91" s="545"/>
      <c r="CGC91" s="545"/>
      <c r="CGD91" s="545"/>
      <c r="CGE91" s="545"/>
      <c r="CGF91" s="545"/>
      <c r="CGH91" s="545"/>
      <c r="CGI91" s="545"/>
      <c r="CGJ91" s="545"/>
      <c r="CGK91" s="545"/>
      <c r="CGL91" s="545"/>
      <c r="CGM91" s="545"/>
      <c r="CGN91" s="545"/>
      <c r="CGP91" s="545"/>
      <c r="CGQ91" s="545"/>
      <c r="CGR91" s="545"/>
      <c r="CGS91" s="545"/>
      <c r="CGT91" s="545"/>
      <c r="CGU91" s="545"/>
      <c r="CGV91" s="545"/>
      <c r="CGX91" s="545"/>
      <c r="CGY91" s="545"/>
      <c r="CGZ91" s="545"/>
      <c r="CHA91" s="545"/>
      <c r="CHB91" s="545"/>
      <c r="CHC91" s="545"/>
      <c r="CHD91" s="545"/>
      <c r="CHF91" s="545"/>
      <c r="CHG91" s="545"/>
      <c r="CHH91" s="545"/>
      <c r="CHI91" s="545"/>
      <c r="CHJ91" s="545"/>
      <c r="CHK91" s="545"/>
      <c r="CHL91" s="545"/>
      <c r="CHN91" s="545"/>
      <c r="CHO91" s="545"/>
      <c r="CHP91" s="545"/>
      <c r="CHQ91" s="545"/>
      <c r="CHR91" s="545"/>
      <c r="CHS91" s="545"/>
      <c r="CHT91" s="545"/>
      <c r="CHV91" s="545"/>
      <c r="CHW91" s="545"/>
      <c r="CHX91" s="545"/>
      <c r="CHY91" s="545"/>
      <c r="CHZ91" s="545"/>
      <c r="CIA91" s="545"/>
      <c r="CIB91" s="545"/>
      <c r="CID91" s="545"/>
      <c r="CIE91" s="545"/>
      <c r="CIF91" s="545"/>
      <c r="CIG91" s="545"/>
      <c r="CIH91" s="545"/>
      <c r="CII91" s="545"/>
      <c r="CIJ91" s="545"/>
      <c r="CIL91" s="545"/>
      <c r="CIM91" s="545"/>
      <c r="CIN91" s="545"/>
      <c r="CIO91" s="545"/>
      <c r="CIP91" s="545"/>
      <c r="CIQ91" s="545"/>
      <c r="CIR91" s="545"/>
      <c r="CIT91" s="545"/>
      <c r="CIU91" s="545"/>
      <c r="CIV91" s="545"/>
      <c r="CIW91" s="545"/>
      <c r="CIX91" s="545"/>
      <c r="CIY91" s="545"/>
      <c r="CIZ91" s="545"/>
      <c r="CJB91" s="545"/>
      <c r="CJC91" s="545"/>
      <c r="CJD91" s="545"/>
      <c r="CJE91" s="545"/>
      <c r="CJF91" s="545"/>
      <c r="CJG91" s="545"/>
      <c r="CJH91" s="545"/>
      <c r="CJJ91" s="545"/>
      <c r="CJK91" s="545"/>
      <c r="CJL91" s="545"/>
      <c r="CJM91" s="545"/>
      <c r="CJN91" s="545"/>
      <c r="CJO91" s="545"/>
      <c r="CJP91" s="545"/>
      <c r="CJR91" s="545"/>
      <c r="CJS91" s="545"/>
      <c r="CJT91" s="545"/>
      <c r="CJU91" s="545"/>
      <c r="CJV91" s="545"/>
      <c r="CJW91" s="545"/>
      <c r="CJX91" s="545"/>
      <c r="CJZ91" s="545"/>
      <c r="CKA91" s="545"/>
      <c r="CKB91" s="545"/>
      <c r="CKC91" s="545"/>
      <c r="CKD91" s="545"/>
      <c r="CKE91" s="545"/>
      <c r="CKF91" s="545"/>
      <c r="CKH91" s="545"/>
      <c r="CKI91" s="545"/>
      <c r="CKJ91" s="545"/>
      <c r="CKK91" s="545"/>
      <c r="CKL91" s="545"/>
      <c r="CKM91" s="545"/>
      <c r="CKN91" s="545"/>
      <c r="CKP91" s="545"/>
      <c r="CKQ91" s="545"/>
      <c r="CKR91" s="545"/>
      <c r="CKS91" s="545"/>
      <c r="CKT91" s="545"/>
      <c r="CKU91" s="545"/>
      <c r="CKV91" s="545"/>
      <c r="CKX91" s="545"/>
      <c r="CKY91" s="545"/>
      <c r="CKZ91" s="545"/>
      <c r="CLA91" s="545"/>
      <c r="CLB91" s="545"/>
      <c r="CLC91" s="545"/>
      <c r="CLD91" s="545"/>
      <c r="CLF91" s="545"/>
      <c r="CLG91" s="545"/>
      <c r="CLH91" s="545"/>
      <c r="CLI91" s="545"/>
      <c r="CLJ91" s="545"/>
      <c r="CLK91" s="545"/>
      <c r="CLL91" s="545"/>
      <c r="CLN91" s="545"/>
      <c r="CLO91" s="545"/>
      <c r="CLP91" s="545"/>
      <c r="CLQ91" s="545"/>
      <c r="CLR91" s="545"/>
      <c r="CLS91" s="545"/>
      <c r="CLT91" s="545"/>
      <c r="CLV91" s="545"/>
      <c r="CLW91" s="545"/>
      <c r="CLX91" s="545"/>
      <c r="CLY91" s="545"/>
      <c r="CLZ91" s="545"/>
      <c r="CMA91" s="545"/>
      <c r="CMB91" s="545"/>
      <c r="CMD91" s="545"/>
      <c r="CME91" s="545"/>
      <c r="CMF91" s="545"/>
      <c r="CMG91" s="545"/>
      <c r="CMH91" s="545"/>
      <c r="CMI91" s="545"/>
      <c r="CMJ91" s="545"/>
      <c r="CML91" s="545"/>
      <c r="CMM91" s="545"/>
      <c r="CMN91" s="545"/>
      <c r="CMO91" s="545"/>
      <c r="CMP91" s="545"/>
      <c r="CMQ91" s="545"/>
      <c r="CMR91" s="545"/>
      <c r="CMT91" s="545"/>
      <c r="CMU91" s="545"/>
      <c r="CMV91" s="545"/>
      <c r="CMW91" s="545"/>
      <c r="CMX91" s="545"/>
      <c r="CMY91" s="545"/>
      <c r="CMZ91" s="545"/>
      <c r="CNB91" s="545"/>
      <c r="CNC91" s="545"/>
      <c r="CND91" s="545"/>
      <c r="CNE91" s="545"/>
      <c r="CNF91" s="545"/>
      <c r="CNG91" s="545"/>
      <c r="CNH91" s="545"/>
      <c r="CNJ91" s="545"/>
      <c r="CNK91" s="545"/>
      <c r="CNL91" s="545"/>
      <c r="CNM91" s="545"/>
      <c r="CNN91" s="545"/>
      <c r="CNO91" s="545"/>
      <c r="CNP91" s="545"/>
      <c r="CNR91" s="545"/>
      <c r="CNS91" s="545"/>
      <c r="CNT91" s="545"/>
      <c r="CNU91" s="545"/>
      <c r="CNV91" s="545"/>
      <c r="CNW91" s="545"/>
      <c r="CNX91" s="545"/>
      <c r="CNZ91" s="545"/>
      <c r="COA91" s="545"/>
      <c r="COB91" s="545"/>
      <c r="COC91" s="545"/>
      <c r="COD91" s="545"/>
      <c r="COE91" s="545"/>
      <c r="COF91" s="545"/>
      <c r="COH91" s="545"/>
      <c r="COI91" s="545"/>
      <c r="COJ91" s="545"/>
      <c r="COK91" s="545"/>
      <c r="COL91" s="545"/>
      <c r="COM91" s="545"/>
      <c r="CON91" s="545"/>
      <c r="COP91" s="545"/>
      <c r="COQ91" s="545"/>
      <c r="COR91" s="545"/>
      <c r="COS91" s="545"/>
      <c r="COT91" s="545"/>
      <c r="COU91" s="545"/>
      <c r="COV91" s="545"/>
      <c r="COX91" s="545"/>
      <c r="COY91" s="545"/>
      <c r="COZ91" s="545"/>
      <c r="CPA91" s="545"/>
      <c r="CPB91" s="545"/>
      <c r="CPC91" s="545"/>
      <c r="CPD91" s="545"/>
      <c r="CPF91" s="545"/>
      <c r="CPG91" s="545"/>
      <c r="CPH91" s="545"/>
      <c r="CPI91" s="545"/>
      <c r="CPJ91" s="545"/>
      <c r="CPK91" s="545"/>
      <c r="CPL91" s="545"/>
      <c r="CPN91" s="545"/>
      <c r="CPO91" s="545"/>
      <c r="CPP91" s="545"/>
      <c r="CPQ91" s="545"/>
      <c r="CPR91" s="545"/>
      <c r="CPS91" s="545"/>
      <c r="CPT91" s="545"/>
      <c r="CPV91" s="545"/>
      <c r="CPW91" s="545"/>
      <c r="CPX91" s="545"/>
      <c r="CPY91" s="545"/>
      <c r="CPZ91" s="545"/>
      <c r="CQA91" s="545"/>
      <c r="CQB91" s="545"/>
      <c r="CQD91" s="545"/>
      <c r="CQE91" s="545"/>
      <c r="CQF91" s="545"/>
      <c r="CQG91" s="545"/>
      <c r="CQH91" s="545"/>
      <c r="CQI91" s="545"/>
      <c r="CQJ91" s="545"/>
      <c r="CQL91" s="545"/>
      <c r="CQM91" s="545"/>
      <c r="CQN91" s="545"/>
      <c r="CQO91" s="545"/>
      <c r="CQP91" s="545"/>
      <c r="CQQ91" s="545"/>
      <c r="CQR91" s="545"/>
      <c r="CQT91" s="545"/>
      <c r="CQU91" s="545"/>
      <c r="CQV91" s="545"/>
      <c r="CQW91" s="545"/>
      <c r="CQX91" s="545"/>
      <c r="CQY91" s="545"/>
      <c r="CQZ91" s="545"/>
      <c r="CRB91" s="545"/>
      <c r="CRC91" s="545"/>
      <c r="CRD91" s="545"/>
      <c r="CRE91" s="545"/>
      <c r="CRF91" s="545"/>
      <c r="CRG91" s="545"/>
      <c r="CRH91" s="545"/>
      <c r="CRJ91" s="545"/>
      <c r="CRK91" s="545"/>
      <c r="CRL91" s="545"/>
      <c r="CRM91" s="545"/>
      <c r="CRN91" s="545"/>
      <c r="CRO91" s="545"/>
      <c r="CRP91" s="545"/>
      <c r="CRR91" s="545"/>
      <c r="CRS91" s="545"/>
      <c r="CRT91" s="545"/>
      <c r="CRU91" s="545"/>
      <c r="CRV91" s="545"/>
      <c r="CRW91" s="545"/>
      <c r="CRX91" s="545"/>
      <c r="CRZ91" s="545"/>
      <c r="CSA91" s="545"/>
      <c r="CSB91" s="545"/>
      <c r="CSC91" s="545"/>
      <c r="CSD91" s="545"/>
      <c r="CSE91" s="545"/>
      <c r="CSF91" s="545"/>
      <c r="CSH91" s="545"/>
      <c r="CSI91" s="545"/>
      <c r="CSJ91" s="545"/>
      <c r="CSK91" s="545"/>
      <c r="CSL91" s="545"/>
      <c r="CSM91" s="545"/>
      <c r="CSN91" s="545"/>
      <c r="CSP91" s="545"/>
      <c r="CSQ91" s="545"/>
      <c r="CSR91" s="545"/>
      <c r="CSS91" s="545"/>
      <c r="CST91" s="545"/>
      <c r="CSU91" s="545"/>
      <c r="CSV91" s="545"/>
      <c r="CSX91" s="545"/>
      <c r="CSY91" s="545"/>
      <c r="CSZ91" s="545"/>
      <c r="CTA91" s="545"/>
      <c r="CTB91" s="545"/>
      <c r="CTC91" s="545"/>
      <c r="CTD91" s="545"/>
      <c r="CTF91" s="545"/>
      <c r="CTG91" s="545"/>
      <c r="CTH91" s="545"/>
      <c r="CTI91" s="545"/>
      <c r="CTJ91" s="545"/>
      <c r="CTK91" s="545"/>
      <c r="CTL91" s="545"/>
      <c r="CTN91" s="545"/>
      <c r="CTO91" s="545"/>
      <c r="CTP91" s="545"/>
      <c r="CTQ91" s="545"/>
      <c r="CTR91" s="545"/>
      <c r="CTS91" s="545"/>
      <c r="CTT91" s="545"/>
      <c r="CTV91" s="545"/>
      <c r="CTW91" s="545"/>
      <c r="CTX91" s="545"/>
      <c r="CTY91" s="545"/>
      <c r="CTZ91" s="545"/>
      <c r="CUA91" s="545"/>
      <c r="CUB91" s="545"/>
      <c r="CUD91" s="545"/>
      <c r="CUE91" s="545"/>
      <c r="CUF91" s="545"/>
      <c r="CUG91" s="545"/>
      <c r="CUH91" s="545"/>
      <c r="CUI91" s="545"/>
      <c r="CUJ91" s="545"/>
      <c r="CUL91" s="545"/>
      <c r="CUM91" s="545"/>
      <c r="CUN91" s="545"/>
      <c r="CUO91" s="545"/>
      <c r="CUP91" s="545"/>
      <c r="CUQ91" s="545"/>
      <c r="CUR91" s="545"/>
      <c r="CUT91" s="545"/>
      <c r="CUU91" s="545"/>
      <c r="CUV91" s="545"/>
      <c r="CUW91" s="545"/>
      <c r="CUX91" s="545"/>
      <c r="CUY91" s="545"/>
      <c r="CUZ91" s="545"/>
      <c r="CVB91" s="545"/>
      <c r="CVC91" s="545"/>
      <c r="CVD91" s="545"/>
      <c r="CVE91" s="545"/>
      <c r="CVF91" s="545"/>
      <c r="CVG91" s="545"/>
      <c r="CVH91" s="545"/>
      <c r="CVJ91" s="545"/>
      <c r="CVK91" s="545"/>
      <c r="CVL91" s="545"/>
      <c r="CVM91" s="545"/>
      <c r="CVN91" s="545"/>
      <c r="CVO91" s="545"/>
      <c r="CVP91" s="545"/>
      <c r="CVR91" s="545"/>
      <c r="CVS91" s="545"/>
      <c r="CVT91" s="545"/>
      <c r="CVU91" s="545"/>
      <c r="CVV91" s="545"/>
      <c r="CVW91" s="545"/>
      <c r="CVX91" s="545"/>
      <c r="CVZ91" s="545"/>
      <c r="CWA91" s="545"/>
      <c r="CWB91" s="545"/>
      <c r="CWC91" s="545"/>
      <c r="CWD91" s="545"/>
      <c r="CWE91" s="545"/>
      <c r="CWF91" s="545"/>
      <c r="CWH91" s="545"/>
      <c r="CWI91" s="545"/>
      <c r="CWJ91" s="545"/>
      <c r="CWK91" s="545"/>
      <c r="CWL91" s="545"/>
      <c r="CWM91" s="545"/>
      <c r="CWN91" s="545"/>
      <c r="CWP91" s="545"/>
      <c r="CWQ91" s="545"/>
      <c r="CWR91" s="545"/>
      <c r="CWS91" s="545"/>
      <c r="CWT91" s="545"/>
      <c r="CWU91" s="545"/>
      <c r="CWV91" s="545"/>
      <c r="CWX91" s="545"/>
      <c r="CWY91" s="545"/>
      <c r="CWZ91" s="545"/>
      <c r="CXA91" s="545"/>
      <c r="CXB91" s="545"/>
      <c r="CXC91" s="545"/>
      <c r="CXD91" s="545"/>
      <c r="CXF91" s="545"/>
      <c r="CXG91" s="545"/>
      <c r="CXH91" s="545"/>
      <c r="CXI91" s="545"/>
      <c r="CXJ91" s="545"/>
      <c r="CXK91" s="545"/>
      <c r="CXL91" s="545"/>
      <c r="CXN91" s="545"/>
      <c r="CXO91" s="545"/>
      <c r="CXP91" s="545"/>
      <c r="CXQ91" s="545"/>
      <c r="CXR91" s="545"/>
      <c r="CXS91" s="545"/>
      <c r="CXT91" s="545"/>
      <c r="CXV91" s="545"/>
      <c r="CXW91" s="545"/>
      <c r="CXX91" s="545"/>
      <c r="CXY91" s="545"/>
      <c r="CXZ91" s="545"/>
      <c r="CYA91" s="545"/>
      <c r="CYB91" s="545"/>
      <c r="CYD91" s="545"/>
      <c r="CYE91" s="545"/>
      <c r="CYF91" s="545"/>
      <c r="CYG91" s="545"/>
      <c r="CYH91" s="545"/>
      <c r="CYI91" s="545"/>
      <c r="CYJ91" s="545"/>
      <c r="CYL91" s="545"/>
      <c r="CYM91" s="545"/>
      <c r="CYN91" s="545"/>
      <c r="CYO91" s="545"/>
      <c r="CYP91" s="545"/>
      <c r="CYQ91" s="545"/>
      <c r="CYR91" s="545"/>
      <c r="CYT91" s="545"/>
      <c r="CYU91" s="545"/>
      <c r="CYV91" s="545"/>
      <c r="CYW91" s="545"/>
      <c r="CYX91" s="545"/>
      <c r="CYY91" s="545"/>
      <c r="CYZ91" s="545"/>
      <c r="CZB91" s="545"/>
      <c r="CZC91" s="545"/>
      <c r="CZD91" s="545"/>
      <c r="CZE91" s="545"/>
      <c r="CZF91" s="545"/>
      <c r="CZG91" s="545"/>
      <c r="CZH91" s="545"/>
      <c r="CZJ91" s="545"/>
      <c r="CZK91" s="545"/>
      <c r="CZL91" s="545"/>
      <c r="CZM91" s="545"/>
      <c r="CZN91" s="545"/>
      <c r="CZO91" s="545"/>
      <c r="CZP91" s="545"/>
      <c r="CZR91" s="545"/>
      <c r="CZS91" s="545"/>
      <c r="CZT91" s="545"/>
      <c r="CZU91" s="545"/>
      <c r="CZV91" s="545"/>
      <c r="CZW91" s="545"/>
      <c r="CZX91" s="545"/>
      <c r="CZZ91" s="545"/>
      <c r="DAA91" s="545"/>
      <c r="DAB91" s="545"/>
      <c r="DAC91" s="545"/>
      <c r="DAD91" s="545"/>
      <c r="DAE91" s="545"/>
      <c r="DAF91" s="545"/>
      <c r="DAH91" s="545"/>
      <c r="DAI91" s="545"/>
      <c r="DAJ91" s="545"/>
      <c r="DAK91" s="545"/>
      <c r="DAL91" s="545"/>
      <c r="DAM91" s="545"/>
      <c r="DAN91" s="545"/>
      <c r="DAP91" s="545"/>
      <c r="DAQ91" s="545"/>
      <c r="DAR91" s="545"/>
      <c r="DAS91" s="545"/>
      <c r="DAT91" s="545"/>
      <c r="DAU91" s="545"/>
      <c r="DAV91" s="545"/>
      <c r="DAX91" s="545"/>
      <c r="DAY91" s="545"/>
      <c r="DAZ91" s="545"/>
      <c r="DBA91" s="545"/>
      <c r="DBB91" s="545"/>
      <c r="DBC91" s="545"/>
      <c r="DBD91" s="545"/>
      <c r="DBF91" s="545"/>
      <c r="DBG91" s="545"/>
      <c r="DBH91" s="545"/>
      <c r="DBI91" s="545"/>
      <c r="DBJ91" s="545"/>
      <c r="DBK91" s="545"/>
      <c r="DBL91" s="545"/>
      <c r="DBN91" s="545"/>
      <c r="DBO91" s="545"/>
      <c r="DBP91" s="545"/>
      <c r="DBQ91" s="545"/>
      <c r="DBR91" s="545"/>
      <c r="DBS91" s="545"/>
      <c r="DBT91" s="545"/>
      <c r="DBV91" s="545"/>
      <c r="DBW91" s="545"/>
      <c r="DBX91" s="545"/>
      <c r="DBY91" s="545"/>
      <c r="DBZ91" s="545"/>
      <c r="DCA91" s="545"/>
      <c r="DCB91" s="545"/>
      <c r="DCD91" s="545"/>
      <c r="DCE91" s="545"/>
      <c r="DCF91" s="545"/>
      <c r="DCG91" s="545"/>
      <c r="DCH91" s="545"/>
      <c r="DCI91" s="545"/>
      <c r="DCJ91" s="545"/>
      <c r="DCL91" s="545"/>
      <c r="DCM91" s="545"/>
      <c r="DCN91" s="545"/>
      <c r="DCO91" s="545"/>
      <c r="DCP91" s="545"/>
      <c r="DCQ91" s="545"/>
      <c r="DCR91" s="545"/>
      <c r="DCT91" s="545"/>
      <c r="DCU91" s="545"/>
      <c r="DCV91" s="545"/>
      <c r="DCW91" s="545"/>
      <c r="DCX91" s="545"/>
      <c r="DCY91" s="545"/>
      <c r="DCZ91" s="545"/>
      <c r="DDB91" s="545"/>
      <c r="DDC91" s="545"/>
      <c r="DDD91" s="545"/>
      <c r="DDE91" s="545"/>
      <c r="DDF91" s="545"/>
      <c r="DDG91" s="545"/>
      <c r="DDH91" s="545"/>
      <c r="DDJ91" s="545"/>
      <c r="DDK91" s="545"/>
      <c r="DDL91" s="545"/>
      <c r="DDM91" s="545"/>
      <c r="DDN91" s="545"/>
      <c r="DDO91" s="545"/>
      <c r="DDP91" s="545"/>
      <c r="DDR91" s="545"/>
      <c r="DDS91" s="545"/>
      <c r="DDT91" s="545"/>
      <c r="DDU91" s="545"/>
      <c r="DDV91" s="545"/>
      <c r="DDW91" s="545"/>
      <c r="DDX91" s="545"/>
      <c r="DDZ91" s="545"/>
      <c r="DEA91" s="545"/>
      <c r="DEB91" s="545"/>
      <c r="DEC91" s="545"/>
      <c r="DED91" s="545"/>
      <c r="DEE91" s="545"/>
      <c r="DEF91" s="545"/>
      <c r="DEH91" s="545"/>
      <c r="DEI91" s="545"/>
      <c r="DEJ91" s="545"/>
      <c r="DEK91" s="545"/>
      <c r="DEL91" s="545"/>
      <c r="DEM91" s="545"/>
      <c r="DEN91" s="545"/>
      <c r="DEP91" s="545"/>
      <c r="DEQ91" s="545"/>
      <c r="DER91" s="545"/>
      <c r="DES91" s="545"/>
      <c r="DET91" s="545"/>
      <c r="DEU91" s="545"/>
      <c r="DEV91" s="545"/>
      <c r="DEX91" s="545"/>
      <c r="DEY91" s="545"/>
      <c r="DEZ91" s="545"/>
      <c r="DFA91" s="545"/>
      <c r="DFB91" s="545"/>
      <c r="DFC91" s="545"/>
      <c r="DFD91" s="545"/>
      <c r="DFF91" s="545"/>
      <c r="DFG91" s="545"/>
      <c r="DFH91" s="545"/>
      <c r="DFI91" s="545"/>
      <c r="DFJ91" s="545"/>
      <c r="DFK91" s="545"/>
      <c r="DFL91" s="545"/>
      <c r="DFN91" s="545"/>
      <c r="DFO91" s="545"/>
      <c r="DFP91" s="545"/>
      <c r="DFQ91" s="545"/>
      <c r="DFR91" s="545"/>
      <c r="DFS91" s="545"/>
      <c r="DFT91" s="545"/>
      <c r="DFV91" s="545"/>
      <c r="DFW91" s="545"/>
      <c r="DFX91" s="545"/>
      <c r="DFY91" s="545"/>
      <c r="DFZ91" s="545"/>
      <c r="DGA91" s="545"/>
      <c r="DGB91" s="545"/>
      <c r="DGD91" s="545"/>
      <c r="DGE91" s="545"/>
      <c r="DGF91" s="545"/>
      <c r="DGG91" s="545"/>
      <c r="DGH91" s="545"/>
      <c r="DGI91" s="545"/>
      <c r="DGJ91" s="545"/>
      <c r="DGL91" s="545"/>
      <c r="DGM91" s="545"/>
      <c r="DGN91" s="545"/>
      <c r="DGO91" s="545"/>
      <c r="DGP91" s="545"/>
      <c r="DGQ91" s="545"/>
      <c r="DGR91" s="545"/>
      <c r="DGT91" s="545"/>
      <c r="DGU91" s="545"/>
      <c r="DGV91" s="545"/>
      <c r="DGW91" s="545"/>
      <c r="DGX91" s="545"/>
      <c r="DGY91" s="545"/>
      <c r="DGZ91" s="545"/>
      <c r="DHB91" s="545"/>
      <c r="DHC91" s="545"/>
      <c r="DHD91" s="545"/>
      <c r="DHE91" s="545"/>
      <c r="DHF91" s="545"/>
      <c r="DHG91" s="545"/>
      <c r="DHH91" s="545"/>
      <c r="DHJ91" s="545"/>
      <c r="DHK91" s="545"/>
      <c r="DHL91" s="545"/>
      <c r="DHM91" s="545"/>
      <c r="DHN91" s="545"/>
      <c r="DHO91" s="545"/>
      <c r="DHP91" s="545"/>
      <c r="DHR91" s="545"/>
      <c r="DHS91" s="545"/>
      <c r="DHT91" s="545"/>
      <c r="DHU91" s="545"/>
      <c r="DHV91" s="545"/>
      <c r="DHW91" s="545"/>
      <c r="DHX91" s="545"/>
      <c r="DHZ91" s="545"/>
      <c r="DIA91" s="545"/>
      <c r="DIB91" s="545"/>
      <c r="DIC91" s="545"/>
      <c r="DID91" s="545"/>
      <c r="DIE91" s="545"/>
      <c r="DIF91" s="545"/>
      <c r="DIH91" s="545"/>
      <c r="DII91" s="545"/>
      <c r="DIJ91" s="545"/>
      <c r="DIK91" s="545"/>
      <c r="DIL91" s="545"/>
      <c r="DIM91" s="545"/>
      <c r="DIN91" s="545"/>
      <c r="DIP91" s="545"/>
      <c r="DIQ91" s="545"/>
      <c r="DIR91" s="545"/>
      <c r="DIS91" s="545"/>
      <c r="DIT91" s="545"/>
      <c r="DIU91" s="545"/>
      <c r="DIV91" s="545"/>
      <c r="DIX91" s="545"/>
      <c r="DIY91" s="545"/>
      <c r="DIZ91" s="545"/>
      <c r="DJA91" s="545"/>
      <c r="DJB91" s="545"/>
      <c r="DJC91" s="545"/>
      <c r="DJD91" s="545"/>
      <c r="DJF91" s="545"/>
      <c r="DJG91" s="545"/>
      <c r="DJH91" s="545"/>
      <c r="DJI91" s="545"/>
      <c r="DJJ91" s="545"/>
      <c r="DJK91" s="545"/>
      <c r="DJL91" s="545"/>
      <c r="DJN91" s="545"/>
      <c r="DJO91" s="545"/>
      <c r="DJP91" s="545"/>
      <c r="DJQ91" s="545"/>
      <c r="DJR91" s="545"/>
      <c r="DJS91" s="545"/>
      <c r="DJT91" s="545"/>
      <c r="DJV91" s="545"/>
      <c r="DJW91" s="545"/>
      <c r="DJX91" s="545"/>
      <c r="DJY91" s="545"/>
      <c r="DJZ91" s="545"/>
      <c r="DKA91" s="545"/>
      <c r="DKB91" s="545"/>
      <c r="DKD91" s="545"/>
      <c r="DKE91" s="545"/>
      <c r="DKF91" s="545"/>
      <c r="DKG91" s="545"/>
      <c r="DKH91" s="545"/>
      <c r="DKI91" s="545"/>
      <c r="DKJ91" s="545"/>
      <c r="DKL91" s="545"/>
      <c r="DKM91" s="545"/>
      <c r="DKN91" s="545"/>
      <c r="DKO91" s="545"/>
      <c r="DKP91" s="545"/>
      <c r="DKQ91" s="545"/>
      <c r="DKR91" s="545"/>
      <c r="DKT91" s="545"/>
      <c r="DKU91" s="545"/>
      <c r="DKV91" s="545"/>
      <c r="DKW91" s="545"/>
      <c r="DKX91" s="545"/>
      <c r="DKY91" s="545"/>
      <c r="DKZ91" s="545"/>
      <c r="DLB91" s="545"/>
      <c r="DLC91" s="545"/>
      <c r="DLD91" s="545"/>
      <c r="DLE91" s="545"/>
      <c r="DLF91" s="545"/>
      <c r="DLG91" s="545"/>
      <c r="DLH91" s="545"/>
      <c r="DLJ91" s="545"/>
      <c r="DLK91" s="545"/>
      <c r="DLL91" s="545"/>
      <c r="DLM91" s="545"/>
      <c r="DLN91" s="545"/>
      <c r="DLO91" s="545"/>
      <c r="DLP91" s="545"/>
      <c r="DLR91" s="545"/>
      <c r="DLS91" s="545"/>
      <c r="DLT91" s="545"/>
      <c r="DLU91" s="545"/>
      <c r="DLV91" s="545"/>
      <c r="DLW91" s="545"/>
      <c r="DLX91" s="545"/>
      <c r="DLZ91" s="545"/>
      <c r="DMA91" s="545"/>
      <c r="DMB91" s="545"/>
      <c r="DMC91" s="545"/>
      <c r="DMD91" s="545"/>
      <c r="DME91" s="545"/>
      <c r="DMF91" s="545"/>
      <c r="DMH91" s="545"/>
      <c r="DMI91" s="545"/>
      <c r="DMJ91" s="545"/>
      <c r="DMK91" s="545"/>
      <c r="DML91" s="545"/>
      <c r="DMM91" s="545"/>
      <c r="DMN91" s="545"/>
      <c r="DMP91" s="545"/>
      <c r="DMQ91" s="545"/>
      <c r="DMR91" s="545"/>
      <c r="DMS91" s="545"/>
      <c r="DMT91" s="545"/>
      <c r="DMU91" s="545"/>
      <c r="DMV91" s="545"/>
      <c r="DMX91" s="545"/>
      <c r="DMY91" s="545"/>
      <c r="DMZ91" s="545"/>
      <c r="DNA91" s="545"/>
      <c r="DNB91" s="545"/>
      <c r="DNC91" s="545"/>
      <c r="DND91" s="545"/>
      <c r="DNF91" s="545"/>
      <c r="DNG91" s="545"/>
      <c r="DNH91" s="545"/>
      <c r="DNI91" s="545"/>
      <c r="DNJ91" s="545"/>
      <c r="DNK91" s="545"/>
      <c r="DNL91" s="545"/>
      <c r="DNN91" s="545"/>
      <c r="DNO91" s="545"/>
      <c r="DNP91" s="545"/>
      <c r="DNQ91" s="545"/>
      <c r="DNR91" s="545"/>
      <c r="DNS91" s="545"/>
      <c r="DNT91" s="545"/>
      <c r="DNV91" s="545"/>
      <c r="DNW91" s="545"/>
      <c r="DNX91" s="545"/>
      <c r="DNY91" s="545"/>
      <c r="DNZ91" s="545"/>
      <c r="DOA91" s="545"/>
      <c r="DOB91" s="545"/>
      <c r="DOD91" s="545"/>
      <c r="DOE91" s="545"/>
      <c r="DOF91" s="545"/>
      <c r="DOG91" s="545"/>
      <c r="DOH91" s="545"/>
      <c r="DOI91" s="545"/>
      <c r="DOJ91" s="545"/>
      <c r="DOL91" s="545"/>
      <c r="DOM91" s="545"/>
      <c r="DON91" s="545"/>
      <c r="DOO91" s="545"/>
      <c r="DOP91" s="545"/>
      <c r="DOQ91" s="545"/>
      <c r="DOR91" s="545"/>
      <c r="DOT91" s="545"/>
      <c r="DOU91" s="545"/>
      <c r="DOV91" s="545"/>
      <c r="DOW91" s="545"/>
      <c r="DOX91" s="545"/>
      <c r="DOY91" s="545"/>
      <c r="DOZ91" s="545"/>
      <c r="DPB91" s="545"/>
      <c r="DPC91" s="545"/>
      <c r="DPD91" s="545"/>
      <c r="DPE91" s="545"/>
      <c r="DPF91" s="545"/>
      <c r="DPG91" s="545"/>
      <c r="DPH91" s="545"/>
      <c r="DPJ91" s="545"/>
      <c r="DPK91" s="545"/>
      <c r="DPL91" s="545"/>
      <c r="DPM91" s="545"/>
      <c r="DPN91" s="545"/>
      <c r="DPO91" s="545"/>
      <c r="DPP91" s="545"/>
      <c r="DPR91" s="545"/>
      <c r="DPS91" s="545"/>
      <c r="DPT91" s="545"/>
      <c r="DPU91" s="545"/>
      <c r="DPV91" s="545"/>
      <c r="DPW91" s="545"/>
      <c r="DPX91" s="545"/>
      <c r="DPZ91" s="545"/>
      <c r="DQA91" s="545"/>
      <c r="DQB91" s="545"/>
      <c r="DQC91" s="545"/>
      <c r="DQD91" s="545"/>
      <c r="DQE91" s="545"/>
      <c r="DQF91" s="545"/>
      <c r="DQH91" s="545"/>
      <c r="DQI91" s="545"/>
      <c r="DQJ91" s="545"/>
      <c r="DQK91" s="545"/>
      <c r="DQL91" s="545"/>
      <c r="DQM91" s="545"/>
      <c r="DQN91" s="545"/>
      <c r="DQP91" s="545"/>
      <c r="DQQ91" s="545"/>
      <c r="DQR91" s="545"/>
      <c r="DQS91" s="545"/>
      <c r="DQT91" s="545"/>
      <c r="DQU91" s="545"/>
      <c r="DQV91" s="545"/>
      <c r="DQX91" s="545"/>
      <c r="DQY91" s="545"/>
      <c r="DQZ91" s="545"/>
      <c r="DRA91" s="545"/>
      <c r="DRB91" s="545"/>
      <c r="DRC91" s="545"/>
      <c r="DRD91" s="545"/>
      <c r="DRF91" s="545"/>
      <c r="DRG91" s="545"/>
      <c r="DRH91" s="545"/>
      <c r="DRI91" s="545"/>
      <c r="DRJ91" s="545"/>
      <c r="DRK91" s="545"/>
      <c r="DRL91" s="545"/>
      <c r="DRN91" s="545"/>
      <c r="DRO91" s="545"/>
      <c r="DRP91" s="545"/>
      <c r="DRQ91" s="545"/>
      <c r="DRR91" s="545"/>
      <c r="DRS91" s="545"/>
      <c r="DRT91" s="545"/>
      <c r="DRV91" s="545"/>
      <c r="DRW91" s="545"/>
      <c r="DRX91" s="545"/>
      <c r="DRY91" s="545"/>
      <c r="DRZ91" s="545"/>
      <c r="DSA91" s="545"/>
      <c r="DSB91" s="545"/>
      <c r="DSD91" s="545"/>
      <c r="DSE91" s="545"/>
      <c r="DSF91" s="545"/>
      <c r="DSG91" s="545"/>
      <c r="DSH91" s="545"/>
      <c r="DSI91" s="545"/>
      <c r="DSJ91" s="545"/>
      <c r="DSL91" s="545"/>
      <c r="DSM91" s="545"/>
      <c r="DSN91" s="545"/>
      <c r="DSO91" s="545"/>
      <c r="DSP91" s="545"/>
      <c r="DSQ91" s="545"/>
      <c r="DSR91" s="545"/>
      <c r="DST91" s="545"/>
      <c r="DSU91" s="545"/>
      <c r="DSV91" s="545"/>
      <c r="DSW91" s="545"/>
      <c r="DSX91" s="545"/>
      <c r="DSY91" s="545"/>
      <c r="DSZ91" s="545"/>
      <c r="DTB91" s="545"/>
      <c r="DTC91" s="545"/>
      <c r="DTD91" s="545"/>
      <c r="DTE91" s="545"/>
      <c r="DTF91" s="545"/>
      <c r="DTG91" s="545"/>
      <c r="DTH91" s="545"/>
      <c r="DTJ91" s="545"/>
      <c r="DTK91" s="545"/>
      <c r="DTL91" s="545"/>
      <c r="DTM91" s="545"/>
      <c r="DTN91" s="545"/>
      <c r="DTO91" s="545"/>
      <c r="DTP91" s="545"/>
      <c r="DTR91" s="545"/>
      <c r="DTS91" s="545"/>
      <c r="DTT91" s="545"/>
      <c r="DTU91" s="545"/>
      <c r="DTV91" s="545"/>
      <c r="DTW91" s="545"/>
      <c r="DTX91" s="545"/>
      <c r="DTZ91" s="545"/>
      <c r="DUA91" s="545"/>
      <c r="DUB91" s="545"/>
      <c r="DUC91" s="545"/>
      <c r="DUD91" s="545"/>
      <c r="DUE91" s="545"/>
      <c r="DUF91" s="545"/>
      <c r="DUH91" s="545"/>
      <c r="DUI91" s="545"/>
      <c r="DUJ91" s="545"/>
      <c r="DUK91" s="545"/>
      <c r="DUL91" s="545"/>
      <c r="DUM91" s="545"/>
      <c r="DUN91" s="545"/>
      <c r="DUP91" s="545"/>
      <c r="DUQ91" s="545"/>
      <c r="DUR91" s="545"/>
      <c r="DUS91" s="545"/>
      <c r="DUT91" s="545"/>
      <c r="DUU91" s="545"/>
      <c r="DUV91" s="545"/>
      <c r="DUX91" s="545"/>
      <c r="DUY91" s="545"/>
      <c r="DUZ91" s="545"/>
      <c r="DVA91" s="545"/>
      <c r="DVB91" s="545"/>
      <c r="DVC91" s="545"/>
      <c r="DVD91" s="545"/>
      <c r="DVF91" s="545"/>
      <c r="DVG91" s="545"/>
      <c r="DVH91" s="545"/>
      <c r="DVI91" s="545"/>
      <c r="DVJ91" s="545"/>
      <c r="DVK91" s="545"/>
      <c r="DVL91" s="545"/>
      <c r="DVN91" s="545"/>
      <c r="DVO91" s="545"/>
      <c r="DVP91" s="545"/>
      <c r="DVQ91" s="545"/>
      <c r="DVR91" s="545"/>
      <c r="DVS91" s="545"/>
      <c r="DVT91" s="545"/>
      <c r="DVV91" s="545"/>
      <c r="DVW91" s="545"/>
      <c r="DVX91" s="545"/>
      <c r="DVY91" s="545"/>
      <c r="DVZ91" s="545"/>
      <c r="DWA91" s="545"/>
      <c r="DWB91" s="545"/>
      <c r="DWD91" s="545"/>
      <c r="DWE91" s="545"/>
      <c r="DWF91" s="545"/>
      <c r="DWG91" s="545"/>
      <c r="DWH91" s="545"/>
      <c r="DWI91" s="545"/>
      <c r="DWJ91" s="545"/>
      <c r="DWL91" s="545"/>
      <c r="DWM91" s="545"/>
      <c r="DWN91" s="545"/>
      <c r="DWO91" s="545"/>
      <c r="DWP91" s="545"/>
      <c r="DWQ91" s="545"/>
      <c r="DWR91" s="545"/>
      <c r="DWT91" s="545"/>
      <c r="DWU91" s="545"/>
      <c r="DWV91" s="545"/>
      <c r="DWW91" s="545"/>
      <c r="DWX91" s="545"/>
      <c r="DWY91" s="545"/>
      <c r="DWZ91" s="545"/>
      <c r="DXB91" s="545"/>
      <c r="DXC91" s="545"/>
      <c r="DXD91" s="545"/>
      <c r="DXE91" s="545"/>
      <c r="DXF91" s="545"/>
      <c r="DXG91" s="545"/>
      <c r="DXH91" s="545"/>
      <c r="DXJ91" s="545"/>
      <c r="DXK91" s="545"/>
      <c r="DXL91" s="545"/>
      <c r="DXM91" s="545"/>
      <c r="DXN91" s="545"/>
      <c r="DXO91" s="545"/>
      <c r="DXP91" s="545"/>
      <c r="DXR91" s="545"/>
      <c r="DXS91" s="545"/>
      <c r="DXT91" s="545"/>
      <c r="DXU91" s="545"/>
      <c r="DXV91" s="545"/>
      <c r="DXW91" s="545"/>
      <c r="DXX91" s="545"/>
      <c r="DXZ91" s="545"/>
      <c r="DYA91" s="545"/>
      <c r="DYB91" s="545"/>
      <c r="DYC91" s="545"/>
      <c r="DYD91" s="545"/>
      <c r="DYE91" s="545"/>
      <c r="DYF91" s="545"/>
      <c r="DYH91" s="545"/>
      <c r="DYI91" s="545"/>
      <c r="DYJ91" s="545"/>
      <c r="DYK91" s="545"/>
      <c r="DYL91" s="545"/>
      <c r="DYM91" s="545"/>
      <c r="DYN91" s="545"/>
      <c r="DYP91" s="545"/>
      <c r="DYQ91" s="545"/>
      <c r="DYR91" s="545"/>
      <c r="DYS91" s="545"/>
      <c r="DYT91" s="545"/>
      <c r="DYU91" s="545"/>
      <c r="DYV91" s="545"/>
      <c r="DYX91" s="545"/>
      <c r="DYY91" s="545"/>
      <c r="DYZ91" s="545"/>
      <c r="DZA91" s="545"/>
      <c r="DZB91" s="545"/>
      <c r="DZC91" s="545"/>
      <c r="DZD91" s="545"/>
      <c r="DZF91" s="545"/>
      <c r="DZG91" s="545"/>
      <c r="DZH91" s="545"/>
      <c r="DZI91" s="545"/>
      <c r="DZJ91" s="545"/>
      <c r="DZK91" s="545"/>
      <c r="DZL91" s="545"/>
      <c r="DZN91" s="545"/>
      <c r="DZO91" s="545"/>
      <c r="DZP91" s="545"/>
      <c r="DZQ91" s="545"/>
      <c r="DZR91" s="545"/>
      <c r="DZS91" s="545"/>
      <c r="DZT91" s="545"/>
      <c r="DZV91" s="545"/>
      <c r="DZW91" s="545"/>
      <c r="DZX91" s="545"/>
      <c r="DZY91" s="545"/>
      <c r="DZZ91" s="545"/>
      <c r="EAA91" s="545"/>
      <c r="EAB91" s="545"/>
      <c r="EAD91" s="545"/>
      <c r="EAE91" s="545"/>
      <c r="EAF91" s="545"/>
      <c r="EAG91" s="545"/>
      <c r="EAH91" s="545"/>
      <c r="EAI91" s="545"/>
      <c r="EAJ91" s="545"/>
      <c r="EAL91" s="545"/>
      <c r="EAM91" s="545"/>
      <c r="EAN91" s="545"/>
      <c r="EAO91" s="545"/>
      <c r="EAP91" s="545"/>
      <c r="EAQ91" s="545"/>
      <c r="EAR91" s="545"/>
      <c r="EAT91" s="545"/>
      <c r="EAU91" s="545"/>
      <c r="EAV91" s="545"/>
      <c r="EAW91" s="545"/>
      <c r="EAX91" s="545"/>
      <c r="EAY91" s="545"/>
      <c r="EAZ91" s="545"/>
      <c r="EBB91" s="545"/>
      <c r="EBC91" s="545"/>
      <c r="EBD91" s="545"/>
      <c r="EBE91" s="545"/>
      <c r="EBF91" s="545"/>
      <c r="EBG91" s="545"/>
      <c r="EBH91" s="545"/>
      <c r="EBJ91" s="545"/>
      <c r="EBK91" s="545"/>
      <c r="EBL91" s="545"/>
      <c r="EBM91" s="545"/>
      <c r="EBN91" s="545"/>
      <c r="EBO91" s="545"/>
      <c r="EBP91" s="545"/>
      <c r="EBR91" s="545"/>
      <c r="EBS91" s="545"/>
      <c r="EBT91" s="545"/>
      <c r="EBU91" s="545"/>
      <c r="EBV91" s="545"/>
      <c r="EBW91" s="545"/>
      <c r="EBX91" s="545"/>
      <c r="EBZ91" s="545"/>
      <c r="ECA91" s="545"/>
      <c r="ECB91" s="545"/>
      <c r="ECC91" s="545"/>
      <c r="ECD91" s="545"/>
      <c r="ECE91" s="545"/>
      <c r="ECF91" s="545"/>
      <c r="ECH91" s="545"/>
      <c r="ECI91" s="545"/>
      <c r="ECJ91" s="545"/>
      <c r="ECK91" s="545"/>
      <c r="ECL91" s="545"/>
      <c r="ECM91" s="545"/>
      <c r="ECN91" s="545"/>
      <c r="ECP91" s="545"/>
      <c r="ECQ91" s="545"/>
      <c r="ECR91" s="545"/>
      <c r="ECS91" s="545"/>
      <c r="ECT91" s="545"/>
      <c r="ECU91" s="545"/>
      <c r="ECV91" s="545"/>
      <c r="ECX91" s="545"/>
      <c r="ECY91" s="545"/>
      <c r="ECZ91" s="545"/>
      <c r="EDA91" s="545"/>
      <c r="EDB91" s="545"/>
      <c r="EDC91" s="545"/>
      <c r="EDD91" s="545"/>
      <c r="EDF91" s="545"/>
      <c r="EDG91" s="545"/>
      <c r="EDH91" s="545"/>
      <c r="EDI91" s="545"/>
      <c r="EDJ91" s="545"/>
      <c r="EDK91" s="545"/>
      <c r="EDL91" s="545"/>
      <c r="EDN91" s="545"/>
      <c r="EDO91" s="545"/>
      <c r="EDP91" s="545"/>
      <c r="EDQ91" s="545"/>
      <c r="EDR91" s="545"/>
      <c r="EDS91" s="545"/>
      <c r="EDT91" s="545"/>
      <c r="EDV91" s="545"/>
      <c r="EDW91" s="545"/>
      <c r="EDX91" s="545"/>
      <c r="EDY91" s="545"/>
      <c r="EDZ91" s="545"/>
      <c r="EEA91" s="545"/>
      <c r="EEB91" s="545"/>
      <c r="EED91" s="545"/>
      <c r="EEE91" s="545"/>
      <c r="EEF91" s="545"/>
      <c r="EEG91" s="545"/>
      <c r="EEH91" s="545"/>
      <c r="EEI91" s="545"/>
      <c r="EEJ91" s="545"/>
      <c r="EEL91" s="545"/>
      <c r="EEM91" s="545"/>
      <c r="EEN91" s="545"/>
      <c r="EEO91" s="545"/>
      <c r="EEP91" s="545"/>
      <c r="EEQ91" s="545"/>
      <c r="EER91" s="545"/>
      <c r="EET91" s="545"/>
      <c r="EEU91" s="545"/>
      <c r="EEV91" s="545"/>
      <c r="EEW91" s="545"/>
      <c r="EEX91" s="545"/>
      <c r="EEY91" s="545"/>
      <c r="EEZ91" s="545"/>
      <c r="EFB91" s="545"/>
      <c r="EFC91" s="545"/>
      <c r="EFD91" s="545"/>
      <c r="EFE91" s="545"/>
      <c r="EFF91" s="545"/>
      <c r="EFG91" s="545"/>
      <c r="EFH91" s="545"/>
      <c r="EFJ91" s="545"/>
      <c r="EFK91" s="545"/>
      <c r="EFL91" s="545"/>
      <c r="EFM91" s="545"/>
      <c r="EFN91" s="545"/>
      <c r="EFO91" s="545"/>
      <c r="EFP91" s="545"/>
      <c r="EFR91" s="545"/>
      <c r="EFS91" s="545"/>
      <c r="EFT91" s="545"/>
      <c r="EFU91" s="545"/>
      <c r="EFV91" s="545"/>
      <c r="EFW91" s="545"/>
      <c r="EFX91" s="545"/>
      <c r="EFZ91" s="545"/>
      <c r="EGA91" s="545"/>
      <c r="EGB91" s="545"/>
      <c r="EGC91" s="545"/>
      <c r="EGD91" s="545"/>
      <c r="EGE91" s="545"/>
      <c r="EGF91" s="545"/>
      <c r="EGH91" s="545"/>
      <c r="EGI91" s="545"/>
      <c r="EGJ91" s="545"/>
      <c r="EGK91" s="545"/>
      <c r="EGL91" s="545"/>
      <c r="EGM91" s="545"/>
      <c r="EGN91" s="545"/>
      <c r="EGP91" s="545"/>
      <c r="EGQ91" s="545"/>
      <c r="EGR91" s="545"/>
      <c r="EGS91" s="545"/>
      <c r="EGT91" s="545"/>
      <c r="EGU91" s="545"/>
      <c r="EGV91" s="545"/>
      <c r="EGX91" s="545"/>
      <c r="EGY91" s="545"/>
      <c r="EGZ91" s="545"/>
      <c r="EHA91" s="545"/>
      <c r="EHB91" s="545"/>
      <c r="EHC91" s="545"/>
      <c r="EHD91" s="545"/>
      <c r="EHF91" s="545"/>
      <c r="EHG91" s="545"/>
      <c r="EHH91" s="545"/>
      <c r="EHI91" s="545"/>
      <c r="EHJ91" s="545"/>
      <c r="EHK91" s="545"/>
      <c r="EHL91" s="545"/>
      <c r="EHN91" s="545"/>
      <c r="EHO91" s="545"/>
      <c r="EHP91" s="545"/>
      <c r="EHQ91" s="545"/>
      <c r="EHR91" s="545"/>
      <c r="EHS91" s="545"/>
      <c r="EHT91" s="545"/>
      <c r="EHV91" s="545"/>
      <c r="EHW91" s="545"/>
      <c r="EHX91" s="545"/>
      <c r="EHY91" s="545"/>
      <c r="EHZ91" s="545"/>
      <c r="EIA91" s="545"/>
      <c r="EIB91" s="545"/>
      <c r="EID91" s="545"/>
      <c r="EIE91" s="545"/>
      <c r="EIF91" s="545"/>
      <c r="EIG91" s="545"/>
      <c r="EIH91" s="545"/>
      <c r="EII91" s="545"/>
      <c r="EIJ91" s="545"/>
      <c r="EIL91" s="545"/>
      <c r="EIM91" s="545"/>
      <c r="EIN91" s="545"/>
      <c r="EIO91" s="545"/>
      <c r="EIP91" s="545"/>
      <c r="EIQ91" s="545"/>
      <c r="EIR91" s="545"/>
      <c r="EIT91" s="545"/>
      <c r="EIU91" s="545"/>
      <c r="EIV91" s="545"/>
      <c r="EIW91" s="545"/>
      <c r="EIX91" s="545"/>
      <c r="EIY91" s="545"/>
      <c r="EIZ91" s="545"/>
      <c r="EJB91" s="545"/>
      <c r="EJC91" s="545"/>
      <c r="EJD91" s="545"/>
      <c r="EJE91" s="545"/>
      <c r="EJF91" s="545"/>
      <c r="EJG91" s="545"/>
      <c r="EJH91" s="545"/>
      <c r="EJJ91" s="545"/>
      <c r="EJK91" s="545"/>
      <c r="EJL91" s="545"/>
      <c r="EJM91" s="545"/>
      <c r="EJN91" s="545"/>
      <c r="EJO91" s="545"/>
      <c r="EJP91" s="545"/>
      <c r="EJR91" s="545"/>
      <c r="EJS91" s="545"/>
      <c r="EJT91" s="545"/>
      <c r="EJU91" s="545"/>
      <c r="EJV91" s="545"/>
      <c r="EJW91" s="545"/>
      <c r="EJX91" s="545"/>
      <c r="EJZ91" s="545"/>
      <c r="EKA91" s="545"/>
      <c r="EKB91" s="545"/>
      <c r="EKC91" s="545"/>
      <c r="EKD91" s="545"/>
      <c r="EKE91" s="545"/>
      <c r="EKF91" s="545"/>
      <c r="EKH91" s="545"/>
      <c r="EKI91" s="545"/>
      <c r="EKJ91" s="545"/>
      <c r="EKK91" s="545"/>
      <c r="EKL91" s="545"/>
      <c r="EKM91" s="545"/>
      <c r="EKN91" s="545"/>
      <c r="EKP91" s="545"/>
      <c r="EKQ91" s="545"/>
      <c r="EKR91" s="545"/>
      <c r="EKS91" s="545"/>
      <c r="EKT91" s="545"/>
      <c r="EKU91" s="545"/>
      <c r="EKV91" s="545"/>
      <c r="EKX91" s="545"/>
      <c r="EKY91" s="545"/>
      <c r="EKZ91" s="545"/>
      <c r="ELA91" s="545"/>
      <c r="ELB91" s="545"/>
      <c r="ELC91" s="545"/>
      <c r="ELD91" s="545"/>
      <c r="ELF91" s="545"/>
      <c r="ELG91" s="545"/>
      <c r="ELH91" s="545"/>
      <c r="ELI91" s="545"/>
      <c r="ELJ91" s="545"/>
      <c r="ELK91" s="545"/>
      <c r="ELL91" s="545"/>
      <c r="ELN91" s="545"/>
      <c r="ELO91" s="545"/>
      <c r="ELP91" s="545"/>
      <c r="ELQ91" s="545"/>
      <c r="ELR91" s="545"/>
      <c r="ELS91" s="545"/>
      <c r="ELT91" s="545"/>
      <c r="ELV91" s="545"/>
      <c r="ELW91" s="545"/>
      <c r="ELX91" s="545"/>
      <c r="ELY91" s="545"/>
      <c r="ELZ91" s="545"/>
      <c r="EMA91" s="545"/>
      <c r="EMB91" s="545"/>
      <c r="EMD91" s="545"/>
      <c r="EME91" s="545"/>
      <c r="EMF91" s="545"/>
      <c r="EMG91" s="545"/>
      <c r="EMH91" s="545"/>
      <c r="EMI91" s="545"/>
      <c r="EMJ91" s="545"/>
      <c r="EML91" s="545"/>
      <c r="EMM91" s="545"/>
      <c r="EMN91" s="545"/>
      <c r="EMO91" s="545"/>
      <c r="EMP91" s="545"/>
      <c r="EMQ91" s="545"/>
      <c r="EMR91" s="545"/>
      <c r="EMT91" s="545"/>
      <c r="EMU91" s="545"/>
      <c r="EMV91" s="545"/>
      <c r="EMW91" s="545"/>
      <c r="EMX91" s="545"/>
      <c r="EMY91" s="545"/>
      <c r="EMZ91" s="545"/>
      <c r="ENB91" s="545"/>
      <c r="ENC91" s="545"/>
      <c r="END91" s="545"/>
      <c r="ENE91" s="545"/>
      <c r="ENF91" s="545"/>
      <c r="ENG91" s="545"/>
      <c r="ENH91" s="545"/>
      <c r="ENJ91" s="545"/>
      <c r="ENK91" s="545"/>
      <c r="ENL91" s="545"/>
      <c r="ENM91" s="545"/>
      <c r="ENN91" s="545"/>
      <c r="ENO91" s="545"/>
      <c r="ENP91" s="545"/>
      <c r="ENR91" s="545"/>
      <c r="ENS91" s="545"/>
      <c r="ENT91" s="545"/>
      <c r="ENU91" s="545"/>
      <c r="ENV91" s="545"/>
      <c r="ENW91" s="545"/>
      <c r="ENX91" s="545"/>
      <c r="ENZ91" s="545"/>
      <c r="EOA91" s="545"/>
      <c r="EOB91" s="545"/>
      <c r="EOC91" s="545"/>
      <c r="EOD91" s="545"/>
      <c r="EOE91" s="545"/>
      <c r="EOF91" s="545"/>
      <c r="EOH91" s="545"/>
      <c r="EOI91" s="545"/>
      <c r="EOJ91" s="545"/>
      <c r="EOK91" s="545"/>
      <c r="EOL91" s="545"/>
      <c r="EOM91" s="545"/>
      <c r="EON91" s="545"/>
      <c r="EOP91" s="545"/>
      <c r="EOQ91" s="545"/>
      <c r="EOR91" s="545"/>
      <c r="EOS91" s="545"/>
      <c r="EOT91" s="545"/>
      <c r="EOU91" s="545"/>
      <c r="EOV91" s="545"/>
      <c r="EOX91" s="545"/>
      <c r="EOY91" s="545"/>
      <c r="EOZ91" s="545"/>
      <c r="EPA91" s="545"/>
      <c r="EPB91" s="545"/>
      <c r="EPC91" s="545"/>
      <c r="EPD91" s="545"/>
      <c r="EPF91" s="545"/>
      <c r="EPG91" s="545"/>
      <c r="EPH91" s="545"/>
      <c r="EPI91" s="545"/>
      <c r="EPJ91" s="545"/>
      <c r="EPK91" s="545"/>
      <c r="EPL91" s="545"/>
      <c r="EPN91" s="545"/>
      <c r="EPO91" s="545"/>
      <c r="EPP91" s="545"/>
      <c r="EPQ91" s="545"/>
      <c r="EPR91" s="545"/>
      <c r="EPS91" s="545"/>
      <c r="EPT91" s="545"/>
      <c r="EPV91" s="545"/>
      <c r="EPW91" s="545"/>
      <c r="EPX91" s="545"/>
      <c r="EPY91" s="545"/>
      <c r="EPZ91" s="545"/>
      <c r="EQA91" s="545"/>
      <c r="EQB91" s="545"/>
      <c r="EQD91" s="545"/>
      <c r="EQE91" s="545"/>
      <c r="EQF91" s="545"/>
      <c r="EQG91" s="545"/>
      <c r="EQH91" s="545"/>
      <c r="EQI91" s="545"/>
      <c r="EQJ91" s="545"/>
      <c r="EQL91" s="545"/>
      <c r="EQM91" s="545"/>
      <c r="EQN91" s="545"/>
      <c r="EQO91" s="545"/>
      <c r="EQP91" s="545"/>
      <c r="EQQ91" s="545"/>
      <c r="EQR91" s="545"/>
      <c r="EQT91" s="545"/>
      <c r="EQU91" s="545"/>
      <c r="EQV91" s="545"/>
      <c r="EQW91" s="545"/>
      <c r="EQX91" s="545"/>
      <c r="EQY91" s="545"/>
      <c r="EQZ91" s="545"/>
      <c r="ERB91" s="545"/>
      <c r="ERC91" s="545"/>
      <c r="ERD91" s="545"/>
      <c r="ERE91" s="545"/>
      <c r="ERF91" s="545"/>
      <c r="ERG91" s="545"/>
      <c r="ERH91" s="545"/>
      <c r="ERJ91" s="545"/>
      <c r="ERK91" s="545"/>
      <c r="ERL91" s="545"/>
      <c r="ERM91" s="545"/>
      <c r="ERN91" s="545"/>
      <c r="ERO91" s="545"/>
      <c r="ERP91" s="545"/>
      <c r="ERR91" s="545"/>
      <c r="ERS91" s="545"/>
      <c r="ERT91" s="545"/>
      <c r="ERU91" s="545"/>
      <c r="ERV91" s="545"/>
      <c r="ERW91" s="545"/>
      <c r="ERX91" s="545"/>
      <c r="ERZ91" s="545"/>
      <c r="ESA91" s="545"/>
      <c r="ESB91" s="545"/>
      <c r="ESC91" s="545"/>
      <c r="ESD91" s="545"/>
      <c r="ESE91" s="545"/>
      <c r="ESF91" s="545"/>
      <c r="ESH91" s="545"/>
      <c r="ESI91" s="545"/>
      <c r="ESJ91" s="545"/>
      <c r="ESK91" s="545"/>
      <c r="ESL91" s="545"/>
      <c r="ESM91" s="545"/>
      <c r="ESN91" s="545"/>
      <c r="ESP91" s="545"/>
      <c r="ESQ91" s="545"/>
      <c r="ESR91" s="545"/>
      <c r="ESS91" s="545"/>
      <c r="EST91" s="545"/>
      <c r="ESU91" s="545"/>
      <c r="ESV91" s="545"/>
      <c r="ESX91" s="545"/>
      <c r="ESY91" s="545"/>
      <c r="ESZ91" s="545"/>
      <c r="ETA91" s="545"/>
      <c r="ETB91" s="545"/>
      <c r="ETC91" s="545"/>
      <c r="ETD91" s="545"/>
      <c r="ETF91" s="545"/>
      <c r="ETG91" s="545"/>
      <c r="ETH91" s="545"/>
      <c r="ETI91" s="545"/>
      <c r="ETJ91" s="545"/>
      <c r="ETK91" s="545"/>
      <c r="ETL91" s="545"/>
      <c r="ETN91" s="545"/>
      <c r="ETO91" s="545"/>
      <c r="ETP91" s="545"/>
      <c r="ETQ91" s="545"/>
      <c r="ETR91" s="545"/>
      <c r="ETS91" s="545"/>
      <c r="ETT91" s="545"/>
      <c r="ETV91" s="545"/>
      <c r="ETW91" s="545"/>
      <c r="ETX91" s="545"/>
      <c r="ETY91" s="545"/>
      <c r="ETZ91" s="545"/>
      <c r="EUA91" s="545"/>
      <c r="EUB91" s="545"/>
      <c r="EUD91" s="545"/>
      <c r="EUE91" s="545"/>
      <c r="EUF91" s="545"/>
      <c r="EUG91" s="545"/>
      <c r="EUH91" s="545"/>
      <c r="EUI91" s="545"/>
      <c r="EUJ91" s="545"/>
      <c r="EUL91" s="545"/>
      <c r="EUM91" s="545"/>
      <c r="EUN91" s="545"/>
      <c r="EUO91" s="545"/>
      <c r="EUP91" s="545"/>
      <c r="EUQ91" s="545"/>
      <c r="EUR91" s="545"/>
      <c r="EUT91" s="545"/>
      <c r="EUU91" s="545"/>
      <c r="EUV91" s="545"/>
      <c r="EUW91" s="545"/>
      <c r="EUX91" s="545"/>
      <c r="EUY91" s="545"/>
      <c r="EUZ91" s="545"/>
      <c r="EVB91" s="545"/>
      <c r="EVC91" s="545"/>
      <c r="EVD91" s="545"/>
      <c r="EVE91" s="545"/>
      <c r="EVF91" s="545"/>
      <c r="EVG91" s="545"/>
      <c r="EVH91" s="545"/>
      <c r="EVJ91" s="545"/>
      <c r="EVK91" s="545"/>
      <c r="EVL91" s="545"/>
      <c r="EVM91" s="545"/>
      <c r="EVN91" s="545"/>
      <c r="EVO91" s="545"/>
      <c r="EVP91" s="545"/>
      <c r="EVR91" s="545"/>
      <c r="EVS91" s="545"/>
      <c r="EVT91" s="545"/>
      <c r="EVU91" s="545"/>
      <c r="EVV91" s="545"/>
      <c r="EVW91" s="545"/>
      <c r="EVX91" s="545"/>
      <c r="EVZ91" s="545"/>
      <c r="EWA91" s="545"/>
      <c r="EWB91" s="545"/>
      <c r="EWC91" s="545"/>
      <c r="EWD91" s="545"/>
      <c r="EWE91" s="545"/>
      <c r="EWF91" s="545"/>
      <c r="EWH91" s="545"/>
      <c r="EWI91" s="545"/>
      <c r="EWJ91" s="545"/>
      <c r="EWK91" s="545"/>
      <c r="EWL91" s="545"/>
      <c r="EWM91" s="545"/>
      <c r="EWN91" s="545"/>
      <c r="EWP91" s="545"/>
      <c r="EWQ91" s="545"/>
      <c r="EWR91" s="545"/>
      <c r="EWS91" s="545"/>
      <c r="EWT91" s="545"/>
      <c r="EWU91" s="545"/>
      <c r="EWV91" s="545"/>
      <c r="EWX91" s="545"/>
      <c r="EWY91" s="545"/>
      <c r="EWZ91" s="545"/>
      <c r="EXA91" s="545"/>
      <c r="EXB91" s="545"/>
      <c r="EXC91" s="545"/>
      <c r="EXD91" s="545"/>
      <c r="EXF91" s="545"/>
      <c r="EXG91" s="545"/>
      <c r="EXH91" s="545"/>
      <c r="EXI91" s="545"/>
      <c r="EXJ91" s="545"/>
      <c r="EXK91" s="545"/>
      <c r="EXL91" s="545"/>
      <c r="EXN91" s="545"/>
      <c r="EXO91" s="545"/>
      <c r="EXP91" s="545"/>
      <c r="EXQ91" s="545"/>
      <c r="EXR91" s="545"/>
      <c r="EXS91" s="545"/>
      <c r="EXT91" s="545"/>
      <c r="EXV91" s="545"/>
      <c r="EXW91" s="545"/>
      <c r="EXX91" s="545"/>
      <c r="EXY91" s="545"/>
      <c r="EXZ91" s="545"/>
      <c r="EYA91" s="545"/>
      <c r="EYB91" s="545"/>
      <c r="EYD91" s="545"/>
      <c r="EYE91" s="545"/>
      <c r="EYF91" s="545"/>
      <c r="EYG91" s="545"/>
      <c r="EYH91" s="545"/>
      <c r="EYI91" s="545"/>
      <c r="EYJ91" s="545"/>
      <c r="EYL91" s="545"/>
      <c r="EYM91" s="545"/>
      <c r="EYN91" s="545"/>
      <c r="EYO91" s="545"/>
      <c r="EYP91" s="545"/>
      <c r="EYQ91" s="545"/>
      <c r="EYR91" s="545"/>
      <c r="EYT91" s="545"/>
      <c r="EYU91" s="545"/>
      <c r="EYV91" s="545"/>
      <c r="EYW91" s="545"/>
      <c r="EYX91" s="545"/>
      <c r="EYY91" s="545"/>
      <c r="EYZ91" s="545"/>
      <c r="EZB91" s="545"/>
      <c r="EZC91" s="545"/>
      <c r="EZD91" s="545"/>
      <c r="EZE91" s="545"/>
      <c r="EZF91" s="545"/>
      <c r="EZG91" s="545"/>
      <c r="EZH91" s="545"/>
      <c r="EZJ91" s="545"/>
      <c r="EZK91" s="545"/>
      <c r="EZL91" s="545"/>
      <c r="EZM91" s="545"/>
      <c r="EZN91" s="545"/>
      <c r="EZO91" s="545"/>
      <c r="EZP91" s="545"/>
      <c r="EZR91" s="545"/>
      <c r="EZS91" s="545"/>
      <c r="EZT91" s="545"/>
      <c r="EZU91" s="545"/>
      <c r="EZV91" s="545"/>
      <c r="EZW91" s="545"/>
      <c r="EZX91" s="545"/>
      <c r="EZZ91" s="545"/>
      <c r="FAA91" s="545"/>
      <c r="FAB91" s="545"/>
      <c r="FAC91" s="545"/>
      <c r="FAD91" s="545"/>
      <c r="FAE91" s="545"/>
      <c r="FAF91" s="545"/>
      <c r="FAH91" s="545"/>
      <c r="FAI91" s="545"/>
      <c r="FAJ91" s="545"/>
      <c r="FAK91" s="545"/>
      <c r="FAL91" s="545"/>
      <c r="FAM91" s="545"/>
      <c r="FAN91" s="545"/>
      <c r="FAP91" s="545"/>
      <c r="FAQ91" s="545"/>
      <c r="FAR91" s="545"/>
      <c r="FAS91" s="545"/>
      <c r="FAT91" s="545"/>
      <c r="FAU91" s="545"/>
      <c r="FAV91" s="545"/>
      <c r="FAX91" s="545"/>
      <c r="FAY91" s="545"/>
      <c r="FAZ91" s="545"/>
      <c r="FBA91" s="545"/>
      <c r="FBB91" s="545"/>
      <c r="FBC91" s="545"/>
      <c r="FBD91" s="545"/>
      <c r="FBF91" s="545"/>
      <c r="FBG91" s="545"/>
      <c r="FBH91" s="545"/>
      <c r="FBI91" s="545"/>
      <c r="FBJ91" s="545"/>
      <c r="FBK91" s="545"/>
      <c r="FBL91" s="545"/>
      <c r="FBN91" s="545"/>
      <c r="FBO91" s="545"/>
      <c r="FBP91" s="545"/>
      <c r="FBQ91" s="545"/>
      <c r="FBR91" s="545"/>
      <c r="FBS91" s="545"/>
      <c r="FBT91" s="545"/>
      <c r="FBV91" s="545"/>
      <c r="FBW91" s="545"/>
      <c r="FBX91" s="545"/>
      <c r="FBY91" s="545"/>
      <c r="FBZ91" s="545"/>
      <c r="FCA91" s="545"/>
      <c r="FCB91" s="545"/>
      <c r="FCD91" s="545"/>
      <c r="FCE91" s="545"/>
      <c r="FCF91" s="545"/>
      <c r="FCG91" s="545"/>
      <c r="FCH91" s="545"/>
      <c r="FCI91" s="545"/>
      <c r="FCJ91" s="545"/>
      <c r="FCL91" s="545"/>
      <c r="FCM91" s="545"/>
      <c r="FCN91" s="545"/>
      <c r="FCO91" s="545"/>
      <c r="FCP91" s="545"/>
      <c r="FCQ91" s="545"/>
      <c r="FCR91" s="545"/>
      <c r="FCT91" s="545"/>
      <c r="FCU91" s="545"/>
      <c r="FCV91" s="545"/>
      <c r="FCW91" s="545"/>
      <c r="FCX91" s="545"/>
      <c r="FCY91" s="545"/>
      <c r="FCZ91" s="545"/>
      <c r="FDB91" s="545"/>
      <c r="FDC91" s="545"/>
      <c r="FDD91" s="545"/>
      <c r="FDE91" s="545"/>
      <c r="FDF91" s="545"/>
      <c r="FDG91" s="545"/>
      <c r="FDH91" s="545"/>
      <c r="FDJ91" s="545"/>
      <c r="FDK91" s="545"/>
      <c r="FDL91" s="545"/>
      <c r="FDM91" s="545"/>
      <c r="FDN91" s="545"/>
      <c r="FDO91" s="545"/>
      <c r="FDP91" s="545"/>
      <c r="FDR91" s="545"/>
      <c r="FDS91" s="545"/>
      <c r="FDT91" s="545"/>
      <c r="FDU91" s="545"/>
      <c r="FDV91" s="545"/>
      <c r="FDW91" s="545"/>
      <c r="FDX91" s="545"/>
      <c r="FDZ91" s="545"/>
      <c r="FEA91" s="545"/>
      <c r="FEB91" s="545"/>
      <c r="FEC91" s="545"/>
      <c r="FED91" s="545"/>
      <c r="FEE91" s="545"/>
      <c r="FEF91" s="545"/>
      <c r="FEH91" s="545"/>
      <c r="FEI91" s="545"/>
      <c r="FEJ91" s="545"/>
      <c r="FEK91" s="545"/>
      <c r="FEL91" s="545"/>
      <c r="FEM91" s="545"/>
      <c r="FEN91" s="545"/>
      <c r="FEP91" s="545"/>
      <c r="FEQ91" s="545"/>
      <c r="FER91" s="545"/>
      <c r="FES91" s="545"/>
      <c r="FET91" s="545"/>
      <c r="FEU91" s="545"/>
      <c r="FEV91" s="545"/>
      <c r="FEX91" s="545"/>
      <c r="FEY91" s="545"/>
      <c r="FEZ91" s="545"/>
      <c r="FFA91" s="545"/>
      <c r="FFB91" s="545"/>
      <c r="FFC91" s="545"/>
      <c r="FFD91" s="545"/>
      <c r="FFF91" s="545"/>
      <c r="FFG91" s="545"/>
      <c r="FFH91" s="545"/>
      <c r="FFI91" s="545"/>
      <c r="FFJ91" s="545"/>
      <c r="FFK91" s="545"/>
      <c r="FFL91" s="545"/>
      <c r="FFN91" s="545"/>
      <c r="FFO91" s="545"/>
      <c r="FFP91" s="545"/>
      <c r="FFQ91" s="545"/>
      <c r="FFR91" s="545"/>
      <c r="FFS91" s="545"/>
      <c r="FFT91" s="545"/>
      <c r="FFV91" s="545"/>
      <c r="FFW91" s="545"/>
      <c r="FFX91" s="545"/>
      <c r="FFY91" s="545"/>
      <c r="FFZ91" s="545"/>
      <c r="FGA91" s="545"/>
      <c r="FGB91" s="545"/>
      <c r="FGD91" s="545"/>
      <c r="FGE91" s="545"/>
      <c r="FGF91" s="545"/>
      <c r="FGG91" s="545"/>
      <c r="FGH91" s="545"/>
      <c r="FGI91" s="545"/>
      <c r="FGJ91" s="545"/>
      <c r="FGL91" s="545"/>
      <c r="FGM91" s="545"/>
      <c r="FGN91" s="545"/>
      <c r="FGO91" s="545"/>
      <c r="FGP91" s="545"/>
      <c r="FGQ91" s="545"/>
      <c r="FGR91" s="545"/>
      <c r="FGT91" s="545"/>
      <c r="FGU91" s="545"/>
      <c r="FGV91" s="545"/>
      <c r="FGW91" s="545"/>
      <c r="FGX91" s="545"/>
      <c r="FGY91" s="545"/>
      <c r="FGZ91" s="545"/>
      <c r="FHB91" s="545"/>
      <c r="FHC91" s="545"/>
      <c r="FHD91" s="545"/>
      <c r="FHE91" s="545"/>
      <c r="FHF91" s="545"/>
      <c r="FHG91" s="545"/>
      <c r="FHH91" s="545"/>
      <c r="FHJ91" s="545"/>
      <c r="FHK91" s="545"/>
      <c r="FHL91" s="545"/>
      <c r="FHM91" s="545"/>
      <c r="FHN91" s="545"/>
      <c r="FHO91" s="545"/>
      <c r="FHP91" s="545"/>
      <c r="FHR91" s="545"/>
      <c r="FHS91" s="545"/>
      <c r="FHT91" s="545"/>
      <c r="FHU91" s="545"/>
      <c r="FHV91" s="545"/>
      <c r="FHW91" s="545"/>
      <c r="FHX91" s="545"/>
      <c r="FHZ91" s="545"/>
      <c r="FIA91" s="545"/>
      <c r="FIB91" s="545"/>
      <c r="FIC91" s="545"/>
      <c r="FID91" s="545"/>
      <c r="FIE91" s="545"/>
      <c r="FIF91" s="545"/>
      <c r="FIH91" s="545"/>
      <c r="FII91" s="545"/>
      <c r="FIJ91" s="545"/>
      <c r="FIK91" s="545"/>
      <c r="FIL91" s="545"/>
      <c r="FIM91" s="545"/>
      <c r="FIN91" s="545"/>
      <c r="FIP91" s="545"/>
      <c r="FIQ91" s="545"/>
      <c r="FIR91" s="545"/>
      <c r="FIS91" s="545"/>
      <c r="FIT91" s="545"/>
      <c r="FIU91" s="545"/>
      <c r="FIV91" s="545"/>
      <c r="FIX91" s="545"/>
      <c r="FIY91" s="545"/>
      <c r="FIZ91" s="545"/>
      <c r="FJA91" s="545"/>
      <c r="FJB91" s="545"/>
      <c r="FJC91" s="545"/>
      <c r="FJD91" s="545"/>
      <c r="FJF91" s="545"/>
      <c r="FJG91" s="545"/>
      <c r="FJH91" s="545"/>
      <c r="FJI91" s="545"/>
      <c r="FJJ91" s="545"/>
      <c r="FJK91" s="545"/>
      <c r="FJL91" s="545"/>
      <c r="FJN91" s="545"/>
      <c r="FJO91" s="545"/>
      <c r="FJP91" s="545"/>
      <c r="FJQ91" s="545"/>
      <c r="FJR91" s="545"/>
      <c r="FJS91" s="545"/>
      <c r="FJT91" s="545"/>
      <c r="FJV91" s="545"/>
      <c r="FJW91" s="545"/>
      <c r="FJX91" s="545"/>
      <c r="FJY91" s="545"/>
      <c r="FJZ91" s="545"/>
      <c r="FKA91" s="545"/>
      <c r="FKB91" s="545"/>
      <c r="FKD91" s="545"/>
      <c r="FKE91" s="545"/>
      <c r="FKF91" s="545"/>
      <c r="FKG91" s="545"/>
      <c r="FKH91" s="545"/>
      <c r="FKI91" s="545"/>
      <c r="FKJ91" s="545"/>
      <c r="FKL91" s="545"/>
      <c r="FKM91" s="545"/>
      <c r="FKN91" s="545"/>
      <c r="FKO91" s="545"/>
      <c r="FKP91" s="545"/>
      <c r="FKQ91" s="545"/>
      <c r="FKR91" s="545"/>
      <c r="FKT91" s="545"/>
      <c r="FKU91" s="545"/>
      <c r="FKV91" s="545"/>
      <c r="FKW91" s="545"/>
      <c r="FKX91" s="545"/>
      <c r="FKY91" s="545"/>
      <c r="FKZ91" s="545"/>
      <c r="FLB91" s="545"/>
      <c r="FLC91" s="545"/>
      <c r="FLD91" s="545"/>
      <c r="FLE91" s="545"/>
      <c r="FLF91" s="545"/>
      <c r="FLG91" s="545"/>
      <c r="FLH91" s="545"/>
      <c r="FLJ91" s="545"/>
      <c r="FLK91" s="545"/>
      <c r="FLL91" s="545"/>
      <c r="FLM91" s="545"/>
      <c r="FLN91" s="545"/>
      <c r="FLO91" s="545"/>
      <c r="FLP91" s="545"/>
      <c r="FLR91" s="545"/>
      <c r="FLS91" s="545"/>
      <c r="FLT91" s="545"/>
      <c r="FLU91" s="545"/>
      <c r="FLV91" s="545"/>
      <c r="FLW91" s="545"/>
      <c r="FLX91" s="545"/>
      <c r="FLZ91" s="545"/>
      <c r="FMA91" s="545"/>
      <c r="FMB91" s="545"/>
      <c r="FMC91" s="545"/>
      <c r="FMD91" s="545"/>
      <c r="FME91" s="545"/>
      <c r="FMF91" s="545"/>
      <c r="FMH91" s="545"/>
      <c r="FMI91" s="545"/>
      <c r="FMJ91" s="545"/>
      <c r="FMK91" s="545"/>
      <c r="FML91" s="545"/>
      <c r="FMM91" s="545"/>
      <c r="FMN91" s="545"/>
      <c r="FMP91" s="545"/>
      <c r="FMQ91" s="545"/>
      <c r="FMR91" s="545"/>
      <c r="FMS91" s="545"/>
      <c r="FMT91" s="545"/>
      <c r="FMU91" s="545"/>
      <c r="FMV91" s="545"/>
      <c r="FMX91" s="545"/>
      <c r="FMY91" s="545"/>
      <c r="FMZ91" s="545"/>
      <c r="FNA91" s="545"/>
      <c r="FNB91" s="545"/>
      <c r="FNC91" s="545"/>
      <c r="FND91" s="545"/>
      <c r="FNF91" s="545"/>
      <c r="FNG91" s="545"/>
      <c r="FNH91" s="545"/>
      <c r="FNI91" s="545"/>
      <c r="FNJ91" s="545"/>
      <c r="FNK91" s="545"/>
      <c r="FNL91" s="545"/>
      <c r="FNN91" s="545"/>
      <c r="FNO91" s="545"/>
      <c r="FNP91" s="545"/>
      <c r="FNQ91" s="545"/>
      <c r="FNR91" s="545"/>
      <c r="FNS91" s="545"/>
      <c r="FNT91" s="545"/>
      <c r="FNV91" s="545"/>
      <c r="FNW91" s="545"/>
      <c r="FNX91" s="545"/>
      <c r="FNY91" s="545"/>
      <c r="FNZ91" s="545"/>
      <c r="FOA91" s="545"/>
      <c r="FOB91" s="545"/>
      <c r="FOD91" s="545"/>
      <c r="FOE91" s="545"/>
      <c r="FOF91" s="545"/>
      <c r="FOG91" s="545"/>
      <c r="FOH91" s="545"/>
      <c r="FOI91" s="545"/>
      <c r="FOJ91" s="545"/>
      <c r="FOL91" s="545"/>
      <c r="FOM91" s="545"/>
      <c r="FON91" s="545"/>
      <c r="FOO91" s="545"/>
      <c r="FOP91" s="545"/>
      <c r="FOQ91" s="545"/>
      <c r="FOR91" s="545"/>
      <c r="FOT91" s="545"/>
      <c r="FOU91" s="545"/>
      <c r="FOV91" s="545"/>
      <c r="FOW91" s="545"/>
      <c r="FOX91" s="545"/>
      <c r="FOY91" s="545"/>
      <c r="FOZ91" s="545"/>
      <c r="FPB91" s="545"/>
      <c r="FPC91" s="545"/>
      <c r="FPD91" s="545"/>
      <c r="FPE91" s="545"/>
      <c r="FPF91" s="545"/>
      <c r="FPG91" s="545"/>
      <c r="FPH91" s="545"/>
      <c r="FPJ91" s="545"/>
      <c r="FPK91" s="545"/>
      <c r="FPL91" s="545"/>
      <c r="FPM91" s="545"/>
      <c r="FPN91" s="545"/>
      <c r="FPO91" s="545"/>
      <c r="FPP91" s="545"/>
      <c r="FPR91" s="545"/>
      <c r="FPS91" s="545"/>
      <c r="FPT91" s="545"/>
      <c r="FPU91" s="545"/>
      <c r="FPV91" s="545"/>
      <c r="FPW91" s="545"/>
      <c r="FPX91" s="545"/>
      <c r="FPZ91" s="545"/>
      <c r="FQA91" s="545"/>
      <c r="FQB91" s="545"/>
      <c r="FQC91" s="545"/>
      <c r="FQD91" s="545"/>
      <c r="FQE91" s="545"/>
      <c r="FQF91" s="545"/>
      <c r="FQH91" s="545"/>
      <c r="FQI91" s="545"/>
      <c r="FQJ91" s="545"/>
      <c r="FQK91" s="545"/>
      <c r="FQL91" s="545"/>
      <c r="FQM91" s="545"/>
      <c r="FQN91" s="545"/>
      <c r="FQP91" s="545"/>
      <c r="FQQ91" s="545"/>
      <c r="FQR91" s="545"/>
      <c r="FQS91" s="545"/>
      <c r="FQT91" s="545"/>
      <c r="FQU91" s="545"/>
      <c r="FQV91" s="545"/>
      <c r="FQX91" s="545"/>
      <c r="FQY91" s="545"/>
      <c r="FQZ91" s="545"/>
      <c r="FRA91" s="545"/>
      <c r="FRB91" s="545"/>
      <c r="FRC91" s="545"/>
      <c r="FRD91" s="545"/>
      <c r="FRF91" s="545"/>
      <c r="FRG91" s="545"/>
      <c r="FRH91" s="545"/>
      <c r="FRI91" s="545"/>
      <c r="FRJ91" s="545"/>
      <c r="FRK91" s="545"/>
      <c r="FRL91" s="545"/>
      <c r="FRN91" s="545"/>
      <c r="FRO91" s="545"/>
      <c r="FRP91" s="545"/>
      <c r="FRQ91" s="545"/>
      <c r="FRR91" s="545"/>
      <c r="FRS91" s="545"/>
      <c r="FRT91" s="545"/>
      <c r="FRV91" s="545"/>
      <c r="FRW91" s="545"/>
      <c r="FRX91" s="545"/>
      <c r="FRY91" s="545"/>
      <c r="FRZ91" s="545"/>
      <c r="FSA91" s="545"/>
      <c r="FSB91" s="545"/>
      <c r="FSD91" s="545"/>
      <c r="FSE91" s="545"/>
      <c r="FSF91" s="545"/>
      <c r="FSG91" s="545"/>
      <c r="FSH91" s="545"/>
      <c r="FSI91" s="545"/>
      <c r="FSJ91" s="545"/>
      <c r="FSL91" s="545"/>
      <c r="FSM91" s="545"/>
      <c r="FSN91" s="545"/>
      <c r="FSO91" s="545"/>
      <c r="FSP91" s="545"/>
      <c r="FSQ91" s="545"/>
      <c r="FSR91" s="545"/>
      <c r="FST91" s="545"/>
      <c r="FSU91" s="545"/>
      <c r="FSV91" s="545"/>
      <c r="FSW91" s="545"/>
      <c r="FSX91" s="545"/>
      <c r="FSY91" s="545"/>
      <c r="FSZ91" s="545"/>
      <c r="FTB91" s="545"/>
      <c r="FTC91" s="545"/>
      <c r="FTD91" s="545"/>
      <c r="FTE91" s="545"/>
      <c r="FTF91" s="545"/>
      <c r="FTG91" s="545"/>
      <c r="FTH91" s="545"/>
      <c r="FTJ91" s="545"/>
      <c r="FTK91" s="545"/>
      <c r="FTL91" s="545"/>
      <c r="FTM91" s="545"/>
      <c r="FTN91" s="545"/>
      <c r="FTO91" s="545"/>
      <c r="FTP91" s="545"/>
      <c r="FTR91" s="545"/>
      <c r="FTS91" s="545"/>
      <c r="FTT91" s="545"/>
      <c r="FTU91" s="545"/>
      <c r="FTV91" s="545"/>
      <c r="FTW91" s="545"/>
      <c r="FTX91" s="545"/>
      <c r="FTZ91" s="545"/>
      <c r="FUA91" s="545"/>
      <c r="FUB91" s="545"/>
      <c r="FUC91" s="545"/>
      <c r="FUD91" s="545"/>
      <c r="FUE91" s="545"/>
      <c r="FUF91" s="545"/>
      <c r="FUH91" s="545"/>
      <c r="FUI91" s="545"/>
      <c r="FUJ91" s="545"/>
      <c r="FUK91" s="545"/>
      <c r="FUL91" s="545"/>
      <c r="FUM91" s="545"/>
      <c r="FUN91" s="545"/>
      <c r="FUP91" s="545"/>
      <c r="FUQ91" s="545"/>
      <c r="FUR91" s="545"/>
      <c r="FUS91" s="545"/>
      <c r="FUT91" s="545"/>
      <c r="FUU91" s="545"/>
      <c r="FUV91" s="545"/>
      <c r="FUX91" s="545"/>
      <c r="FUY91" s="545"/>
      <c r="FUZ91" s="545"/>
      <c r="FVA91" s="545"/>
      <c r="FVB91" s="545"/>
      <c r="FVC91" s="545"/>
      <c r="FVD91" s="545"/>
      <c r="FVF91" s="545"/>
      <c r="FVG91" s="545"/>
      <c r="FVH91" s="545"/>
      <c r="FVI91" s="545"/>
      <c r="FVJ91" s="545"/>
      <c r="FVK91" s="545"/>
      <c r="FVL91" s="545"/>
      <c r="FVN91" s="545"/>
      <c r="FVO91" s="545"/>
      <c r="FVP91" s="545"/>
      <c r="FVQ91" s="545"/>
      <c r="FVR91" s="545"/>
      <c r="FVS91" s="545"/>
      <c r="FVT91" s="545"/>
      <c r="FVV91" s="545"/>
      <c r="FVW91" s="545"/>
      <c r="FVX91" s="545"/>
      <c r="FVY91" s="545"/>
      <c r="FVZ91" s="545"/>
      <c r="FWA91" s="545"/>
      <c r="FWB91" s="545"/>
      <c r="FWD91" s="545"/>
      <c r="FWE91" s="545"/>
      <c r="FWF91" s="545"/>
      <c r="FWG91" s="545"/>
      <c r="FWH91" s="545"/>
      <c r="FWI91" s="545"/>
      <c r="FWJ91" s="545"/>
      <c r="FWL91" s="545"/>
      <c r="FWM91" s="545"/>
      <c r="FWN91" s="545"/>
      <c r="FWO91" s="545"/>
      <c r="FWP91" s="545"/>
      <c r="FWQ91" s="545"/>
      <c r="FWR91" s="545"/>
      <c r="FWT91" s="545"/>
      <c r="FWU91" s="545"/>
      <c r="FWV91" s="545"/>
      <c r="FWW91" s="545"/>
      <c r="FWX91" s="545"/>
      <c r="FWY91" s="545"/>
      <c r="FWZ91" s="545"/>
      <c r="FXB91" s="545"/>
      <c r="FXC91" s="545"/>
      <c r="FXD91" s="545"/>
      <c r="FXE91" s="545"/>
      <c r="FXF91" s="545"/>
      <c r="FXG91" s="545"/>
      <c r="FXH91" s="545"/>
      <c r="FXJ91" s="545"/>
      <c r="FXK91" s="545"/>
      <c r="FXL91" s="545"/>
      <c r="FXM91" s="545"/>
      <c r="FXN91" s="545"/>
      <c r="FXO91" s="545"/>
      <c r="FXP91" s="545"/>
      <c r="FXR91" s="545"/>
      <c r="FXS91" s="545"/>
      <c r="FXT91" s="545"/>
      <c r="FXU91" s="545"/>
      <c r="FXV91" s="545"/>
      <c r="FXW91" s="545"/>
      <c r="FXX91" s="545"/>
      <c r="FXZ91" s="545"/>
      <c r="FYA91" s="545"/>
      <c r="FYB91" s="545"/>
      <c r="FYC91" s="545"/>
      <c r="FYD91" s="545"/>
      <c r="FYE91" s="545"/>
      <c r="FYF91" s="545"/>
      <c r="FYH91" s="545"/>
      <c r="FYI91" s="545"/>
      <c r="FYJ91" s="545"/>
      <c r="FYK91" s="545"/>
      <c r="FYL91" s="545"/>
      <c r="FYM91" s="545"/>
      <c r="FYN91" s="545"/>
      <c r="FYP91" s="545"/>
      <c r="FYQ91" s="545"/>
      <c r="FYR91" s="545"/>
      <c r="FYS91" s="545"/>
      <c r="FYT91" s="545"/>
      <c r="FYU91" s="545"/>
      <c r="FYV91" s="545"/>
      <c r="FYX91" s="545"/>
      <c r="FYY91" s="545"/>
      <c r="FYZ91" s="545"/>
      <c r="FZA91" s="545"/>
      <c r="FZB91" s="545"/>
      <c r="FZC91" s="545"/>
      <c r="FZD91" s="545"/>
      <c r="FZF91" s="545"/>
      <c r="FZG91" s="545"/>
      <c r="FZH91" s="545"/>
      <c r="FZI91" s="545"/>
      <c r="FZJ91" s="545"/>
      <c r="FZK91" s="545"/>
      <c r="FZL91" s="545"/>
      <c r="FZN91" s="545"/>
      <c r="FZO91" s="545"/>
      <c r="FZP91" s="545"/>
      <c r="FZQ91" s="545"/>
      <c r="FZR91" s="545"/>
      <c r="FZS91" s="545"/>
      <c r="FZT91" s="545"/>
      <c r="FZV91" s="545"/>
      <c r="FZW91" s="545"/>
      <c r="FZX91" s="545"/>
      <c r="FZY91" s="545"/>
      <c r="FZZ91" s="545"/>
      <c r="GAA91" s="545"/>
      <c r="GAB91" s="545"/>
      <c r="GAD91" s="545"/>
      <c r="GAE91" s="545"/>
      <c r="GAF91" s="545"/>
      <c r="GAG91" s="545"/>
      <c r="GAH91" s="545"/>
      <c r="GAI91" s="545"/>
      <c r="GAJ91" s="545"/>
      <c r="GAL91" s="545"/>
      <c r="GAM91" s="545"/>
      <c r="GAN91" s="545"/>
      <c r="GAO91" s="545"/>
      <c r="GAP91" s="545"/>
      <c r="GAQ91" s="545"/>
      <c r="GAR91" s="545"/>
      <c r="GAT91" s="545"/>
      <c r="GAU91" s="545"/>
      <c r="GAV91" s="545"/>
      <c r="GAW91" s="545"/>
      <c r="GAX91" s="545"/>
      <c r="GAY91" s="545"/>
      <c r="GAZ91" s="545"/>
      <c r="GBB91" s="545"/>
      <c r="GBC91" s="545"/>
      <c r="GBD91" s="545"/>
      <c r="GBE91" s="545"/>
      <c r="GBF91" s="545"/>
      <c r="GBG91" s="545"/>
      <c r="GBH91" s="545"/>
      <c r="GBJ91" s="545"/>
      <c r="GBK91" s="545"/>
      <c r="GBL91" s="545"/>
      <c r="GBM91" s="545"/>
      <c r="GBN91" s="545"/>
      <c r="GBO91" s="545"/>
      <c r="GBP91" s="545"/>
      <c r="GBR91" s="545"/>
      <c r="GBS91" s="545"/>
      <c r="GBT91" s="545"/>
      <c r="GBU91" s="545"/>
      <c r="GBV91" s="545"/>
      <c r="GBW91" s="545"/>
      <c r="GBX91" s="545"/>
      <c r="GBZ91" s="545"/>
      <c r="GCA91" s="545"/>
      <c r="GCB91" s="545"/>
      <c r="GCC91" s="545"/>
      <c r="GCD91" s="545"/>
      <c r="GCE91" s="545"/>
      <c r="GCF91" s="545"/>
      <c r="GCH91" s="545"/>
      <c r="GCI91" s="545"/>
      <c r="GCJ91" s="545"/>
      <c r="GCK91" s="545"/>
      <c r="GCL91" s="545"/>
      <c r="GCM91" s="545"/>
      <c r="GCN91" s="545"/>
      <c r="GCP91" s="545"/>
      <c r="GCQ91" s="545"/>
      <c r="GCR91" s="545"/>
      <c r="GCS91" s="545"/>
      <c r="GCT91" s="545"/>
      <c r="GCU91" s="545"/>
      <c r="GCV91" s="545"/>
      <c r="GCX91" s="545"/>
      <c r="GCY91" s="545"/>
      <c r="GCZ91" s="545"/>
      <c r="GDA91" s="545"/>
      <c r="GDB91" s="545"/>
      <c r="GDC91" s="545"/>
      <c r="GDD91" s="545"/>
      <c r="GDF91" s="545"/>
      <c r="GDG91" s="545"/>
      <c r="GDH91" s="545"/>
      <c r="GDI91" s="545"/>
      <c r="GDJ91" s="545"/>
      <c r="GDK91" s="545"/>
      <c r="GDL91" s="545"/>
      <c r="GDN91" s="545"/>
      <c r="GDO91" s="545"/>
      <c r="GDP91" s="545"/>
      <c r="GDQ91" s="545"/>
      <c r="GDR91" s="545"/>
      <c r="GDS91" s="545"/>
      <c r="GDT91" s="545"/>
      <c r="GDV91" s="545"/>
      <c r="GDW91" s="545"/>
      <c r="GDX91" s="545"/>
      <c r="GDY91" s="545"/>
      <c r="GDZ91" s="545"/>
      <c r="GEA91" s="545"/>
      <c r="GEB91" s="545"/>
      <c r="GED91" s="545"/>
      <c r="GEE91" s="545"/>
      <c r="GEF91" s="545"/>
      <c r="GEG91" s="545"/>
      <c r="GEH91" s="545"/>
      <c r="GEI91" s="545"/>
      <c r="GEJ91" s="545"/>
      <c r="GEL91" s="545"/>
      <c r="GEM91" s="545"/>
      <c r="GEN91" s="545"/>
      <c r="GEO91" s="545"/>
      <c r="GEP91" s="545"/>
      <c r="GEQ91" s="545"/>
      <c r="GER91" s="545"/>
      <c r="GET91" s="545"/>
      <c r="GEU91" s="545"/>
      <c r="GEV91" s="545"/>
      <c r="GEW91" s="545"/>
      <c r="GEX91" s="545"/>
      <c r="GEY91" s="545"/>
      <c r="GEZ91" s="545"/>
      <c r="GFB91" s="545"/>
      <c r="GFC91" s="545"/>
      <c r="GFD91" s="545"/>
      <c r="GFE91" s="545"/>
      <c r="GFF91" s="545"/>
      <c r="GFG91" s="545"/>
      <c r="GFH91" s="545"/>
      <c r="GFJ91" s="545"/>
      <c r="GFK91" s="545"/>
      <c r="GFL91" s="545"/>
      <c r="GFM91" s="545"/>
      <c r="GFN91" s="545"/>
      <c r="GFO91" s="545"/>
      <c r="GFP91" s="545"/>
      <c r="GFR91" s="545"/>
      <c r="GFS91" s="545"/>
      <c r="GFT91" s="545"/>
      <c r="GFU91" s="545"/>
      <c r="GFV91" s="545"/>
      <c r="GFW91" s="545"/>
      <c r="GFX91" s="545"/>
      <c r="GFZ91" s="545"/>
      <c r="GGA91" s="545"/>
      <c r="GGB91" s="545"/>
      <c r="GGC91" s="545"/>
      <c r="GGD91" s="545"/>
      <c r="GGE91" s="545"/>
      <c r="GGF91" s="545"/>
      <c r="GGH91" s="545"/>
      <c r="GGI91" s="545"/>
      <c r="GGJ91" s="545"/>
      <c r="GGK91" s="545"/>
      <c r="GGL91" s="545"/>
      <c r="GGM91" s="545"/>
      <c r="GGN91" s="545"/>
      <c r="GGP91" s="545"/>
      <c r="GGQ91" s="545"/>
      <c r="GGR91" s="545"/>
      <c r="GGS91" s="545"/>
      <c r="GGT91" s="545"/>
      <c r="GGU91" s="545"/>
      <c r="GGV91" s="545"/>
      <c r="GGX91" s="545"/>
      <c r="GGY91" s="545"/>
      <c r="GGZ91" s="545"/>
      <c r="GHA91" s="545"/>
      <c r="GHB91" s="545"/>
      <c r="GHC91" s="545"/>
      <c r="GHD91" s="545"/>
      <c r="GHF91" s="545"/>
      <c r="GHG91" s="545"/>
      <c r="GHH91" s="545"/>
      <c r="GHI91" s="545"/>
      <c r="GHJ91" s="545"/>
      <c r="GHK91" s="545"/>
      <c r="GHL91" s="545"/>
      <c r="GHN91" s="545"/>
      <c r="GHO91" s="545"/>
      <c r="GHP91" s="545"/>
      <c r="GHQ91" s="545"/>
      <c r="GHR91" s="545"/>
      <c r="GHS91" s="545"/>
      <c r="GHT91" s="545"/>
      <c r="GHV91" s="545"/>
      <c r="GHW91" s="545"/>
      <c r="GHX91" s="545"/>
      <c r="GHY91" s="545"/>
      <c r="GHZ91" s="545"/>
      <c r="GIA91" s="545"/>
      <c r="GIB91" s="545"/>
      <c r="GID91" s="545"/>
      <c r="GIE91" s="545"/>
      <c r="GIF91" s="545"/>
      <c r="GIG91" s="545"/>
      <c r="GIH91" s="545"/>
      <c r="GII91" s="545"/>
      <c r="GIJ91" s="545"/>
      <c r="GIL91" s="545"/>
      <c r="GIM91" s="545"/>
      <c r="GIN91" s="545"/>
      <c r="GIO91" s="545"/>
      <c r="GIP91" s="545"/>
      <c r="GIQ91" s="545"/>
      <c r="GIR91" s="545"/>
      <c r="GIT91" s="545"/>
      <c r="GIU91" s="545"/>
      <c r="GIV91" s="545"/>
      <c r="GIW91" s="545"/>
      <c r="GIX91" s="545"/>
      <c r="GIY91" s="545"/>
      <c r="GIZ91" s="545"/>
      <c r="GJB91" s="545"/>
      <c r="GJC91" s="545"/>
      <c r="GJD91" s="545"/>
      <c r="GJE91" s="545"/>
      <c r="GJF91" s="545"/>
      <c r="GJG91" s="545"/>
      <c r="GJH91" s="545"/>
      <c r="GJJ91" s="545"/>
      <c r="GJK91" s="545"/>
      <c r="GJL91" s="545"/>
      <c r="GJM91" s="545"/>
      <c r="GJN91" s="545"/>
      <c r="GJO91" s="545"/>
      <c r="GJP91" s="545"/>
      <c r="GJR91" s="545"/>
      <c r="GJS91" s="545"/>
      <c r="GJT91" s="545"/>
      <c r="GJU91" s="545"/>
      <c r="GJV91" s="545"/>
      <c r="GJW91" s="545"/>
      <c r="GJX91" s="545"/>
      <c r="GJZ91" s="545"/>
      <c r="GKA91" s="545"/>
      <c r="GKB91" s="545"/>
      <c r="GKC91" s="545"/>
      <c r="GKD91" s="545"/>
      <c r="GKE91" s="545"/>
      <c r="GKF91" s="545"/>
      <c r="GKH91" s="545"/>
      <c r="GKI91" s="545"/>
      <c r="GKJ91" s="545"/>
      <c r="GKK91" s="545"/>
      <c r="GKL91" s="545"/>
      <c r="GKM91" s="545"/>
      <c r="GKN91" s="545"/>
      <c r="GKP91" s="545"/>
      <c r="GKQ91" s="545"/>
      <c r="GKR91" s="545"/>
      <c r="GKS91" s="545"/>
      <c r="GKT91" s="545"/>
      <c r="GKU91" s="545"/>
      <c r="GKV91" s="545"/>
      <c r="GKX91" s="545"/>
      <c r="GKY91" s="545"/>
      <c r="GKZ91" s="545"/>
      <c r="GLA91" s="545"/>
      <c r="GLB91" s="545"/>
      <c r="GLC91" s="545"/>
      <c r="GLD91" s="545"/>
      <c r="GLF91" s="545"/>
      <c r="GLG91" s="545"/>
      <c r="GLH91" s="545"/>
      <c r="GLI91" s="545"/>
      <c r="GLJ91" s="545"/>
      <c r="GLK91" s="545"/>
      <c r="GLL91" s="545"/>
      <c r="GLN91" s="545"/>
      <c r="GLO91" s="545"/>
      <c r="GLP91" s="545"/>
      <c r="GLQ91" s="545"/>
      <c r="GLR91" s="545"/>
      <c r="GLS91" s="545"/>
      <c r="GLT91" s="545"/>
      <c r="GLV91" s="545"/>
      <c r="GLW91" s="545"/>
      <c r="GLX91" s="545"/>
      <c r="GLY91" s="545"/>
      <c r="GLZ91" s="545"/>
      <c r="GMA91" s="545"/>
      <c r="GMB91" s="545"/>
      <c r="GMD91" s="545"/>
      <c r="GME91" s="545"/>
      <c r="GMF91" s="545"/>
      <c r="GMG91" s="545"/>
      <c r="GMH91" s="545"/>
      <c r="GMI91" s="545"/>
      <c r="GMJ91" s="545"/>
      <c r="GML91" s="545"/>
      <c r="GMM91" s="545"/>
      <c r="GMN91" s="545"/>
      <c r="GMO91" s="545"/>
      <c r="GMP91" s="545"/>
      <c r="GMQ91" s="545"/>
      <c r="GMR91" s="545"/>
      <c r="GMT91" s="545"/>
      <c r="GMU91" s="545"/>
      <c r="GMV91" s="545"/>
      <c r="GMW91" s="545"/>
      <c r="GMX91" s="545"/>
      <c r="GMY91" s="545"/>
      <c r="GMZ91" s="545"/>
      <c r="GNB91" s="545"/>
      <c r="GNC91" s="545"/>
      <c r="GND91" s="545"/>
      <c r="GNE91" s="545"/>
      <c r="GNF91" s="545"/>
      <c r="GNG91" s="545"/>
      <c r="GNH91" s="545"/>
      <c r="GNJ91" s="545"/>
      <c r="GNK91" s="545"/>
      <c r="GNL91" s="545"/>
      <c r="GNM91" s="545"/>
      <c r="GNN91" s="545"/>
      <c r="GNO91" s="545"/>
      <c r="GNP91" s="545"/>
      <c r="GNR91" s="545"/>
      <c r="GNS91" s="545"/>
      <c r="GNT91" s="545"/>
      <c r="GNU91" s="545"/>
      <c r="GNV91" s="545"/>
      <c r="GNW91" s="545"/>
      <c r="GNX91" s="545"/>
      <c r="GNZ91" s="545"/>
      <c r="GOA91" s="545"/>
      <c r="GOB91" s="545"/>
      <c r="GOC91" s="545"/>
      <c r="GOD91" s="545"/>
      <c r="GOE91" s="545"/>
      <c r="GOF91" s="545"/>
      <c r="GOH91" s="545"/>
      <c r="GOI91" s="545"/>
      <c r="GOJ91" s="545"/>
      <c r="GOK91" s="545"/>
      <c r="GOL91" s="545"/>
      <c r="GOM91" s="545"/>
      <c r="GON91" s="545"/>
      <c r="GOP91" s="545"/>
      <c r="GOQ91" s="545"/>
      <c r="GOR91" s="545"/>
      <c r="GOS91" s="545"/>
      <c r="GOT91" s="545"/>
      <c r="GOU91" s="545"/>
      <c r="GOV91" s="545"/>
      <c r="GOX91" s="545"/>
      <c r="GOY91" s="545"/>
      <c r="GOZ91" s="545"/>
      <c r="GPA91" s="545"/>
      <c r="GPB91" s="545"/>
      <c r="GPC91" s="545"/>
      <c r="GPD91" s="545"/>
      <c r="GPF91" s="545"/>
      <c r="GPG91" s="545"/>
      <c r="GPH91" s="545"/>
      <c r="GPI91" s="545"/>
      <c r="GPJ91" s="545"/>
      <c r="GPK91" s="545"/>
      <c r="GPL91" s="545"/>
      <c r="GPN91" s="545"/>
      <c r="GPO91" s="545"/>
      <c r="GPP91" s="545"/>
      <c r="GPQ91" s="545"/>
      <c r="GPR91" s="545"/>
      <c r="GPS91" s="545"/>
      <c r="GPT91" s="545"/>
      <c r="GPV91" s="545"/>
      <c r="GPW91" s="545"/>
      <c r="GPX91" s="545"/>
      <c r="GPY91" s="545"/>
      <c r="GPZ91" s="545"/>
      <c r="GQA91" s="545"/>
      <c r="GQB91" s="545"/>
      <c r="GQD91" s="545"/>
      <c r="GQE91" s="545"/>
      <c r="GQF91" s="545"/>
      <c r="GQG91" s="545"/>
      <c r="GQH91" s="545"/>
      <c r="GQI91" s="545"/>
      <c r="GQJ91" s="545"/>
      <c r="GQL91" s="545"/>
      <c r="GQM91" s="545"/>
      <c r="GQN91" s="545"/>
      <c r="GQO91" s="545"/>
      <c r="GQP91" s="545"/>
      <c r="GQQ91" s="545"/>
      <c r="GQR91" s="545"/>
      <c r="GQT91" s="545"/>
      <c r="GQU91" s="545"/>
      <c r="GQV91" s="545"/>
      <c r="GQW91" s="545"/>
      <c r="GQX91" s="545"/>
      <c r="GQY91" s="545"/>
      <c r="GQZ91" s="545"/>
      <c r="GRB91" s="545"/>
      <c r="GRC91" s="545"/>
      <c r="GRD91" s="545"/>
      <c r="GRE91" s="545"/>
      <c r="GRF91" s="545"/>
      <c r="GRG91" s="545"/>
      <c r="GRH91" s="545"/>
      <c r="GRJ91" s="545"/>
      <c r="GRK91" s="545"/>
      <c r="GRL91" s="545"/>
      <c r="GRM91" s="545"/>
      <c r="GRN91" s="545"/>
      <c r="GRO91" s="545"/>
      <c r="GRP91" s="545"/>
      <c r="GRR91" s="545"/>
      <c r="GRS91" s="545"/>
      <c r="GRT91" s="545"/>
      <c r="GRU91" s="545"/>
      <c r="GRV91" s="545"/>
      <c r="GRW91" s="545"/>
      <c r="GRX91" s="545"/>
      <c r="GRZ91" s="545"/>
      <c r="GSA91" s="545"/>
      <c r="GSB91" s="545"/>
      <c r="GSC91" s="545"/>
      <c r="GSD91" s="545"/>
      <c r="GSE91" s="545"/>
      <c r="GSF91" s="545"/>
      <c r="GSH91" s="545"/>
      <c r="GSI91" s="545"/>
      <c r="GSJ91" s="545"/>
      <c r="GSK91" s="545"/>
      <c r="GSL91" s="545"/>
      <c r="GSM91" s="545"/>
      <c r="GSN91" s="545"/>
      <c r="GSP91" s="545"/>
      <c r="GSQ91" s="545"/>
      <c r="GSR91" s="545"/>
      <c r="GSS91" s="545"/>
      <c r="GST91" s="545"/>
      <c r="GSU91" s="545"/>
      <c r="GSV91" s="545"/>
      <c r="GSX91" s="545"/>
      <c r="GSY91" s="545"/>
      <c r="GSZ91" s="545"/>
      <c r="GTA91" s="545"/>
      <c r="GTB91" s="545"/>
      <c r="GTC91" s="545"/>
      <c r="GTD91" s="545"/>
      <c r="GTF91" s="545"/>
      <c r="GTG91" s="545"/>
      <c r="GTH91" s="545"/>
      <c r="GTI91" s="545"/>
      <c r="GTJ91" s="545"/>
      <c r="GTK91" s="545"/>
      <c r="GTL91" s="545"/>
      <c r="GTN91" s="545"/>
      <c r="GTO91" s="545"/>
      <c r="GTP91" s="545"/>
      <c r="GTQ91" s="545"/>
      <c r="GTR91" s="545"/>
      <c r="GTS91" s="545"/>
      <c r="GTT91" s="545"/>
      <c r="GTV91" s="545"/>
      <c r="GTW91" s="545"/>
      <c r="GTX91" s="545"/>
      <c r="GTY91" s="545"/>
      <c r="GTZ91" s="545"/>
      <c r="GUA91" s="545"/>
      <c r="GUB91" s="545"/>
      <c r="GUD91" s="545"/>
      <c r="GUE91" s="545"/>
      <c r="GUF91" s="545"/>
      <c r="GUG91" s="545"/>
      <c r="GUH91" s="545"/>
      <c r="GUI91" s="545"/>
      <c r="GUJ91" s="545"/>
      <c r="GUL91" s="545"/>
      <c r="GUM91" s="545"/>
      <c r="GUN91" s="545"/>
      <c r="GUO91" s="545"/>
      <c r="GUP91" s="545"/>
      <c r="GUQ91" s="545"/>
      <c r="GUR91" s="545"/>
      <c r="GUT91" s="545"/>
      <c r="GUU91" s="545"/>
      <c r="GUV91" s="545"/>
      <c r="GUW91" s="545"/>
      <c r="GUX91" s="545"/>
      <c r="GUY91" s="545"/>
      <c r="GUZ91" s="545"/>
      <c r="GVB91" s="545"/>
      <c r="GVC91" s="545"/>
      <c r="GVD91" s="545"/>
      <c r="GVE91" s="545"/>
      <c r="GVF91" s="545"/>
      <c r="GVG91" s="545"/>
      <c r="GVH91" s="545"/>
      <c r="GVJ91" s="545"/>
      <c r="GVK91" s="545"/>
      <c r="GVL91" s="545"/>
      <c r="GVM91" s="545"/>
      <c r="GVN91" s="545"/>
      <c r="GVO91" s="545"/>
      <c r="GVP91" s="545"/>
      <c r="GVR91" s="545"/>
      <c r="GVS91" s="545"/>
      <c r="GVT91" s="545"/>
      <c r="GVU91" s="545"/>
      <c r="GVV91" s="545"/>
      <c r="GVW91" s="545"/>
      <c r="GVX91" s="545"/>
      <c r="GVZ91" s="545"/>
      <c r="GWA91" s="545"/>
      <c r="GWB91" s="545"/>
      <c r="GWC91" s="545"/>
      <c r="GWD91" s="545"/>
      <c r="GWE91" s="545"/>
      <c r="GWF91" s="545"/>
      <c r="GWH91" s="545"/>
      <c r="GWI91" s="545"/>
      <c r="GWJ91" s="545"/>
      <c r="GWK91" s="545"/>
      <c r="GWL91" s="545"/>
      <c r="GWM91" s="545"/>
      <c r="GWN91" s="545"/>
      <c r="GWP91" s="545"/>
      <c r="GWQ91" s="545"/>
      <c r="GWR91" s="545"/>
      <c r="GWS91" s="545"/>
      <c r="GWT91" s="545"/>
      <c r="GWU91" s="545"/>
      <c r="GWV91" s="545"/>
      <c r="GWX91" s="545"/>
      <c r="GWY91" s="545"/>
      <c r="GWZ91" s="545"/>
      <c r="GXA91" s="545"/>
      <c r="GXB91" s="545"/>
      <c r="GXC91" s="545"/>
      <c r="GXD91" s="545"/>
      <c r="GXF91" s="545"/>
      <c r="GXG91" s="545"/>
      <c r="GXH91" s="545"/>
      <c r="GXI91" s="545"/>
      <c r="GXJ91" s="545"/>
      <c r="GXK91" s="545"/>
      <c r="GXL91" s="545"/>
      <c r="GXN91" s="545"/>
      <c r="GXO91" s="545"/>
      <c r="GXP91" s="545"/>
      <c r="GXQ91" s="545"/>
      <c r="GXR91" s="545"/>
      <c r="GXS91" s="545"/>
      <c r="GXT91" s="545"/>
      <c r="GXV91" s="545"/>
      <c r="GXW91" s="545"/>
      <c r="GXX91" s="545"/>
      <c r="GXY91" s="545"/>
      <c r="GXZ91" s="545"/>
      <c r="GYA91" s="545"/>
      <c r="GYB91" s="545"/>
      <c r="GYD91" s="545"/>
      <c r="GYE91" s="545"/>
      <c r="GYF91" s="545"/>
      <c r="GYG91" s="545"/>
      <c r="GYH91" s="545"/>
      <c r="GYI91" s="545"/>
      <c r="GYJ91" s="545"/>
      <c r="GYL91" s="545"/>
      <c r="GYM91" s="545"/>
      <c r="GYN91" s="545"/>
      <c r="GYO91" s="545"/>
      <c r="GYP91" s="545"/>
      <c r="GYQ91" s="545"/>
      <c r="GYR91" s="545"/>
      <c r="GYT91" s="545"/>
      <c r="GYU91" s="545"/>
      <c r="GYV91" s="545"/>
      <c r="GYW91" s="545"/>
      <c r="GYX91" s="545"/>
      <c r="GYY91" s="545"/>
      <c r="GYZ91" s="545"/>
      <c r="GZB91" s="545"/>
      <c r="GZC91" s="545"/>
      <c r="GZD91" s="545"/>
      <c r="GZE91" s="545"/>
      <c r="GZF91" s="545"/>
      <c r="GZG91" s="545"/>
      <c r="GZH91" s="545"/>
      <c r="GZJ91" s="545"/>
      <c r="GZK91" s="545"/>
      <c r="GZL91" s="545"/>
      <c r="GZM91" s="545"/>
      <c r="GZN91" s="545"/>
      <c r="GZO91" s="545"/>
      <c r="GZP91" s="545"/>
      <c r="GZR91" s="545"/>
      <c r="GZS91" s="545"/>
      <c r="GZT91" s="545"/>
      <c r="GZU91" s="545"/>
      <c r="GZV91" s="545"/>
      <c r="GZW91" s="545"/>
      <c r="GZX91" s="545"/>
      <c r="GZZ91" s="545"/>
      <c r="HAA91" s="545"/>
      <c r="HAB91" s="545"/>
      <c r="HAC91" s="545"/>
      <c r="HAD91" s="545"/>
      <c r="HAE91" s="545"/>
      <c r="HAF91" s="545"/>
      <c r="HAH91" s="545"/>
      <c r="HAI91" s="545"/>
      <c r="HAJ91" s="545"/>
      <c r="HAK91" s="545"/>
      <c r="HAL91" s="545"/>
      <c r="HAM91" s="545"/>
      <c r="HAN91" s="545"/>
      <c r="HAP91" s="545"/>
      <c r="HAQ91" s="545"/>
      <c r="HAR91" s="545"/>
      <c r="HAS91" s="545"/>
      <c r="HAT91" s="545"/>
      <c r="HAU91" s="545"/>
      <c r="HAV91" s="545"/>
      <c r="HAX91" s="545"/>
      <c r="HAY91" s="545"/>
      <c r="HAZ91" s="545"/>
      <c r="HBA91" s="545"/>
      <c r="HBB91" s="545"/>
      <c r="HBC91" s="545"/>
      <c r="HBD91" s="545"/>
      <c r="HBF91" s="545"/>
      <c r="HBG91" s="545"/>
      <c r="HBH91" s="545"/>
      <c r="HBI91" s="545"/>
      <c r="HBJ91" s="545"/>
      <c r="HBK91" s="545"/>
      <c r="HBL91" s="545"/>
      <c r="HBN91" s="545"/>
      <c r="HBO91" s="545"/>
      <c r="HBP91" s="545"/>
      <c r="HBQ91" s="545"/>
      <c r="HBR91" s="545"/>
      <c r="HBS91" s="545"/>
      <c r="HBT91" s="545"/>
      <c r="HBV91" s="545"/>
      <c r="HBW91" s="545"/>
      <c r="HBX91" s="545"/>
      <c r="HBY91" s="545"/>
      <c r="HBZ91" s="545"/>
      <c r="HCA91" s="545"/>
      <c r="HCB91" s="545"/>
      <c r="HCD91" s="545"/>
      <c r="HCE91" s="545"/>
      <c r="HCF91" s="545"/>
      <c r="HCG91" s="545"/>
      <c r="HCH91" s="545"/>
      <c r="HCI91" s="545"/>
      <c r="HCJ91" s="545"/>
      <c r="HCL91" s="545"/>
      <c r="HCM91" s="545"/>
      <c r="HCN91" s="545"/>
      <c r="HCO91" s="545"/>
      <c r="HCP91" s="545"/>
      <c r="HCQ91" s="545"/>
      <c r="HCR91" s="545"/>
      <c r="HCT91" s="545"/>
      <c r="HCU91" s="545"/>
      <c r="HCV91" s="545"/>
      <c r="HCW91" s="545"/>
      <c r="HCX91" s="545"/>
      <c r="HCY91" s="545"/>
      <c r="HCZ91" s="545"/>
      <c r="HDB91" s="545"/>
      <c r="HDC91" s="545"/>
      <c r="HDD91" s="545"/>
      <c r="HDE91" s="545"/>
      <c r="HDF91" s="545"/>
      <c r="HDG91" s="545"/>
      <c r="HDH91" s="545"/>
      <c r="HDJ91" s="545"/>
      <c r="HDK91" s="545"/>
      <c r="HDL91" s="545"/>
      <c r="HDM91" s="545"/>
      <c r="HDN91" s="545"/>
      <c r="HDO91" s="545"/>
      <c r="HDP91" s="545"/>
      <c r="HDR91" s="545"/>
      <c r="HDS91" s="545"/>
      <c r="HDT91" s="545"/>
      <c r="HDU91" s="545"/>
      <c r="HDV91" s="545"/>
      <c r="HDW91" s="545"/>
      <c r="HDX91" s="545"/>
      <c r="HDZ91" s="545"/>
      <c r="HEA91" s="545"/>
      <c r="HEB91" s="545"/>
      <c r="HEC91" s="545"/>
      <c r="HED91" s="545"/>
      <c r="HEE91" s="545"/>
      <c r="HEF91" s="545"/>
      <c r="HEH91" s="545"/>
      <c r="HEI91" s="545"/>
      <c r="HEJ91" s="545"/>
      <c r="HEK91" s="545"/>
      <c r="HEL91" s="545"/>
      <c r="HEM91" s="545"/>
      <c r="HEN91" s="545"/>
      <c r="HEP91" s="545"/>
      <c r="HEQ91" s="545"/>
      <c r="HER91" s="545"/>
      <c r="HES91" s="545"/>
      <c r="HET91" s="545"/>
      <c r="HEU91" s="545"/>
      <c r="HEV91" s="545"/>
      <c r="HEX91" s="545"/>
      <c r="HEY91" s="545"/>
      <c r="HEZ91" s="545"/>
      <c r="HFA91" s="545"/>
      <c r="HFB91" s="545"/>
      <c r="HFC91" s="545"/>
      <c r="HFD91" s="545"/>
      <c r="HFF91" s="545"/>
      <c r="HFG91" s="545"/>
      <c r="HFH91" s="545"/>
      <c r="HFI91" s="545"/>
      <c r="HFJ91" s="545"/>
      <c r="HFK91" s="545"/>
      <c r="HFL91" s="545"/>
      <c r="HFN91" s="545"/>
      <c r="HFO91" s="545"/>
      <c r="HFP91" s="545"/>
      <c r="HFQ91" s="545"/>
      <c r="HFR91" s="545"/>
      <c r="HFS91" s="545"/>
      <c r="HFT91" s="545"/>
      <c r="HFV91" s="545"/>
      <c r="HFW91" s="545"/>
      <c r="HFX91" s="545"/>
      <c r="HFY91" s="545"/>
      <c r="HFZ91" s="545"/>
      <c r="HGA91" s="545"/>
      <c r="HGB91" s="545"/>
      <c r="HGD91" s="545"/>
      <c r="HGE91" s="545"/>
      <c r="HGF91" s="545"/>
      <c r="HGG91" s="545"/>
      <c r="HGH91" s="545"/>
      <c r="HGI91" s="545"/>
      <c r="HGJ91" s="545"/>
      <c r="HGL91" s="545"/>
      <c r="HGM91" s="545"/>
      <c r="HGN91" s="545"/>
      <c r="HGO91" s="545"/>
      <c r="HGP91" s="545"/>
      <c r="HGQ91" s="545"/>
      <c r="HGR91" s="545"/>
      <c r="HGT91" s="545"/>
      <c r="HGU91" s="545"/>
      <c r="HGV91" s="545"/>
      <c r="HGW91" s="545"/>
      <c r="HGX91" s="545"/>
      <c r="HGY91" s="545"/>
      <c r="HGZ91" s="545"/>
      <c r="HHB91" s="545"/>
      <c r="HHC91" s="545"/>
      <c r="HHD91" s="545"/>
      <c r="HHE91" s="545"/>
      <c r="HHF91" s="545"/>
      <c r="HHG91" s="545"/>
      <c r="HHH91" s="545"/>
      <c r="HHJ91" s="545"/>
      <c r="HHK91" s="545"/>
      <c r="HHL91" s="545"/>
      <c r="HHM91" s="545"/>
      <c r="HHN91" s="545"/>
      <c r="HHO91" s="545"/>
      <c r="HHP91" s="545"/>
      <c r="HHR91" s="545"/>
      <c r="HHS91" s="545"/>
      <c r="HHT91" s="545"/>
      <c r="HHU91" s="545"/>
      <c r="HHV91" s="545"/>
      <c r="HHW91" s="545"/>
      <c r="HHX91" s="545"/>
      <c r="HHZ91" s="545"/>
      <c r="HIA91" s="545"/>
      <c r="HIB91" s="545"/>
      <c r="HIC91" s="545"/>
      <c r="HID91" s="545"/>
      <c r="HIE91" s="545"/>
      <c r="HIF91" s="545"/>
      <c r="HIH91" s="545"/>
      <c r="HII91" s="545"/>
      <c r="HIJ91" s="545"/>
      <c r="HIK91" s="545"/>
      <c r="HIL91" s="545"/>
      <c r="HIM91" s="545"/>
      <c r="HIN91" s="545"/>
      <c r="HIP91" s="545"/>
      <c r="HIQ91" s="545"/>
      <c r="HIR91" s="545"/>
      <c r="HIS91" s="545"/>
      <c r="HIT91" s="545"/>
      <c r="HIU91" s="545"/>
      <c r="HIV91" s="545"/>
      <c r="HIX91" s="545"/>
      <c r="HIY91" s="545"/>
      <c r="HIZ91" s="545"/>
      <c r="HJA91" s="545"/>
      <c r="HJB91" s="545"/>
      <c r="HJC91" s="545"/>
      <c r="HJD91" s="545"/>
      <c r="HJF91" s="545"/>
      <c r="HJG91" s="545"/>
      <c r="HJH91" s="545"/>
      <c r="HJI91" s="545"/>
      <c r="HJJ91" s="545"/>
      <c r="HJK91" s="545"/>
      <c r="HJL91" s="545"/>
      <c r="HJN91" s="545"/>
      <c r="HJO91" s="545"/>
      <c r="HJP91" s="545"/>
      <c r="HJQ91" s="545"/>
      <c r="HJR91" s="545"/>
      <c r="HJS91" s="545"/>
      <c r="HJT91" s="545"/>
      <c r="HJV91" s="545"/>
      <c r="HJW91" s="545"/>
      <c r="HJX91" s="545"/>
      <c r="HJY91" s="545"/>
      <c r="HJZ91" s="545"/>
      <c r="HKA91" s="545"/>
      <c r="HKB91" s="545"/>
      <c r="HKD91" s="545"/>
      <c r="HKE91" s="545"/>
      <c r="HKF91" s="545"/>
      <c r="HKG91" s="545"/>
      <c r="HKH91" s="545"/>
      <c r="HKI91" s="545"/>
      <c r="HKJ91" s="545"/>
      <c r="HKL91" s="545"/>
      <c r="HKM91" s="545"/>
      <c r="HKN91" s="545"/>
      <c r="HKO91" s="545"/>
      <c r="HKP91" s="545"/>
      <c r="HKQ91" s="545"/>
      <c r="HKR91" s="545"/>
      <c r="HKT91" s="545"/>
      <c r="HKU91" s="545"/>
      <c r="HKV91" s="545"/>
      <c r="HKW91" s="545"/>
      <c r="HKX91" s="545"/>
      <c r="HKY91" s="545"/>
      <c r="HKZ91" s="545"/>
      <c r="HLB91" s="545"/>
      <c r="HLC91" s="545"/>
      <c r="HLD91" s="545"/>
      <c r="HLE91" s="545"/>
      <c r="HLF91" s="545"/>
      <c r="HLG91" s="545"/>
      <c r="HLH91" s="545"/>
      <c r="HLJ91" s="545"/>
      <c r="HLK91" s="545"/>
      <c r="HLL91" s="545"/>
      <c r="HLM91" s="545"/>
      <c r="HLN91" s="545"/>
      <c r="HLO91" s="545"/>
      <c r="HLP91" s="545"/>
      <c r="HLR91" s="545"/>
      <c r="HLS91" s="545"/>
      <c r="HLT91" s="545"/>
      <c r="HLU91" s="545"/>
      <c r="HLV91" s="545"/>
      <c r="HLW91" s="545"/>
      <c r="HLX91" s="545"/>
      <c r="HLZ91" s="545"/>
      <c r="HMA91" s="545"/>
      <c r="HMB91" s="545"/>
      <c r="HMC91" s="545"/>
      <c r="HMD91" s="545"/>
      <c r="HME91" s="545"/>
      <c r="HMF91" s="545"/>
      <c r="HMH91" s="545"/>
      <c r="HMI91" s="545"/>
      <c r="HMJ91" s="545"/>
      <c r="HMK91" s="545"/>
      <c r="HML91" s="545"/>
      <c r="HMM91" s="545"/>
      <c r="HMN91" s="545"/>
      <c r="HMP91" s="545"/>
      <c r="HMQ91" s="545"/>
      <c r="HMR91" s="545"/>
      <c r="HMS91" s="545"/>
      <c r="HMT91" s="545"/>
      <c r="HMU91" s="545"/>
      <c r="HMV91" s="545"/>
      <c r="HMX91" s="545"/>
      <c r="HMY91" s="545"/>
      <c r="HMZ91" s="545"/>
      <c r="HNA91" s="545"/>
      <c r="HNB91" s="545"/>
      <c r="HNC91" s="545"/>
      <c r="HND91" s="545"/>
      <c r="HNF91" s="545"/>
      <c r="HNG91" s="545"/>
      <c r="HNH91" s="545"/>
      <c r="HNI91" s="545"/>
      <c r="HNJ91" s="545"/>
      <c r="HNK91" s="545"/>
      <c r="HNL91" s="545"/>
      <c r="HNN91" s="545"/>
      <c r="HNO91" s="545"/>
      <c r="HNP91" s="545"/>
      <c r="HNQ91" s="545"/>
      <c r="HNR91" s="545"/>
      <c r="HNS91" s="545"/>
      <c r="HNT91" s="545"/>
      <c r="HNV91" s="545"/>
      <c r="HNW91" s="545"/>
      <c r="HNX91" s="545"/>
      <c r="HNY91" s="545"/>
      <c r="HNZ91" s="545"/>
      <c r="HOA91" s="545"/>
      <c r="HOB91" s="545"/>
      <c r="HOD91" s="545"/>
      <c r="HOE91" s="545"/>
      <c r="HOF91" s="545"/>
      <c r="HOG91" s="545"/>
      <c r="HOH91" s="545"/>
      <c r="HOI91" s="545"/>
      <c r="HOJ91" s="545"/>
      <c r="HOL91" s="545"/>
      <c r="HOM91" s="545"/>
      <c r="HON91" s="545"/>
      <c r="HOO91" s="545"/>
      <c r="HOP91" s="545"/>
      <c r="HOQ91" s="545"/>
      <c r="HOR91" s="545"/>
      <c r="HOT91" s="545"/>
      <c r="HOU91" s="545"/>
      <c r="HOV91" s="545"/>
      <c r="HOW91" s="545"/>
      <c r="HOX91" s="545"/>
      <c r="HOY91" s="545"/>
      <c r="HOZ91" s="545"/>
      <c r="HPB91" s="545"/>
      <c r="HPC91" s="545"/>
      <c r="HPD91" s="545"/>
      <c r="HPE91" s="545"/>
      <c r="HPF91" s="545"/>
      <c r="HPG91" s="545"/>
      <c r="HPH91" s="545"/>
      <c r="HPJ91" s="545"/>
      <c r="HPK91" s="545"/>
      <c r="HPL91" s="545"/>
      <c r="HPM91" s="545"/>
      <c r="HPN91" s="545"/>
      <c r="HPO91" s="545"/>
      <c r="HPP91" s="545"/>
      <c r="HPR91" s="545"/>
      <c r="HPS91" s="545"/>
      <c r="HPT91" s="545"/>
      <c r="HPU91" s="545"/>
      <c r="HPV91" s="545"/>
      <c r="HPW91" s="545"/>
      <c r="HPX91" s="545"/>
      <c r="HPZ91" s="545"/>
      <c r="HQA91" s="545"/>
      <c r="HQB91" s="545"/>
      <c r="HQC91" s="545"/>
      <c r="HQD91" s="545"/>
      <c r="HQE91" s="545"/>
      <c r="HQF91" s="545"/>
      <c r="HQH91" s="545"/>
      <c r="HQI91" s="545"/>
      <c r="HQJ91" s="545"/>
      <c r="HQK91" s="545"/>
      <c r="HQL91" s="545"/>
      <c r="HQM91" s="545"/>
      <c r="HQN91" s="545"/>
      <c r="HQP91" s="545"/>
      <c r="HQQ91" s="545"/>
      <c r="HQR91" s="545"/>
      <c r="HQS91" s="545"/>
      <c r="HQT91" s="545"/>
      <c r="HQU91" s="545"/>
      <c r="HQV91" s="545"/>
      <c r="HQX91" s="545"/>
      <c r="HQY91" s="545"/>
      <c r="HQZ91" s="545"/>
      <c r="HRA91" s="545"/>
      <c r="HRB91" s="545"/>
      <c r="HRC91" s="545"/>
      <c r="HRD91" s="545"/>
      <c r="HRF91" s="545"/>
      <c r="HRG91" s="545"/>
      <c r="HRH91" s="545"/>
      <c r="HRI91" s="545"/>
      <c r="HRJ91" s="545"/>
      <c r="HRK91" s="545"/>
      <c r="HRL91" s="545"/>
      <c r="HRN91" s="545"/>
      <c r="HRO91" s="545"/>
      <c r="HRP91" s="545"/>
      <c r="HRQ91" s="545"/>
      <c r="HRR91" s="545"/>
      <c r="HRS91" s="545"/>
      <c r="HRT91" s="545"/>
      <c r="HRV91" s="545"/>
      <c r="HRW91" s="545"/>
      <c r="HRX91" s="545"/>
      <c r="HRY91" s="545"/>
      <c r="HRZ91" s="545"/>
      <c r="HSA91" s="545"/>
      <c r="HSB91" s="545"/>
      <c r="HSD91" s="545"/>
      <c r="HSE91" s="545"/>
      <c r="HSF91" s="545"/>
      <c r="HSG91" s="545"/>
      <c r="HSH91" s="545"/>
      <c r="HSI91" s="545"/>
      <c r="HSJ91" s="545"/>
      <c r="HSL91" s="545"/>
      <c r="HSM91" s="545"/>
      <c r="HSN91" s="545"/>
      <c r="HSO91" s="545"/>
      <c r="HSP91" s="545"/>
      <c r="HSQ91" s="545"/>
      <c r="HSR91" s="545"/>
      <c r="HST91" s="545"/>
      <c r="HSU91" s="545"/>
      <c r="HSV91" s="545"/>
      <c r="HSW91" s="545"/>
      <c r="HSX91" s="545"/>
      <c r="HSY91" s="545"/>
      <c r="HSZ91" s="545"/>
      <c r="HTB91" s="545"/>
      <c r="HTC91" s="545"/>
      <c r="HTD91" s="545"/>
      <c r="HTE91" s="545"/>
      <c r="HTF91" s="545"/>
      <c r="HTG91" s="545"/>
      <c r="HTH91" s="545"/>
      <c r="HTJ91" s="545"/>
      <c r="HTK91" s="545"/>
      <c r="HTL91" s="545"/>
      <c r="HTM91" s="545"/>
      <c r="HTN91" s="545"/>
      <c r="HTO91" s="545"/>
      <c r="HTP91" s="545"/>
      <c r="HTR91" s="545"/>
      <c r="HTS91" s="545"/>
      <c r="HTT91" s="545"/>
      <c r="HTU91" s="545"/>
      <c r="HTV91" s="545"/>
      <c r="HTW91" s="545"/>
      <c r="HTX91" s="545"/>
      <c r="HTZ91" s="545"/>
      <c r="HUA91" s="545"/>
      <c r="HUB91" s="545"/>
      <c r="HUC91" s="545"/>
      <c r="HUD91" s="545"/>
      <c r="HUE91" s="545"/>
      <c r="HUF91" s="545"/>
      <c r="HUH91" s="545"/>
      <c r="HUI91" s="545"/>
      <c r="HUJ91" s="545"/>
      <c r="HUK91" s="545"/>
      <c r="HUL91" s="545"/>
      <c r="HUM91" s="545"/>
      <c r="HUN91" s="545"/>
      <c r="HUP91" s="545"/>
      <c r="HUQ91" s="545"/>
      <c r="HUR91" s="545"/>
      <c r="HUS91" s="545"/>
      <c r="HUT91" s="545"/>
      <c r="HUU91" s="545"/>
      <c r="HUV91" s="545"/>
      <c r="HUX91" s="545"/>
      <c r="HUY91" s="545"/>
      <c r="HUZ91" s="545"/>
      <c r="HVA91" s="545"/>
      <c r="HVB91" s="545"/>
      <c r="HVC91" s="545"/>
      <c r="HVD91" s="545"/>
      <c r="HVF91" s="545"/>
      <c r="HVG91" s="545"/>
      <c r="HVH91" s="545"/>
      <c r="HVI91" s="545"/>
      <c r="HVJ91" s="545"/>
      <c r="HVK91" s="545"/>
      <c r="HVL91" s="545"/>
      <c r="HVN91" s="545"/>
      <c r="HVO91" s="545"/>
      <c r="HVP91" s="545"/>
      <c r="HVQ91" s="545"/>
      <c r="HVR91" s="545"/>
      <c r="HVS91" s="545"/>
      <c r="HVT91" s="545"/>
      <c r="HVV91" s="545"/>
      <c r="HVW91" s="545"/>
      <c r="HVX91" s="545"/>
      <c r="HVY91" s="545"/>
      <c r="HVZ91" s="545"/>
      <c r="HWA91" s="545"/>
      <c r="HWB91" s="545"/>
      <c r="HWD91" s="545"/>
      <c r="HWE91" s="545"/>
      <c r="HWF91" s="545"/>
      <c r="HWG91" s="545"/>
      <c r="HWH91" s="545"/>
      <c r="HWI91" s="545"/>
      <c r="HWJ91" s="545"/>
      <c r="HWL91" s="545"/>
      <c r="HWM91" s="545"/>
      <c r="HWN91" s="545"/>
      <c r="HWO91" s="545"/>
      <c r="HWP91" s="545"/>
      <c r="HWQ91" s="545"/>
      <c r="HWR91" s="545"/>
      <c r="HWT91" s="545"/>
      <c r="HWU91" s="545"/>
      <c r="HWV91" s="545"/>
      <c r="HWW91" s="545"/>
      <c r="HWX91" s="545"/>
      <c r="HWY91" s="545"/>
      <c r="HWZ91" s="545"/>
      <c r="HXB91" s="545"/>
      <c r="HXC91" s="545"/>
      <c r="HXD91" s="545"/>
      <c r="HXE91" s="545"/>
      <c r="HXF91" s="545"/>
      <c r="HXG91" s="545"/>
      <c r="HXH91" s="545"/>
      <c r="HXJ91" s="545"/>
      <c r="HXK91" s="545"/>
      <c r="HXL91" s="545"/>
      <c r="HXM91" s="545"/>
      <c r="HXN91" s="545"/>
      <c r="HXO91" s="545"/>
      <c r="HXP91" s="545"/>
      <c r="HXR91" s="545"/>
      <c r="HXS91" s="545"/>
      <c r="HXT91" s="545"/>
      <c r="HXU91" s="545"/>
      <c r="HXV91" s="545"/>
      <c r="HXW91" s="545"/>
      <c r="HXX91" s="545"/>
      <c r="HXZ91" s="545"/>
      <c r="HYA91" s="545"/>
      <c r="HYB91" s="545"/>
      <c r="HYC91" s="545"/>
      <c r="HYD91" s="545"/>
      <c r="HYE91" s="545"/>
      <c r="HYF91" s="545"/>
      <c r="HYH91" s="545"/>
      <c r="HYI91" s="545"/>
      <c r="HYJ91" s="545"/>
      <c r="HYK91" s="545"/>
      <c r="HYL91" s="545"/>
      <c r="HYM91" s="545"/>
      <c r="HYN91" s="545"/>
      <c r="HYP91" s="545"/>
      <c r="HYQ91" s="545"/>
      <c r="HYR91" s="545"/>
      <c r="HYS91" s="545"/>
      <c r="HYT91" s="545"/>
      <c r="HYU91" s="545"/>
      <c r="HYV91" s="545"/>
      <c r="HYX91" s="545"/>
      <c r="HYY91" s="545"/>
      <c r="HYZ91" s="545"/>
      <c r="HZA91" s="545"/>
      <c r="HZB91" s="545"/>
      <c r="HZC91" s="545"/>
      <c r="HZD91" s="545"/>
      <c r="HZF91" s="545"/>
      <c r="HZG91" s="545"/>
      <c r="HZH91" s="545"/>
      <c r="HZI91" s="545"/>
      <c r="HZJ91" s="545"/>
      <c r="HZK91" s="545"/>
      <c r="HZL91" s="545"/>
      <c r="HZN91" s="545"/>
      <c r="HZO91" s="545"/>
      <c r="HZP91" s="545"/>
      <c r="HZQ91" s="545"/>
      <c r="HZR91" s="545"/>
      <c r="HZS91" s="545"/>
      <c r="HZT91" s="545"/>
      <c r="HZV91" s="545"/>
      <c r="HZW91" s="545"/>
      <c r="HZX91" s="545"/>
      <c r="HZY91" s="545"/>
      <c r="HZZ91" s="545"/>
      <c r="IAA91" s="545"/>
      <c r="IAB91" s="545"/>
      <c r="IAD91" s="545"/>
      <c r="IAE91" s="545"/>
      <c r="IAF91" s="545"/>
      <c r="IAG91" s="545"/>
      <c r="IAH91" s="545"/>
      <c r="IAI91" s="545"/>
      <c r="IAJ91" s="545"/>
      <c r="IAL91" s="545"/>
      <c r="IAM91" s="545"/>
      <c r="IAN91" s="545"/>
      <c r="IAO91" s="545"/>
      <c r="IAP91" s="545"/>
      <c r="IAQ91" s="545"/>
      <c r="IAR91" s="545"/>
      <c r="IAT91" s="545"/>
      <c r="IAU91" s="545"/>
      <c r="IAV91" s="545"/>
      <c r="IAW91" s="545"/>
      <c r="IAX91" s="545"/>
      <c r="IAY91" s="545"/>
      <c r="IAZ91" s="545"/>
      <c r="IBB91" s="545"/>
      <c r="IBC91" s="545"/>
      <c r="IBD91" s="545"/>
      <c r="IBE91" s="545"/>
      <c r="IBF91" s="545"/>
      <c r="IBG91" s="545"/>
      <c r="IBH91" s="545"/>
      <c r="IBJ91" s="545"/>
      <c r="IBK91" s="545"/>
      <c r="IBL91" s="545"/>
      <c r="IBM91" s="545"/>
      <c r="IBN91" s="545"/>
      <c r="IBO91" s="545"/>
      <c r="IBP91" s="545"/>
      <c r="IBR91" s="545"/>
      <c r="IBS91" s="545"/>
      <c r="IBT91" s="545"/>
      <c r="IBU91" s="545"/>
      <c r="IBV91" s="545"/>
      <c r="IBW91" s="545"/>
      <c r="IBX91" s="545"/>
      <c r="IBZ91" s="545"/>
      <c r="ICA91" s="545"/>
      <c r="ICB91" s="545"/>
      <c r="ICC91" s="545"/>
      <c r="ICD91" s="545"/>
      <c r="ICE91" s="545"/>
      <c r="ICF91" s="545"/>
      <c r="ICH91" s="545"/>
      <c r="ICI91" s="545"/>
      <c r="ICJ91" s="545"/>
      <c r="ICK91" s="545"/>
      <c r="ICL91" s="545"/>
      <c r="ICM91" s="545"/>
      <c r="ICN91" s="545"/>
      <c r="ICP91" s="545"/>
      <c r="ICQ91" s="545"/>
      <c r="ICR91" s="545"/>
      <c r="ICS91" s="545"/>
      <c r="ICT91" s="545"/>
      <c r="ICU91" s="545"/>
      <c r="ICV91" s="545"/>
      <c r="ICX91" s="545"/>
      <c r="ICY91" s="545"/>
      <c r="ICZ91" s="545"/>
      <c r="IDA91" s="545"/>
      <c r="IDB91" s="545"/>
      <c r="IDC91" s="545"/>
      <c r="IDD91" s="545"/>
      <c r="IDF91" s="545"/>
      <c r="IDG91" s="545"/>
      <c r="IDH91" s="545"/>
      <c r="IDI91" s="545"/>
      <c r="IDJ91" s="545"/>
      <c r="IDK91" s="545"/>
      <c r="IDL91" s="545"/>
      <c r="IDN91" s="545"/>
      <c r="IDO91" s="545"/>
      <c r="IDP91" s="545"/>
      <c r="IDQ91" s="545"/>
      <c r="IDR91" s="545"/>
      <c r="IDS91" s="545"/>
      <c r="IDT91" s="545"/>
      <c r="IDV91" s="545"/>
      <c r="IDW91" s="545"/>
      <c r="IDX91" s="545"/>
      <c r="IDY91" s="545"/>
      <c r="IDZ91" s="545"/>
      <c r="IEA91" s="545"/>
      <c r="IEB91" s="545"/>
      <c r="IED91" s="545"/>
      <c r="IEE91" s="545"/>
      <c r="IEF91" s="545"/>
      <c r="IEG91" s="545"/>
      <c r="IEH91" s="545"/>
      <c r="IEI91" s="545"/>
      <c r="IEJ91" s="545"/>
      <c r="IEL91" s="545"/>
      <c r="IEM91" s="545"/>
      <c r="IEN91" s="545"/>
      <c r="IEO91" s="545"/>
      <c r="IEP91" s="545"/>
      <c r="IEQ91" s="545"/>
      <c r="IER91" s="545"/>
      <c r="IET91" s="545"/>
      <c r="IEU91" s="545"/>
      <c r="IEV91" s="545"/>
      <c r="IEW91" s="545"/>
      <c r="IEX91" s="545"/>
      <c r="IEY91" s="545"/>
      <c r="IEZ91" s="545"/>
      <c r="IFB91" s="545"/>
      <c r="IFC91" s="545"/>
      <c r="IFD91" s="545"/>
      <c r="IFE91" s="545"/>
      <c r="IFF91" s="545"/>
      <c r="IFG91" s="545"/>
      <c r="IFH91" s="545"/>
      <c r="IFJ91" s="545"/>
      <c r="IFK91" s="545"/>
      <c r="IFL91" s="545"/>
      <c r="IFM91" s="545"/>
      <c r="IFN91" s="545"/>
      <c r="IFO91" s="545"/>
      <c r="IFP91" s="545"/>
      <c r="IFR91" s="545"/>
      <c r="IFS91" s="545"/>
      <c r="IFT91" s="545"/>
      <c r="IFU91" s="545"/>
      <c r="IFV91" s="545"/>
      <c r="IFW91" s="545"/>
      <c r="IFX91" s="545"/>
      <c r="IFZ91" s="545"/>
      <c r="IGA91" s="545"/>
      <c r="IGB91" s="545"/>
      <c r="IGC91" s="545"/>
      <c r="IGD91" s="545"/>
      <c r="IGE91" s="545"/>
      <c r="IGF91" s="545"/>
      <c r="IGH91" s="545"/>
      <c r="IGI91" s="545"/>
      <c r="IGJ91" s="545"/>
      <c r="IGK91" s="545"/>
      <c r="IGL91" s="545"/>
      <c r="IGM91" s="545"/>
      <c r="IGN91" s="545"/>
      <c r="IGP91" s="545"/>
      <c r="IGQ91" s="545"/>
      <c r="IGR91" s="545"/>
      <c r="IGS91" s="545"/>
      <c r="IGT91" s="545"/>
      <c r="IGU91" s="545"/>
      <c r="IGV91" s="545"/>
      <c r="IGX91" s="545"/>
      <c r="IGY91" s="545"/>
      <c r="IGZ91" s="545"/>
      <c r="IHA91" s="545"/>
      <c r="IHB91" s="545"/>
      <c r="IHC91" s="545"/>
      <c r="IHD91" s="545"/>
      <c r="IHF91" s="545"/>
      <c r="IHG91" s="545"/>
      <c r="IHH91" s="545"/>
      <c r="IHI91" s="545"/>
      <c r="IHJ91" s="545"/>
      <c r="IHK91" s="545"/>
      <c r="IHL91" s="545"/>
      <c r="IHN91" s="545"/>
      <c r="IHO91" s="545"/>
      <c r="IHP91" s="545"/>
      <c r="IHQ91" s="545"/>
      <c r="IHR91" s="545"/>
      <c r="IHS91" s="545"/>
      <c r="IHT91" s="545"/>
      <c r="IHV91" s="545"/>
      <c r="IHW91" s="545"/>
      <c r="IHX91" s="545"/>
      <c r="IHY91" s="545"/>
      <c r="IHZ91" s="545"/>
      <c r="IIA91" s="545"/>
      <c r="IIB91" s="545"/>
      <c r="IID91" s="545"/>
      <c r="IIE91" s="545"/>
      <c r="IIF91" s="545"/>
      <c r="IIG91" s="545"/>
      <c r="IIH91" s="545"/>
      <c r="III91" s="545"/>
      <c r="IIJ91" s="545"/>
      <c r="IIL91" s="545"/>
      <c r="IIM91" s="545"/>
      <c r="IIN91" s="545"/>
      <c r="IIO91" s="545"/>
      <c r="IIP91" s="545"/>
      <c r="IIQ91" s="545"/>
      <c r="IIR91" s="545"/>
      <c r="IIT91" s="545"/>
      <c r="IIU91" s="545"/>
      <c r="IIV91" s="545"/>
      <c r="IIW91" s="545"/>
      <c r="IIX91" s="545"/>
      <c r="IIY91" s="545"/>
      <c r="IIZ91" s="545"/>
      <c r="IJB91" s="545"/>
      <c r="IJC91" s="545"/>
      <c r="IJD91" s="545"/>
      <c r="IJE91" s="545"/>
      <c r="IJF91" s="545"/>
      <c r="IJG91" s="545"/>
      <c r="IJH91" s="545"/>
      <c r="IJJ91" s="545"/>
      <c r="IJK91" s="545"/>
      <c r="IJL91" s="545"/>
      <c r="IJM91" s="545"/>
      <c r="IJN91" s="545"/>
      <c r="IJO91" s="545"/>
      <c r="IJP91" s="545"/>
      <c r="IJR91" s="545"/>
      <c r="IJS91" s="545"/>
      <c r="IJT91" s="545"/>
      <c r="IJU91" s="545"/>
      <c r="IJV91" s="545"/>
      <c r="IJW91" s="545"/>
      <c r="IJX91" s="545"/>
      <c r="IJZ91" s="545"/>
      <c r="IKA91" s="545"/>
      <c r="IKB91" s="545"/>
      <c r="IKC91" s="545"/>
      <c r="IKD91" s="545"/>
      <c r="IKE91" s="545"/>
      <c r="IKF91" s="545"/>
      <c r="IKH91" s="545"/>
      <c r="IKI91" s="545"/>
      <c r="IKJ91" s="545"/>
      <c r="IKK91" s="545"/>
      <c r="IKL91" s="545"/>
      <c r="IKM91" s="545"/>
      <c r="IKN91" s="545"/>
      <c r="IKP91" s="545"/>
      <c r="IKQ91" s="545"/>
      <c r="IKR91" s="545"/>
      <c r="IKS91" s="545"/>
      <c r="IKT91" s="545"/>
      <c r="IKU91" s="545"/>
      <c r="IKV91" s="545"/>
      <c r="IKX91" s="545"/>
      <c r="IKY91" s="545"/>
      <c r="IKZ91" s="545"/>
      <c r="ILA91" s="545"/>
      <c r="ILB91" s="545"/>
      <c r="ILC91" s="545"/>
      <c r="ILD91" s="545"/>
      <c r="ILF91" s="545"/>
      <c r="ILG91" s="545"/>
      <c r="ILH91" s="545"/>
      <c r="ILI91" s="545"/>
      <c r="ILJ91" s="545"/>
      <c r="ILK91" s="545"/>
      <c r="ILL91" s="545"/>
      <c r="ILN91" s="545"/>
      <c r="ILO91" s="545"/>
      <c r="ILP91" s="545"/>
      <c r="ILQ91" s="545"/>
      <c r="ILR91" s="545"/>
      <c r="ILS91" s="545"/>
      <c r="ILT91" s="545"/>
      <c r="ILV91" s="545"/>
      <c r="ILW91" s="545"/>
      <c r="ILX91" s="545"/>
      <c r="ILY91" s="545"/>
      <c r="ILZ91" s="545"/>
      <c r="IMA91" s="545"/>
      <c r="IMB91" s="545"/>
      <c r="IMD91" s="545"/>
      <c r="IME91" s="545"/>
      <c r="IMF91" s="545"/>
      <c r="IMG91" s="545"/>
      <c r="IMH91" s="545"/>
      <c r="IMI91" s="545"/>
      <c r="IMJ91" s="545"/>
      <c r="IML91" s="545"/>
      <c r="IMM91" s="545"/>
      <c r="IMN91" s="545"/>
      <c r="IMO91" s="545"/>
      <c r="IMP91" s="545"/>
      <c r="IMQ91" s="545"/>
      <c r="IMR91" s="545"/>
      <c r="IMT91" s="545"/>
      <c r="IMU91" s="545"/>
      <c r="IMV91" s="545"/>
      <c r="IMW91" s="545"/>
      <c r="IMX91" s="545"/>
      <c r="IMY91" s="545"/>
      <c r="IMZ91" s="545"/>
      <c r="INB91" s="545"/>
      <c r="INC91" s="545"/>
      <c r="IND91" s="545"/>
      <c r="INE91" s="545"/>
      <c r="INF91" s="545"/>
      <c r="ING91" s="545"/>
      <c r="INH91" s="545"/>
      <c r="INJ91" s="545"/>
      <c r="INK91" s="545"/>
      <c r="INL91" s="545"/>
      <c r="INM91" s="545"/>
      <c r="INN91" s="545"/>
      <c r="INO91" s="545"/>
      <c r="INP91" s="545"/>
      <c r="INR91" s="545"/>
      <c r="INS91" s="545"/>
      <c r="INT91" s="545"/>
      <c r="INU91" s="545"/>
      <c r="INV91" s="545"/>
      <c r="INW91" s="545"/>
      <c r="INX91" s="545"/>
      <c r="INZ91" s="545"/>
      <c r="IOA91" s="545"/>
      <c r="IOB91" s="545"/>
      <c r="IOC91" s="545"/>
      <c r="IOD91" s="545"/>
      <c r="IOE91" s="545"/>
      <c r="IOF91" s="545"/>
      <c r="IOH91" s="545"/>
      <c r="IOI91" s="545"/>
      <c r="IOJ91" s="545"/>
      <c r="IOK91" s="545"/>
      <c r="IOL91" s="545"/>
      <c r="IOM91" s="545"/>
      <c r="ION91" s="545"/>
      <c r="IOP91" s="545"/>
      <c r="IOQ91" s="545"/>
      <c r="IOR91" s="545"/>
      <c r="IOS91" s="545"/>
      <c r="IOT91" s="545"/>
      <c r="IOU91" s="545"/>
      <c r="IOV91" s="545"/>
      <c r="IOX91" s="545"/>
      <c r="IOY91" s="545"/>
      <c r="IOZ91" s="545"/>
      <c r="IPA91" s="545"/>
      <c r="IPB91" s="545"/>
      <c r="IPC91" s="545"/>
      <c r="IPD91" s="545"/>
      <c r="IPF91" s="545"/>
      <c r="IPG91" s="545"/>
      <c r="IPH91" s="545"/>
      <c r="IPI91" s="545"/>
      <c r="IPJ91" s="545"/>
      <c r="IPK91" s="545"/>
      <c r="IPL91" s="545"/>
      <c r="IPN91" s="545"/>
      <c r="IPO91" s="545"/>
      <c r="IPP91" s="545"/>
      <c r="IPQ91" s="545"/>
      <c r="IPR91" s="545"/>
      <c r="IPS91" s="545"/>
      <c r="IPT91" s="545"/>
      <c r="IPV91" s="545"/>
      <c r="IPW91" s="545"/>
      <c r="IPX91" s="545"/>
      <c r="IPY91" s="545"/>
      <c r="IPZ91" s="545"/>
      <c r="IQA91" s="545"/>
      <c r="IQB91" s="545"/>
      <c r="IQD91" s="545"/>
      <c r="IQE91" s="545"/>
      <c r="IQF91" s="545"/>
      <c r="IQG91" s="545"/>
      <c r="IQH91" s="545"/>
      <c r="IQI91" s="545"/>
      <c r="IQJ91" s="545"/>
      <c r="IQL91" s="545"/>
      <c r="IQM91" s="545"/>
      <c r="IQN91" s="545"/>
      <c r="IQO91" s="545"/>
      <c r="IQP91" s="545"/>
      <c r="IQQ91" s="545"/>
      <c r="IQR91" s="545"/>
      <c r="IQT91" s="545"/>
      <c r="IQU91" s="545"/>
      <c r="IQV91" s="545"/>
      <c r="IQW91" s="545"/>
      <c r="IQX91" s="545"/>
      <c r="IQY91" s="545"/>
      <c r="IQZ91" s="545"/>
      <c r="IRB91" s="545"/>
      <c r="IRC91" s="545"/>
      <c r="IRD91" s="545"/>
      <c r="IRE91" s="545"/>
      <c r="IRF91" s="545"/>
      <c r="IRG91" s="545"/>
      <c r="IRH91" s="545"/>
      <c r="IRJ91" s="545"/>
      <c r="IRK91" s="545"/>
      <c r="IRL91" s="545"/>
      <c r="IRM91" s="545"/>
      <c r="IRN91" s="545"/>
      <c r="IRO91" s="545"/>
      <c r="IRP91" s="545"/>
      <c r="IRR91" s="545"/>
      <c r="IRS91" s="545"/>
      <c r="IRT91" s="545"/>
      <c r="IRU91" s="545"/>
      <c r="IRV91" s="545"/>
      <c r="IRW91" s="545"/>
      <c r="IRX91" s="545"/>
      <c r="IRZ91" s="545"/>
      <c r="ISA91" s="545"/>
      <c r="ISB91" s="545"/>
      <c r="ISC91" s="545"/>
      <c r="ISD91" s="545"/>
      <c r="ISE91" s="545"/>
      <c r="ISF91" s="545"/>
      <c r="ISH91" s="545"/>
      <c r="ISI91" s="545"/>
      <c r="ISJ91" s="545"/>
      <c r="ISK91" s="545"/>
      <c r="ISL91" s="545"/>
      <c r="ISM91" s="545"/>
      <c r="ISN91" s="545"/>
      <c r="ISP91" s="545"/>
      <c r="ISQ91" s="545"/>
      <c r="ISR91" s="545"/>
      <c r="ISS91" s="545"/>
      <c r="IST91" s="545"/>
      <c r="ISU91" s="545"/>
      <c r="ISV91" s="545"/>
      <c r="ISX91" s="545"/>
      <c r="ISY91" s="545"/>
      <c r="ISZ91" s="545"/>
      <c r="ITA91" s="545"/>
      <c r="ITB91" s="545"/>
      <c r="ITC91" s="545"/>
      <c r="ITD91" s="545"/>
      <c r="ITF91" s="545"/>
      <c r="ITG91" s="545"/>
      <c r="ITH91" s="545"/>
      <c r="ITI91" s="545"/>
      <c r="ITJ91" s="545"/>
      <c r="ITK91" s="545"/>
      <c r="ITL91" s="545"/>
      <c r="ITN91" s="545"/>
      <c r="ITO91" s="545"/>
      <c r="ITP91" s="545"/>
      <c r="ITQ91" s="545"/>
      <c r="ITR91" s="545"/>
      <c r="ITS91" s="545"/>
      <c r="ITT91" s="545"/>
      <c r="ITV91" s="545"/>
      <c r="ITW91" s="545"/>
      <c r="ITX91" s="545"/>
      <c r="ITY91" s="545"/>
      <c r="ITZ91" s="545"/>
      <c r="IUA91" s="545"/>
      <c r="IUB91" s="545"/>
      <c r="IUD91" s="545"/>
      <c r="IUE91" s="545"/>
      <c r="IUF91" s="545"/>
      <c r="IUG91" s="545"/>
      <c r="IUH91" s="545"/>
      <c r="IUI91" s="545"/>
      <c r="IUJ91" s="545"/>
      <c r="IUL91" s="545"/>
      <c r="IUM91" s="545"/>
      <c r="IUN91" s="545"/>
      <c r="IUO91" s="545"/>
      <c r="IUP91" s="545"/>
      <c r="IUQ91" s="545"/>
      <c r="IUR91" s="545"/>
      <c r="IUT91" s="545"/>
      <c r="IUU91" s="545"/>
      <c r="IUV91" s="545"/>
      <c r="IUW91" s="545"/>
      <c r="IUX91" s="545"/>
      <c r="IUY91" s="545"/>
      <c r="IUZ91" s="545"/>
      <c r="IVB91" s="545"/>
      <c r="IVC91" s="545"/>
      <c r="IVD91" s="545"/>
      <c r="IVE91" s="545"/>
      <c r="IVF91" s="545"/>
      <c r="IVG91" s="545"/>
      <c r="IVH91" s="545"/>
      <c r="IVJ91" s="545"/>
      <c r="IVK91" s="545"/>
      <c r="IVL91" s="545"/>
      <c r="IVM91" s="545"/>
      <c r="IVN91" s="545"/>
      <c r="IVO91" s="545"/>
      <c r="IVP91" s="545"/>
      <c r="IVR91" s="545"/>
      <c r="IVS91" s="545"/>
      <c r="IVT91" s="545"/>
      <c r="IVU91" s="545"/>
      <c r="IVV91" s="545"/>
      <c r="IVW91" s="545"/>
      <c r="IVX91" s="545"/>
      <c r="IVZ91" s="545"/>
      <c r="IWA91" s="545"/>
      <c r="IWB91" s="545"/>
      <c r="IWC91" s="545"/>
      <c r="IWD91" s="545"/>
      <c r="IWE91" s="545"/>
      <c r="IWF91" s="545"/>
      <c r="IWH91" s="545"/>
      <c r="IWI91" s="545"/>
      <c r="IWJ91" s="545"/>
      <c r="IWK91" s="545"/>
      <c r="IWL91" s="545"/>
      <c r="IWM91" s="545"/>
      <c r="IWN91" s="545"/>
      <c r="IWP91" s="545"/>
      <c r="IWQ91" s="545"/>
      <c r="IWR91" s="545"/>
      <c r="IWS91" s="545"/>
      <c r="IWT91" s="545"/>
      <c r="IWU91" s="545"/>
      <c r="IWV91" s="545"/>
      <c r="IWX91" s="545"/>
      <c r="IWY91" s="545"/>
      <c r="IWZ91" s="545"/>
      <c r="IXA91" s="545"/>
      <c r="IXB91" s="545"/>
      <c r="IXC91" s="545"/>
      <c r="IXD91" s="545"/>
      <c r="IXF91" s="545"/>
      <c r="IXG91" s="545"/>
      <c r="IXH91" s="545"/>
      <c r="IXI91" s="545"/>
      <c r="IXJ91" s="545"/>
      <c r="IXK91" s="545"/>
      <c r="IXL91" s="545"/>
      <c r="IXN91" s="545"/>
      <c r="IXO91" s="545"/>
      <c r="IXP91" s="545"/>
      <c r="IXQ91" s="545"/>
      <c r="IXR91" s="545"/>
      <c r="IXS91" s="545"/>
      <c r="IXT91" s="545"/>
      <c r="IXV91" s="545"/>
      <c r="IXW91" s="545"/>
      <c r="IXX91" s="545"/>
      <c r="IXY91" s="545"/>
      <c r="IXZ91" s="545"/>
      <c r="IYA91" s="545"/>
      <c r="IYB91" s="545"/>
      <c r="IYD91" s="545"/>
      <c r="IYE91" s="545"/>
      <c r="IYF91" s="545"/>
      <c r="IYG91" s="545"/>
      <c r="IYH91" s="545"/>
      <c r="IYI91" s="545"/>
      <c r="IYJ91" s="545"/>
      <c r="IYL91" s="545"/>
      <c r="IYM91" s="545"/>
      <c r="IYN91" s="545"/>
      <c r="IYO91" s="545"/>
      <c r="IYP91" s="545"/>
      <c r="IYQ91" s="545"/>
      <c r="IYR91" s="545"/>
      <c r="IYT91" s="545"/>
      <c r="IYU91" s="545"/>
      <c r="IYV91" s="545"/>
      <c r="IYW91" s="545"/>
      <c r="IYX91" s="545"/>
      <c r="IYY91" s="545"/>
      <c r="IYZ91" s="545"/>
      <c r="IZB91" s="545"/>
      <c r="IZC91" s="545"/>
      <c r="IZD91" s="545"/>
      <c r="IZE91" s="545"/>
      <c r="IZF91" s="545"/>
      <c r="IZG91" s="545"/>
      <c r="IZH91" s="545"/>
      <c r="IZJ91" s="545"/>
      <c r="IZK91" s="545"/>
      <c r="IZL91" s="545"/>
      <c r="IZM91" s="545"/>
      <c r="IZN91" s="545"/>
      <c r="IZO91" s="545"/>
      <c r="IZP91" s="545"/>
      <c r="IZR91" s="545"/>
      <c r="IZS91" s="545"/>
      <c r="IZT91" s="545"/>
      <c r="IZU91" s="545"/>
      <c r="IZV91" s="545"/>
      <c r="IZW91" s="545"/>
      <c r="IZX91" s="545"/>
      <c r="IZZ91" s="545"/>
      <c r="JAA91" s="545"/>
      <c r="JAB91" s="545"/>
      <c r="JAC91" s="545"/>
      <c r="JAD91" s="545"/>
      <c r="JAE91" s="545"/>
      <c r="JAF91" s="545"/>
      <c r="JAH91" s="545"/>
      <c r="JAI91" s="545"/>
      <c r="JAJ91" s="545"/>
      <c r="JAK91" s="545"/>
      <c r="JAL91" s="545"/>
      <c r="JAM91" s="545"/>
      <c r="JAN91" s="545"/>
      <c r="JAP91" s="545"/>
      <c r="JAQ91" s="545"/>
      <c r="JAR91" s="545"/>
      <c r="JAS91" s="545"/>
      <c r="JAT91" s="545"/>
      <c r="JAU91" s="545"/>
      <c r="JAV91" s="545"/>
      <c r="JAX91" s="545"/>
      <c r="JAY91" s="545"/>
      <c r="JAZ91" s="545"/>
      <c r="JBA91" s="545"/>
      <c r="JBB91" s="545"/>
      <c r="JBC91" s="545"/>
      <c r="JBD91" s="545"/>
      <c r="JBF91" s="545"/>
      <c r="JBG91" s="545"/>
      <c r="JBH91" s="545"/>
      <c r="JBI91" s="545"/>
      <c r="JBJ91" s="545"/>
      <c r="JBK91" s="545"/>
      <c r="JBL91" s="545"/>
      <c r="JBN91" s="545"/>
      <c r="JBO91" s="545"/>
      <c r="JBP91" s="545"/>
      <c r="JBQ91" s="545"/>
      <c r="JBR91" s="545"/>
      <c r="JBS91" s="545"/>
      <c r="JBT91" s="545"/>
      <c r="JBV91" s="545"/>
      <c r="JBW91" s="545"/>
      <c r="JBX91" s="545"/>
      <c r="JBY91" s="545"/>
      <c r="JBZ91" s="545"/>
      <c r="JCA91" s="545"/>
      <c r="JCB91" s="545"/>
      <c r="JCD91" s="545"/>
      <c r="JCE91" s="545"/>
      <c r="JCF91" s="545"/>
      <c r="JCG91" s="545"/>
      <c r="JCH91" s="545"/>
      <c r="JCI91" s="545"/>
      <c r="JCJ91" s="545"/>
      <c r="JCL91" s="545"/>
      <c r="JCM91" s="545"/>
      <c r="JCN91" s="545"/>
      <c r="JCO91" s="545"/>
      <c r="JCP91" s="545"/>
      <c r="JCQ91" s="545"/>
      <c r="JCR91" s="545"/>
      <c r="JCT91" s="545"/>
      <c r="JCU91" s="545"/>
      <c r="JCV91" s="545"/>
      <c r="JCW91" s="545"/>
      <c r="JCX91" s="545"/>
      <c r="JCY91" s="545"/>
      <c r="JCZ91" s="545"/>
      <c r="JDB91" s="545"/>
      <c r="JDC91" s="545"/>
      <c r="JDD91" s="545"/>
      <c r="JDE91" s="545"/>
      <c r="JDF91" s="545"/>
      <c r="JDG91" s="545"/>
      <c r="JDH91" s="545"/>
      <c r="JDJ91" s="545"/>
      <c r="JDK91" s="545"/>
      <c r="JDL91" s="545"/>
      <c r="JDM91" s="545"/>
      <c r="JDN91" s="545"/>
      <c r="JDO91" s="545"/>
      <c r="JDP91" s="545"/>
      <c r="JDR91" s="545"/>
      <c r="JDS91" s="545"/>
      <c r="JDT91" s="545"/>
      <c r="JDU91" s="545"/>
      <c r="JDV91" s="545"/>
      <c r="JDW91" s="545"/>
      <c r="JDX91" s="545"/>
      <c r="JDZ91" s="545"/>
      <c r="JEA91" s="545"/>
      <c r="JEB91" s="545"/>
      <c r="JEC91" s="545"/>
      <c r="JED91" s="545"/>
      <c r="JEE91" s="545"/>
      <c r="JEF91" s="545"/>
      <c r="JEH91" s="545"/>
      <c r="JEI91" s="545"/>
      <c r="JEJ91" s="545"/>
      <c r="JEK91" s="545"/>
      <c r="JEL91" s="545"/>
      <c r="JEM91" s="545"/>
      <c r="JEN91" s="545"/>
      <c r="JEP91" s="545"/>
      <c r="JEQ91" s="545"/>
      <c r="JER91" s="545"/>
      <c r="JES91" s="545"/>
      <c r="JET91" s="545"/>
      <c r="JEU91" s="545"/>
      <c r="JEV91" s="545"/>
      <c r="JEX91" s="545"/>
      <c r="JEY91" s="545"/>
      <c r="JEZ91" s="545"/>
      <c r="JFA91" s="545"/>
      <c r="JFB91" s="545"/>
      <c r="JFC91" s="545"/>
      <c r="JFD91" s="545"/>
      <c r="JFF91" s="545"/>
      <c r="JFG91" s="545"/>
      <c r="JFH91" s="545"/>
      <c r="JFI91" s="545"/>
      <c r="JFJ91" s="545"/>
      <c r="JFK91" s="545"/>
      <c r="JFL91" s="545"/>
      <c r="JFN91" s="545"/>
      <c r="JFO91" s="545"/>
      <c r="JFP91" s="545"/>
      <c r="JFQ91" s="545"/>
      <c r="JFR91" s="545"/>
      <c r="JFS91" s="545"/>
      <c r="JFT91" s="545"/>
      <c r="JFV91" s="545"/>
      <c r="JFW91" s="545"/>
      <c r="JFX91" s="545"/>
      <c r="JFY91" s="545"/>
      <c r="JFZ91" s="545"/>
      <c r="JGA91" s="545"/>
      <c r="JGB91" s="545"/>
      <c r="JGD91" s="545"/>
      <c r="JGE91" s="545"/>
      <c r="JGF91" s="545"/>
      <c r="JGG91" s="545"/>
      <c r="JGH91" s="545"/>
      <c r="JGI91" s="545"/>
      <c r="JGJ91" s="545"/>
      <c r="JGL91" s="545"/>
      <c r="JGM91" s="545"/>
      <c r="JGN91" s="545"/>
      <c r="JGO91" s="545"/>
      <c r="JGP91" s="545"/>
      <c r="JGQ91" s="545"/>
      <c r="JGR91" s="545"/>
      <c r="JGT91" s="545"/>
      <c r="JGU91" s="545"/>
      <c r="JGV91" s="545"/>
      <c r="JGW91" s="545"/>
      <c r="JGX91" s="545"/>
      <c r="JGY91" s="545"/>
      <c r="JGZ91" s="545"/>
      <c r="JHB91" s="545"/>
      <c r="JHC91" s="545"/>
      <c r="JHD91" s="545"/>
      <c r="JHE91" s="545"/>
      <c r="JHF91" s="545"/>
      <c r="JHG91" s="545"/>
      <c r="JHH91" s="545"/>
      <c r="JHJ91" s="545"/>
      <c r="JHK91" s="545"/>
      <c r="JHL91" s="545"/>
      <c r="JHM91" s="545"/>
      <c r="JHN91" s="545"/>
      <c r="JHO91" s="545"/>
      <c r="JHP91" s="545"/>
      <c r="JHR91" s="545"/>
      <c r="JHS91" s="545"/>
      <c r="JHT91" s="545"/>
      <c r="JHU91" s="545"/>
      <c r="JHV91" s="545"/>
      <c r="JHW91" s="545"/>
      <c r="JHX91" s="545"/>
      <c r="JHZ91" s="545"/>
      <c r="JIA91" s="545"/>
      <c r="JIB91" s="545"/>
      <c r="JIC91" s="545"/>
      <c r="JID91" s="545"/>
      <c r="JIE91" s="545"/>
      <c r="JIF91" s="545"/>
      <c r="JIH91" s="545"/>
      <c r="JII91" s="545"/>
      <c r="JIJ91" s="545"/>
      <c r="JIK91" s="545"/>
      <c r="JIL91" s="545"/>
      <c r="JIM91" s="545"/>
      <c r="JIN91" s="545"/>
      <c r="JIP91" s="545"/>
      <c r="JIQ91" s="545"/>
      <c r="JIR91" s="545"/>
      <c r="JIS91" s="545"/>
      <c r="JIT91" s="545"/>
      <c r="JIU91" s="545"/>
      <c r="JIV91" s="545"/>
      <c r="JIX91" s="545"/>
      <c r="JIY91" s="545"/>
      <c r="JIZ91" s="545"/>
      <c r="JJA91" s="545"/>
      <c r="JJB91" s="545"/>
      <c r="JJC91" s="545"/>
      <c r="JJD91" s="545"/>
      <c r="JJF91" s="545"/>
      <c r="JJG91" s="545"/>
      <c r="JJH91" s="545"/>
      <c r="JJI91" s="545"/>
      <c r="JJJ91" s="545"/>
      <c r="JJK91" s="545"/>
      <c r="JJL91" s="545"/>
      <c r="JJN91" s="545"/>
      <c r="JJO91" s="545"/>
      <c r="JJP91" s="545"/>
      <c r="JJQ91" s="545"/>
      <c r="JJR91" s="545"/>
      <c r="JJS91" s="545"/>
      <c r="JJT91" s="545"/>
      <c r="JJV91" s="545"/>
      <c r="JJW91" s="545"/>
      <c r="JJX91" s="545"/>
      <c r="JJY91" s="545"/>
      <c r="JJZ91" s="545"/>
      <c r="JKA91" s="545"/>
      <c r="JKB91" s="545"/>
      <c r="JKD91" s="545"/>
      <c r="JKE91" s="545"/>
      <c r="JKF91" s="545"/>
      <c r="JKG91" s="545"/>
      <c r="JKH91" s="545"/>
      <c r="JKI91" s="545"/>
      <c r="JKJ91" s="545"/>
      <c r="JKL91" s="545"/>
      <c r="JKM91" s="545"/>
      <c r="JKN91" s="545"/>
      <c r="JKO91" s="545"/>
      <c r="JKP91" s="545"/>
      <c r="JKQ91" s="545"/>
      <c r="JKR91" s="545"/>
      <c r="JKT91" s="545"/>
      <c r="JKU91" s="545"/>
      <c r="JKV91" s="545"/>
      <c r="JKW91" s="545"/>
      <c r="JKX91" s="545"/>
      <c r="JKY91" s="545"/>
      <c r="JKZ91" s="545"/>
      <c r="JLB91" s="545"/>
      <c r="JLC91" s="545"/>
      <c r="JLD91" s="545"/>
      <c r="JLE91" s="545"/>
      <c r="JLF91" s="545"/>
      <c r="JLG91" s="545"/>
      <c r="JLH91" s="545"/>
      <c r="JLJ91" s="545"/>
      <c r="JLK91" s="545"/>
      <c r="JLL91" s="545"/>
      <c r="JLM91" s="545"/>
      <c r="JLN91" s="545"/>
      <c r="JLO91" s="545"/>
      <c r="JLP91" s="545"/>
      <c r="JLR91" s="545"/>
      <c r="JLS91" s="545"/>
      <c r="JLT91" s="545"/>
      <c r="JLU91" s="545"/>
      <c r="JLV91" s="545"/>
      <c r="JLW91" s="545"/>
      <c r="JLX91" s="545"/>
      <c r="JLZ91" s="545"/>
      <c r="JMA91" s="545"/>
      <c r="JMB91" s="545"/>
      <c r="JMC91" s="545"/>
      <c r="JMD91" s="545"/>
      <c r="JME91" s="545"/>
      <c r="JMF91" s="545"/>
      <c r="JMH91" s="545"/>
      <c r="JMI91" s="545"/>
      <c r="JMJ91" s="545"/>
      <c r="JMK91" s="545"/>
      <c r="JML91" s="545"/>
      <c r="JMM91" s="545"/>
      <c r="JMN91" s="545"/>
      <c r="JMP91" s="545"/>
      <c r="JMQ91" s="545"/>
      <c r="JMR91" s="545"/>
      <c r="JMS91" s="545"/>
      <c r="JMT91" s="545"/>
      <c r="JMU91" s="545"/>
      <c r="JMV91" s="545"/>
      <c r="JMX91" s="545"/>
      <c r="JMY91" s="545"/>
      <c r="JMZ91" s="545"/>
      <c r="JNA91" s="545"/>
      <c r="JNB91" s="545"/>
      <c r="JNC91" s="545"/>
      <c r="JND91" s="545"/>
      <c r="JNF91" s="545"/>
      <c r="JNG91" s="545"/>
      <c r="JNH91" s="545"/>
      <c r="JNI91" s="545"/>
      <c r="JNJ91" s="545"/>
      <c r="JNK91" s="545"/>
      <c r="JNL91" s="545"/>
      <c r="JNN91" s="545"/>
      <c r="JNO91" s="545"/>
      <c r="JNP91" s="545"/>
      <c r="JNQ91" s="545"/>
      <c r="JNR91" s="545"/>
      <c r="JNS91" s="545"/>
      <c r="JNT91" s="545"/>
      <c r="JNV91" s="545"/>
      <c r="JNW91" s="545"/>
      <c r="JNX91" s="545"/>
      <c r="JNY91" s="545"/>
      <c r="JNZ91" s="545"/>
      <c r="JOA91" s="545"/>
      <c r="JOB91" s="545"/>
      <c r="JOD91" s="545"/>
      <c r="JOE91" s="545"/>
      <c r="JOF91" s="545"/>
      <c r="JOG91" s="545"/>
      <c r="JOH91" s="545"/>
      <c r="JOI91" s="545"/>
      <c r="JOJ91" s="545"/>
      <c r="JOL91" s="545"/>
      <c r="JOM91" s="545"/>
      <c r="JON91" s="545"/>
      <c r="JOO91" s="545"/>
      <c r="JOP91" s="545"/>
      <c r="JOQ91" s="545"/>
      <c r="JOR91" s="545"/>
      <c r="JOT91" s="545"/>
      <c r="JOU91" s="545"/>
      <c r="JOV91" s="545"/>
      <c r="JOW91" s="545"/>
      <c r="JOX91" s="545"/>
      <c r="JOY91" s="545"/>
      <c r="JOZ91" s="545"/>
      <c r="JPB91" s="545"/>
      <c r="JPC91" s="545"/>
      <c r="JPD91" s="545"/>
      <c r="JPE91" s="545"/>
      <c r="JPF91" s="545"/>
      <c r="JPG91" s="545"/>
      <c r="JPH91" s="545"/>
      <c r="JPJ91" s="545"/>
      <c r="JPK91" s="545"/>
      <c r="JPL91" s="545"/>
      <c r="JPM91" s="545"/>
      <c r="JPN91" s="545"/>
      <c r="JPO91" s="545"/>
      <c r="JPP91" s="545"/>
      <c r="JPR91" s="545"/>
      <c r="JPS91" s="545"/>
      <c r="JPT91" s="545"/>
      <c r="JPU91" s="545"/>
      <c r="JPV91" s="545"/>
      <c r="JPW91" s="545"/>
      <c r="JPX91" s="545"/>
      <c r="JPZ91" s="545"/>
      <c r="JQA91" s="545"/>
      <c r="JQB91" s="545"/>
      <c r="JQC91" s="545"/>
      <c r="JQD91" s="545"/>
      <c r="JQE91" s="545"/>
      <c r="JQF91" s="545"/>
      <c r="JQH91" s="545"/>
      <c r="JQI91" s="545"/>
      <c r="JQJ91" s="545"/>
      <c r="JQK91" s="545"/>
      <c r="JQL91" s="545"/>
      <c r="JQM91" s="545"/>
      <c r="JQN91" s="545"/>
      <c r="JQP91" s="545"/>
      <c r="JQQ91" s="545"/>
      <c r="JQR91" s="545"/>
      <c r="JQS91" s="545"/>
      <c r="JQT91" s="545"/>
      <c r="JQU91" s="545"/>
      <c r="JQV91" s="545"/>
      <c r="JQX91" s="545"/>
      <c r="JQY91" s="545"/>
      <c r="JQZ91" s="545"/>
      <c r="JRA91" s="545"/>
      <c r="JRB91" s="545"/>
      <c r="JRC91" s="545"/>
      <c r="JRD91" s="545"/>
      <c r="JRF91" s="545"/>
      <c r="JRG91" s="545"/>
      <c r="JRH91" s="545"/>
      <c r="JRI91" s="545"/>
      <c r="JRJ91" s="545"/>
      <c r="JRK91" s="545"/>
      <c r="JRL91" s="545"/>
      <c r="JRN91" s="545"/>
      <c r="JRO91" s="545"/>
      <c r="JRP91" s="545"/>
      <c r="JRQ91" s="545"/>
      <c r="JRR91" s="545"/>
      <c r="JRS91" s="545"/>
      <c r="JRT91" s="545"/>
      <c r="JRV91" s="545"/>
      <c r="JRW91" s="545"/>
      <c r="JRX91" s="545"/>
      <c r="JRY91" s="545"/>
      <c r="JRZ91" s="545"/>
      <c r="JSA91" s="545"/>
      <c r="JSB91" s="545"/>
      <c r="JSD91" s="545"/>
      <c r="JSE91" s="545"/>
      <c r="JSF91" s="545"/>
      <c r="JSG91" s="545"/>
      <c r="JSH91" s="545"/>
      <c r="JSI91" s="545"/>
      <c r="JSJ91" s="545"/>
      <c r="JSL91" s="545"/>
      <c r="JSM91" s="545"/>
      <c r="JSN91" s="545"/>
      <c r="JSO91" s="545"/>
      <c r="JSP91" s="545"/>
      <c r="JSQ91" s="545"/>
      <c r="JSR91" s="545"/>
      <c r="JST91" s="545"/>
      <c r="JSU91" s="545"/>
      <c r="JSV91" s="545"/>
      <c r="JSW91" s="545"/>
      <c r="JSX91" s="545"/>
      <c r="JSY91" s="545"/>
      <c r="JSZ91" s="545"/>
      <c r="JTB91" s="545"/>
      <c r="JTC91" s="545"/>
      <c r="JTD91" s="545"/>
      <c r="JTE91" s="545"/>
      <c r="JTF91" s="545"/>
      <c r="JTG91" s="545"/>
      <c r="JTH91" s="545"/>
      <c r="JTJ91" s="545"/>
      <c r="JTK91" s="545"/>
      <c r="JTL91" s="545"/>
      <c r="JTM91" s="545"/>
      <c r="JTN91" s="545"/>
      <c r="JTO91" s="545"/>
      <c r="JTP91" s="545"/>
      <c r="JTR91" s="545"/>
      <c r="JTS91" s="545"/>
      <c r="JTT91" s="545"/>
      <c r="JTU91" s="545"/>
      <c r="JTV91" s="545"/>
      <c r="JTW91" s="545"/>
      <c r="JTX91" s="545"/>
      <c r="JTZ91" s="545"/>
      <c r="JUA91" s="545"/>
      <c r="JUB91" s="545"/>
      <c r="JUC91" s="545"/>
      <c r="JUD91" s="545"/>
      <c r="JUE91" s="545"/>
      <c r="JUF91" s="545"/>
      <c r="JUH91" s="545"/>
      <c r="JUI91" s="545"/>
      <c r="JUJ91" s="545"/>
      <c r="JUK91" s="545"/>
      <c r="JUL91" s="545"/>
      <c r="JUM91" s="545"/>
      <c r="JUN91" s="545"/>
      <c r="JUP91" s="545"/>
      <c r="JUQ91" s="545"/>
      <c r="JUR91" s="545"/>
      <c r="JUS91" s="545"/>
      <c r="JUT91" s="545"/>
      <c r="JUU91" s="545"/>
      <c r="JUV91" s="545"/>
      <c r="JUX91" s="545"/>
      <c r="JUY91" s="545"/>
      <c r="JUZ91" s="545"/>
      <c r="JVA91" s="545"/>
      <c r="JVB91" s="545"/>
      <c r="JVC91" s="545"/>
      <c r="JVD91" s="545"/>
      <c r="JVF91" s="545"/>
      <c r="JVG91" s="545"/>
      <c r="JVH91" s="545"/>
      <c r="JVI91" s="545"/>
      <c r="JVJ91" s="545"/>
      <c r="JVK91" s="545"/>
      <c r="JVL91" s="545"/>
      <c r="JVN91" s="545"/>
      <c r="JVO91" s="545"/>
      <c r="JVP91" s="545"/>
      <c r="JVQ91" s="545"/>
      <c r="JVR91" s="545"/>
      <c r="JVS91" s="545"/>
      <c r="JVT91" s="545"/>
      <c r="JVV91" s="545"/>
      <c r="JVW91" s="545"/>
      <c r="JVX91" s="545"/>
      <c r="JVY91" s="545"/>
      <c r="JVZ91" s="545"/>
      <c r="JWA91" s="545"/>
      <c r="JWB91" s="545"/>
      <c r="JWD91" s="545"/>
      <c r="JWE91" s="545"/>
      <c r="JWF91" s="545"/>
      <c r="JWG91" s="545"/>
      <c r="JWH91" s="545"/>
      <c r="JWI91" s="545"/>
      <c r="JWJ91" s="545"/>
      <c r="JWL91" s="545"/>
      <c r="JWM91" s="545"/>
      <c r="JWN91" s="545"/>
      <c r="JWO91" s="545"/>
      <c r="JWP91" s="545"/>
      <c r="JWQ91" s="545"/>
      <c r="JWR91" s="545"/>
      <c r="JWT91" s="545"/>
      <c r="JWU91" s="545"/>
      <c r="JWV91" s="545"/>
      <c r="JWW91" s="545"/>
      <c r="JWX91" s="545"/>
      <c r="JWY91" s="545"/>
      <c r="JWZ91" s="545"/>
      <c r="JXB91" s="545"/>
      <c r="JXC91" s="545"/>
      <c r="JXD91" s="545"/>
      <c r="JXE91" s="545"/>
      <c r="JXF91" s="545"/>
      <c r="JXG91" s="545"/>
      <c r="JXH91" s="545"/>
      <c r="JXJ91" s="545"/>
      <c r="JXK91" s="545"/>
      <c r="JXL91" s="545"/>
      <c r="JXM91" s="545"/>
      <c r="JXN91" s="545"/>
      <c r="JXO91" s="545"/>
      <c r="JXP91" s="545"/>
      <c r="JXR91" s="545"/>
      <c r="JXS91" s="545"/>
      <c r="JXT91" s="545"/>
      <c r="JXU91" s="545"/>
      <c r="JXV91" s="545"/>
      <c r="JXW91" s="545"/>
      <c r="JXX91" s="545"/>
      <c r="JXZ91" s="545"/>
      <c r="JYA91" s="545"/>
      <c r="JYB91" s="545"/>
      <c r="JYC91" s="545"/>
      <c r="JYD91" s="545"/>
      <c r="JYE91" s="545"/>
      <c r="JYF91" s="545"/>
      <c r="JYH91" s="545"/>
      <c r="JYI91" s="545"/>
      <c r="JYJ91" s="545"/>
      <c r="JYK91" s="545"/>
      <c r="JYL91" s="545"/>
      <c r="JYM91" s="545"/>
      <c r="JYN91" s="545"/>
      <c r="JYP91" s="545"/>
      <c r="JYQ91" s="545"/>
      <c r="JYR91" s="545"/>
      <c r="JYS91" s="545"/>
      <c r="JYT91" s="545"/>
      <c r="JYU91" s="545"/>
      <c r="JYV91" s="545"/>
      <c r="JYX91" s="545"/>
      <c r="JYY91" s="545"/>
      <c r="JYZ91" s="545"/>
      <c r="JZA91" s="545"/>
      <c r="JZB91" s="545"/>
      <c r="JZC91" s="545"/>
      <c r="JZD91" s="545"/>
      <c r="JZF91" s="545"/>
      <c r="JZG91" s="545"/>
      <c r="JZH91" s="545"/>
      <c r="JZI91" s="545"/>
      <c r="JZJ91" s="545"/>
      <c r="JZK91" s="545"/>
      <c r="JZL91" s="545"/>
      <c r="JZN91" s="545"/>
      <c r="JZO91" s="545"/>
      <c r="JZP91" s="545"/>
      <c r="JZQ91" s="545"/>
      <c r="JZR91" s="545"/>
      <c r="JZS91" s="545"/>
      <c r="JZT91" s="545"/>
      <c r="JZV91" s="545"/>
      <c r="JZW91" s="545"/>
      <c r="JZX91" s="545"/>
      <c r="JZY91" s="545"/>
      <c r="JZZ91" s="545"/>
      <c r="KAA91" s="545"/>
      <c r="KAB91" s="545"/>
      <c r="KAD91" s="545"/>
      <c r="KAE91" s="545"/>
      <c r="KAF91" s="545"/>
      <c r="KAG91" s="545"/>
      <c r="KAH91" s="545"/>
      <c r="KAI91" s="545"/>
      <c r="KAJ91" s="545"/>
      <c r="KAL91" s="545"/>
      <c r="KAM91" s="545"/>
      <c r="KAN91" s="545"/>
      <c r="KAO91" s="545"/>
      <c r="KAP91" s="545"/>
      <c r="KAQ91" s="545"/>
      <c r="KAR91" s="545"/>
      <c r="KAT91" s="545"/>
      <c r="KAU91" s="545"/>
      <c r="KAV91" s="545"/>
      <c r="KAW91" s="545"/>
      <c r="KAX91" s="545"/>
      <c r="KAY91" s="545"/>
      <c r="KAZ91" s="545"/>
      <c r="KBB91" s="545"/>
      <c r="KBC91" s="545"/>
      <c r="KBD91" s="545"/>
      <c r="KBE91" s="545"/>
      <c r="KBF91" s="545"/>
      <c r="KBG91" s="545"/>
      <c r="KBH91" s="545"/>
      <c r="KBJ91" s="545"/>
      <c r="KBK91" s="545"/>
      <c r="KBL91" s="545"/>
      <c r="KBM91" s="545"/>
      <c r="KBN91" s="545"/>
      <c r="KBO91" s="545"/>
      <c r="KBP91" s="545"/>
      <c r="KBR91" s="545"/>
      <c r="KBS91" s="545"/>
      <c r="KBT91" s="545"/>
      <c r="KBU91" s="545"/>
      <c r="KBV91" s="545"/>
      <c r="KBW91" s="545"/>
      <c r="KBX91" s="545"/>
      <c r="KBZ91" s="545"/>
      <c r="KCA91" s="545"/>
      <c r="KCB91" s="545"/>
      <c r="KCC91" s="545"/>
      <c r="KCD91" s="545"/>
      <c r="KCE91" s="545"/>
      <c r="KCF91" s="545"/>
      <c r="KCH91" s="545"/>
      <c r="KCI91" s="545"/>
      <c r="KCJ91" s="545"/>
      <c r="KCK91" s="545"/>
      <c r="KCL91" s="545"/>
      <c r="KCM91" s="545"/>
      <c r="KCN91" s="545"/>
      <c r="KCP91" s="545"/>
      <c r="KCQ91" s="545"/>
      <c r="KCR91" s="545"/>
      <c r="KCS91" s="545"/>
      <c r="KCT91" s="545"/>
      <c r="KCU91" s="545"/>
      <c r="KCV91" s="545"/>
      <c r="KCX91" s="545"/>
      <c r="KCY91" s="545"/>
      <c r="KCZ91" s="545"/>
      <c r="KDA91" s="545"/>
      <c r="KDB91" s="545"/>
      <c r="KDC91" s="545"/>
      <c r="KDD91" s="545"/>
      <c r="KDF91" s="545"/>
      <c r="KDG91" s="545"/>
      <c r="KDH91" s="545"/>
      <c r="KDI91" s="545"/>
      <c r="KDJ91" s="545"/>
      <c r="KDK91" s="545"/>
      <c r="KDL91" s="545"/>
      <c r="KDN91" s="545"/>
      <c r="KDO91" s="545"/>
      <c r="KDP91" s="545"/>
      <c r="KDQ91" s="545"/>
      <c r="KDR91" s="545"/>
      <c r="KDS91" s="545"/>
      <c r="KDT91" s="545"/>
      <c r="KDV91" s="545"/>
      <c r="KDW91" s="545"/>
      <c r="KDX91" s="545"/>
      <c r="KDY91" s="545"/>
      <c r="KDZ91" s="545"/>
      <c r="KEA91" s="545"/>
      <c r="KEB91" s="545"/>
      <c r="KED91" s="545"/>
      <c r="KEE91" s="545"/>
      <c r="KEF91" s="545"/>
      <c r="KEG91" s="545"/>
      <c r="KEH91" s="545"/>
      <c r="KEI91" s="545"/>
      <c r="KEJ91" s="545"/>
      <c r="KEL91" s="545"/>
      <c r="KEM91" s="545"/>
      <c r="KEN91" s="545"/>
      <c r="KEO91" s="545"/>
      <c r="KEP91" s="545"/>
      <c r="KEQ91" s="545"/>
      <c r="KER91" s="545"/>
      <c r="KET91" s="545"/>
      <c r="KEU91" s="545"/>
      <c r="KEV91" s="545"/>
      <c r="KEW91" s="545"/>
      <c r="KEX91" s="545"/>
      <c r="KEY91" s="545"/>
      <c r="KEZ91" s="545"/>
      <c r="KFB91" s="545"/>
      <c r="KFC91" s="545"/>
      <c r="KFD91" s="545"/>
      <c r="KFE91" s="545"/>
      <c r="KFF91" s="545"/>
      <c r="KFG91" s="545"/>
      <c r="KFH91" s="545"/>
      <c r="KFJ91" s="545"/>
      <c r="KFK91" s="545"/>
      <c r="KFL91" s="545"/>
      <c r="KFM91" s="545"/>
      <c r="KFN91" s="545"/>
      <c r="KFO91" s="545"/>
      <c r="KFP91" s="545"/>
      <c r="KFR91" s="545"/>
      <c r="KFS91" s="545"/>
      <c r="KFT91" s="545"/>
      <c r="KFU91" s="545"/>
      <c r="KFV91" s="545"/>
      <c r="KFW91" s="545"/>
      <c r="KFX91" s="545"/>
      <c r="KFZ91" s="545"/>
      <c r="KGA91" s="545"/>
      <c r="KGB91" s="545"/>
      <c r="KGC91" s="545"/>
      <c r="KGD91" s="545"/>
      <c r="KGE91" s="545"/>
      <c r="KGF91" s="545"/>
      <c r="KGH91" s="545"/>
      <c r="KGI91" s="545"/>
      <c r="KGJ91" s="545"/>
      <c r="KGK91" s="545"/>
      <c r="KGL91" s="545"/>
      <c r="KGM91" s="545"/>
      <c r="KGN91" s="545"/>
      <c r="KGP91" s="545"/>
      <c r="KGQ91" s="545"/>
      <c r="KGR91" s="545"/>
      <c r="KGS91" s="545"/>
      <c r="KGT91" s="545"/>
      <c r="KGU91" s="545"/>
      <c r="KGV91" s="545"/>
      <c r="KGX91" s="545"/>
      <c r="KGY91" s="545"/>
      <c r="KGZ91" s="545"/>
      <c r="KHA91" s="545"/>
      <c r="KHB91" s="545"/>
      <c r="KHC91" s="545"/>
      <c r="KHD91" s="545"/>
      <c r="KHF91" s="545"/>
      <c r="KHG91" s="545"/>
      <c r="KHH91" s="545"/>
      <c r="KHI91" s="545"/>
      <c r="KHJ91" s="545"/>
      <c r="KHK91" s="545"/>
      <c r="KHL91" s="545"/>
      <c r="KHN91" s="545"/>
      <c r="KHO91" s="545"/>
      <c r="KHP91" s="545"/>
      <c r="KHQ91" s="545"/>
      <c r="KHR91" s="545"/>
      <c r="KHS91" s="545"/>
      <c r="KHT91" s="545"/>
      <c r="KHV91" s="545"/>
      <c r="KHW91" s="545"/>
      <c r="KHX91" s="545"/>
      <c r="KHY91" s="545"/>
      <c r="KHZ91" s="545"/>
      <c r="KIA91" s="545"/>
      <c r="KIB91" s="545"/>
      <c r="KID91" s="545"/>
      <c r="KIE91" s="545"/>
      <c r="KIF91" s="545"/>
      <c r="KIG91" s="545"/>
      <c r="KIH91" s="545"/>
      <c r="KII91" s="545"/>
      <c r="KIJ91" s="545"/>
      <c r="KIL91" s="545"/>
      <c r="KIM91" s="545"/>
      <c r="KIN91" s="545"/>
      <c r="KIO91" s="545"/>
      <c r="KIP91" s="545"/>
      <c r="KIQ91" s="545"/>
      <c r="KIR91" s="545"/>
      <c r="KIT91" s="545"/>
      <c r="KIU91" s="545"/>
      <c r="KIV91" s="545"/>
      <c r="KIW91" s="545"/>
      <c r="KIX91" s="545"/>
      <c r="KIY91" s="545"/>
      <c r="KIZ91" s="545"/>
      <c r="KJB91" s="545"/>
      <c r="KJC91" s="545"/>
      <c r="KJD91" s="545"/>
      <c r="KJE91" s="545"/>
      <c r="KJF91" s="545"/>
      <c r="KJG91" s="545"/>
      <c r="KJH91" s="545"/>
      <c r="KJJ91" s="545"/>
      <c r="KJK91" s="545"/>
      <c r="KJL91" s="545"/>
      <c r="KJM91" s="545"/>
      <c r="KJN91" s="545"/>
      <c r="KJO91" s="545"/>
      <c r="KJP91" s="545"/>
      <c r="KJR91" s="545"/>
      <c r="KJS91" s="545"/>
      <c r="KJT91" s="545"/>
      <c r="KJU91" s="545"/>
      <c r="KJV91" s="545"/>
      <c r="KJW91" s="545"/>
      <c r="KJX91" s="545"/>
      <c r="KJZ91" s="545"/>
      <c r="KKA91" s="545"/>
      <c r="KKB91" s="545"/>
      <c r="KKC91" s="545"/>
      <c r="KKD91" s="545"/>
      <c r="KKE91" s="545"/>
      <c r="KKF91" s="545"/>
      <c r="KKH91" s="545"/>
      <c r="KKI91" s="545"/>
      <c r="KKJ91" s="545"/>
      <c r="KKK91" s="545"/>
      <c r="KKL91" s="545"/>
      <c r="KKM91" s="545"/>
      <c r="KKN91" s="545"/>
      <c r="KKP91" s="545"/>
      <c r="KKQ91" s="545"/>
      <c r="KKR91" s="545"/>
      <c r="KKS91" s="545"/>
      <c r="KKT91" s="545"/>
      <c r="KKU91" s="545"/>
      <c r="KKV91" s="545"/>
      <c r="KKX91" s="545"/>
      <c r="KKY91" s="545"/>
      <c r="KKZ91" s="545"/>
      <c r="KLA91" s="545"/>
      <c r="KLB91" s="545"/>
      <c r="KLC91" s="545"/>
      <c r="KLD91" s="545"/>
      <c r="KLF91" s="545"/>
      <c r="KLG91" s="545"/>
      <c r="KLH91" s="545"/>
      <c r="KLI91" s="545"/>
      <c r="KLJ91" s="545"/>
      <c r="KLK91" s="545"/>
      <c r="KLL91" s="545"/>
      <c r="KLN91" s="545"/>
      <c r="KLO91" s="545"/>
      <c r="KLP91" s="545"/>
      <c r="KLQ91" s="545"/>
      <c r="KLR91" s="545"/>
      <c r="KLS91" s="545"/>
      <c r="KLT91" s="545"/>
      <c r="KLV91" s="545"/>
      <c r="KLW91" s="545"/>
      <c r="KLX91" s="545"/>
      <c r="KLY91" s="545"/>
      <c r="KLZ91" s="545"/>
      <c r="KMA91" s="545"/>
      <c r="KMB91" s="545"/>
      <c r="KMD91" s="545"/>
      <c r="KME91" s="545"/>
      <c r="KMF91" s="545"/>
      <c r="KMG91" s="545"/>
      <c r="KMH91" s="545"/>
      <c r="KMI91" s="545"/>
      <c r="KMJ91" s="545"/>
      <c r="KML91" s="545"/>
      <c r="KMM91" s="545"/>
      <c r="KMN91" s="545"/>
      <c r="KMO91" s="545"/>
      <c r="KMP91" s="545"/>
      <c r="KMQ91" s="545"/>
      <c r="KMR91" s="545"/>
      <c r="KMT91" s="545"/>
      <c r="KMU91" s="545"/>
      <c r="KMV91" s="545"/>
      <c r="KMW91" s="545"/>
      <c r="KMX91" s="545"/>
      <c r="KMY91" s="545"/>
      <c r="KMZ91" s="545"/>
      <c r="KNB91" s="545"/>
      <c r="KNC91" s="545"/>
      <c r="KND91" s="545"/>
      <c r="KNE91" s="545"/>
      <c r="KNF91" s="545"/>
      <c r="KNG91" s="545"/>
      <c r="KNH91" s="545"/>
      <c r="KNJ91" s="545"/>
      <c r="KNK91" s="545"/>
      <c r="KNL91" s="545"/>
      <c r="KNM91" s="545"/>
      <c r="KNN91" s="545"/>
      <c r="KNO91" s="545"/>
      <c r="KNP91" s="545"/>
      <c r="KNR91" s="545"/>
      <c r="KNS91" s="545"/>
      <c r="KNT91" s="545"/>
      <c r="KNU91" s="545"/>
      <c r="KNV91" s="545"/>
      <c r="KNW91" s="545"/>
      <c r="KNX91" s="545"/>
      <c r="KNZ91" s="545"/>
      <c r="KOA91" s="545"/>
      <c r="KOB91" s="545"/>
      <c r="KOC91" s="545"/>
      <c r="KOD91" s="545"/>
      <c r="KOE91" s="545"/>
      <c r="KOF91" s="545"/>
      <c r="KOH91" s="545"/>
      <c r="KOI91" s="545"/>
      <c r="KOJ91" s="545"/>
      <c r="KOK91" s="545"/>
      <c r="KOL91" s="545"/>
      <c r="KOM91" s="545"/>
      <c r="KON91" s="545"/>
      <c r="KOP91" s="545"/>
      <c r="KOQ91" s="545"/>
      <c r="KOR91" s="545"/>
      <c r="KOS91" s="545"/>
      <c r="KOT91" s="545"/>
      <c r="KOU91" s="545"/>
      <c r="KOV91" s="545"/>
      <c r="KOX91" s="545"/>
      <c r="KOY91" s="545"/>
      <c r="KOZ91" s="545"/>
      <c r="KPA91" s="545"/>
      <c r="KPB91" s="545"/>
      <c r="KPC91" s="545"/>
      <c r="KPD91" s="545"/>
      <c r="KPF91" s="545"/>
      <c r="KPG91" s="545"/>
      <c r="KPH91" s="545"/>
      <c r="KPI91" s="545"/>
      <c r="KPJ91" s="545"/>
      <c r="KPK91" s="545"/>
      <c r="KPL91" s="545"/>
      <c r="KPN91" s="545"/>
      <c r="KPO91" s="545"/>
      <c r="KPP91" s="545"/>
      <c r="KPQ91" s="545"/>
      <c r="KPR91" s="545"/>
      <c r="KPS91" s="545"/>
      <c r="KPT91" s="545"/>
      <c r="KPV91" s="545"/>
      <c r="KPW91" s="545"/>
      <c r="KPX91" s="545"/>
      <c r="KPY91" s="545"/>
      <c r="KPZ91" s="545"/>
      <c r="KQA91" s="545"/>
      <c r="KQB91" s="545"/>
      <c r="KQD91" s="545"/>
      <c r="KQE91" s="545"/>
      <c r="KQF91" s="545"/>
      <c r="KQG91" s="545"/>
      <c r="KQH91" s="545"/>
      <c r="KQI91" s="545"/>
      <c r="KQJ91" s="545"/>
      <c r="KQL91" s="545"/>
      <c r="KQM91" s="545"/>
      <c r="KQN91" s="545"/>
      <c r="KQO91" s="545"/>
      <c r="KQP91" s="545"/>
      <c r="KQQ91" s="545"/>
      <c r="KQR91" s="545"/>
      <c r="KQT91" s="545"/>
      <c r="KQU91" s="545"/>
      <c r="KQV91" s="545"/>
      <c r="KQW91" s="545"/>
      <c r="KQX91" s="545"/>
      <c r="KQY91" s="545"/>
      <c r="KQZ91" s="545"/>
      <c r="KRB91" s="545"/>
      <c r="KRC91" s="545"/>
      <c r="KRD91" s="545"/>
      <c r="KRE91" s="545"/>
      <c r="KRF91" s="545"/>
      <c r="KRG91" s="545"/>
      <c r="KRH91" s="545"/>
      <c r="KRJ91" s="545"/>
      <c r="KRK91" s="545"/>
      <c r="KRL91" s="545"/>
      <c r="KRM91" s="545"/>
      <c r="KRN91" s="545"/>
      <c r="KRO91" s="545"/>
      <c r="KRP91" s="545"/>
      <c r="KRR91" s="545"/>
      <c r="KRS91" s="545"/>
      <c r="KRT91" s="545"/>
      <c r="KRU91" s="545"/>
      <c r="KRV91" s="545"/>
      <c r="KRW91" s="545"/>
      <c r="KRX91" s="545"/>
      <c r="KRZ91" s="545"/>
      <c r="KSA91" s="545"/>
      <c r="KSB91" s="545"/>
      <c r="KSC91" s="545"/>
      <c r="KSD91" s="545"/>
      <c r="KSE91" s="545"/>
      <c r="KSF91" s="545"/>
      <c r="KSH91" s="545"/>
      <c r="KSI91" s="545"/>
      <c r="KSJ91" s="545"/>
      <c r="KSK91" s="545"/>
      <c r="KSL91" s="545"/>
      <c r="KSM91" s="545"/>
      <c r="KSN91" s="545"/>
      <c r="KSP91" s="545"/>
      <c r="KSQ91" s="545"/>
      <c r="KSR91" s="545"/>
      <c r="KSS91" s="545"/>
      <c r="KST91" s="545"/>
      <c r="KSU91" s="545"/>
      <c r="KSV91" s="545"/>
      <c r="KSX91" s="545"/>
      <c r="KSY91" s="545"/>
      <c r="KSZ91" s="545"/>
      <c r="KTA91" s="545"/>
      <c r="KTB91" s="545"/>
      <c r="KTC91" s="545"/>
      <c r="KTD91" s="545"/>
      <c r="KTF91" s="545"/>
      <c r="KTG91" s="545"/>
      <c r="KTH91" s="545"/>
      <c r="KTI91" s="545"/>
      <c r="KTJ91" s="545"/>
      <c r="KTK91" s="545"/>
      <c r="KTL91" s="545"/>
      <c r="KTN91" s="545"/>
      <c r="KTO91" s="545"/>
      <c r="KTP91" s="545"/>
      <c r="KTQ91" s="545"/>
      <c r="KTR91" s="545"/>
      <c r="KTS91" s="545"/>
      <c r="KTT91" s="545"/>
      <c r="KTV91" s="545"/>
      <c r="KTW91" s="545"/>
      <c r="KTX91" s="545"/>
      <c r="KTY91" s="545"/>
      <c r="KTZ91" s="545"/>
      <c r="KUA91" s="545"/>
      <c r="KUB91" s="545"/>
      <c r="KUD91" s="545"/>
      <c r="KUE91" s="545"/>
      <c r="KUF91" s="545"/>
      <c r="KUG91" s="545"/>
      <c r="KUH91" s="545"/>
      <c r="KUI91" s="545"/>
      <c r="KUJ91" s="545"/>
      <c r="KUL91" s="545"/>
      <c r="KUM91" s="545"/>
      <c r="KUN91" s="545"/>
      <c r="KUO91" s="545"/>
      <c r="KUP91" s="545"/>
      <c r="KUQ91" s="545"/>
      <c r="KUR91" s="545"/>
      <c r="KUT91" s="545"/>
      <c r="KUU91" s="545"/>
      <c r="KUV91" s="545"/>
      <c r="KUW91" s="545"/>
      <c r="KUX91" s="545"/>
      <c r="KUY91" s="545"/>
      <c r="KUZ91" s="545"/>
      <c r="KVB91" s="545"/>
      <c r="KVC91" s="545"/>
      <c r="KVD91" s="545"/>
      <c r="KVE91" s="545"/>
      <c r="KVF91" s="545"/>
      <c r="KVG91" s="545"/>
      <c r="KVH91" s="545"/>
      <c r="KVJ91" s="545"/>
      <c r="KVK91" s="545"/>
      <c r="KVL91" s="545"/>
      <c r="KVM91" s="545"/>
      <c r="KVN91" s="545"/>
      <c r="KVO91" s="545"/>
      <c r="KVP91" s="545"/>
      <c r="KVR91" s="545"/>
      <c r="KVS91" s="545"/>
      <c r="KVT91" s="545"/>
      <c r="KVU91" s="545"/>
      <c r="KVV91" s="545"/>
      <c r="KVW91" s="545"/>
      <c r="KVX91" s="545"/>
      <c r="KVZ91" s="545"/>
      <c r="KWA91" s="545"/>
      <c r="KWB91" s="545"/>
      <c r="KWC91" s="545"/>
      <c r="KWD91" s="545"/>
      <c r="KWE91" s="545"/>
      <c r="KWF91" s="545"/>
      <c r="KWH91" s="545"/>
      <c r="KWI91" s="545"/>
      <c r="KWJ91" s="545"/>
      <c r="KWK91" s="545"/>
      <c r="KWL91" s="545"/>
      <c r="KWM91" s="545"/>
      <c r="KWN91" s="545"/>
      <c r="KWP91" s="545"/>
      <c r="KWQ91" s="545"/>
      <c r="KWR91" s="545"/>
      <c r="KWS91" s="545"/>
      <c r="KWT91" s="545"/>
      <c r="KWU91" s="545"/>
      <c r="KWV91" s="545"/>
      <c r="KWX91" s="545"/>
      <c r="KWY91" s="545"/>
      <c r="KWZ91" s="545"/>
      <c r="KXA91" s="545"/>
      <c r="KXB91" s="545"/>
      <c r="KXC91" s="545"/>
      <c r="KXD91" s="545"/>
      <c r="KXF91" s="545"/>
      <c r="KXG91" s="545"/>
      <c r="KXH91" s="545"/>
      <c r="KXI91" s="545"/>
      <c r="KXJ91" s="545"/>
      <c r="KXK91" s="545"/>
      <c r="KXL91" s="545"/>
      <c r="KXN91" s="545"/>
      <c r="KXO91" s="545"/>
      <c r="KXP91" s="545"/>
      <c r="KXQ91" s="545"/>
      <c r="KXR91" s="545"/>
      <c r="KXS91" s="545"/>
      <c r="KXT91" s="545"/>
      <c r="KXV91" s="545"/>
      <c r="KXW91" s="545"/>
      <c r="KXX91" s="545"/>
      <c r="KXY91" s="545"/>
      <c r="KXZ91" s="545"/>
      <c r="KYA91" s="545"/>
      <c r="KYB91" s="545"/>
      <c r="KYD91" s="545"/>
      <c r="KYE91" s="545"/>
      <c r="KYF91" s="545"/>
      <c r="KYG91" s="545"/>
      <c r="KYH91" s="545"/>
      <c r="KYI91" s="545"/>
      <c r="KYJ91" s="545"/>
      <c r="KYL91" s="545"/>
      <c r="KYM91" s="545"/>
      <c r="KYN91" s="545"/>
      <c r="KYO91" s="545"/>
      <c r="KYP91" s="545"/>
      <c r="KYQ91" s="545"/>
      <c r="KYR91" s="545"/>
      <c r="KYT91" s="545"/>
      <c r="KYU91" s="545"/>
      <c r="KYV91" s="545"/>
      <c r="KYW91" s="545"/>
      <c r="KYX91" s="545"/>
      <c r="KYY91" s="545"/>
      <c r="KYZ91" s="545"/>
      <c r="KZB91" s="545"/>
      <c r="KZC91" s="545"/>
      <c r="KZD91" s="545"/>
      <c r="KZE91" s="545"/>
      <c r="KZF91" s="545"/>
      <c r="KZG91" s="545"/>
      <c r="KZH91" s="545"/>
      <c r="KZJ91" s="545"/>
      <c r="KZK91" s="545"/>
      <c r="KZL91" s="545"/>
      <c r="KZM91" s="545"/>
      <c r="KZN91" s="545"/>
      <c r="KZO91" s="545"/>
      <c r="KZP91" s="545"/>
      <c r="KZR91" s="545"/>
      <c r="KZS91" s="545"/>
      <c r="KZT91" s="545"/>
      <c r="KZU91" s="545"/>
      <c r="KZV91" s="545"/>
      <c r="KZW91" s="545"/>
      <c r="KZX91" s="545"/>
      <c r="KZZ91" s="545"/>
      <c r="LAA91" s="545"/>
      <c r="LAB91" s="545"/>
      <c r="LAC91" s="545"/>
      <c r="LAD91" s="545"/>
      <c r="LAE91" s="545"/>
      <c r="LAF91" s="545"/>
      <c r="LAH91" s="545"/>
      <c r="LAI91" s="545"/>
      <c r="LAJ91" s="545"/>
      <c r="LAK91" s="545"/>
      <c r="LAL91" s="545"/>
      <c r="LAM91" s="545"/>
      <c r="LAN91" s="545"/>
      <c r="LAP91" s="545"/>
      <c r="LAQ91" s="545"/>
      <c r="LAR91" s="545"/>
      <c r="LAS91" s="545"/>
      <c r="LAT91" s="545"/>
      <c r="LAU91" s="545"/>
      <c r="LAV91" s="545"/>
      <c r="LAX91" s="545"/>
      <c r="LAY91" s="545"/>
      <c r="LAZ91" s="545"/>
      <c r="LBA91" s="545"/>
      <c r="LBB91" s="545"/>
      <c r="LBC91" s="545"/>
      <c r="LBD91" s="545"/>
      <c r="LBF91" s="545"/>
      <c r="LBG91" s="545"/>
      <c r="LBH91" s="545"/>
      <c r="LBI91" s="545"/>
      <c r="LBJ91" s="545"/>
      <c r="LBK91" s="545"/>
      <c r="LBL91" s="545"/>
      <c r="LBN91" s="545"/>
      <c r="LBO91" s="545"/>
      <c r="LBP91" s="545"/>
      <c r="LBQ91" s="545"/>
      <c r="LBR91" s="545"/>
      <c r="LBS91" s="545"/>
      <c r="LBT91" s="545"/>
      <c r="LBV91" s="545"/>
      <c r="LBW91" s="545"/>
      <c r="LBX91" s="545"/>
      <c r="LBY91" s="545"/>
      <c r="LBZ91" s="545"/>
      <c r="LCA91" s="545"/>
      <c r="LCB91" s="545"/>
      <c r="LCD91" s="545"/>
      <c r="LCE91" s="545"/>
      <c r="LCF91" s="545"/>
      <c r="LCG91" s="545"/>
      <c r="LCH91" s="545"/>
      <c r="LCI91" s="545"/>
      <c r="LCJ91" s="545"/>
      <c r="LCL91" s="545"/>
      <c r="LCM91" s="545"/>
      <c r="LCN91" s="545"/>
      <c r="LCO91" s="545"/>
      <c r="LCP91" s="545"/>
      <c r="LCQ91" s="545"/>
      <c r="LCR91" s="545"/>
      <c r="LCT91" s="545"/>
      <c r="LCU91" s="545"/>
      <c r="LCV91" s="545"/>
      <c r="LCW91" s="545"/>
      <c r="LCX91" s="545"/>
      <c r="LCY91" s="545"/>
      <c r="LCZ91" s="545"/>
      <c r="LDB91" s="545"/>
      <c r="LDC91" s="545"/>
      <c r="LDD91" s="545"/>
      <c r="LDE91" s="545"/>
      <c r="LDF91" s="545"/>
      <c r="LDG91" s="545"/>
      <c r="LDH91" s="545"/>
      <c r="LDJ91" s="545"/>
      <c r="LDK91" s="545"/>
      <c r="LDL91" s="545"/>
      <c r="LDM91" s="545"/>
      <c r="LDN91" s="545"/>
      <c r="LDO91" s="545"/>
      <c r="LDP91" s="545"/>
      <c r="LDR91" s="545"/>
      <c r="LDS91" s="545"/>
      <c r="LDT91" s="545"/>
      <c r="LDU91" s="545"/>
      <c r="LDV91" s="545"/>
      <c r="LDW91" s="545"/>
      <c r="LDX91" s="545"/>
      <c r="LDZ91" s="545"/>
      <c r="LEA91" s="545"/>
      <c r="LEB91" s="545"/>
      <c r="LEC91" s="545"/>
      <c r="LED91" s="545"/>
      <c r="LEE91" s="545"/>
      <c r="LEF91" s="545"/>
      <c r="LEH91" s="545"/>
      <c r="LEI91" s="545"/>
      <c r="LEJ91" s="545"/>
      <c r="LEK91" s="545"/>
      <c r="LEL91" s="545"/>
      <c r="LEM91" s="545"/>
      <c r="LEN91" s="545"/>
      <c r="LEP91" s="545"/>
      <c r="LEQ91" s="545"/>
      <c r="LER91" s="545"/>
      <c r="LES91" s="545"/>
      <c r="LET91" s="545"/>
      <c r="LEU91" s="545"/>
      <c r="LEV91" s="545"/>
      <c r="LEX91" s="545"/>
      <c r="LEY91" s="545"/>
      <c r="LEZ91" s="545"/>
      <c r="LFA91" s="545"/>
      <c r="LFB91" s="545"/>
      <c r="LFC91" s="545"/>
      <c r="LFD91" s="545"/>
      <c r="LFF91" s="545"/>
      <c r="LFG91" s="545"/>
      <c r="LFH91" s="545"/>
      <c r="LFI91" s="545"/>
      <c r="LFJ91" s="545"/>
      <c r="LFK91" s="545"/>
      <c r="LFL91" s="545"/>
      <c r="LFN91" s="545"/>
      <c r="LFO91" s="545"/>
      <c r="LFP91" s="545"/>
      <c r="LFQ91" s="545"/>
      <c r="LFR91" s="545"/>
      <c r="LFS91" s="545"/>
      <c r="LFT91" s="545"/>
      <c r="LFV91" s="545"/>
      <c r="LFW91" s="545"/>
      <c r="LFX91" s="545"/>
      <c r="LFY91" s="545"/>
      <c r="LFZ91" s="545"/>
      <c r="LGA91" s="545"/>
      <c r="LGB91" s="545"/>
      <c r="LGD91" s="545"/>
      <c r="LGE91" s="545"/>
      <c r="LGF91" s="545"/>
      <c r="LGG91" s="545"/>
      <c r="LGH91" s="545"/>
      <c r="LGI91" s="545"/>
      <c r="LGJ91" s="545"/>
      <c r="LGL91" s="545"/>
      <c r="LGM91" s="545"/>
      <c r="LGN91" s="545"/>
      <c r="LGO91" s="545"/>
      <c r="LGP91" s="545"/>
      <c r="LGQ91" s="545"/>
      <c r="LGR91" s="545"/>
      <c r="LGT91" s="545"/>
      <c r="LGU91" s="545"/>
      <c r="LGV91" s="545"/>
      <c r="LGW91" s="545"/>
      <c r="LGX91" s="545"/>
      <c r="LGY91" s="545"/>
      <c r="LGZ91" s="545"/>
      <c r="LHB91" s="545"/>
      <c r="LHC91" s="545"/>
      <c r="LHD91" s="545"/>
      <c r="LHE91" s="545"/>
      <c r="LHF91" s="545"/>
      <c r="LHG91" s="545"/>
      <c r="LHH91" s="545"/>
      <c r="LHJ91" s="545"/>
      <c r="LHK91" s="545"/>
      <c r="LHL91" s="545"/>
      <c r="LHM91" s="545"/>
      <c r="LHN91" s="545"/>
      <c r="LHO91" s="545"/>
      <c r="LHP91" s="545"/>
      <c r="LHR91" s="545"/>
      <c r="LHS91" s="545"/>
      <c r="LHT91" s="545"/>
      <c r="LHU91" s="545"/>
      <c r="LHV91" s="545"/>
      <c r="LHW91" s="545"/>
      <c r="LHX91" s="545"/>
      <c r="LHZ91" s="545"/>
      <c r="LIA91" s="545"/>
      <c r="LIB91" s="545"/>
      <c r="LIC91" s="545"/>
      <c r="LID91" s="545"/>
      <c r="LIE91" s="545"/>
      <c r="LIF91" s="545"/>
      <c r="LIH91" s="545"/>
      <c r="LII91" s="545"/>
      <c r="LIJ91" s="545"/>
      <c r="LIK91" s="545"/>
      <c r="LIL91" s="545"/>
      <c r="LIM91" s="545"/>
      <c r="LIN91" s="545"/>
      <c r="LIP91" s="545"/>
      <c r="LIQ91" s="545"/>
      <c r="LIR91" s="545"/>
      <c r="LIS91" s="545"/>
      <c r="LIT91" s="545"/>
      <c r="LIU91" s="545"/>
      <c r="LIV91" s="545"/>
      <c r="LIX91" s="545"/>
      <c r="LIY91" s="545"/>
      <c r="LIZ91" s="545"/>
      <c r="LJA91" s="545"/>
      <c r="LJB91" s="545"/>
      <c r="LJC91" s="545"/>
      <c r="LJD91" s="545"/>
      <c r="LJF91" s="545"/>
      <c r="LJG91" s="545"/>
      <c r="LJH91" s="545"/>
      <c r="LJI91" s="545"/>
      <c r="LJJ91" s="545"/>
      <c r="LJK91" s="545"/>
      <c r="LJL91" s="545"/>
      <c r="LJN91" s="545"/>
      <c r="LJO91" s="545"/>
      <c r="LJP91" s="545"/>
      <c r="LJQ91" s="545"/>
      <c r="LJR91" s="545"/>
      <c r="LJS91" s="545"/>
      <c r="LJT91" s="545"/>
      <c r="LJV91" s="545"/>
      <c r="LJW91" s="545"/>
      <c r="LJX91" s="545"/>
      <c r="LJY91" s="545"/>
      <c r="LJZ91" s="545"/>
      <c r="LKA91" s="545"/>
      <c r="LKB91" s="545"/>
      <c r="LKD91" s="545"/>
      <c r="LKE91" s="545"/>
      <c r="LKF91" s="545"/>
      <c r="LKG91" s="545"/>
      <c r="LKH91" s="545"/>
      <c r="LKI91" s="545"/>
      <c r="LKJ91" s="545"/>
      <c r="LKL91" s="545"/>
      <c r="LKM91" s="545"/>
      <c r="LKN91" s="545"/>
      <c r="LKO91" s="545"/>
      <c r="LKP91" s="545"/>
      <c r="LKQ91" s="545"/>
      <c r="LKR91" s="545"/>
      <c r="LKT91" s="545"/>
      <c r="LKU91" s="545"/>
      <c r="LKV91" s="545"/>
      <c r="LKW91" s="545"/>
      <c r="LKX91" s="545"/>
      <c r="LKY91" s="545"/>
      <c r="LKZ91" s="545"/>
      <c r="LLB91" s="545"/>
      <c r="LLC91" s="545"/>
      <c r="LLD91" s="545"/>
      <c r="LLE91" s="545"/>
      <c r="LLF91" s="545"/>
      <c r="LLG91" s="545"/>
      <c r="LLH91" s="545"/>
      <c r="LLJ91" s="545"/>
      <c r="LLK91" s="545"/>
      <c r="LLL91" s="545"/>
      <c r="LLM91" s="545"/>
      <c r="LLN91" s="545"/>
      <c r="LLO91" s="545"/>
      <c r="LLP91" s="545"/>
      <c r="LLR91" s="545"/>
      <c r="LLS91" s="545"/>
      <c r="LLT91" s="545"/>
      <c r="LLU91" s="545"/>
      <c r="LLV91" s="545"/>
      <c r="LLW91" s="545"/>
      <c r="LLX91" s="545"/>
      <c r="LLZ91" s="545"/>
      <c r="LMA91" s="545"/>
      <c r="LMB91" s="545"/>
      <c r="LMC91" s="545"/>
      <c r="LMD91" s="545"/>
      <c r="LME91" s="545"/>
      <c r="LMF91" s="545"/>
      <c r="LMH91" s="545"/>
      <c r="LMI91" s="545"/>
      <c r="LMJ91" s="545"/>
      <c r="LMK91" s="545"/>
      <c r="LML91" s="545"/>
      <c r="LMM91" s="545"/>
      <c r="LMN91" s="545"/>
      <c r="LMP91" s="545"/>
      <c r="LMQ91" s="545"/>
      <c r="LMR91" s="545"/>
      <c r="LMS91" s="545"/>
      <c r="LMT91" s="545"/>
      <c r="LMU91" s="545"/>
      <c r="LMV91" s="545"/>
      <c r="LMX91" s="545"/>
      <c r="LMY91" s="545"/>
      <c r="LMZ91" s="545"/>
      <c r="LNA91" s="545"/>
      <c r="LNB91" s="545"/>
      <c r="LNC91" s="545"/>
      <c r="LND91" s="545"/>
      <c r="LNF91" s="545"/>
      <c r="LNG91" s="545"/>
      <c r="LNH91" s="545"/>
      <c r="LNI91" s="545"/>
      <c r="LNJ91" s="545"/>
      <c r="LNK91" s="545"/>
      <c r="LNL91" s="545"/>
      <c r="LNN91" s="545"/>
      <c r="LNO91" s="545"/>
      <c r="LNP91" s="545"/>
      <c r="LNQ91" s="545"/>
      <c r="LNR91" s="545"/>
      <c r="LNS91" s="545"/>
      <c r="LNT91" s="545"/>
      <c r="LNV91" s="545"/>
      <c r="LNW91" s="545"/>
      <c r="LNX91" s="545"/>
      <c r="LNY91" s="545"/>
      <c r="LNZ91" s="545"/>
      <c r="LOA91" s="545"/>
      <c r="LOB91" s="545"/>
      <c r="LOD91" s="545"/>
      <c r="LOE91" s="545"/>
      <c r="LOF91" s="545"/>
      <c r="LOG91" s="545"/>
      <c r="LOH91" s="545"/>
      <c r="LOI91" s="545"/>
      <c r="LOJ91" s="545"/>
      <c r="LOL91" s="545"/>
      <c r="LOM91" s="545"/>
      <c r="LON91" s="545"/>
      <c r="LOO91" s="545"/>
      <c r="LOP91" s="545"/>
      <c r="LOQ91" s="545"/>
      <c r="LOR91" s="545"/>
      <c r="LOT91" s="545"/>
      <c r="LOU91" s="545"/>
      <c r="LOV91" s="545"/>
      <c r="LOW91" s="545"/>
      <c r="LOX91" s="545"/>
      <c r="LOY91" s="545"/>
      <c r="LOZ91" s="545"/>
      <c r="LPB91" s="545"/>
      <c r="LPC91" s="545"/>
      <c r="LPD91" s="545"/>
      <c r="LPE91" s="545"/>
      <c r="LPF91" s="545"/>
      <c r="LPG91" s="545"/>
      <c r="LPH91" s="545"/>
      <c r="LPJ91" s="545"/>
      <c r="LPK91" s="545"/>
      <c r="LPL91" s="545"/>
      <c r="LPM91" s="545"/>
      <c r="LPN91" s="545"/>
      <c r="LPO91" s="545"/>
      <c r="LPP91" s="545"/>
      <c r="LPR91" s="545"/>
      <c r="LPS91" s="545"/>
      <c r="LPT91" s="545"/>
      <c r="LPU91" s="545"/>
      <c r="LPV91" s="545"/>
      <c r="LPW91" s="545"/>
      <c r="LPX91" s="545"/>
      <c r="LPZ91" s="545"/>
      <c r="LQA91" s="545"/>
      <c r="LQB91" s="545"/>
      <c r="LQC91" s="545"/>
      <c r="LQD91" s="545"/>
      <c r="LQE91" s="545"/>
      <c r="LQF91" s="545"/>
      <c r="LQH91" s="545"/>
      <c r="LQI91" s="545"/>
      <c r="LQJ91" s="545"/>
      <c r="LQK91" s="545"/>
      <c r="LQL91" s="545"/>
      <c r="LQM91" s="545"/>
      <c r="LQN91" s="545"/>
      <c r="LQP91" s="545"/>
      <c r="LQQ91" s="545"/>
      <c r="LQR91" s="545"/>
      <c r="LQS91" s="545"/>
      <c r="LQT91" s="545"/>
      <c r="LQU91" s="545"/>
      <c r="LQV91" s="545"/>
      <c r="LQX91" s="545"/>
      <c r="LQY91" s="545"/>
      <c r="LQZ91" s="545"/>
      <c r="LRA91" s="545"/>
      <c r="LRB91" s="545"/>
      <c r="LRC91" s="545"/>
      <c r="LRD91" s="545"/>
      <c r="LRF91" s="545"/>
      <c r="LRG91" s="545"/>
      <c r="LRH91" s="545"/>
      <c r="LRI91" s="545"/>
      <c r="LRJ91" s="545"/>
      <c r="LRK91" s="545"/>
      <c r="LRL91" s="545"/>
      <c r="LRN91" s="545"/>
      <c r="LRO91" s="545"/>
      <c r="LRP91" s="545"/>
      <c r="LRQ91" s="545"/>
      <c r="LRR91" s="545"/>
      <c r="LRS91" s="545"/>
      <c r="LRT91" s="545"/>
      <c r="LRV91" s="545"/>
      <c r="LRW91" s="545"/>
      <c r="LRX91" s="545"/>
      <c r="LRY91" s="545"/>
      <c r="LRZ91" s="545"/>
      <c r="LSA91" s="545"/>
      <c r="LSB91" s="545"/>
      <c r="LSD91" s="545"/>
      <c r="LSE91" s="545"/>
      <c r="LSF91" s="545"/>
      <c r="LSG91" s="545"/>
      <c r="LSH91" s="545"/>
      <c r="LSI91" s="545"/>
      <c r="LSJ91" s="545"/>
      <c r="LSL91" s="545"/>
      <c r="LSM91" s="545"/>
      <c r="LSN91" s="545"/>
      <c r="LSO91" s="545"/>
      <c r="LSP91" s="545"/>
      <c r="LSQ91" s="545"/>
      <c r="LSR91" s="545"/>
      <c r="LST91" s="545"/>
      <c r="LSU91" s="545"/>
      <c r="LSV91" s="545"/>
      <c r="LSW91" s="545"/>
      <c r="LSX91" s="545"/>
      <c r="LSY91" s="545"/>
      <c r="LSZ91" s="545"/>
      <c r="LTB91" s="545"/>
      <c r="LTC91" s="545"/>
      <c r="LTD91" s="545"/>
      <c r="LTE91" s="545"/>
      <c r="LTF91" s="545"/>
      <c r="LTG91" s="545"/>
      <c r="LTH91" s="545"/>
      <c r="LTJ91" s="545"/>
      <c r="LTK91" s="545"/>
      <c r="LTL91" s="545"/>
      <c r="LTM91" s="545"/>
      <c r="LTN91" s="545"/>
      <c r="LTO91" s="545"/>
      <c r="LTP91" s="545"/>
      <c r="LTR91" s="545"/>
      <c r="LTS91" s="545"/>
      <c r="LTT91" s="545"/>
      <c r="LTU91" s="545"/>
      <c r="LTV91" s="545"/>
      <c r="LTW91" s="545"/>
      <c r="LTX91" s="545"/>
      <c r="LTZ91" s="545"/>
      <c r="LUA91" s="545"/>
      <c r="LUB91" s="545"/>
      <c r="LUC91" s="545"/>
      <c r="LUD91" s="545"/>
      <c r="LUE91" s="545"/>
      <c r="LUF91" s="545"/>
      <c r="LUH91" s="545"/>
      <c r="LUI91" s="545"/>
      <c r="LUJ91" s="545"/>
      <c r="LUK91" s="545"/>
      <c r="LUL91" s="545"/>
      <c r="LUM91" s="545"/>
      <c r="LUN91" s="545"/>
      <c r="LUP91" s="545"/>
      <c r="LUQ91" s="545"/>
      <c r="LUR91" s="545"/>
      <c r="LUS91" s="545"/>
      <c r="LUT91" s="545"/>
      <c r="LUU91" s="545"/>
      <c r="LUV91" s="545"/>
      <c r="LUX91" s="545"/>
      <c r="LUY91" s="545"/>
      <c r="LUZ91" s="545"/>
      <c r="LVA91" s="545"/>
      <c r="LVB91" s="545"/>
      <c r="LVC91" s="545"/>
      <c r="LVD91" s="545"/>
      <c r="LVF91" s="545"/>
      <c r="LVG91" s="545"/>
      <c r="LVH91" s="545"/>
      <c r="LVI91" s="545"/>
      <c r="LVJ91" s="545"/>
      <c r="LVK91" s="545"/>
      <c r="LVL91" s="545"/>
      <c r="LVN91" s="545"/>
      <c r="LVO91" s="545"/>
      <c r="LVP91" s="545"/>
      <c r="LVQ91" s="545"/>
      <c r="LVR91" s="545"/>
      <c r="LVS91" s="545"/>
      <c r="LVT91" s="545"/>
      <c r="LVV91" s="545"/>
      <c r="LVW91" s="545"/>
      <c r="LVX91" s="545"/>
      <c r="LVY91" s="545"/>
      <c r="LVZ91" s="545"/>
      <c r="LWA91" s="545"/>
      <c r="LWB91" s="545"/>
      <c r="LWD91" s="545"/>
      <c r="LWE91" s="545"/>
      <c r="LWF91" s="545"/>
      <c r="LWG91" s="545"/>
      <c r="LWH91" s="545"/>
      <c r="LWI91" s="545"/>
      <c r="LWJ91" s="545"/>
      <c r="LWL91" s="545"/>
      <c r="LWM91" s="545"/>
      <c r="LWN91" s="545"/>
      <c r="LWO91" s="545"/>
      <c r="LWP91" s="545"/>
      <c r="LWQ91" s="545"/>
      <c r="LWR91" s="545"/>
      <c r="LWT91" s="545"/>
      <c r="LWU91" s="545"/>
      <c r="LWV91" s="545"/>
      <c r="LWW91" s="545"/>
      <c r="LWX91" s="545"/>
      <c r="LWY91" s="545"/>
      <c r="LWZ91" s="545"/>
      <c r="LXB91" s="545"/>
      <c r="LXC91" s="545"/>
      <c r="LXD91" s="545"/>
      <c r="LXE91" s="545"/>
      <c r="LXF91" s="545"/>
      <c r="LXG91" s="545"/>
      <c r="LXH91" s="545"/>
      <c r="LXJ91" s="545"/>
      <c r="LXK91" s="545"/>
      <c r="LXL91" s="545"/>
      <c r="LXM91" s="545"/>
      <c r="LXN91" s="545"/>
      <c r="LXO91" s="545"/>
      <c r="LXP91" s="545"/>
      <c r="LXR91" s="545"/>
      <c r="LXS91" s="545"/>
      <c r="LXT91" s="545"/>
      <c r="LXU91" s="545"/>
      <c r="LXV91" s="545"/>
      <c r="LXW91" s="545"/>
      <c r="LXX91" s="545"/>
      <c r="LXZ91" s="545"/>
      <c r="LYA91" s="545"/>
      <c r="LYB91" s="545"/>
      <c r="LYC91" s="545"/>
      <c r="LYD91" s="545"/>
      <c r="LYE91" s="545"/>
      <c r="LYF91" s="545"/>
      <c r="LYH91" s="545"/>
      <c r="LYI91" s="545"/>
      <c r="LYJ91" s="545"/>
      <c r="LYK91" s="545"/>
      <c r="LYL91" s="545"/>
      <c r="LYM91" s="545"/>
      <c r="LYN91" s="545"/>
      <c r="LYP91" s="545"/>
      <c r="LYQ91" s="545"/>
      <c r="LYR91" s="545"/>
      <c r="LYS91" s="545"/>
      <c r="LYT91" s="545"/>
      <c r="LYU91" s="545"/>
      <c r="LYV91" s="545"/>
      <c r="LYX91" s="545"/>
      <c r="LYY91" s="545"/>
      <c r="LYZ91" s="545"/>
      <c r="LZA91" s="545"/>
      <c r="LZB91" s="545"/>
      <c r="LZC91" s="545"/>
      <c r="LZD91" s="545"/>
      <c r="LZF91" s="545"/>
      <c r="LZG91" s="545"/>
      <c r="LZH91" s="545"/>
      <c r="LZI91" s="545"/>
      <c r="LZJ91" s="545"/>
      <c r="LZK91" s="545"/>
      <c r="LZL91" s="545"/>
      <c r="LZN91" s="545"/>
      <c r="LZO91" s="545"/>
      <c r="LZP91" s="545"/>
      <c r="LZQ91" s="545"/>
      <c r="LZR91" s="545"/>
      <c r="LZS91" s="545"/>
      <c r="LZT91" s="545"/>
      <c r="LZV91" s="545"/>
      <c r="LZW91" s="545"/>
      <c r="LZX91" s="545"/>
      <c r="LZY91" s="545"/>
      <c r="LZZ91" s="545"/>
      <c r="MAA91" s="545"/>
      <c r="MAB91" s="545"/>
      <c r="MAD91" s="545"/>
      <c r="MAE91" s="545"/>
      <c r="MAF91" s="545"/>
      <c r="MAG91" s="545"/>
      <c r="MAH91" s="545"/>
      <c r="MAI91" s="545"/>
      <c r="MAJ91" s="545"/>
      <c r="MAL91" s="545"/>
      <c r="MAM91" s="545"/>
      <c r="MAN91" s="545"/>
      <c r="MAO91" s="545"/>
      <c r="MAP91" s="545"/>
      <c r="MAQ91" s="545"/>
      <c r="MAR91" s="545"/>
      <c r="MAT91" s="545"/>
      <c r="MAU91" s="545"/>
      <c r="MAV91" s="545"/>
      <c r="MAW91" s="545"/>
      <c r="MAX91" s="545"/>
      <c r="MAY91" s="545"/>
      <c r="MAZ91" s="545"/>
      <c r="MBB91" s="545"/>
      <c r="MBC91" s="545"/>
      <c r="MBD91" s="545"/>
      <c r="MBE91" s="545"/>
      <c r="MBF91" s="545"/>
      <c r="MBG91" s="545"/>
      <c r="MBH91" s="545"/>
      <c r="MBJ91" s="545"/>
      <c r="MBK91" s="545"/>
      <c r="MBL91" s="545"/>
      <c r="MBM91" s="545"/>
      <c r="MBN91" s="545"/>
      <c r="MBO91" s="545"/>
      <c r="MBP91" s="545"/>
      <c r="MBR91" s="545"/>
      <c r="MBS91" s="545"/>
      <c r="MBT91" s="545"/>
      <c r="MBU91" s="545"/>
      <c r="MBV91" s="545"/>
      <c r="MBW91" s="545"/>
      <c r="MBX91" s="545"/>
      <c r="MBZ91" s="545"/>
      <c r="MCA91" s="545"/>
      <c r="MCB91" s="545"/>
      <c r="MCC91" s="545"/>
      <c r="MCD91" s="545"/>
      <c r="MCE91" s="545"/>
      <c r="MCF91" s="545"/>
      <c r="MCH91" s="545"/>
      <c r="MCI91" s="545"/>
      <c r="MCJ91" s="545"/>
      <c r="MCK91" s="545"/>
      <c r="MCL91" s="545"/>
      <c r="MCM91" s="545"/>
      <c r="MCN91" s="545"/>
      <c r="MCP91" s="545"/>
      <c r="MCQ91" s="545"/>
      <c r="MCR91" s="545"/>
      <c r="MCS91" s="545"/>
      <c r="MCT91" s="545"/>
      <c r="MCU91" s="545"/>
      <c r="MCV91" s="545"/>
      <c r="MCX91" s="545"/>
      <c r="MCY91" s="545"/>
      <c r="MCZ91" s="545"/>
      <c r="MDA91" s="545"/>
      <c r="MDB91" s="545"/>
      <c r="MDC91" s="545"/>
      <c r="MDD91" s="545"/>
      <c r="MDF91" s="545"/>
      <c r="MDG91" s="545"/>
      <c r="MDH91" s="545"/>
      <c r="MDI91" s="545"/>
      <c r="MDJ91" s="545"/>
      <c r="MDK91" s="545"/>
      <c r="MDL91" s="545"/>
      <c r="MDN91" s="545"/>
      <c r="MDO91" s="545"/>
      <c r="MDP91" s="545"/>
      <c r="MDQ91" s="545"/>
      <c r="MDR91" s="545"/>
      <c r="MDS91" s="545"/>
      <c r="MDT91" s="545"/>
      <c r="MDV91" s="545"/>
      <c r="MDW91" s="545"/>
      <c r="MDX91" s="545"/>
      <c r="MDY91" s="545"/>
      <c r="MDZ91" s="545"/>
      <c r="MEA91" s="545"/>
      <c r="MEB91" s="545"/>
      <c r="MED91" s="545"/>
      <c r="MEE91" s="545"/>
      <c r="MEF91" s="545"/>
      <c r="MEG91" s="545"/>
      <c r="MEH91" s="545"/>
      <c r="MEI91" s="545"/>
      <c r="MEJ91" s="545"/>
      <c r="MEL91" s="545"/>
      <c r="MEM91" s="545"/>
      <c r="MEN91" s="545"/>
      <c r="MEO91" s="545"/>
      <c r="MEP91" s="545"/>
      <c r="MEQ91" s="545"/>
      <c r="MER91" s="545"/>
      <c r="MET91" s="545"/>
      <c r="MEU91" s="545"/>
      <c r="MEV91" s="545"/>
      <c r="MEW91" s="545"/>
      <c r="MEX91" s="545"/>
      <c r="MEY91" s="545"/>
      <c r="MEZ91" s="545"/>
      <c r="MFB91" s="545"/>
      <c r="MFC91" s="545"/>
      <c r="MFD91" s="545"/>
      <c r="MFE91" s="545"/>
      <c r="MFF91" s="545"/>
      <c r="MFG91" s="545"/>
      <c r="MFH91" s="545"/>
      <c r="MFJ91" s="545"/>
      <c r="MFK91" s="545"/>
      <c r="MFL91" s="545"/>
      <c r="MFM91" s="545"/>
      <c r="MFN91" s="545"/>
      <c r="MFO91" s="545"/>
      <c r="MFP91" s="545"/>
      <c r="MFR91" s="545"/>
      <c r="MFS91" s="545"/>
      <c r="MFT91" s="545"/>
      <c r="MFU91" s="545"/>
      <c r="MFV91" s="545"/>
      <c r="MFW91" s="545"/>
      <c r="MFX91" s="545"/>
      <c r="MFZ91" s="545"/>
      <c r="MGA91" s="545"/>
      <c r="MGB91" s="545"/>
      <c r="MGC91" s="545"/>
      <c r="MGD91" s="545"/>
      <c r="MGE91" s="545"/>
      <c r="MGF91" s="545"/>
      <c r="MGH91" s="545"/>
      <c r="MGI91" s="545"/>
      <c r="MGJ91" s="545"/>
      <c r="MGK91" s="545"/>
      <c r="MGL91" s="545"/>
      <c r="MGM91" s="545"/>
      <c r="MGN91" s="545"/>
      <c r="MGP91" s="545"/>
      <c r="MGQ91" s="545"/>
      <c r="MGR91" s="545"/>
      <c r="MGS91" s="545"/>
      <c r="MGT91" s="545"/>
      <c r="MGU91" s="545"/>
      <c r="MGV91" s="545"/>
      <c r="MGX91" s="545"/>
      <c r="MGY91" s="545"/>
      <c r="MGZ91" s="545"/>
      <c r="MHA91" s="545"/>
      <c r="MHB91" s="545"/>
      <c r="MHC91" s="545"/>
      <c r="MHD91" s="545"/>
      <c r="MHF91" s="545"/>
      <c r="MHG91" s="545"/>
      <c r="MHH91" s="545"/>
      <c r="MHI91" s="545"/>
      <c r="MHJ91" s="545"/>
      <c r="MHK91" s="545"/>
      <c r="MHL91" s="545"/>
      <c r="MHN91" s="545"/>
      <c r="MHO91" s="545"/>
      <c r="MHP91" s="545"/>
      <c r="MHQ91" s="545"/>
      <c r="MHR91" s="545"/>
      <c r="MHS91" s="545"/>
      <c r="MHT91" s="545"/>
      <c r="MHV91" s="545"/>
      <c r="MHW91" s="545"/>
      <c r="MHX91" s="545"/>
      <c r="MHY91" s="545"/>
      <c r="MHZ91" s="545"/>
      <c r="MIA91" s="545"/>
      <c r="MIB91" s="545"/>
      <c r="MID91" s="545"/>
      <c r="MIE91" s="545"/>
      <c r="MIF91" s="545"/>
      <c r="MIG91" s="545"/>
      <c r="MIH91" s="545"/>
      <c r="MII91" s="545"/>
      <c r="MIJ91" s="545"/>
      <c r="MIL91" s="545"/>
      <c r="MIM91" s="545"/>
      <c r="MIN91" s="545"/>
      <c r="MIO91" s="545"/>
      <c r="MIP91" s="545"/>
      <c r="MIQ91" s="545"/>
      <c r="MIR91" s="545"/>
      <c r="MIT91" s="545"/>
      <c r="MIU91" s="545"/>
      <c r="MIV91" s="545"/>
      <c r="MIW91" s="545"/>
      <c r="MIX91" s="545"/>
      <c r="MIY91" s="545"/>
      <c r="MIZ91" s="545"/>
      <c r="MJB91" s="545"/>
      <c r="MJC91" s="545"/>
      <c r="MJD91" s="545"/>
      <c r="MJE91" s="545"/>
      <c r="MJF91" s="545"/>
      <c r="MJG91" s="545"/>
      <c r="MJH91" s="545"/>
      <c r="MJJ91" s="545"/>
      <c r="MJK91" s="545"/>
      <c r="MJL91" s="545"/>
      <c r="MJM91" s="545"/>
      <c r="MJN91" s="545"/>
      <c r="MJO91" s="545"/>
      <c r="MJP91" s="545"/>
      <c r="MJR91" s="545"/>
      <c r="MJS91" s="545"/>
      <c r="MJT91" s="545"/>
      <c r="MJU91" s="545"/>
      <c r="MJV91" s="545"/>
      <c r="MJW91" s="545"/>
      <c r="MJX91" s="545"/>
      <c r="MJZ91" s="545"/>
      <c r="MKA91" s="545"/>
      <c r="MKB91" s="545"/>
      <c r="MKC91" s="545"/>
      <c r="MKD91" s="545"/>
      <c r="MKE91" s="545"/>
      <c r="MKF91" s="545"/>
      <c r="MKH91" s="545"/>
      <c r="MKI91" s="545"/>
      <c r="MKJ91" s="545"/>
      <c r="MKK91" s="545"/>
      <c r="MKL91" s="545"/>
      <c r="MKM91" s="545"/>
      <c r="MKN91" s="545"/>
      <c r="MKP91" s="545"/>
      <c r="MKQ91" s="545"/>
      <c r="MKR91" s="545"/>
      <c r="MKS91" s="545"/>
      <c r="MKT91" s="545"/>
      <c r="MKU91" s="545"/>
      <c r="MKV91" s="545"/>
      <c r="MKX91" s="545"/>
      <c r="MKY91" s="545"/>
      <c r="MKZ91" s="545"/>
      <c r="MLA91" s="545"/>
      <c r="MLB91" s="545"/>
      <c r="MLC91" s="545"/>
      <c r="MLD91" s="545"/>
      <c r="MLF91" s="545"/>
      <c r="MLG91" s="545"/>
      <c r="MLH91" s="545"/>
      <c r="MLI91" s="545"/>
      <c r="MLJ91" s="545"/>
      <c r="MLK91" s="545"/>
      <c r="MLL91" s="545"/>
      <c r="MLN91" s="545"/>
      <c r="MLO91" s="545"/>
      <c r="MLP91" s="545"/>
      <c r="MLQ91" s="545"/>
      <c r="MLR91" s="545"/>
      <c r="MLS91" s="545"/>
      <c r="MLT91" s="545"/>
      <c r="MLV91" s="545"/>
      <c r="MLW91" s="545"/>
      <c r="MLX91" s="545"/>
      <c r="MLY91" s="545"/>
      <c r="MLZ91" s="545"/>
      <c r="MMA91" s="545"/>
      <c r="MMB91" s="545"/>
      <c r="MMD91" s="545"/>
      <c r="MME91" s="545"/>
      <c r="MMF91" s="545"/>
      <c r="MMG91" s="545"/>
      <c r="MMH91" s="545"/>
      <c r="MMI91" s="545"/>
      <c r="MMJ91" s="545"/>
      <c r="MML91" s="545"/>
      <c r="MMM91" s="545"/>
      <c r="MMN91" s="545"/>
      <c r="MMO91" s="545"/>
      <c r="MMP91" s="545"/>
      <c r="MMQ91" s="545"/>
      <c r="MMR91" s="545"/>
      <c r="MMT91" s="545"/>
      <c r="MMU91" s="545"/>
      <c r="MMV91" s="545"/>
      <c r="MMW91" s="545"/>
      <c r="MMX91" s="545"/>
      <c r="MMY91" s="545"/>
      <c r="MMZ91" s="545"/>
      <c r="MNB91" s="545"/>
      <c r="MNC91" s="545"/>
      <c r="MND91" s="545"/>
      <c r="MNE91" s="545"/>
      <c r="MNF91" s="545"/>
      <c r="MNG91" s="545"/>
      <c r="MNH91" s="545"/>
      <c r="MNJ91" s="545"/>
      <c r="MNK91" s="545"/>
      <c r="MNL91" s="545"/>
      <c r="MNM91" s="545"/>
      <c r="MNN91" s="545"/>
      <c r="MNO91" s="545"/>
      <c r="MNP91" s="545"/>
      <c r="MNR91" s="545"/>
      <c r="MNS91" s="545"/>
      <c r="MNT91" s="545"/>
      <c r="MNU91" s="545"/>
      <c r="MNV91" s="545"/>
      <c r="MNW91" s="545"/>
      <c r="MNX91" s="545"/>
      <c r="MNZ91" s="545"/>
      <c r="MOA91" s="545"/>
      <c r="MOB91" s="545"/>
      <c r="MOC91" s="545"/>
      <c r="MOD91" s="545"/>
      <c r="MOE91" s="545"/>
      <c r="MOF91" s="545"/>
      <c r="MOH91" s="545"/>
      <c r="MOI91" s="545"/>
      <c r="MOJ91" s="545"/>
      <c r="MOK91" s="545"/>
      <c r="MOL91" s="545"/>
      <c r="MOM91" s="545"/>
      <c r="MON91" s="545"/>
      <c r="MOP91" s="545"/>
      <c r="MOQ91" s="545"/>
      <c r="MOR91" s="545"/>
      <c r="MOS91" s="545"/>
      <c r="MOT91" s="545"/>
      <c r="MOU91" s="545"/>
      <c r="MOV91" s="545"/>
      <c r="MOX91" s="545"/>
      <c r="MOY91" s="545"/>
      <c r="MOZ91" s="545"/>
      <c r="MPA91" s="545"/>
      <c r="MPB91" s="545"/>
      <c r="MPC91" s="545"/>
      <c r="MPD91" s="545"/>
      <c r="MPF91" s="545"/>
      <c r="MPG91" s="545"/>
      <c r="MPH91" s="545"/>
      <c r="MPI91" s="545"/>
      <c r="MPJ91" s="545"/>
      <c r="MPK91" s="545"/>
      <c r="MPL91" s="545"/>
      <c r="MPN91" s="545"/>
      <c r="MPO91" s="545"/>
      <c r="MPP91" s="545"/>
      <c r="MPQ91" s="545"/>
      <c r="MPR91" s="545"/>
      <c r="MPS91" s="545"/>
      <c r="MPT91" s="545"/>
      <c r="MPV91" s="545"/>
      <c r="MPW91" s="545"/>
      <c r="MPX91" s="545"/>
      <c r="MPY91" s="545"/>
      <c r="MPZ91" s="545"/>
      <c r="MQA91" s="545"/>
      <c r="MQB91" s="545"/>
      <c r="MQD91" s="545"/>
      <c r="MQE91" s="545"/>
      <c r="MQF91" s="545"/>
      <c r="MQG91" s="545"/>
      <c r="MQH91" s="545"/>
      <c r="MQI91" s="545"/>
      <c r="MQJ91" s="545"/>
      <c r="MQL91" s="545"/>
      <c r="MQM91" s="545"/>
      <c r="MQN91" s="545"/>
      <c r="MQO91" s="545"/>
      <c r="MQP91" s="545"/>
      <c r="MQQ91" s="545"/>
      <c r="MQR91" s="545"/>
      <c r="MQT91" s="545"/>
      <c r="MQU91" s="545"/>
      <c r="MQV91" s="545"/>
      <c r="MQW91" s="545"/>
      <c r="MQX91" s="545"/>
      <c r="MQY91" s="545"/>
      <c r="MQZ91" s="545"/>
      <c r="MRB91" s="545"/>
      <c r="MRC91" s="545"/>
      <c r="MRD91" s="545"/>
      <c r="MRE91" s="545"/>
      <c r="MRF91" s="545"/>
      <c r="MRG91" s="545"/>
      <c r="MRH91" s="545"/>
      <c r="MRJ91" s="545"/>
      <c r="MRK91" s="545"/>
      <c r="MRL91" s="545"/>
      <c r="MRM91" s="545"/>
      <c r="MRN91" s="545"/>
      <c r="MRO91" s="545"/>
      <c r="MRP91" s="545"/>
      <c r="MRR91" s="545"/>
      <c r="MRS91" s="545"/>
      <c r="MRT91" s="545"/>
      <c r="MRU91" s="545"/>
      <c r="MRV91" s="545"/>
      <c r="MRW91" s="545"/>
      <c r="MRX91" s="545"/>
      <c r="MRZ91" s="545"/>
      <c r="MSA91" s="545"/>
      <c r="MSB91" s="545"/>
      <c r="MSC91" s="545"/>
      <c r="MSD91" s="545"/>
      <c r="MSE91" s="545"/>
      <c r="MSF91" s="545"/>
      <c r="MSH91" s="545"/>
      <c r="MSI91" s="545"/>
      <c r="MSJ91" s="545"/>
      <c r="MSK91" s="545"/>
      <c r="MSL91" s="545"/>
      <c r="MSM91" s="545"/>
      <c r="MSN91" s="545"/>
      <c r="MSP91" s="545"/>
      <c r="MSQ91" s="545"/>
      <c r="MSR91" s="545"/>
      <c r="MSS91" s="545"/>
      <c r="MST91" s="545"/>
      <c r="MSU91" s="545"/>
      <c r="MSV91" s="545"/>
      <c r="MSX91" s="545"/>
      <c r="MSY91" s="545"/>
      <c r="MSZ91" s="545"/>
      <c r="MTA91" s="545"/>
      <c r="MTB91" s="545"/>
      <c r="MTC91" s="545"/>
      <c r="MTD91" s="545"/>
      <c r="MTF91" s="545"/>
      <c r="MTG91" s="545"/>
      <c r="MTH91" s="545"/>
      <c r="MTI91" s="545"/>
      <c r="MTJ91" s="545"/>
      <c r="MTK91" s="545"/>
      <c r="MTL91" s="545"/>
      <c r="MTN91" s="545"/>
      <c r="MTO91" s="545"/>
      <c r="MTP91" s="545"/>
      <c r="MTQ91" s="545"/>
      <c r="MTR91" s="545"/>
      <c r="MTS91" s="545"/>
      <c r="MTT91" s="545"/>
      <c r="MTV91" s="545"/>
      <c r="MTW91" s="545"/>
      <c r="MTX91" s="545"/>
      <c r="MTY91" s="545"/>
      <c r="MTZ91" s="545"/>
      <c r="MUA91" s="545"/>
      <c r="MUB91" s="545"/>
      <c r="MUD91" s="545"/>
      <c r="MUE91" s="545"/>
      <c r="MUF91" s="545"/>
      <c r="MUG91" s="545"/>
      <c r="MUH91" s="545"/>
      <c r="MUI91" s="545"/>
      <c r="MUJ91" s="545"/>
      <c r="MUL91" s="545"/>
      <c r="MUM91" s="545"/>
      <c r="MUN91" s="545"/>
      <c r="MUO91" s="545"/>
      <c r="MUP91" s="545"/>
      <c r="MUQ91" s="545"/>
      <c r="MUR91" s="545"/>
      <c r="MUT91" s="545"/>
      <c r="MUU91" s="545"/>
      <c r="MUV91" s="545"/>
      <c r="MUW91" s="545"/>
      <c r="MUX91" s="545"/>
      <c r="MUY91" s="545"/>
      <c r="MUZ91" s="545"/>
      <c r="MVB91" s="545"/>
      <c r="MVC91" s="545"/>
      <c r="MVD91" s="545"/>
      <c r="MVE91" s="545"/>
      <c r="MVF91" s="545"/>
      <c r="MVG91" s="545"/>
      <c r="MVH91" s="545"/>
      <c r="MVJ91" s="545"/>
      <c r="MVK91" s="545"/>
      <c r="MVL91" s="545"/>
      <c r="MVM91" s="545"/>
      <c r="MVN91" s="545"/>
      <c r="MVO91" s="545"/>
      <c r="MVP91" s="545"/>
      <c r="MVR91" s="545"/>
      <c r="MVS91" s="545"/>
      <c r="MVT91" s="545"/>
      <c r="MVU91" s="545"/>
      <c r="MVV91" s="545"/>
      <c r="MVW91" s="545"/>
      <c r="MVX91" s="545"/>
      <c r="MVZ91" s="545"/>
      <c r="MWA91" s="545"/>
      <c r="MWB91" s="545"/>
      <c r="MWC91" s="545"/>
      <c r="MWD91" s="545"/>
      <c r="MWE91" s="545"/>
      <c r="MWF91" s="545"/>
      <c r="MWH91" s="545"/>
      <c r="MWI91" s="545"/>
      <c r="MWJ91" s="545"/>
      <c r="MWK91" s="545"/>
      <c r="MWL91" s="545"/>
      <c r="MWM91" s="545"/>
      <c r="MWN91" s="545"/>
      <c r="MWP91" s="545"/>
      <c r="MWQ91" s="545"/>
      <c r="MWR91" s="545"/>
      <c r="MWS91" s="545"/>
      <c r="MWT91" s="545"/>
      <c r="MWU91" s="545"/>
      <c r="MWV91" s="545"/>
      <c r="MWX91" s="545"/>
      <c r="MWY91" s="545"/>
      <c r="MWZ91" s="545"/>
      <c r="MXA91" s="545"/>
      <c r="MXB91" s="545"/>
      <c r="MXC91" s="545"/>
      <c r="MXD91" s="545"/>
      <c r="MXF91" s="545"/>
      <c r="MXG91" s="545"/>
      <c r="MXH91" s="545"/>
      <c r="MXI91" s="545"/>
      <c r="MXJ91" s="545"/>
      <c r="MXK91" s="545"/>
      <c r="MXL91" s="545"/>
      <c r="MXN91" s="545"/>
      <c r="MXO91" s="545"/>
      <c r="MXP91" s="545"/>
      <c r="MXQ91" s="545"/>
      <c r="MXR91" s="545"/>
      <c r="MXS91" s="545"/>
      <c r="MXT91" s="545"/>
      <c r="MXV91" s="545"/>
      <c r="MXW91" s="545"/>
      <c r="MXX91" s="545"/>
      <c r="MXY91" s="545"/>
      <c r="MXZ91" s="545"/>
      <c r="MYA91" s="545"/>
      <c r="MYB91" s="545"/>
      <c r="MYD91" s="545"/>
      <c r="MYE91" s="545"/>
      <c r="MYF91" s="545"/>
      <c r="MYG91" s="545"/>
      <c r="MYH91" s="545"/>
      <c r="MYI91" s="545"/>
      <c r="MYJ91" s="545"/>
      <c r="MYL91" s="545"/>
      <c r="MYM91" s="545"/>
      <c r="MYN91" s="545"/>
      <c r="MYO91" s="545"/>
      <c r="MYP91" s="545"/>
      <c r="MYQ91" s="545"/>
      <c r="MYR91" s="545"/>
      <c r="MYT91" s="545"/>
      <c r="MYU91" s="545"/>
      <c r="MYV91" s="545"/>
      <c r="MYW91" s="545"/>
      <c r="MYX91" s="545"/>
      <c r="MYY91" s="545"/>
      <c r="MYZ91" s="545"/>
      <c r="MZB91" s="545"/>
      <c r="MZC91" s="545"/>
      <c r="MZD91" s="545"/>
      <c r="MZE91" s="545"/>
      <c r="MZF91" s="545"/>
      <c r="MZG91" s="545"/>
      <c r="MZH91" s="545"/>
      <c r="MZJ91" s="545"/>
      <c r="MZK91" s="545"/>
      <c r="MZL91" s="545"/>
      <c r="MZM91" s="545"/>
      <c r="MZN91" s="545"/>
      <c r="MZO91" s="545"/>
      <c r="MZP91" s="545"/>
      <c r="MZR91" s="545"/>
      <c r="MZS91" s="545"/>
      <c r="MZT91" s="545"/>
      <c r="MZU91" s="545"/>
      <c r="MZV91" s="545"/>
      <c r="MZW91" s="545"/>
      <c r="MZX91" s="545"/>
      <c r="MZZ91" s="545"/>
      <c r="NAA91" s="545"/>
      <c r="NAB91" s="545"/>
      <c r="NAC91" s="545"/>
      <c r="NAD91" s="545"/>
      <c r="NAE91" s="545"/>
      <c r="NAF91" s="545"/>
      <c r="NAH91" s="545"/>
      <c r="NAI91" s="545"/>
      <c r="NAJ91" s="545"/>
      <c r="NAK91" s="545"/>
      <c r="NAL91" s="545"/>
      <c r="NAM91" s="545"/>
      <c r="NAN91" s="545"/>
      <c r="NAP91" s="545"/>
      <c r="NAQ91" s="545"/>
      <c r="NAR91" s="545"/>
      <c r="NAS91" s="545"/>
      <c r="NAT91" s="545"/>
      <c r="NAU91" s="545"/>
      <c r="NAV91" s="545"/>
      <c r="NAX91" s="545"/>
      <c r="NAY91" s="545"/>
      <c r="NAZ91" s="545"/>
      <c r="NBA91" s="545"/>
      <c r="NBB91" s="545"/>
      <c r="NBC91" s="545"/>
      <c r="NBD91" s="545"/>
      <c r="NBF91" s="545"/>
      <c r="NBG91" s="545"/>
      <c r="NBH91" s="545"/>
      <c r="NBI91" s="545"/>
      <c r="NBJ91" s="545"/>
      <c r="NBK91" s="545"/>
      <c r="NBL91" s="545"/>
      <c r="NBN91" s="545"/>
      <c r="NBO91" s="545"/>
      <c r="NBP91" s="545"/>
      <c r="NBQ91" s="545"/>
      <c r="NBR91" s="545"/>
      <c r="NBS91" s="545"/>
      <c r="NBT91" s="545"/>
      <c r="NBV91" s="545"/>
      <c r="NBW91" s="545"/>
      <c r="NBX91" s="545"/>
      <c r="NBY91" s="545"/>
      <c r="NBZ91" s="545"/>
      <c r="NCA91" s="545"/>
      <c r="NCB91" s="545"/>
      <c r="NCD91" s="545"/>
      <c r="NCE91" s="545"/>
      <c r="NCF91" s="545"/>
      <c r="NCG91" s="545"/>
      <c r="NCH91" s="545"/>
      <c r="NCI91" s="545"/>
      <c r="NCJ91" s="545"/>
      <c r="NCL91" s="545"/>
      <c r="NCM91" s="545"/>
      <c r="NCN91" s="545"/>
      <c r="NCO91" s="545"/>
      <c r="NCP91" s="545"/>
      <c r="NCQ91" s="545"/>
      <c r="NCR91" s="545"/>
      <c r="NCT91" s="545"/>
      <c r="NCU91" s="545"/>
      <c r="NCV91" s="545"/>
      <c r="NCW91" s="545"/>
      <c r="NCX91" s="545"/>
      <c r="NCY91" s="545"/>
      <c r="NCZ91" s="545"/>
      <c r="NDB91" s="545"/>
      <c r="NDC91" s="545"/>
      <c r="NDD91" s="545"/>
      <c r="NDE91" s="545"/>
      <c r="NDF91" s="545"/>
      <c r="NDG91" s="545"/>
      <c r="NDH91" s="545"/>
      <c r="NDJ91" s="545"/>
      <c r="NDK91" s="545"/>
      <c r="NDL91" s="545"/>
      <c r="NDM91" s="545"/>
      <c r="NDN91" s="545"/>
      <c r="NDO91" s="545"/>
      <c r="NDP91" s="545"/>
      <c r="NDR91" s="545"/>
      <c r="NDS91" s="545"/>
      <c r="NDT91" s="545"/>
      <c r="NDU91" s="545"/>
      <c r="NDV91" s="545"/>
      <c r="NDW91" s="545"/>
      <c r="NDX91" s="545"/>
      <c r="NDZ91" s="545"/>
      <c r="NEA91" s="545"/>
      <c r="NEB91" s="545"/>
      <c r="NEC91" s="545"/>
      <c r="NED91" s="545"/>
      <c r="NEE91" s="545"/>
      <c r="NEF91" s="545"/>
      <c r="NEH91" s="545"/>
      <c r="NEI91" s="545"/>
      <c r="NEJ91" s="545"/>
      <c r="NEK91" s="545"/>
      <c r="NEL91" s="545"/>
      <c r="NEM91" s="545"/>
      <c r="NEN91" s="545"/>
      <c r="NEP91" s="545"/>
      <c r="NEQ91" s="545"/>
      <c r="NER91" s="545"/>
      <c r="NES91" s="545"/>
      <c r="NET91" s="545"/>
      <c r="NEU91" s="545"/>
      <c r="NEV91" s="545"/>
      <c r="NEX91" s="545"/>
      <c r="NEY91" s="545"/>
      <c r="NEZ91" s="545"/>
      <c r="NFA91" s="545"/>
      <c r="NFB91" s="545"/>
      <c r="NFC91" s="545"/>
      <c r="NFD91" s="545"/>
      <c r="NFF91" s="545"/>
      <c r="NFG91" s="545"/>
      <c r="NFH91" s="545"/>
      <c r="NFI91" s="545"/>
      <c r="NFJ91" s="545"/>
      <c r="NFK91" s="545"/>
      <c r="NFL91" s="545"/>
      <c r="NFN91" s="545"/>
      <c r="NFO91" s="545"/>
      <c r="NFP91" s="545"/>
      <c r="NFQ91" s="545"/>
      <c r="NFR91" s="545"/>
      <c r="NFS91" s="545"/>
      <c r="NFT91" s="545"/>
      <c r="NFV91" s="545"/>
      <c r="NFW91" s="545"/>
      <c r="NFX91" s="545"/>
      <c r="NFY91" s="545"/>
      <c r="NFZ91" s="545"/>
      <c r="NGA91" s="545"/>
      <c r="NGB91" s="545"/>
      <c r="NGD91" s="545"/>
      <c r="NGE91" s="545"/>
      <c r="NGF91" s="545"/>
      <c r="NGG91" s="545"/>
      <c r="NGH91" s="545"/>
      <c r="NGI91" s="545"/>
      <c r="NGJ91" s="545"/>
      <c r="NGL91" s="545"/>
      <c r="NGM91" s="545"/>
      <c r="NGN91" s="545"/>
      <c r="NGO91" s="545"/>
      <c r="NGP91" s="545"/>
      <c r="NGQ91" s="545"/>
      <c r="NGR91" s="545"/>
      <c r="NGT91" s="545"/>
      <c r="NGU91" s="545"/>
      <c r="NGV91" s="545"/>
      <c r="NGW91" s="545"/>
      <c r="NGX91" s="545"/>
      <c r="NGY91" s="545"/>
      <c r="NGZ91" s="545"/>
      <c r="NHB91" s="545"/>
      <c r="NHC91" s="545"/>
      <c r="NHD91" s="545"/>
      <c r="NHE91" s="545"/>
      <c r="NHF91" s="545"/>
      <c r="NHG91" s="545"/>
      <c r="NHH91" s="545"/>
      <c r="NHJ91" s="545"/>
      <c r="NHK91" s="545"/>
      <c r="NHL91" s="545"/>
      <c r="NHM91" s="545"/>
      <c r="NHN91" s="545"/>
      <c r="NHO91" s="545"/>
      <c r="NHP91" s="545"/>
      <c r="NHR91" s="545"/>
      <c r="NHS91" s="545"/>
      <c r="NHT91" s="545"/>
      <c r="NHU91" s="545"/>
      <c r="NHV91" s="545"/>
      <c r="NHW91" s="545"/>
      <c r="NHX91" s="545"/>
      <c r="NHZ91" s="545"/>
      <c r="NIA91" s="545"/>
      <c r="NIB91" s="545"/>
      <c r="NIC91" s="545"/>
      <c r="NID91" s="545"/>
      <c r="NIE91" s="545"/>
      <c r="NIF91" s="545"/>
      <c r="NIH91" s="545"/>
      <c r="NII91" s="545"/>
      <c r="NIJ91" s="545"/>
      <c r="NIK91" s="545"/>
      <c r="NIL91" s="545"/>
      <c r="NIM91" s="545"/>
      <c r="NIN91" s="545"/>
      <c r="NIP91" s="545"/>
      <c r="NIQ91" s="545"/>
      <c r="NIR91" s="545"/>
      <c r="NIS91" s="545"/>
      <c r="NIT91" s="545"/>
      <c r="NIU91" s="545"/>
      <c r="NIV91" s="545"/>
      <c r="NIX91" s="545"/>
      <c r="NIY91" s="545"/>
      <c r="NIZ91" s="545"/>
      <c r="NJA91" s="545"/>
      <c r="NJB91" s="545"/>
      <c r="NJC91" s="545"/>
      <c r="NJD91" s="545"/>
      <c r="NJF91" s="545"/>
      <c r="NJG91" s="545"/>
      <c r="NJH91" s="545"/>
      <c r="NJI91" s="545"/>
      <c r="NJJ91" s="545"/>
      <c r="NJK91" s="545"/>
      <c r="NJL91" s="545"/>
      <c r="NJN91" s="545"/>
      <c r="NJO91" s="545"/>
      <c r="NJP91" s="545"/>
      <c r="NJQ91" s="545"/>
      <c r="NJR91" s="545"/>
      <c r="NJS91" s="545"/>
      <c r="NJT91" s="545"/>
      <c r="NJV91" s="545"/>
      <c r="NJW91" s="545"/>
      <c r="NJX91" s="545"/>
      <c r="NJY91" s="545"/>
      <c r="NJZ91" s="545"/>
      <c r="NKA91" s="545"/>
      <c r="NKB91" s="545"/>
      <c r="NKD91" s="545"/>
      <c r="NKE91" s="545"/>
      <c r="NKF91" s="545"/>
      <c r="NKG91" s="545"/>
      <c r="NKH91" s="545"/>
      <c r="NKI91" s="545"/>
      <c r="NKJ91" s="545"/>
      <c r="NKL91" s="545"/>
      <c r="NKM91" s="545"/>
      <c r="NKN91" s="545"/>
      <c r="NKO91" s="545"/>
      <c r="NKP91" s="545"/>
      <c r="NKQ91" s="545"/>
      <c r="NKR91" s="545"/>
      <c r="NKT91" s="545"/>
      <c r="NKU91" s="545"/>
      <c r="NKV91" s="545"/>
      <c r="NKW91" s="545"/>
      <c r="NKX91" s="545"/>
      <c r="NKY91" s="545"/>
      <c r="NKZ91" s="545"/>
      <c r="NLB91" s="545"/>
      <c r="NLC91" s="545"/>
      <c r="NLD91" s="545"/>
      <c r="NLE91" s="545"/>
      <c r="NLF91" s="545"/>
      <c r="NLG91" s="545"/>
      <c r="NLH91" s="545"/>
      <c r="NLJ91" s="545"/>
      <c r="NLK91" s="545"/>
      <c r="NLL91" s="545"/>
      <c r="NLM91" s="545"/>
      <c r="NLN91" s="545"/>
      <c r="NLO91" s="545"/>
      <c r="NLP91" s="545"/>
      <c r="NLR91" s="545"/>
      <c r="NLS91" s="545"/>
      <c r="NLT91" s="545"/>
      <c r="NLU91" s="545"/>
      <c r="NLV91" s="545"/>
      <c r="NLW91" s="545"/>
      <c r="NLX91" s="545"/>
      <c r="NLZ91" s="545"/>
      <c r="NMA91" s="545"/>
      <c r="NMB91" s="545"/>
      <c r="NMC91" s="545"/>
      <c r="NMD91" s="545"/>
      <c r="NME91" s="545"/>
      <c r="NMF91" s="545"/>
      <c r="NMH91" s="545"/>
      <c r="NMI91" s="545"/>
      <c r="NMJ91" s="545"/>
      <c r="NMK91" s="545"/>
      <c r="NML91" s="545"/>
      <c r="NMM91" s="545"/>
      <c r="NMN91" s="545"/>
      <c r="NMP91" s="545"/>
      <c r="NMQ91" s="545"/>
      <c r="NMR91" s="545"/>
      <c r="NMS91" s="545"/>
      <c r="NMT91" s="545"/>
      <c r="NMU91" s="545"/>
      <c r="NMV91" s="545"/>
      <c r="NMX91" s="545"/>
      <c r="NMY91" s="545"/>
      <c r="NMZ91" s="545"/>
      <c r="NNA91" s="545"/>
      <c r="NNB91" s="545"/>
      <c r="NNC91" s="545"/>
      <c r="NND91" s="545"/>
      <c r="NNF91" s="545"/>
      <c r="NNG91" s="545"/>
      <c r="NNH91" s="545"/>
      <c r="NNI91" s="545"/>
      <c r="NNJ91" s="545"/>
      <c r="NNK91" s="545"/>
      <c r="NNL91" s="545"/>
      <c r="NNN91" s="545"/>
      <c r="NNO91" s="545"/>
      <c r="NNP91" s="545"/>
      <c r="NNQ91" s="545"/>
      <c r="NNR91" s="545"/>
      <c r="NNS91" s="545"/>
      <c r="NNT91" s="545"/>
      <c r="NNV91" s="545"/>
      <c r="NNW91" s="545"/>
      <c r="NNX91" s="545"/>
      <c r="NNY91" s="545"/>
      <c r="NNZ91" s="545"/>
      <c r="NOA91" s="545"/>
      <c r="NOB91" s="545"/>
      <c r="NOD91" s="545"/>
      <c r="NOE91" s="545"/>
      <c r="NOF91" s="545"/>
      <c r="NOG91" s="545"/>
      <c r="NOH91" s="545"/>
      <c r="NOI91" s="545"/>
      <c r="NOJ91" s="545"/>
      <c r="NOL91" s="545"/>
      <c r="NOM91" s="545"/>
      <c r="NON91" s="545"/>
      <c r="NOO91" s="545"/>
      <c r="NOP91" s="545"/>
      <c r="NOQ91" s="545"/>
      <c r="NOR91" s="545"/>
      <c r="NOT91" s="545"/>
      <c r="NOU91" s="545"/>
      <c r="NOV91" s="545"/>
      <c r="NOW91" s="545"/>
      <c r="NOX91" s="545"/>
      <c r="NOY91" s="545"/>
      <c r="NOZ91" s="545"/>
      <c r="NPB91" s="545"/>
      <c r="NPC91" s="545"/>
      <c r="NPD91" s="545"/>
      <c r="NPE91" s="545"/>
      <c r="NPF91" s="545"/>
      <c r="NPG91" s="545"/>
      <c r="NPH91" s="545"/>
      <c r="NPJ91" s="545"/>
      <c r="NPK91" s="545"/>
      <c r="NPL91" s="545"/>
      <c r="NPM91" s="545"/>
      <c r="NPN91" s="545"/>
      <c r="NPO91" s="545"/>
      <c r="NPP91" s="545"/>
      <c r="NPR91" s="545"/>
      <c r="NPS91" s="545"/>
      <c r="NPT91" s="545"/>
      <c r="NPU91" s="545"/>
      <c r="NPV91" s="545"/>
      <c r="NPW91" s="545"/>
      <c r="NPX91" s="545"/>
      <c r="NPZ91" s="545"/>
      <c r="NQA91" s="545"/>
      <c r="NQB91" s="545"/>
      <c r="NQC91" s="545"/>
      <c r="NQD91" s="545"/>
      <c r="NQE91" s="545"/>
      <c r="NQF91" s="545"/>
      <c r="NQH91" s="545"/>
      <c r="NQI91" s="545"/>
      <c r="NQJ91" s="545"/>
      <c r="NQK91" s="545"/>
      <c r="NQL91" s="545"/>
      <c r="NQM91" s="545"/>
      <c r="NQN91" s="545"/>
      <c r="NQP91" s="545"/>
      <c r="NQQ91" s="545"/>
      <c r="NQR91" s="545"/>
      <c r="NQS91" s="545"/>
      <c r="NQT91" s="545"/>
      <c r="NQU91" s="545"/>
      <c r="NQV91" s="545"/>
      <c r="NQX91" s="545"/>
      <c r="NQY91" s="545"/>
      <c r="NQZ91" s="545"/>
      <c r="NRA91" s="545"/>
      <c r="NRB91" s="545"/>
      <c r="NRC91" s="545"/>
      <c r="NRD91" s="545"/>
      <c r="NRF91" s="545"/>
      <c r="NRG91" s="545"/>
      <c r="NRH91" s="545"/>
      <c r="NRI91" s="545"/>
      <c r="NRJ91" s="545"/>
      <c r="NRK91" s="545"/>
      <c r="NRL91" s="545"/>
      <c r="NRN91" s="545"/>
      <c r="NRO91" s="545"/>
      <c r="NRP91" s="545"/>
      <c r="NRQ91" s="545"/>
      <c r="NRR91" s="545"/>
      <c r="NRS91" s="545"/>
      <c r="NRT91" s="545"/>
      <c r="NRV91" s="545"/>
      <c r="NRW91" s="545"/>
      <c r="NRX91" s="545"/>
      <c r="NRY91" s="545"/>
      <c r="NRZ91" s="545"/>
      <c r="NSA91" s="545"/>
      <c r="NSB91" s="545"/>
      <c r="NSD91" s="545"/>
      <c r="NSE91" s="545"/>
      <c r="NSF91" s="545"/>
      <c r="NSG91" s="545"/>
      <c r="NSH91" s="545"/>
      <c r="NSI91" s="545"/>
      <c r="NSJ91" s="545"/>
      <c r="NSL91" s="545"/>
      <c r="NSM91" s="545"/>
      <c r="NSN91" s="545"/>
      <c r="NSO91" s="545"/>
      <c r="NSP91" s="545"/>
      <c r="NSQ91" s="545"/>
      <c r="NSR91" s="545"/>
      <c r="NST91" s="545"/>
      <c r="NSU91" s="545"/>
      <c r="NSV91" s="545"/>
      <c r="NSW91" s="545"/>
      <c r="NSX91" s="545"/>
      <c r="NSY91" s="545"/>
      <c r="NSZ91" s="545"/>
      <c r="NTB91" s="545"/>
      <c r="NTC91" s="545"/>
      <c r="NTD91" s="545"/>
      <c r="NTE91" s="545"/>
      <c r="NTF91" s="545"/>
      <c r="NTG91" s="545"/>
      <c r="NTH91" s="545"/>
      <c r="NTJ91" s="545"/>
      <c r="NTK91" s="545"/>
      <c r="NTL91" s="545"/>
      <c r="NTM91" s="545"/>
      <c r="NTN91" s="545"/>
      <c r="NTO91" s="545"/>
      <c r="NTP91" s="545"/>
      <c r="NTR91" s="545"/>
      <c r="NTS91" s="545"/>
      <c r="NTT91" s="545"/>
      <c r="NTU91" s="545"/>
      <c r="NTV91" s="545"/>
      <c r="NTW91" s="545"/>
      <c r="NTX91" s="545"/>
      <c r="NTZ91" s="545"/>
      <c r="NUA91" s="545"/>
      <c r="NUB91" s="545"/>
      <c r="NUC91" s="545"/>
      <c r="NUD91" s="545"/>
      <c r="NUE91" s="545"/>
      <c r="NUF91" s="545"/>
      <c r="NUH91" s="545"/>
      <c r="NUI91" s="545"/>
      <c r="NUJ91" s="545"/>
      <c r="NUK91" s="545"/>
      <c r="NUL91" s="545"/>
      <c r="NUM91" s="545"/>
      <c r="NUN91" s="545"/>
      <c r="NUP91" s="545"/>
      <c r="NUQ91" s="545"/>
      <c r="NUR91" s="545"/>
      <c r="NUS91" s="545"/>
      <c r="NUT91" s="545"/>
      <c r="NUU91" s="545"/>
      <c r="NUV91" s="545"/>
      <c r="NUX91" s="545"/>
      <c r="NUY91" s="545"/>
      <c r="NUZ91" s="545"/>
      <c r="NVA91" s="545"/>
      <c r="NVB91" s="545"/>
      <c r="NVC91" s="545"/>
      <c r="NVD91" s="545"/>
      <c r="NVF91" s="545"/>
      <c r="NVG91" s="545"/>
      <c r="NVH91" s="545"/>
      <c r="NVI91" s="545"/>
      <c r="NVJ91" s="545"/>
      <c r="NVK91" s="545"/>
      <c r="NVL91" s="545"/>
      <c r="NVN91" s="545"/>
      <c r="NVO91" s="545"/>
      <c r="NVP91" s="545"/>
      <c r="NVQ91" s="545"/>
      <c r="NVR91" s="545"/>
      <c r="NVS91" s="545"/>
      <c r="NVT91" s="545"/>
      <c r="NVV91" s="545"/>
      <c r="NVW91" s="545"/>
      <c r="NVX91" s="545"/>
      <c r="NVY91" s="545"/>
      <c r="NVZ91" s="545"/>
      <c r="NWA91" s="545"/>
      <c r="NWB91" s="545"/>
      <c r="NWD91" s="545"/>
      <c r="NWE91" s="545"/>
      <c r="NWF91" s="545"/>
      <c r="NWG91" s="545"/>
      <c r="NWH91" s="545"/>
      <c r="NWI91" s="545"/>
      <c r="NWJ91" s="545"/>
      <c r="NWL91" s="545"/>
      <c r="NWM91" s="545"/>
      <c r="NWN91" s="545"/>
      <c r="NWO91" s="545"/>
      <c r="NWP91" s="545"/>
      <c r="NWQ91" s="545"/>
      <c r="NWR91" s="545"/>
      <c r="NWT91" s="545"/>
      <c r="NWU91" s="545"/>
      <c r="NWV91" s="545"/>
      <c r="NWW91" s="545"/>
      <c r="NWX91" s="545"/>
      <c r="NWY91" s="545"/>
      <c r="NWZ91" s="545"/>
      <c r="NXB91" s="545"/>
      <c r="NXC91" s="545"/>
      <c r="NXD91" s="545"/>
      <c r="NXE91" s="545"/>
      <c r="NXF91" s="545"/>
      <c r="NXG91" s="545"/>
      <c r="NXH91" s="545"/>
      <c r="NXJ91" s="545"/>
      <c r="NXK91" s="545"/>
      <c r="NXL91" s="545"/>
      <c r="NXM91" s="545"/>
      <c r="NXN91" s="545"/>
      <c r="NXO91" s="545"/>
      <c r="NXP91" s="545"/>
      <c r="NXR91" s="545"/>
      <c r="NXS91" s="545"/>
      <c r="NXT91" s="545"/>
      <c r="NXU91" s="545"/>
      <c r="NXV91" s="545"/>
      <c r="NXW91" s="545"/>
      <c r="NXX91" s="545"/>
      <c r="NXZ91" s="545"/>
      <c r="NYA91" s="545"/>
      <c r="NYB91" s="545"/>
      <c r="NYC91" s="545"/>
      <c r="NYD91" s="545"/>
      <c r="NYE91" s="545"/>
      <c r="NYF91" s="545"/>
      <c r="NYH91" s="545"/>
      <c r="NYI91" s="545"/>
      <c r="NYJ91" s="545"/>
      <c r="NYK91" s="545"/>
      <c r="NYL91" s="545"/>
      <c r="NYM91" s="545"/>
      <c r="NYN91" s="545"/>
      <c r="NYP91" s="545"/>
      <c r="NYQ91" s="545"/>
      <c r="NYR91" s="545"/>
      <c r="NYS91" s="545"/>
      <c r="NYT91" s="545"/>
      <c r="NYU91" s="545"/>
      <c r="NYV91" s="545"/>
      <c r="NYX91" s="545"/>
      <c r="NYY91" s="545"/>
      <c r="NYZ91" s="545"/>
      <c r="NZA91" s="545"/>
      <c r="NZB91" s="545"/>
      <c r="NZC91" s="545"/>
      <c r="NZD91" s="545"/>
      <c r="NZF91" s="545"/>
      <c r="NZG91" s="545"/>
      <c r="NZH91" s="545"/>
      <c r="NZI91" s="545"/>
      <c r="NZJ91" s="545"/>
      <c r="NZK91" s="545"/>
      <c r="NZL91" s="545"/>
      <c r="NZN91" s="545"/>
      <c r="NZO91" s="545"/>
      <c r="NZP91" s="545"/>
      <c r="NZQ91" s="545"/>
      <c r="NZR91" s="545"/>
      <c r="NZS91" s="545"/>
      <c r="NZT91" s="545"/>
      <c r="NZV91" s="545"/>
      <c r="NZW91" s="545"/>
      <c r="NZX91" s="545"/>
      <c r="NZY91" s="545"/>
      <c r="NZZ91" s="545"/>
      <c r="OAA91" s="545"/>
      <c r="OAB91" s="545"/>
      <c r="OAD91" s="545"/>
      <c r="OAE91" s="545"/>
      <c r="OAF91" s="545"/>
      <c r="OAG91" s="545"/>
      <c r="OAH91" s="545"/>
      <c r="OAI91" s="545"/>
      <c r="OAJ91" s="545"/>
      <c r="OAL91" s="545"/>
      <c r="OAM91" s="545"/>
      <c r="OAN91" s="545"/>
      <c r="OAO91" s="545"/>
      <c r="OAP91" s="545"/>
      <c r="OAQ91" s="545"/>
      <c r="OAR91" s="545"/>
      <c r="OAT91" s="545"/>
      <c r="OAU91" s="545"/>
      <c r="OAV91" s="545"/>
      <c r="OAW91" s="545"/>
      <c r="OAX91" s="545"/>
      <c r="OAY91" s="545"/>
      <c r="OAZ91" s="545"/>
      <c r="OBB91" s="545"/>
      <c r="OBC91" s="545"/>
      <c r="OBD91" s="545"/>
      <c r="OBE91" s="545"/>
      <c r="OBF91" s="545"/>
      <c r="OBG91" s="545"/>
      <c r="OBH91" s="545"/>
      <c r="OBJ91" s="545"/>
      <c r="OBK91" s="545"/>
      <c r="OBL91" s="545"/>
      <c r="OBM91" s="545"/>
      <c r="OBN91" s="545"/>
      <c r="OBO91" s="545"/>
      <c r="OBP91" s="545"/>
      <c r="OBR91" s="545"/>
      <c r="OBS91" s="545"/>
      <c r="OBT91" s="545"/>
      <c r="OBU91" s="545"/>
      <c r="OBV91" s="545"/>
      <c r="OBW91" s="545"/>
      <c r="OBX91" s="545"/>
      <c r="OBZ91" s="545"/>
      <c r="OCA91" s="545"/>
      <c r="OCB91" s="545"/>
      <c r="OCC91" s="545"/>
      <c r="OCD91" s="545"/>
      <c r="OCE91" s="545"/>
      <c r="OCF91" s="545"/>
      <c r="OCH91" s="545"/>
      <c r="OCI91" s="545"/>
      <c r="OCJ91" s="545"/>
      <c r="OCK91" s="545"/>
      <c r="OCL91" s="545"/>
      <c r="OCM91" s="545"/>
      <c r="OCN91" s="545"/>
      <c r="OCP91" s="545"/>
      <c r="OCQ91" s="545"/>
      <c r="OCR91" s="545"/>
      <c r="OCS91" s="545"/>
      <c r="OCT91" s="545"/>
      <c r="OCU91" s="545"/>
      <c r="OCV91" s="545"/>
      <c r="OCX91" s="545"/>
      <c r="OCY91" s="545"/>
      <c r="OCZ91" s="545"/>
      <c r="ODA91" s="545"/>
      <c r="ODB91" s="545"/>
      <c r="ODC91" s="545"/>
      <c r="ODD91" s="545"/>
      <c r="ODF91" s="545"/>
      <c r="ODG91" s="545"/>
      <c r="ODH91" s="545"/>
      <c r="ODI91" s="545"/>
      <c r="ODJ91" s="545"/>
      <c r="ODK91" s="545"/>
      <c r="ODL91" s="545"/>
      <c r="ODN91" s="545"/>
      <c r="ODO91" s="545"/>
      <c r="ODP91" s="545"/>
      <c r="ODQ91" s="545"/>
      <c r="ODR91" s="545"/>
      <c r="ODS91" s="545"/>
      <c r="ODT91" s="545"/>
      <c r="ODV91" s="545"/>
      <c r="ODW91" s="545"/>
      <c r="ODX91" s="545"/>
      <c r="ODY91" s="545"/>
      <c r="ODZ91" s="545"/>
      <c r="OEA91" s="545"/>
      <c r="OEB91" s="545"/>
      <c r="OED91" s="545"/>
      <c r="OEE91" s="545"/>
      <c r="OEF91" s="545"/>
      <c r="OEG91" s="545"/>
      <c r="OEH91" s="545"/>
      <c r="OEI91" s="545"/>
      <c r="OEJ91" s="545"/>
      <c r="OEL91" s="545"/>
      <c r="OEM91" s="545"/>
      <c r="OEN91" s="545"/>
      <c r="OEO91" s="545"/>
      <c r="OEP91" s="545"/>
      <c r="OEQ91" s="545"/>
      <c r="OER91" s="545"/>
      <c r="OET91" s="545"/>
      <c r="OEU91" s="545"/>
      <c r="OEV91" s="545"/>
      <c r="OEW91" s="545"/>
      <c r="OEX91" s="545"/>
      <c r="OEY91" s="545"/>
      <c r="OEZ91" s="545"/>
      <c r="OFB91" s="545"/>
      <c r="OFC91" s="545"/>
      <c r="OFD91" s="545"/>
      <c r="OFE91" s="545"/>
      <c r="OFF91" s="545"/>
      <c r="OFG91" s="545"/>
      <c r="OFH91" s="545"/>
      <c r="OFJ91" s="545"/>
      <c r="OFK91" s="545"/>
      <c r="OFL91" s="545"/>
      <c r="OFM91" s="545"/>
      <c r="OFN91" s="545"/>
      <c r="OFO91" s="545"/>
      <c r="OFP91" s="545"/>
      <c r="OFR91" s="545"/>
      <c r="OFS91" s="545"/>
      <c r="OFT91" s="545"/>
      <c r="OFU91" s="545"/>
      <c r="OFV91" s="545"/>
      <c r="OFW91" s="545"/>
      <c r="OFX91" s="545"/>
      <c r="OFZ91" s="545"/>
      <c r="OGA91" s="545"/>
      <c r="OGB91" s="545"/>
      <c r="OGC91" s="545"/>
      <c r="OGD91" s="545"/>
      <c r="OGE91" s="545"/>
      <c r="OGF91" s="545"/>
      <c r="OGH91" s="545"/>
      <c r="OGI91" s="545"/>
      <c r="OGJ91" s="545"/>
      <c r="OGK91" s="545"/>
      <c r="OGL91" s="545"/>
      <c r="OGM91" s="545"/>
      <c r="OGN91" s="545"/>
      <c r="OGP91" s="545"/>
      <c r="OGQ91" s="545"/>
      <c r="OGR91" s="545"/>
      <c r="OGS91" s="545"/>
      <c r="OGT91" s="545"/>
      <c r="OGU91" s="545"/>
      <c r="OGV91" s="545"/>
      <c r="OGX91" s="545"/>
      <c r="OGY91" s="545"/>
      <c r="OGZ91" s="545"/>
      <c r="OHA91" s="545"/>
      <c r="OHB91" s="545"/>
      <c r="OHC91" s="545"/>
      <c r="OHD91" s="545"/>
      <c r="OHF91" s="545"/>
      <c r="OHG91" s="545"/>
      <c r="OHH91" s="545"/>
      <c r="OHI91" s="545"/>
      <c r="OHJ91" s="545"/>
      <c r="OHK91" s="545"/>
      <c r="OHL91" s="545"/>
      <c r="OHN91" s="545"/>
      <c r="OHO91" s="545"/>
      <c r="OHP91" s="545"/>
      <c r="OHQ91" s="545"/>
      <c r="OHR91" s="545"/>
      <c r="OHS91" s="545"/>
      <c r="OHT91" s="545"/>
      <c r="OHV91" s="545"/>
      <c r="OHW91" s="545"/>
      <c r="OHX91" s="545"/>
      <c r="OHY91" s="545"/>
      <c r="OHZ91" s="545"/>
      <c r="OIA91" s="545"/>
      <c r="OIB91" s="545"/>
      <c r="OID91" s="545"/>
      <c r="OIE91" s="545"/>
      <c r="OIF91" s="545"/>
      <c r="OIG91" s="545"/>
      <c r="OIH91" s="545"/>
      <c r="OII91" s="545"/>
      <c r="OIJ91" s="545"/>
      <c r="OIL91" s="545"/>
      <c r="OIM91" s="545"/>
      <c r="OIN91" s="545"/>
      <c r="OIO91" s="545"/>
      <c r="OIP91" s="545"/>
      <c r="OIQ91" s="545"/>
      <c r="OIR91" s="545"/>
      <c r="OIT91" s="545"/>
      <c r="OIU91" s="545"/>
      <c r="OIV91" s="545"/>
      <c r="OIW91" s="545"/>
      <c r="OIX91" s="545"/>
      <c r="OIY91" s="545"/>
      <c r="OIZ91" s="545"/>
      <c r="OJB91" s="545"/>
      <c r="OJC91" s="545"/>
      <c r="OJD91" s="545"/>
      <c r="OJE91" s="545"/>
      <c r="OJF91" s="545"/>
      <c r="OJG91" s="545"/>
      <c r="OJH91" s="545"/>
      <c r="OJJ91" s="545"/>
      <c r="OJK91" s="545"/>
      <c r="OJL91" s="545"/>
      <c r="OJM91" s="545"/>
      <c r="OJN91" s="545"/>
      <c r="OJO91" s="545"/>
      <c r="OJP91" s="545"/>
      <c r="OJR91" s="545"/>
      <c r="OJS91" s="545"/>
      <c r="OJT91" s="545"/>
      <c r="OJU91" s="545"/>
      <c r="OJV91" s="545"/>
      <c r="OJW91" s="545"/>
      <c r="OJX91" s="545"/>
      <c r="OJZ91" s="545"/>
      <c r="OKA91" s="545"/>
      <c r="OKB91" s="545"/>
      <c r="OKC91" s="545"/>
      <c r="OKD91" s="545"/>
      <c r="OKE91" s="545"/>
      <c r="OKF91" s="545"/>
      <c r="OKH91" s="545"/>
      <c r="OKI91" s="545"/>
      <c r="OKJ91" s="545"/>
      <c r="OKK91" s="545"/>
      <c r="OKL91" s="545"/>
      <c r="OKM91" s="545"/>
      <c r="OKN91" s="545"/>
      <c r="OKP91" s="545"/>
      <c r="OKQ91" s="545"/>
      <c r="OKR91" s="545"/>
      <c r="OKS91" s="545"/>
      <c r="OKT91" s="545"/>
      <c r="OKU91" s="545"/>
      <c r="OKV91" s="545"/>
      <c r="OKX91" s="545"/>
      <c r="OKY91" s="545"/>
      <c r="OKZ91" s="545"/>
      <c r="OLA91" s="545"/>
      <c r="OLB91" s="545"/>
      <c r="OLC91" s="545"/>
      <c r="OLD91" s="545"/>
      <c r="OLF91" s="545"/>
      <c r="OLG91" s="545"/>
      <c r="OLH91" s="545"/>
      <c r="OLI91" s="545"/>
      <c r="OLJ91" s="545"/>
      <c r="OLK91" s="545"/>
      <c r="OLL91" s="545"/>
      <c r="OLN91" s="545"/>
      <c r="OLO91" s="545"/>
      <c r="OLP91" s="545"/>
      <c r="OLQ91" s="545"/>
      <c r="OLR91" s="545"/>
      <c r="OLS91" s="545"/>
      <c r="OLT91" s="545"/>
      <c r="OLV91" s="545"/>
      <c r="OLW91" s="545"/>
      <c r="OLX91" s="545"/>
      <c r="OLY91" s="545"/>
      <c r="OLZ91" s="545"/>
      <c r="OMA91" s="545"/>
      <c r="OMB91" s="545"/>
      <c r="OMD91" s="545"/>
      <c r="OME91" s="545"/>
      <c r="OMF91" s="545"/>
      <c r="OMG91" s="545"/>
      <c r="OMH91" s="545"/>
      <c r="OMI91" s="545"/>
      <c r="OMJ91" s="545"/>
      <c r="OML91" s="545"/>
      <c r="OMM91" s="545"/>
      <c r="OMN91" s="545"/>
      <c r="OMO91" s="545"/>
      <c r="OMP91" s="545"/>
      <c r="OMQ91" s="545"/>
      <c r="OMR91" s="545"/>
      <c r="OMT91" s="545"/>
      <c r="OMU91" s="545"/>
      <c r="OMV91" s="545"/>
      <c r="OMW91" s="545"/>
      <c r="OMX91" s="545"/>
      <c r="OMY91" s="545"/>
      <c r="OMZ91" s="545"/>
      <c r="ONB91" s="545"/>
      <c r="ONC91" s="545"/>
      <c r="OND91" s="545"/>
      <c r="ONE91" s="545"/>
      <c r="ONF91" s="545"/>
      <c r="ONG91" s="545"/>
      <c r="ONH91" s="545"/>
      <c r="ONJ91" s="545"/>
      <c r="ONK91" s="545"/>
      <c r="ONL91" s="545"/>
      <c r="ONM91" s="545"/>
      <c r="ONN91" s="545"/>
      <c r="ONO91" s="545"/>
      <c r="ONP91" s="545"/>
      <c r="ONR91" s="545"/>
      <c r="ONS91" s="545"/>
      <c r="ONT91" s="545"/>
      <c r="ONU91" s="545"/>
      <c r="ONV91" s="545"/>
      <c r="ONW91" s="545"/>
      <c r="ONX91" s="545"/>
      <c r="ONZ91" s="545"/>
      <c r="OOA91" s="545"/>
      <c r="OOB91" s="545"/>
      <c r="OOC91" s="545"/>
      <c r="OOD91" s="545"/>
      <c r="OOE91" s="545"/>
      <c r="OOF91" s="545"/>
      <c r="OOH91" s="545"/>
      <c r="OOI91" s="545"/>
      <c r="OOJ91" s="545"/>
      <c r="OOK91" s="545"/>
      <c r="OOL91" s="545"/>
      <c r="OOM91" s="545"/>
      <c r="OON91" s="545"/>
      <c r="OOP91" s="545"/>
      <c r="OOQ91" s="545"/>
      <c r="OOR91" s="545"/>
      <c r="OOS91" s="545"/>
      <c r="OOT91" s="545"/>
      <c r="OOU91" s="545"/>
      <c r="OOV91" s="545"/>
      <c r="OOX91" s="545"/>
      <c r="OOY91" s="545"/>
      <c r="OOZ91" s="545"/>
      <c r="OPA91" s="545"/>
      <c r="OPB91" s="545"/>
      <c r="OPC91" s="545"/>
      <c r="OPD91" s="545"/>
      <c r="OPF91" s="545"/>
      <c r="OPG91" s="545"/>
      <c r="OPH91" s="545"/>
      <c r="OPI91" s="545"/>
      <c r="OPJ91" s="545"/>
      <c r="OPK91" s="545"/>
      <c r="OPL91" s="545"/>
      <c r="OPN91" s="545"/>
      <c r="OPO91" s="545"/>
      <c r="OPP91" s="545"/>
      <c r="OPQ91" s="545"/>
      <c r="OPR91" s="545"/>
      <c r="OPS91" s="545"/>
      <c r="OPT91" s="545"/>
      <c r="OPV91" s="545"/>
      <c r="OPW91" s="545"/>
      <c r="OPX91" s="545"/>
      <c r="OPY91" s="545"/>
      <c r="OPZ91" s="545"/>
      <c r="OQA91" s="545"/>
      <c r="OQB91" s="545"/>
      <c r="OQD91" s="545"/>
      <c r="OQE91" s="545"/>
      <c r="OQF91" s="545"/>
      <c r="OQG91" s="545"/>
      <c r="OQH91" s="545"/>
      <c r="OQI91" s="545"/>
      <c r="OQJ91" s="545"/>
      <c r="OQL91" s="545"/>
      <c r="OQM91" s="545"/>
      <c r="OQN91" s="545"/>
      <c r="OQO91" s="545"/>
      <c r="OQP91" s="545"/>
      <c r="OQQ91" s="545"/>
      <c r="OQR91" s="545"/>
      <c r="OQT91" s="545"/>
      <c r="OQU91" s="545"/>
      <c r="OQV91" s="545"/>
      <c r="OQW91" s="545"/>
      <c r="OQX91" s="545"/>
      <c r="OQY91" s="545"/>
      <c r="OQZ91" s="545"/>
      <c r="ORB91" s="545"/>
      <c r="ORC91" s="545"/>
      <c r="ORD91" s="545"/>
      <c r="ORE91" s="545"/>
      <c r="ORF91" s="545"/>
      <c r="ORG91" s="545"/>
      <c r="ORH91" s="545"/>
      <c r="ORJ91" s="545"/>
      <c r="ORK91" s="545"/>
      <c r="ORL91" s="545"/>
      <c r="ORM91" s="545"/>
      <c r="ORN91" s="545"/>
      <c r="ORO91" s="545"/>
      <c r="ORP91" s="545"/>
      <c r="ORR91" s="545"/>
      <c r="ORS91" s="545"/>
      <c r="ORT91" s="545"/>
      <c r="ORU91" s="545"/>
      <c r="ORV91" s="545"/>
      <c r="ORW91" s="545"/>
      <c r="ORX91" s="545"/>
      <c r="ORZ91" s="545"/>
      <c r="OSA91" s="545"/>
      <c r="OSB91" s="545"/>
      <c r="OSC91" s="545"/>
      <c r="OSD91" s="545"/>
      <c r="OSE91" s="545"/>
      <c r="OSF91" s="545"/>
      <c r="OSH91" s="545"/>
      <c r="OSI91" s="545"/>
      <c r="OSJ91" s="545"/>
      <c r="OSK91" s="545"/>
      <c r="OSL91" s="545"/>
      <c r="OSM91" s="545"/>
      <c r="OSN91" s="545"/>
      <c r="OSP91" s="545"/>
      <c r="OSQ91" s="545"/>
      <c r="OSR91" s="545"/>
      <c r="OSS91" s="545"/>
      <c r="OST91" s="545"/>
      <c r="OSU91" s="545"/>
      <c r="OSV91" s="545"/>
      <c r="OSX91" s="545"/>
      <c r="OSY91" s="545"/>
      <c r="OSZ91" s="545"/>
      <c r="OTA91" s="545"/>
      <c r="OTB91" s="545"/>
      <c r="OTC91" s="545"/>
      <c r="OTD91" s="545"/>
      <c r="OTF91" s="545"/>
      <c r="OTG91" s="545"/>
      <c r="OTH91" s="545"/>
      <c r="OTI91" s="545"/>
      <c r="OTJ91" s="545"/>
      <c r="OTK91" s="545"/>
      <c r="OTL91" s="545"/>
      <c r="OTN91" s="545"/>
      <c r="OTO91" s="545"/>
      <c r="OTP91" s="545"/>
      <c r="OTQ91" s="545"/>
      <c r="OTR91" s="545"/>
      <c r="OTS91" s="545"/>
      <c r="OTT91" s="545"/>
      <c r="OTV91" s="545"/>
      <c r="OTW91" s="545"/>
      <c r="OTX91" s="545"/>
      <c r="OTY91" s="545"/>
      <c r="OTZ91" s="545"/>
      <c r="OUA91" s="545"/>
      <c r="OUB91" s="545"/>
      <c r="OUD91" s="545"/>
      <c r="OUE91" s="545"/>
      <c r="OUF91" s="545"/>
      <c r="OUG91" s="545"/>
      <c r="OUH91" s="545"/>
      <c r="OUI91" s="545"/>
      <c r="OUJ91" s="545"/>
      <c r="OUL91" s="545"/>
      <c r="OUM91" s="545"/>
      <c r="OUN91" s="545"/>
      <c r="OUO91" s="545"/>
      <c r="OUP91" s="545"/>
      <c r="OUQ91" s="545"/>
      <c r="OUR91" s="545"/>
      <c r="OUT91" s="545"/>
      <c r="OUU91" s="545"/>
      <c r="OUV91" s="545"/>
      <c r="OUW91" s="545"/>
      <c r="OUX91" s="545"/>
      <c r="OUY91" s="545"/>
      <c r="OUZ91" s="545"/>
      <c r="OVB91" s="545"/>
      <c r="OVC91" s="545"/>
      <c r="OVD91" s="545"/>
      <c r="OVE91" s="545"/>
      <c r="OVF91" s="545"/>
      <c r="OVG91" s="545"/>
      <c r="OVH91" s="545"/>
      <c r="OVJ91" s="545"/>
      <c r="OVK91" s="545"/>
      <c r="OVL91" s="545"/>
      <c r="OVM91" s="545"/>
      <c r="OVN91" s="545"/>
      <c r="OVO91" s="545"/>
      <c r="OVP91" s="545"/>
      <c r="OVR91" s="545"/>
      <c r="OVS91" s="545"/>
      <c r="OVT91" s="545"/>
      <c r="OVU91" s="545"/>
      <c r="OVV91" s="545"/>
      <c r="OVW91" s="545"/>
      <c r="OVX91" s="545"/>
      <c r="OVZ91" s="545"/>
      <c r="OWA91" s="545"/>
      <c r="OWB91" s="545"/>
      <c r="OWC91" s="545"/>
      <c r="OWD91" s="545"/>
      <c r="OWE91" s="545"/>
      <c r="OWF91" s="545"/>
      <c r="OWH91" s="545"/>
      <c r="OWI91" s="545"/>
      <c r="OWJ91" s="545"/>
      <c r="OWK91" s="545"/>
      <c r="OWL91" s="545"/>
      <c r="OWM91" s="545"/>
      <c r="OWN91" s="545"/>
      <c r="OWP91" s="545"/>
      <c r="OWQ91" s="545"/>
      <c r="OWR91" s="545"/>
      <c r="OWS91" s="545"/>
      <c r="OWT91" s="545"/>
      <c r="OWU91" s="545"/>
      <c r="OWV91" s="545"/>
      <c r="OWX91" s="545"/>
      <c r="OWY91" s="545"/>
      <c r="OWZ91" s="545"/>
      <c r="OXA91" s="545"/>
      <c r="OXB91" s="545"/>
      <c r="OXC91" s="545"/>
      <c r="OXD91" s="545"/>
      <c r="OXF91" s="545"/>
      <c r="OXG91" s="545"/>
      <c r="OXH91" s="545"/>
      <c r="OXI91" s="545"/>
      <c r="OXJ91" s="545"/>
      <c r="OXK91" s="545"/>
      <c r="OXL91" s="545"/>
      <c r="OXN91" s="545"/>
      <c r="OXO91" s="545"/>
      <c r="OXP91" s="545"/>
      <c r="OXQ91" s="545"/>
      <c r="OXR91" s="545"/>
      <c r="OXS91" s="545"/>
      <c r="OXT91" s="545"/>
      <c r="OXV91" s="545"/>
      <c r="OXW91" s="545"/>
      <c r="OXX91" s="545"/>
      <c r="OXY91" s="545"/>
      <c r="OXZ91" s="545"/>
      <c r="OYA91" s="545"/>
      <c r="OYB91" s="545"/>
      <c r="OYD91" s="545"/>
      <c r="OYE91" s="545"/>
      <c r="OYF91" s="545"/>
      <c r="OYG91" s="545"/>
      <c r="OYH91" s="545"/>
      <c r="OYI91" s="545"/>
      <c r="OYJ91" s="545"/>
      <c r="OYL91" s="545"/>
      <c r="OYM91" s="545"/>
      <c r="OYN91" s="545"/>
      <c r="OYO91" s="545"/>
      <c r="OYP91" s="545"/>
      <c r="OYQ91" s="545"/>
      <c r="OYR91" s="545"/>
      <c r="OYT91" s="545"/>
      <c r="OYU91" s="545"/>
      <c r="OYV91" s="545"/>
      <c r="OYW91" s="545"/>
      <c r="OYX91" s="545"/>
      <c r="OYY91" s="545"/>
      <c r="OYZ91" s="545"/>
      <c r="OZB91" s="545"/>
      <c r="OZC91" s="545"/>
      <c r="OZD91" s="545"/>
      <c r="OZE91" s="545"/>
      <c r="OZF91" s="545"/>
      <c r="OZG91" s="545"/>
      <c r="OZH91" s="545"/>
      <c r="OZJ91" s="545"/>
      <c r="OZK91" s="545"/>
      <c r="OZL91" s="545"/>
      <c r="OZM91" s="545"/>
      <c r="OZN91" s="545"/>
      <c r="OZO91" s="545"/>
      <c r="OZP91" s="545"/>
      <c r="OZR91" s="545"/>
      <c r="OZS91" s="545"/>
      <c r="OZT91" s="545"/>
      <c r="OZU91" s="545"/>
      <c r="OZV91" s="545"/>
      <c r="OZW91" s="545"/>
      <c r="OZX91" s="545"/>
      <c r="OZZ91" s="545"/>
      <c r="PAA91" s="545"/>
      <c r="PAB91" s="545"/>
      <c r="PAC91" s="545"/>
      <c r="PAD91" s="545"/>
      <c r="PAE91" s="545"/>
      <c r="PAF91" s="545"/>
      <c r="PAH91" s="545"/>
      <c r="PAI91" s="545"/>
      <c r="PAJ91" s="545"/>
      <c r="PAK91" s="545"/>
      <c r="PAL91" s="545"/>
      <c r="PAM91" s="545"/>
      <c r="PAN91" s="545"/>
      <c r="PAP91" s="545"/>
      <c r="PAQ91" s="545"/>
      <c r="PAR91" s="545"/>
      <c r="PAS91" s="545"/>
      <c r="PAT91" s="545"/>
      <c r="PAU91" s="545"/>
      <c r="PAV91" s="545"/>
      <c r="PAX91" s="545"/>
      <c r="PAY91" s="545"/>
      <c r="PAZ91" s="545"/>
      <c r="PBA91" s="545"/>
      <c r="PBB91" s="545"/>
      <c r="PBC91" s="545"/>
      <c r="PBD91" s="545"/>
      <c r="PBF91" s="545"/>
      <c r="PBG91" s="545"/>
      <c r="PBH91" s="545"/>
      <c r="PBI91" s="545"/>
      <c r="PBJ91" s="545"/>
      <c r="PBK91" s="545"/>
      <c r="PBL91" s="545"/>
      <c r="PBN91" s="545"/>
      <c r="PBO91" s="545"/>
      <c r="PBP91" s="545"/>
      <c r="PBQ91" s="545"/>
      <c r="PBR91" s="545"/>
      <c r="PBS91" s="545"/>
      <c r="PBT91" s="545"/>
      <c r="PBV91" s="545"/>
      <c r="PBW91" s="545"/>
      <c r="PBX91" s="545"/>
      <c r="PBY91" s="545"/>
      <c r="PBZ91" s="545"/>
      <c r="PCA91" s="545"/>
      <c r="PCB91" s="545"/>
      <c r="PCD91" s="545"/>
      <c r="PCE91" s="545"/>
      <c r="PCF91" s="545"/>
      <c r="PCG91" s="545"/>
      <c r="PCH91" s="545"/>
      <c r="PCI91" s="545"/>
      <c r="PCJ91" s="545"/>
      <c r="PCL91" s="545"/>
      <c r="PCM91" s="545"/>
      <c r="PCN91" s="545"/>
      <c r="PCO91" s="545"/>
      <c r="PCP91" s="545"/>
      <c r="PCQ91" s="545"/>
      <c r="PCR91" s="545"/>
      <c r="PCT91" s="545"/>
      <c r="PCU91" s="545"/>
      <c r="PCV91" s="545"/>
      <c r="PCW91" s="545"/>
      <c r="PCX91" s="545"/>
      <c r="PCY91" s="545"/>
      <c r="PCZ91" s="545"/>
      <c r="PDB91" s="545"/>
      <c r="PDC91" s="545"/>
      <c r="PDD91" s="545"/>
      <c r="PDE91" s="545"/>
      <c r="PDF91" s="545"/>
      <c r="PDG91" s="545"/>
      <c r="PDH91" s="545"/>
      <c r="PDJ91" s="545"/>
      <c r="PDK91" s="545"/>
      <c r="PDL91" s="545"/>
      <c r="PDM91" s="545"/>
      <c r="PDN91" s="545"/>
      <c r="PDO91" s="545"/>
      <c r="PDP91" s="545"/>
      <c r="PDR91" s="545"/>
      <c r="PDS91" s="545"/>
      <c r="PDT91" s="545"/>
      <c r="PDU91" s="545"/>
      <c r="PDV91" s="545"/>
      <c r="PDW91" s="545"/>
      <c r="PDX91" s="545"/>
      <c r="PDZ91" s="545"/>
      <c r="PEA91" s="545"/>
      <c r="PEB91" s="545"/>
      <c r="PEC91" s="545"/>
      <c r="PED91" s="545"/>
      <c r="PEE91" s="545"/>
      <c r="PEF91" s="545"/>
      <c r="PEH91" s="545"/>
      <c r="PEI91" s="545"/>
      <c r="PEJ91" s="545"/>
      <c r="PEK91" s="545"/>
      <c r="PEL91" s="545"/>
      <c r="PEM91" s="545"/>
      <c r="PEN91" s="545"/>
      <c r="PEP91" s="545"/>
      <c r="PEQ91" s="545"/>
      <c r="PER91" s="545"/>
      <c r="PES91" s="545"/>
      <c r="PET91" s="545"/>
      <c r="PEU91" s="545"/>
      <c r="PEV91" s="545"/>
      <c r="PEX91" s="545"/>
      <c r="PEY91" s="545"/>
      <c r="PEZ91" s="545"/>
      <c r="PFA91" s="545"/>
      <c r="PFB91" s="545"/>
      <c r="PFC91" s="545"/>
      <c r="PFD91" s="545"/>
      <c r="PFF91" s="545"/>
      <c r="PFG91" s="545"/>
      <c r="PFH91" s="545"/>
      <c r="PFI91" s="545"/>
      <c r="PFJ91" s="545"/>
      <c r="PFK91" s="545"/>
      <c r="PFL91" s="545"/>
      <c r="PFN91" s="545"/>
      <c r="PFO91" s="545"/>
      <c r="PFP91" s="545"/>
      <c r="PFQ91" s="545"/>
      <c r="PFR91" s="545"/>
      <c r="PFS91" s="545"/>
      <c r="PFT91" s="545"/>
      <c r="PFV91" s="545"/>
      <c r="PFW91" s="545"/>
      <c r="PFX91" s="545"/>
      <c r="PFY91" s="545"/>
      <c r="PFZ91" s="545"/>
      <c r="PGA91" s="545"/>
      <c r="PGB91" s="545"/>
      <c r="PGD91" s="545"/>
      <c r="PGE91" s="545"/>
      <c r="PGF91" s="545"/>
      <c r="PGG91" s="545"/>
      <c r="PGH91" s="545"/>
      <c r="PGI91" s="545"/>
      <c r="PGJ91" s="545"/>
      <c r="PGL91" s="545"/>
      <c r="PGM91" s="545"/>
      <c r="PGN91" s="545"/>
      <c r="PGO91" s="545"/>
      <c r="PGP91" s="545"/>
      <c r="PGQ91" s="545"/>
      <c r="PGR91" s="545"/>
      <c r="PGT91" s="545"/>
      <c r="PGU91" s="545"/>
      <c r="PGV91" s="545"/>
      <c r="PGW91" s="545"/>
      <c r="PGX91" s="545"/>
      <c r="PGY91" s="545"/>
      <c r="PGZ91" s="545"/>
      <c r="PHB91" s="545"/>
      <c r="PHC91" s="545"/>
      <c r="PHD91" s="545"/>
      <c r="PHE91" s="545"/>
      <c r="PHF91" s="545"/>
      <c r="PHG91" s="545"/>
      <c r="PHH91" s="545"/>
      <c r="PHJ91" s="545"/>
      <c r="PHK91" s="545"/>
      <c r="PHL91" s="545"/>
      <c r="PHM91" s="545"/>
      <c r="PHN91" s="545"/>
      <c r="PHO91" s="545"/>
      <c r="PHP91" s="545"/>
      <c r="PHR91" s="545"/>
      <c r="PHS91" s="545"/>
      <c r="PHT91" s="545"/>
      <c r="PHU91" s="545"/>
      <c r="PHV91" s="545"/>
      <c r="PHW91" s="545"/>
      <c r="PHX91" s="545"/>
      <c r="PHZ91" s="545"/>
      <c r="PIA91" s="545"/>
      <c r="PIB91" s="545"/>
      <c r="PIC91" s="545"/>
      <c r="PID91" s="545"/>
      <c r="PIE91" s="545"/>
      <c r="PIF91" s="545"/>
      <c r="PIH91" s="545"/>
      <c r="PII91" s="545"/>
      <c r="PIJ91" s="545"/>
      <c r="PIK91" s="545"/>
      <c r="PIL91" s="545"/>
      <c r="PIM91" s="545"/>
      <c r="PIN91" s="545"/>
      <c r="PIP91" s="545"/>
      <c r="PIQ91" s="545"/>
      <c r="PIR91" s="545"/>
      <c r="PIS91" s="545"/>
      <c r="PIT91" s="545"/>
      <c r="PIU91" s="545"/>
      <c r="PIV91" s="545"/>
      <c r="PIX91" s="545"/>
      <c r="PIY91" s="545"/>
      <c r="PIZ91" s="545"/>
      <c r="PJA91" s="545"/>
      <c r="PJB91" s="545"/>
      <c r="PJC91" s="545"/>
      <c r="PJD91" s="545"/>
      <c r="PJF91" s="545"/>
      <c r="PJG91" s="545"/>
      <c r="PJH91" s="545"/>
      <c r="PJI91" s="545"/>
      <c r="PJJ91" s="545"/>
      <c r="PJK91" s="545"/>
      <c r="PJL91" s="545"/>
      <c r="PJN91" s="545"/>
      <c r="PJO91" s="545"/>
      <c r="PJP91" s="545"/>
      <c r="PJQ91" s="545"/>
      <c r="PJR91" s="545"/>
      <c r="PJS91" s="545"/>
      <c r="PJT91" s="545"/>
      <c r="PJV91" s="545"/>
      <c r="PJW91" s="545"/>
      <c r="PJX91" s="545"/>
      <c r="PJY91" s="545"/>
      <c r="PJZ91" s="545"/>
      <c r="PKA91" s="545"/>
      <c r="PKB91" s="545"/>
      <c r="PKD91" s="545"/>
      <c r="PKE91" s="545"/>
      <c r="PKF91" s="545"/>
      <c r="PKG91" s="545"/>
      <c r="PKH91" s="545"/>
      <c r="PKI91" s="545"/>
      <c r="PKJ91" s="545"/>
      <c r="PKL91" s="545"/>
      <c r="PKM91" s="545"/>
      <c r="PKN91" s="545"/>
      <c r="PKO91" s="545"/>
      <c r="PKP91" s="545"/>
      <c r="PKQ91" s="545"/>
      <c r="PKR91" s="545"/>
      <c r="PKT91" s="545"/>
      <c r="PKU91" s="545"/>
      <c r="PKV91" s="545"/>
      <c r="PKW91" s="545"/>
      <c r="PKX91" s="545"/>
      <c r="PKY91" s="545"/>
      <c r="PKZ91" s="545"/>
      <c r="PLB91" s="545"/>
      <c r="PLC91" s="545"/>
      <c r="PLD91" s="545"/>
      <c r="PLE91" s="545"/>
      <c r="PLF91" s="545"/>
      <c r="PLG91" s="545"/>
      <c r="PLH91" s="545"/>
      <c r="PLJ91" s="545"/>
      <c r="PLK91" s="545"/>
      <c r="PLL91" s="545"/>
      <c r="PLM91" s="545"/>
      <c r="PLN91" s="545"/>
      <c r="PLO91" s="545"/>
      <c r="PLP91" s="545"/>
      <c r="PLR91" s="545"/>
      <c r="PLS91" s="545"/>
      <c r="PLT91" s="545"/>
      <c r="PLU91" s="545"/>
      <c r="PLV91" s="545"/>
      <c r="PLW91" s="545"/>
      <c r="PLX91" s="545"/>
      <c r="PLZ91" s="545"/>
      <c r="PMA91" s="545"/>
      <c r="PMB91" s="545"/>
      <c r="PMC91" s="545"/>
      <c r="PMD91" s="545"/>
      <c r="PME91" s="545"/>
      <c r="PMF91" s="545"/>
      <c r="PMH91" s="545"/>
      <c r="PMI91" s="545"/>
      <c r="PMJ91" s="545"/>
      <c r="PMK91" s="545"/>
      <c r="PML91" s="545"/>
      <c r="PMM91" s="545"/>
      <c r="PMN91" s="545"/>
      <c r="PMP91" s="545"/>
      <c r="PMQ91" s="545"/>
      <c r="PMR91" s="545"/>
      <c r="PMS91" s="545"/>
      <c r="PMT91" s="545"/>
      <c r="PMU91" s="545"/>
      <c r="PMV91" s="545"/>
      <c r="PMX91" s="545"/>
      <c r="PMY91" s="545"/>
      <c r="PMZ91" s="545"/>
      <c r="PNA91" s="545"/>
      <c r="PNB91" s="545"/>
      <c r="PNC91" s="545"/>
      <c r="PND91" s="545"/>
      <c r="PNF91" s="545"/>
      <c r="PNG91" s="545"/>
      <c r="PNH91" s="545"/>
      <c r="PNI91" s="545"/>
      <c r="PNJ91" s="545"/>
      <c r="PNK91" s="545"/>
      <c r="PNL91" s="545"/>
      <c r="PNN91" s="545"/>
      <c r="PNO91" s="545"/>
      <c r="PNP91" s="545"/>
      <c r="PNQ91" s="545"/>
      <c r="PNR91" s="545"/>
      <c r="PNS91" s="545"/>
      <c r="PNT91" s="545"/>
      <c r="PNV91" s="545"/>
      <c r="PNW91" s="545"/>
      <c r="PNX91" s="545"/>
      <c r="PNY91" s="545"/>
      <c r="PNZ91" s="545"/>
      <c r="POA91" s="545"/>
      <c r="POB91" s="545"/>
      <c r="POD91" s="545"/>
      <c r="POE91" s="545"/>
      <c r="POF91" s="545"/>
      <c r="POG91" s="545"/>
      <c r="POH91" s="545"/>
      <c r="POI91" s="545"/>
      <c r="POJ91" s="545"/>
      <c r="POL91" s="545"/>
      <c r="POM91" s="545"/>
      <c r="PON91" s="545"/>
      <c r="POO91" s="545"/>
      <c r="POP91" s="545"/>
      <c r="POQ91" s="545"/>
      <c r="POR91" s="545"/>
      <c r="POT91" s="545"/>
      <c r="POU91" s="545"/>
      <c r="POV91" s="545"/>
      <c r="POW91" s="545"/>
      <c r="POX91" s="545"/>
      <c r="POY91" s="545"/>
      <c r="POZ91" s="545"/>
      <c r="PPB91" s="545"/>
      <c r="PPC91" s="545"/>
      <c r="PPD91" s="545"/>
      <c r="PPE91" s="545"/>
      <c r="PPF91" s="545"/>
      <c r="PPG91" s="545"/>
      <c r="PPH91" s="545"/>
      <c r="PPJ91" s="545"/>
      <c r="PPK91" s="545"/>
      <c r="PPL91" s="545"/>
      <c r="PPM91" s="545"/>
      <c r="PPN91" s="545"/>
      <c r="PPO91" s="545"/>
      <c r="PPP91" s="545"/>
      <c r="PPR91" s="545"/>
      <c r="PPS91" s="545"/>
      <c r="PPT91" s="545"/>
      <c r="PPU91" s="545"/>
      <c r="PPV91" s="545"/>
      <c r="PPW91" s="545"/>
      <c r="PPX91" s="545"/>
      <c r="PPZ91" s="545"/>
      <c r="PQA91" s="545"/>
      <c r="PQB91" s="545"/>
      <c r="PQC91" s="545"/>
      <c r="PQD91" s="545"/>
      <c r="PQE91" s="545"/>
      <c r="PQF91" s="545"/>
      <c r="PQH91" s="545"/>
      <c r="PQI91" s="545"/>
      <c r="PQJ91" s="545"/>
      <c r="PQK91" s="545"/>
      <c r="PQL91" s="545"/>
      <c r="PQM91" s="545"/>
      <c r="PQN91" s="545"/>
      <c r="PQP91" s="545"/>
      <c r="PQQ91" s="545"/>
      <c r="PQR91" s="545"/>
      <c r="PQS91" s="545"/>
      <c r="PQT91" s="545"/>
      <c r="PQU91" s="545"/>
      <c r="PQV91" s="545"/>
      <c r="PQX91" s="545"/>
      <c r="PQY91" s="545"/>
      <c r="PQZ91" s="545"/>
      <c r="PRA91" s="545"/>
      <c r="PRB91" s="545"/>
      <c r="PRC91" s="545"/>
      <c r="PRD91" s="545"/>
      <c r="PRF91" s="545"/>
      <c r="PRG91" s="545"/>
      <c r="PRH91" s="545"/>
      <c r="PRI91" s="545"/>
      <c r="PRJ91" s="545"/>
      <c r="PRK91" s="545"/>
      <c r="PRL91" s="545"/>
      <c r="PRN91" s="545"/>
      <c r="PRO91" s="545"/>
      <c r="PRP91" s="545"/>
      <c r="PRQ91" s="545"/>
      <c r="PRR91" s="545"/>
      <c r="PRS91" s="545"/>
      <c r="PRT91" s="545"/>
      <c r="PRV91" s="545"/>
      <c r="PRW91" s="545"/>
      <c r="PRX91" s="545"/>
      <c r="PRY91" s="545"/>
      <c r="PRZ91" s="545"/>
      <c r="PSA91" s="545"/>
      <c r="PSB91" s="545"/>
      <c r="PSD91" s="545"/>
      <c r="PSE91" s="545"/>
      <c r="PSF91" s="545"/>
      <c r="PSG91" s="545"/>
      <c r="PSH91" s="545"/>
      <c r="PSI91" s="545"/>
      <c r="PSJ91" s="545"/>
      <c r="PSL91" s="545"/>
      <c r="PSM91" s="545"/>
      <c r="PSN91" s="545"/>
      <c r="PSO91" s="545"/>
      <c r="PSP91" s="545"/>
      <c r="PSQ91" s="545"/>
      <c r="PSR91" s="545"/>
      <c r="PST91" s="545"/>
      <c r="PSU91" s="545"/>
      <c r="PSV91" s="545"/>
      <c r="PSW91" s="545"/>
      <c r="PSX91" s="545"/>
      <c r="PSY91" s="545"/>
      <c r="PSZ91" s="545"/>
      <c r="PTB91" s="545"/>
      <c r="PTC91" s="545"/>
      <c r="PTD91" s="545"/>
      <c r="PTE91" s="545"/>
      <c r="PTF91" s="545"/>
      <c r="PTG91" s="545"/>
      <c r="PTH91" s="545"/>
      <c r="PTJ91" s="545"/>
      <c r="PTK91" s="545"/>
      <c r="PTL91" s="545"/>
      <c r="PTM91" s="545"/>
      <c r="PTN91" s="545"/>
      <c r="PTO91" s="545"/>
      <c r="PTP91" s="545"/>
      <c r="PTR91" s="545"/>
      <c r="PTS91" s="545"/>
      <c r="PTT91" s="545"/>
      <c r="PTU91" s="545"/>
      <c r="PTV91" s="545"/>
      <c r="PTW91" s="545"/>
      <c r="PTX91" s="545"/>
      <c r="PTZ91" s="545"/>
      <c r="PUA91" s="545"/>
      <c r="PUB91" s="545"/>
      <c r="PUC91" s="545"/>
      <c r="PUD91" s="545"/>
      <c r="PUE91" s="545"/>
      <c r="PUF91" s="545"/>
      <c r="PUH91" s="545"/>
      <c r="PUI91" s="545"/>
      <c r="PUJ91" s="545"/>
      <c r="PUK91" s="545"/>
      <c r="PUL91" s="545"/>
      <c r="PUM91" s="545"/>
      <c r="PUN91" s="545"/>
      <c r="PUP91" s="545"/>
      <c r="PUQ91" s="545"/>
      <c r="PUR91" s="545"/>
      <c r="PUS91" s="545"/>
      <c r="PUT91" s="545"/>
      <c r="PUU91" s="545"/>
      <c r="PUV91" s="545"/>
      <c r="PUX91" s="545"/>
      <c r="PUY91" s="545"/>
      <c r="PUZ91" s="545"/>
      <c r="PVA91" s="545"/>
      <c r="PVB91" s="545"/>
      <c r="PVC91" s="545"/>
      <c r="PVD91" s="545"/>
      <c r="PVF91" s="545"/>
      <c r="PVG91" s="545"/>
      <c r="PVH91" s="545"/>
      <c r="PVI91" s="545"/>
      <c r="PVJ91" s="545"/>
      <c r="PVK91" s="545"/>
      <c r="PVL91" s="545"/>
      <c r="PVN91" s="545"/>
      <c r="PVO91" s="545"/>
      <c r="PVP91" s="545"/>
      <c r="PVQ91" s="545"/>
      <c r="PVR91" s="545"/>
      <c r="PVS91" s="545"/>
      <c r="PVT91" s="545"/>
      <c r="PVV91" s="545"/>
      <c r="PVW91" s="545"/>
      <c r="PVX91" s="545"/>
      <c r="PVY91" s="545"/>
      <c r="PVZ91" s="545"/>
      <c r="PWA91" s="545"/>
      <c r="PWB91" s="545"/>
      <c r="PWD91" s="545"/>
      <c r="PWE91" s="545"/>
      <c r="PWF91" s="545"/>
      <c r="PWG91" s="545"/>
      <c r="PWH91" s="545"/>
      <c r="PWI91" s="545"/>
      <c r="PWJ91" s="545"/>
      <c r="PWL91" s="545"/>
      <c r="PWM91" s="545"/>
      <c r="PWN91" s="545"/>
      <c r="PWO91" s="545"/>
      <c r="PWP91" s="545"/>
      <c r="PWQ91" s="545"/>
      <c r="PWR91" s="545"/>
      <c r="PWT91" s="545"/>
      <c r="PWU91" s="545"/>
      <c r="PWV91" s="545"/>
      <c r="PWW91" s="545"/>
      <c r="PWX91" s="545"/>
      <c r="PWY91" s="545"/>
      <c r="PWZ91" s="545"/>
      <c r="PXB91" s="545"/>
      <c r="PXC91" s="545"/>
      <c r="PXD91" s="545"/>
      <c r="PXE91" s="545"/>
      <c r="PXF91" s="545"/>
      <c r="PXG91" s="545"/>
      <c r="PXH91" s="545"/>
      <c r="PXJ91" s="545"/>
      <c r="PXK91" s="545"/>
      <c r="PXL91" s="545"/>
      <c r="PXM91" s="545"/>
      <c r="PXN91" s="545"/>
      <c r="PXO91" s="545"/>
      <c r="PXP91" s="545"/>
      <c r="PXR91" s="545"/>
      <c r="PXS91" s="545"/>
      <c r="PXT91" s="545"/>
      <c r="PXU91" s="545"/>
      <c r="PXV91" s="545"/>
      <c r="PXW91" s="545"/>
      <c r="PXX91" s="545"/>
      <c r="PXZ91" s="545"/>
      <c r="PYA91" s="545"/>
      <c r="PYB91" s="545"/>
      <c r="PYC91" s="545"/>
      <c r="PYD91" s="545"/>
      <c r="PYE91" s="545"/>
      <c r="PYF91" s="545"/>
      <c r="PYH91" s="545"/>
      <c r="PYI91" s="545"/>
      <c r="PYJ91" s="545"/>
      <c r="PYK91" s="545"/>
      <c r="PYL91" s="545"/>
      <c r="PYM91" s="545"/>
      <c r="PYN91" s="545"/>
      <c r="PYP91" s="545"/>
      <c r="PYQ91" s="545"/>
      <c r="PYR91" s="545"/>
      <c r="PYS91" s="545"/>
      <c r="PYT91" s="545"/>
      <c r="PYU91" s="545"/>
      <c r="PYV91" s="545"/>
      <c r="PYX91" s="545"/>
      <c r="PYY91" s="545"/>
      <c r="PYZ91" s="545"/>
      <c r="PZA91" s="545"/>
      <c r="PZB91" s="545"/>
      <c r="PZC91" s="545"/>
      <c r="PZD91" s="545"/>
      <c r="PZF91" s="545"/>
      <c r="PZG91" s="545"/>
      <c r="PZH91" s="545"/>
      <c r="PZI91" s="545"/>
      <c r="PZJ91" s="545"/>
      <c r="PZK91" s="545"/>
      <c r="PZL91" s="545"/>
      <c r="PZN91" s="545"/>
      <c r="PZO91" s="545"/>
      <c r="PZP91" s="545"/>
      <c r="PZQ91" s="545"/>
      <c r="PZR91" s="545"/>
      <c r="PZS91" s="545"/>
      <c r="PZT91" s="545"/>
      <c r="PZV91" s="545"/>
      <c r="PZW91" s="545"/>
      <c r="PZX91" s="545"/>
      <c r="PZY91" s="545"/>
      <c r="PZZ91" s="545"/>
      <c r="QAA91" s="545"/>
      <c r="QAB91" s="545"/>
      <c r="QAD91" s="545"/>
      <c r="QAE91" s="545"/>
      <c r="QAF91" s="545"/>
      <c r="QAG91" s="545"/>
      <c r="QAH91" s="545"/>
      <c r="QAI91" s="545"/>
      <c r="QAJ91" s="545"/>
      <c r="QAL91" s="545"/>
      <c r="QAM91" s="545"/>
      <c r="QAN91" s="545"/>
      <c r="QAO91" s="545"/>
      <c r="QAP91" s="545"/>
      <c r="QAQ91" s="545"/>
      <c r="QAR91" s="545"/>
      <c r="QAT91" s="545"/>
      <c r="QAU91" s="545"/>
      <c r="QAV91" s="545"/>
      <c r="QAW91" s="545"/>
      <c r="QAX91" s="545"/>
      <c r="QAY91" s="545"/>
      <c r="QAZ91" s="545"/>
      <c r="QBB91" s="545"/>
      <c r="QBC91" s="545"/>
      <c r="QBD91" s="545"/>
      <c r="QBE91" s="545"/>
      <c r="QBF91" s="545"/>
      <c r="QBG91" s="545"/>
      <c r="QBH91" s="545"/>
      <c r="QBJ91" s="545"/>
      <c r="QBK91" s="545"/>
      <c r="QBL91" s="545"/>
      <c r="QBM91" s="545"/>
      <c r="QBN91" s="545"/>
      <c r="QBO91" s="545"/>
      <c r="QBP91" s="545"/>
      <c r="QBR91" s="545"/>
      <c r="QBS91" s="545"/>
      <c r="QBT91" s="545"/>
      <c r="QBU91" s="545"/>
      <c r="QBV91" s="545"/>
      <c r="QBW91" s="545"/>
      <c r="QBX91" s="545"/>
      <c r="QBZ91" s="545"/>
      <c r="QCA91" s="545"/>
      <c r="QCB91" s="545"/>
      <c r="QCC91" s="545"/>
      <c r="QCD91" s="545"/>
      <c r="QCE91" s="545"/>
      <c r="QCF91" s="545"/>
      <c r="QCH91" s="545"/>
      <c r="QCI91" s="545"/>
      <c r="QCJ91" s="545"/>
      <c r="QCK91" s="545"/>
      <c r="QCL91" s="545"/>
      <c r="QCM91" s="545"/>
      <c r="QCN91" s="545"/>
      <c r="QCP91" s="545"/>
      <c r="QCQ91" s="545"/>
      <c r="QCR91" s="545"/>
      <c r="QCS91" s="545"/>
      <c r="QCT91" s="545"/>
      <c r="QCU91" s="545"/>
      <c r="QCV91" s="545"/>
      <c r="QCX91" s="545"/>
      <c r="QCY91" s="545"/>
      <c r="QCZ91" s="545"/>
      <c r="QDA91" s="545"/>
      <c r="QDB91" s="545"/>
      <c r="QDC91" s="545"/>
      <c r="QDD91" s="545"/>
      <c r="QDF91" s="545"/>
      <c r="QDG91" s="545"/>
      <c r="QDH91" s="545"/>
      <c r="QDI91" s="545"/>
      <c r="QDJ91" s="545"/>
      <c r="QDK91" s="545"/>
      <c r="QDL91" s="545"/>
      <c r="QDN91" s="545"/>
      <c r="QDO91" s="545"/>
      <c r="QDP91" s="545"/>
      <c r="QDQ91" s="545"/>
      <c r="QDR91" s="545"/>
      <c r="QDS91" s="545"/>
      <c r="QDT91" s="545"/>
      <c r="QDV91" s="545"/>
      <c r="QDW91" s="545"/>
      <c r="QDX91" s="545"/>
      <c r="QDY91" s="545"/>
      <c r="QDZ91" s="545"/>
      <c r="QEA91" s="545"/>
      <c r="QEB91" s="545"/>
      <c r="QED91" s="545"/>
      <c r="QEE91" s="545"/>
      <c r="QEF91" s="545"/>
      <c r="QEG91" s="545"/>
      <c r="QEH91" s="545"/>
      <c r="QEI91" s="545"/>
      <c r="QEJ91" s="545"/>
      <c r="QEL91" s="545"/>
      <c r="QEM91" s="545"/>
      <c r="QEN91" s="545"/>
      <c r="QEO91" s="545"/>
      <c r="QEP91" s="545"/>
      <c r="QEQ91" s="545"/>
      <c r="QER91" s="545"/>
      <c r="QET91" s="545"/>
      <c r="QEU91" s="545"/>
      <c r="QEV91" s="545"/>
      <c r="QEW91" s="545"/>
      <c r="QEX91" s="545"/>
      <c r="QEY91" s="545"/>
      <c r="QEZ91" s="545"/>
      <c r="QFB91" s="545"/>
      <c r="QFC91" s="545"/>
      <c r="QFD91" s="545"/>
      <c r="QFE91" s="545"/>
      <c r="QFF91" s="545"/>
      <c r="QFG91" s="545"/>
      <c r="QFH91" s="545"/>
      <c r="QFJ91" s="545"/>
      <c r="QFK91" s="545"/>
      <c r="QFL91" s="545"/>
      <c r="QFM91" s="545"/>
      <c r="QFN91" s="545"/>
      <c r="QFO91" s="545"/>
      <c r="QFP91" s="545"/>
      <c r="QFR91" s="545"/>
      <c r="QFS91" s="545"/>
      <c r="QFT91" s="545"/>
      <c r="QFU91" s="545"/>
      <c r="QFV91" s="545"/>
      <c r="QFW91" s="545"/>
      <c r="QFX91" s="545"/>
      <c r="QFZ91" s="545"/>
      <c r="QGA91" s="545"/>
      <c r="QGB91" s="545"/>
      <c r="QGC91" s="545"/>
      <c r="QGD91" s="545"/>
      <c r="QGE91" s="545"/>
      <c r="QGF91" s="545"/>
      <c r="QGH91" s="545"/>
      <c r="QGI91" s="545"/>
      <c r="QGJ91" s="545"/>
      <c r="QGK91" s="545"/>
      <c r="QGL91" s="545"/>
      <c r="QGM91" s="545"/>
      <c r="QGN91" s="545"/>
      <c r="QGP91" s="545"/>
      <c r="QGQ91" s="545"/>
      <c r="QGR91" s="545"/>
      <c r="QGS91" s="545"/>
      <c r="QGT91" s="545"/>
      <c r="QGU91" s="545"/>
      <c r="QGV91" s="545"/>
      <c r="QGX91" s="545"/>
      <c r="QGY91" s="545"/>
      <c r="QGZ91" s="545"/>
      <c r="QHA91" s="545"/>
      <c r="QHB91" s="545"/>
      <c r="QHC91" s="545"/>
      <c r="QHD91" s="545"/>
      <c r="QHF91" s="545"/>
      <c r="QHG91" s="545"/>
      <c r="QHH91" s="545"/>
      <c r="QHI91" s="545"/>
      <c r="QHJ91" s="545"/>
      <c r="QHK91" s="545"/>
      <c r="QHL91" s="545"/>
      <c r="QHN91" s="545"/>
      <c r="QHO91" s="545"/>
      <c r="QHP91" s="545"/>
      <c r="QHQ91" s="545"/>
      <c r="QHR91" s="545"/>
      <c r="QHS91" s="545"/>
      <c r="QHT91" s="545"/>
      <c r="QHV91" s="545"/>
      <c r="QHW91" s="545"/>
      <c r="QHX91" s="545"/>
      <c r="QHY91" s="545"/>
      <c r="QHZ91" s="545"/>
      <c r="QIA91" s="545"/>
      <c r="QIB91" s="545"/>
      <c r="QID91" s="545"/>
      <c r="QIE91" s="545"/>
      <c r="QIF91" s="545"/>
      <c r="QIG91" s="545"/>
      <c r="QIH91" s="545"/>
      <c r="QII91" s="545"/>
      <c r="QIJ91" s="545"/>
      <c r="QIL91" s="545"/>
      <c r="QIM91" s="545"/>
      <c r="QIN91" s="545"/>
      <c r="QIO91" s="545"/>
      <c r="QIP91" s="545"/>
      <c r="QIQ91" s="545"/>
      <c r="QIR91" s="545"/>
      <c r="QIT91" s="545"/>
      <c r="QIU91" s="545"/>
      <c r="QIV91" s="545"/>
      <c r="QIW91" s="545"/>
      <c r="QIX91" s="545"/>
      <c r="QIY91" s="545"/>
      <c r="QIZ91" s="545"/>
      <c r="QJB91" s="545"/>
      <c r="QJC91" s="545"/>
      <c r="QJD91" s="545"/>
      <c r="QJE91" s="545"/>
      <c r="QJF91" s="545"/>
      <c r="QJG91" s="545"/>
      <c r="QJH91" s="545"/>
      <c r="QJJ91" s="545"/>
      <c r="QJK91" s="545"/>
      <c r="QJL91" s="545"/>
      <c r="QJM91" s="545"/>
      <c r="QJN91" s="545"/>
      <c r="QJO91" s="545"/>
      <c r="QJP91" s="545"/>
      <c r="QJR91" s="545"/>
      <c r="QJS91" s="545"/>
      <c r="QJT91" s="545"/>
      <c r="QJU91" s="545"/>
      <c r="QJV91" s="545"/>
      <c r="QJW91" s="545"/>
      <c r="QJX91" s="545"/>
      <c r="QJZ91" s="545"/>
      <c r="QKA91" s="545"/>
      <c r="QKB91" s="545"/>
      <c r="QKC91" s="545"/>
      <c r="QKD91" s="545"/>
      <c r="QKE91" s="545"/>
      <c r="QKF91" s="545"/>
      <c r="QKH91" s="545"/>
      <c r="QKI91" s="545"/>
      <c r="QKJ91" s="545"/>
      <c r="QKK91" s="545"/>
      <c r="QKL91" s="545"/>
      <c r="QKM91" s="545"/>
      <c r="QKN91" s="545"/>
      <c r="QKP91" s="545"/>
      <c r="QKQ91" s="545"/>
      <c r="QKR91" s="545"/>
      <c r="QKS91" s="545"/>
      <c r="QKT91" s="545"/>
      <c r="QKU91" s="545"/>
      <c r="QKV91" s="545"/>
      <c r="QKX91" s="545"/>
      <c r="QKY91" s="545"/>
      <c r="QKZ91" s="545"/>
      <c r="QLA91" s="545"/>
      <c r="QLB91" s="545"/>
      <c r="QLC91" s="545"/>
      <c r="QLD91" s="545"/>
      <c r="QLF91" s="545"/>
      <c r="QLG91" s="545"/>
      <c r="QLH91" s="545"/>
      <c r="QLI91" s="545"/>
      <c r="QLJ91" s="545"/>
      <c r="QLK91" s="545"/>
      <c r="QLL91" s="545"/>
      <c r="QLN91" s="545"/>
      <c r="QLO91" s="545"/>
      <c r="QLP91" s="545"/>
      <c r="QLQ91" s="545"/>
      <c r="QLR91" s="545"/>
      <c r="QLS91" s="545"/>
      <c r="QLT91" s="545"/>
      <c r="QLV91" s="545"/>
      <c r="QLW91" s="545"/>
      <c r="QLX91" s="545"/>
      <c r="QLY91" s="545"/>
      <c r="QLZ91" s="545"/>
      <c r="QMA91" s="545"/>
      <c r="QMB91" s="545"/>
      <c r="QMD91" s="545"/>
      <c r="QME91" s="545"/>
      <c r="QMF91" s="545"/>
      <c r="QMG91" s="545"/>
      <c r="QMH91" s="545"/>
      <c r="QMI91" s="545"/>
      <c r="QMJ91" s="545"/>
      <c r="QML91" s="545"/>
      <c r="QMM91" s="545"/>
      <c r="QMN91" s="545"/>
      <c r="QMO91" s="545"/>
      <c r="QMP91" s="545"/>
      <c r="QMQ91" s="545"/>
      <c r="QMR91" s="545"/>
      <c r="QMT91" s="545"/>
      <c r="QMU91" s="545"/>
      <c r="QMV91" s="545"/>
      <c r="QMW91" s="545"/>
      <c r="QMX91" s="545"/>
      <c r="QMY91" s="545"/>
      <c r="QMZ91" s="545"/>
      <c r="QNB91" s="545"/>
      <c r="QNC91" s="545"/>
      <c r="QND91" s="545"/>
      <c r="QNE91" s="545"/>
      <c r="QNF91" s="545"/>
      <c r="QNG91" s="545"/>
      <c r="QNH91" s="545"/>
      <c r="QNJ91" s="545"/>
      <c r="QNK91" s="545"/>
      <c r="QNL91" s="545"/>
      <c r="QNM91" s="545"/>
      <c r="QNN91" s="545"/>
      <c r="QNO91" s="545"/>
      <c r="QNP91" s="545"/>
      <c r="QNR91" s="545"/>
      <c r="QNS91" s="545"/>
      <c r="QNT91" s="545"/>
      <c r="QNU91" s="545"/>
      <c r="QNV91" s="545"/>
      <c r="QNW91" s="545"/>
      <c r="QNX91" s="545"/>
      <c r="QNZ91" s="545"/>
      <c r="QOA91" s="545"/>
      <c r="QOB91" s="545"/>
      <c r="QOC91" s="545"/>
      <c r="QOD91" s="545"/>
      <c r="QOE91" s="545"/>
      <c r="QOF91" s="545"/>
      <c r="QOH91" s="545"/>
      <c r="QOI91" s="545"/>
      <c r="QOJ91" s="545"/>
      <c r="QOK91" s="545"/>
      <c r="QOL91" s="545"/>
      <c r="QOM91" s="545"/>
      <c r="QON91" s="545"/>
      <c r="QOP91" s="545"/>
      <c r="QOQ91" s="545"/>
      <c r="QOR91" s="545"/>
      <c r="QOS91" s="545"/>
      <c r="QOT91" s="545"/>
      <c r="QOU91" s="545"/>
      <c r="QOV91" s="545"/>
      <c r="QOX91" s="545"/>
      <c r="QOY91" s="545"/>
      <c r="QOZ91" s="545"/>
      <c r="QPA91" s="545"/>
      <c r="QPB91" s="545"/>
      <c r="QPC91" s="545"/>
      <c r="QPD91" s="545"/>
      <c r="QPF91" s="545"/>
      <c r="QPG91" s="545"/>
      <c r="QPH91" s="545"/>
      <c r="QPI91" s="545"/>
      <c r="QPJ91" s="545"/>
      <c r="QPK91" s="545"/>
      <c r="QPL91" s="545"/>
      <c r="QPN91" s="545"/>
      <c r="QPO91" s="545"/>
      <c r="QPP91" s="545"/>
      <c r="QPQ91" s="545"/>
      <c r="QPR91" s="545"/>
      <c r="QPS91" s="545"/>
      <c r="QPT91" s="545"/>
      <c r="QPV91" s="545"/>
      <c r="QPW91" s="545"/>
      <c r="QPX91" s="545"/>
      <c r="QPY91" s="545"/>
      <c r="QPZ91" s="545"/>
      <c r="QQA91" s="545"/>
      <c r="QQB91" s="545"/>
      <c r="QQD91" s="545"/>
      <c r="QQE91" s="545"/>
      <c r="QQF91" s="545"/>
      <c r="QQG91" s="545"/>
      <c r="QQH91" s="545"/>
      <c r="QQI91" s="545"/>
      <c r="QQJ91" s="545"/>
      <c r="QQL91" s="545"/>
      <c r="QQM91" s="545"/>
      <c r="QQN91" s="545"/>
      <c r="QQO91" s="545"/>
      <c r="QQP91" s="545"/>
      <c r="QQQ91" s="545"/>
      <c r="QQR91" s="545"/>
      <c r="QQT91" s="545"/>
      <c r="QQU91" s="545"/>
      <c r="QQV91" s="545"/>
      <c r="QQW91" s="545"/>
      <c r="QQX91" s="545"/>
      <c r="QQY91" s="545"/>
      <c r="QQZ91" s="545"/>
      <c r="QRB91" s="545"/>
      <c r="QRC91" s="545"/>
      <c r="QRD91" s="545"/>
      <c r="QRE91" s="545"/>
      <c r="QRF91" s="545"/>
      <c r="QRG91" s="545"/>
      <c r="QRH91" s="545"/>
      <c r="QRJ91" s="545"/>
      <c r="QRK91" s="545"/>
      <c r="QRL91" s="545"/>
      <c r="QRM91" s="545"/>
      <c r="QRN91" s="545"/>
      <c r="QRO91" s="545"/>
      <c r="QRP91" s="545"/>
      <c r="QRR91" s="545"/>
      <c r="QRS91" s="545"/>
      <c r="QRT91" s="545"/>
      <c r="QRU91" s="545"/>
      <c r="QRV91" s="545"/>
      <c r="QRW91" s="545"/>
      <c r="QRX91" s="545"/>
      <c r="QRZ91" s="545"/>
      <c r="QSA91" s="545"/>
      <c r="QSB91" s="545"/>
      <c r="QSC91" s="545"/>
      <c r="QSD91" s="545"/>
      <c r="QSE91" s="545"/>
      <c r="QSF91" s="545"/>
      <c r="QSH91" s="545"/>
      <c r="QSI91" s="545"/>
      <c r="QSJ91" s="545"/>
      <c r="QSK91" s="545"/>
      <c r="QSL91" s="545"/>
      <c r="QSM91" s="545"/>
      <c r="QSN91" s="545"/>
      <c r="QSP91" s="545"/>
      <c r="QSQ91" s="545"/>
      <c r="QSR91" s="545"/>
      <c r="QSS91" s="545"/>
      <c r="QST91" s="545"/>
      <c r="QSU91" s="545"/>
      <c r="QSV91" s="545"/>
      <c r="QSX91" s="545"/>
      <c r="QSY91" s="545"/>
      <c r="QSZ91" s="545"/>
      <c r="QTA91" s="545"/>
      <c r="QTB91" s="545"/>
      <c r="QTC91" s="545"/>
      <c r="QTD91" s="545"/>
      <c r="QTF91" s="545"/>
      <c r="QTG91" s="545"/>
      <c r="QTH91" s="545"/>
      <c r="QTI91" s="545"/>
      <c r="QTJ91" s="545"/>
      <c r="QTK91" s="545"/>
      <c r="QTL91" s="545"/>
      <c r="QTN91" s="545"/>
      <c r="QTO91" s="545"/>
      <c r="QTP91" s="545"/>
      <c r="QTQ91" s="545"/>
      <c r="QTR91" s="545"/>
      <c r="QTS91" s="545"/>
      <c r="QTT91" s="545"/>
      <c r="QTV91" s="545"/>
      <c r="QTW91" s="545"/>
      <c r="QTX91" s="545"/>
      <c r="QTY91" s="545"/>
      <c r="QTZ91" s="545"/>
      <c r="QUA91" s="545"/>
      <c r="QUB91" s="545"/>
      <c r="QUD91" s="545"/>
      <c r="QUE91" s="545"/>
      <c r="QUF91" s="545"/>
      <c r="QUG91" s="545"/>
      <c r="QUH91" s="545"/>
      <c r="QUI91" s="545"/>
      <c r="QUJ91" s="545"/>
      <c r="QUL91" s="545"/>
      <c r="QUM91" s="545"/>
      <c r="QUN91" s="545"/>
      <c r="QUO91" s="545"/>
      <c r="QUP91" s="545"/>
      <c r="QUQ91" s="545"/>
      <c r="QUR91" s="545"/>
      <c r="QUT91" s="545"/>
      <c r="QUU91" s="545"/>
      <c r="QUV91" s="545"/>
      <c r="QUW91" s="545"/>
      <c r="QUX91" s="545"/>
      <c r="QUY91" s="545"/>
      <c r="QUZ91" s="545"/>
      <c r="QVB91" s="545"/>
      <c r="QVC91" s="545"/>
      <c r="QVD91" s="545"/>
      <c r="QVE91" s="545"/>
      <c r="QVF91" s="545"/>
      <c r="QVG91" s="545"/>
      <c r="QVH91" s="545"/>
      <c r="QVJ91" s="545"/>
      <c r="QVK91" s="545"/>
      <c r="QVL91" s="545"/>
      <c r="QVM91" s="545"/>
      <c r="QVN91" s="545"/>
      <c r="QVO91" s="545"/>
      <c r="QVP91" s="545"/>
      <c r="QVR91" s="545"/>
      <c r="QVS91" s="545"/>
      <c r="QVT91" s="545"/>
      <c r="QVU91" s="545"/>
      <c r="QVV91" s="545"/>
      <c r="QVW91" s="545"/>
      <c r="QVX91" s="545"/>
      <c r="QVZ91" s="545"/>
      <c r="QWA91" s="545"/>
      <c r="QWB91" s="545"/>
      <c r="QWC91" s="545"/>
      <c r="QWD91" s="545"/>
      <c r="QWE91" s="545"/>
      <c r="QWF91" s="545"/>
      <c r="QWH91" s="545"/>
      <c r="QWI91" s="545"/>
      <c r="QWJ91" s="545"/>
      <c r="QWK91" s="545"/>
      <c r="QWL91" s="545"/>
      <c r="QWM91" s="545"/>
      <c r="QWN91" s="545"/>
      <c r="QWP91" s="545"/>
      <c r="QWQ91" s="545"/>
      <c r="QWR91" s="545"/>
      <c r="QWS91" s="545"/>
      <c r="QWT91" s="545"/>
      <c r="QWU91" s="545"/>
      <c r="QWV91" s="545"/>
      <c r="QWX91" s="545"/>
      <c r="QWY91" s="545"/>
      <c r="QWZ91" s="545"/>
      <c r="QXA91" s="545"/>
      <c r="QXB91" s="545"/>
      <c r="QXC91" s="545"/>
      <c r="QXD91" s="545"/>
      <c r="QXF91" s="545"/>
      <c r="QXG91" s="545"/>
      <c r="QXH91" s="545"/>
      <c r="QXI91" s="545"/>
      <c r="QXJ91" s="545"/>
      <c r="QXK91" s="545"/>
      <c r="QXL91" s="545"/>
      <c r="QXN91" s="545"/>
      <c r="QXO91" s="545"/>
      <c r="QXP91" s="545"/>
      <c r="QXQ91" s="545"/>
      <c r="QXR91" s="545"/>
      <c r="QXS91" s="545"/>
      <c r="QXT91" s="545"/>
      <c r="QXV91" s="545"/>
      <c r="QXW91" s="545"/>
      <c r="QXX91" s="545"/>
      <c r="QXY91" s="545"/>
      <c r="QXZ91" s="545"/>
      <c r="QYA91" s="545"/>
      <c r="QYB91" s="545"/>
      <c r="QYD91" s="545"/>
      <c r="QYE91" s="545"/>
      <c r="QYF91" s="545"/>
      <c r="QYG91" s="545"/>
      <c r="QYH91" s="545"/>
      <c r="QYI91" s="545"/>
      <c r="QYJ91" s="545"/>
      <c r="QYL91" s="545"/>
      <c r="QYM91" s="545"/>
      <c r="QYN91" s="545"/>
      <c r="QYO91" s="545"/>
      <c r="QYP91" s="545"/>
      <c r="QYQ91" s="545"/>
      <c r="QYR91" s="545"/>
      <c r="QYT91" s="545"/>
      <c r="QYU91" s="545"/>
      <c r="QYV91" s="545"/>
      <c r="QYW91" s="545"/>
      <c r="QYX91" s="545"/>
      <c r="QYY91" s="545"/>
      <c r="QYZ91" s="545"/>
      <c r="QZB91" s="545"/>
      <c r="QZC91" s="545"/>
      <c r="QZD91" s="545"/>
      <c r="QZE91" s="545"/>
      <c r="QZF91" s="545"/>
      <c r="QZG91" s="545"/>
      <c r="QZH91" s="545"/>
      <c r="QZJ91" s="545"/>
      <c r="QZK91" s="545"/>
      <c r="QZL91" s="545"/>
      <c r="QZM91" s="545"/>
      <c r="QZN91" s="545"/>
      <c r="QZO91" s="545"/>
      <c r="QZP91" s="545"/>
      <c r="QZR91" s="545"/>
      <c r="QZS91" s="545"/>
      <c r="QZT91" s="545"/>
      <c r="QZU91" s="545"/>
      <c r="QZV91" s="545"/>
      <c r="QZW91" s="545"/>
      <c r="QZX91" s="545"/>
      <c r="QZZ91" s="545"/>
      <c r="RAA91" s="545"/>
      <c r="RAB91" s="545"/>
      <c r="RAC91" s="545"/>
      <c r="RAD91" s="545"/>
      <c r="RAE91" s="545"/>
      <c r="RAF91" s="545"/>
      <c r="RAH91" s="545"/>
      <c r="RAI91" s="545"/>
      <c r="RAJ91" s="545"/>
      <c r="RAK91" s="545"/>
      <c r="RAL91" s="545"/>
      <c r="RAM91" s="545"/>
      <c r="RAN91" s="545"/>
      <c r="RAP91" s="545"/>
      <c r="RAQ91" s="545"/>
      <c r="RAR91" s="545"/>
      <c r="RAS91" s="545"/>
      <c r="RAT91" s="545"/>
      <c r="RAU91" s="545"/>
      <c r="RAV91" s="545"/>
      <c r="RAX91" s="545"/>
      <c r="RAY91" s="545"/>
      <c r="RAZ91" s="545"/>
      <c r="RBA91" s="545"/>
      <c r="RBB91" s="545"/>
      <c r="RBC91" s="545"/>
      <c r="RBD91" s="545"/>
      <c r="RBF91" s="545"/>
      <c r="RBG91" s="545"/>
      <c r="RBH91" s="545"/>
      <c r="RBI91" s="545"/>
      <c r="RBJ91" s="545"/>
      <c r="RBK91" s="545"/>
      <c r="RBL91" s="545"/>
      <c r="RBN91" s="545"/>
      <c r="RBO91" s="545"/>
      <c r="RBP91" s="545"/>
      <c r="RBQ91" s="545"/>
      <c r="RBR91" s="545"/>
      <c r="RBS91" s="545"/>
      <c r="RBT91" s="545"/>
      <c r="RBV91" s="545"/>
      <c r="RBW91" s="545"/>
      <c r="RBX91" s="545"/>
      <c r="RBY91" s="545"/>
      <c r="RBZ91" s="545"/>
      <c r="RCA91" s="545"/>
      <c r="RCB91" s="545"/>
      <c r="RCD91" s="545"/>
      <c r="RCE91" s="545"/>
      <c r="RCF91" s="545"/>
      <c r="RCG91" s="545"/>
      <c r="RCH91" s="545"/>
      <c r="RCI91" s="545"/>
      <c r="RCJ91" s="545"/>
      <c r="RCL91" s="545"/>
      <c r="RCM91" s="545"/>
      <c r="RCN91" s="545"/>
      <c r="RCO91" s="545"/>
      <c r="RCP91" s="545"/>
      <c r="RCQ91" s="545"/>
      <c r="RCR91" s="545"/>
      <c r="RCT91" s="545"/>
      <c r="RCU91" s="545"/>
      <c r="RCV91" s="545"/>
      <c r="RCW91" s="545"/>
      <c r="RCX91" s="545"/>
      <c r="RCY91" s="545"/>
      <c r="RCZ91" s="545"/>
      <c r="RDB91" s="545"/>
      <c r="RDC91" s="545"/>
      <c r="RDD91" s="545"/>
      <c r="RDE91" s="545"/>
      <c r="RDF91" s="545"/>
      <c r="RDG91" s="545"/>
      <c r="RDH91" s="545"/>
      <c r="RDJ91" s="545"/>
      <c r="RDK91" s="545"/>
      <c r="RDL91" s="545"/>
      <c r="RDM91" s="545"/>
      <c r="RDN91" s="545"/>
      <c r="RDO91" s="545"/>
      <c r="RDP91" s="545"/>
      <c r="RDR91" s="545"/>
      <c r="RDS91" s="545"/>
      <c r="RDT91" s="545"/>
      <c r="RDU91" s="545"/>
      <c r="RDV91" s="545"/>
      <c r="RDW91" s="545"/>
      <c r="RDX91" s="545"/>
      <c r="RDZ91" s="545"/>
      <c r="REA91" s="545"/>
      <c r="REB91" s="545"/>
      <c r="REC91" s="545"/>
      <c r="RED91" s="545"/>
      <c r="REE91" s="545"/>
      <c r="REF91" s="545"/>
      <c r="REH91" s="545"/>
      <c r="REI91" s="545"/>
      <c r="REJ91" s="545"/>
      <c r="REK91" s="545"/>
      <c r="REL91" s="545"/>
      <c r="REM91" s="545"/>
      <c r="REN91" s="545"/>
      <c r="REP91" s="545"/>
      <c r="REQ91" s="545"/>
      <c r="RER91" s="545"/>
      <c r="RES91" s="545"/>
      <c r="RET91" s="545"/>
      <c r="REU91" s="545"/>
      <c r="REV91" s="545"/>
      <c r="REX91" s="545"/>
      <c r="REY91" s="545"/>
      <c r="REZ91" s="545"/>
      <c r="RFA91" s="545"/>
      <c r="RFB91" s="545"/>
      <c r="RFC91" s="545"/>
      <c r="RFD91" s="545"/>
      <c r="RFF91" s="545"/>
      <c r="RFG91" s="545"/>
      <c r="RFH91" s="545"/>
      <c r="RFI91" s="545"/>
      <c r="RFJ91" s="545"/>
      <c r="RFK91" s="545"/>
      <c r="RFL91" s="545"/>
      <c r="RFN91" s="545"/>
      <c r="RFO91" s="545"/>
      <c r="RFP91" s="545"/>
      <c r="RFQ91" s="545"/>
      <c r="RFR91" s="545"/>
      <c r="RFS91" s="545"/>
      <c r="RFT91" s="545"/>
      <c r="RFV91" s="545"/>
      <c r="RFW91" s="545"/>
      <c r="RFX91" s="545"/>
      <c r="RFY91" s="545"/>
      <c r="RFZ91" s="545"/>
      <c r="RGA91" s="545"/>
      <c r="RGB91" s="545"/>
      <c r="RGD91" s="545"/>
      <c r="RGE91" s="545"/>
      <c r="RGF91" s="545"/>
      <c r="RGG91" s="545"/>
      <c r="RGH91" s="545"/>
      <c r="RGI91" s="545"/>
      <c r="RGJ91" s="545"/>
      <c r="RGL91" s="545"/>
      <c r="RGM91" s="545"/>
      <c r="RGN91" s="545"/>
      <c r="RGO91" s="545"/>
      <c r="RGP91" s="545"/>
      <c r="RGQ91" s="545"/>
      <c r="RGR91" s="545"/>
      <c r="RGT91" s="545"/>
      <c r="RGU91" s="545"/>
      <c r="RGV91" s="545"/>
      <c r="RGW91" s="545"/>
      <c r="RGX91" s="545"/>
      <c r="RGY91" s="545"/>
      <c r="RGZ91" s="545"/>
      <c r="RHB91" s="545"/>
      <c r="RHC91" s="545"/>
      <c r="RHD91" s="545"/>
      <c r="RHE91" s="545"/>
      <c r="RHF91" s="545"/>
      <c r="RHG91" s="545"/>
      <c r="RHH91" s="545"/>
      <c r="RHJ91" s="545"/>
      <c r="RHK91" s="545"/>
      <c r="RHL91" s="545"/>
      <c r="RHM91" s="545"/>
      <c r="RHN91" s="545"/>
      <c r="RHO91" s="545"/>
      <c r="RHP91" s="545"/>
      <c r="RHR91" s="545"/>
      <c r="RHS91" s="545"/>
      <c r="RHT91" s="545"/>
      <c r="RHU91" s="545"/>
      <c r="RHV91" s="545"/>
      <c r="RHW91" s="545"/>
      <c r="RHX91" s="545"/>
      <c r="RHZ91" s="545"/>
      <c r="RIA91" s="545"/>
      <c r="RIB91" s="545"/>
      <c r="RIC91" s="545"/>
      <c r="RID91" s="545"/>
      <c r="RIE91" s="545"/>
      <c r="RIF91" s="545"/>
      <c r="RIH91" s="545"/>
      <c r="RII91" s="545"/>
      <c r="RIJ91" s="545"/>
      <c r="RIK91" s="545"/>
      <c r="RIL91" s="545"/>
      <c r="RIM91" s="545"/>
      <c r="RIN91" s="545"/>
      <c r="RIP91" s="545"/>
      <c r="RIQ91" s="545"/>
      <c r="RIR91" s="545"/>
      <c r="RIS91" s="545"/>
      <c r="RIT91" s="545"/>
      <c r="RIU91" s="545"/>
      <c r="RIV91" s="545"/>
      <c r="RIX91" s="545"/>
      <c r="RIY91" s="545"/>
      <c r="RIZ91" s="545"/>
      <c r="RJA91" s="545"/>
      <c r="RJB91" s="545"/>
      <c r="RJC91" s="545"/>
      <c r="RJD91" s="545"/>
      <c r="RJF91" s="545"/>
      <c r="RJG91" s="545"/>
      <c r="RJH91" s="545"/>
      <c r="RJI91" s="545"/>
      <c r="RJJ91" s="545"/>
      <c r="RJK91" s="545"/>
      <c r="RJL91" s="545"/>
      <c r="RJN91" s="545"/>
      <c r="RJO91" s="545"/>
      <c r="RJP91" s="545"/>
      <c r="RJQ91" s="545"/>
      <c r="RJR91" s="545"/>
      <c r="RJS91" s="545"/>
      <c r="RJT91" s="545"/>
      <c r="RJV91" s="545"/>
      <c r="RJW91" s="545"/>
      <c r="RJX91" s="545"/>
      <c r="RJY91" s="545"/>
      <c r="RJZ91" s="545"/>
      <c r="RKA91" s="545"/>
      <c r="RKB91" s="545"/>
      <c r="RKD91" s="545"/>
      <c r="RKE91" s="545"/>
      <c r="RKF91" s="545"/>
      <c r="RKG91" s="545"/>
      <c r="RKH91" s="545"/>
      <c r="RKI91" s="545"/>
      <c r="RKJ91" s="545"/>
      <c r="RKL91" s="545"/>
      <c r="RKM91" s="545"/>
      <c r="RKN91" s="545"/>
      <c r="RKO91" s="545"/>
      <c r="RKP91" s="545"/>
      <c r="RKQ91" s="545"/>
      <c r="RKR91" s="545"/>
      <c r="RKT91" s="545"/>
      <c r="RKU91" s="545"/>
      <c r="RKV91" s="545"/>
      <c r="RKW91" s="545"/>
      <c r="RKX91" s="545"/>
      <c r="RKY91" s="545"/>
      <c r="RKZ91" s="545"/>
      <c r="RLB91" s="545"/>
      <c r="RLC91" s="545"/>
      <c r="RLD91" s="545"/>
      <c r="RLE91" s="545"/>
      <c r="RLF91" s="545"/>
      <c r="RLG91" s="545"/>
      <c r="RLH91" s="545"/>
      <c r="RLJ91" s="545"/>
      <c r="RLK91" s="545"/>
      <c r="RLL91" s="545"/>
      <c r="RLM91" s="545"/>
      <c r="RLN91" s="545"/>
      <c r="RLO91" s="545"/>
      <c r="RLP91" s="545"/>
      <c r="RLR91" s="545"/>
      <c r="RLS91" s="545"/>
      <c r="RLT91" s="545"/>
      <c r="RLU91" s="545"/>
      <c r="RLV91" s="545"/>
      <c r="RLW91" s="545"/>
      <c r="RLX91" s="545"/>
      <c r="RLZ91" s="545"/>
      <c r="RMA91" s="545"/>
      <c r="RMB91" s="545"/>
      <c r="RMC91" s="545"/>
      <c r="RMD91" s="545"/>
      <c r="RME91" s="545"/>
      <c r="RMF91" s="545"/>
      <c r="RMH91" s="545"/>
      <c r="RMI91" s="545"/>
      <c r="RMJ91" s="545"/>
      <c r="RMK91" s="545"/>
      <c r="RML91" s="545"/>
      <c r="RMM91" s="545"/>
      <c r="RMN91" s="545"/>
      <c r="RMP91" s="545"/>
      <c r="RMQ91" s="545"/>
      <c r="RMR91" s="545"/>
      <c r="RMS91" s="545"/>
      <c r="RMT91" s="545"/>
      <c r="RMU91" s="545"/>
      <c r="RMV91" s="545"/>
      <c r="RMX91" s="545"/>
      <c r="RMY91" s="545"/>
      <c r="RMZ91" s="545"/>
      <c r="RNA91" s="545"/>
      <c r="RNB91" s="545"/>
      <c r="RNC91" s="545"/>
      <c r="RND91" s="545"/>
      <c r="RNF91" s="545"/>
      <c r="RNG91" s="545"/>
      <c r="RNH91" s="545"/>
      <c r="RNI91" s="545"/>
      <c r="RNJ91" s="545"/>
      <c r="RNK91" s="545"/>
      <c r="RNL91" s="545"/>
      <c r="RNN91" s="545"/>
      <c r="RNO91" s="545"/>
      <c r="RNP91" s="545"/>
      <c r="RNQ91" s="545"/>
      <c r="RNR91" s="545"/>
      <c r="RNS91" s="545"/>
      <c r="RNT91" s="545"/>
      <c r="RNV91" s="545"/>
      <c r="RNW91" s="545"/>
      <c r="RNX91" s="545"/>
      <c r="RNY91" s="545"/>
      <c r="RNZ91" s="545"/>
      <c r="ROA91" s="545"/>
      <c r="ROB91" s="545"/>
      <c r="ROD91" s="545"/>
      <c r="ROE91" s="545"/>
      <c r="ROF91" s="545"/>
      <c r="ROG91" s="545"/>
      <c r="ROH91" s="545"/>
      <c r="ROI91" s="545"/>
      <c r="ROJ91" s="545"/>
      <c r="ROL91" s="545"/>
      <c r="ROM91" s="545"/>
      <c r="RON91" s="545"/>
      <c r="ROO91" s="545"/>
      <c r="ROP91" s="545"/>
      <c r="ROQ91" s="545"/>
      <c r="ROR91" s="545"/>
      <c r="ROT91" s="545"/>
      <c r="ROU91" s="545"/>
      <c r="ROV91" s="545"/>
      <c r="ROW91" s="545"/>
      <c r="ROX91" s="545"/>
      <c r="ROY91" s="545"/>
      <c r="ROZ91" s="545"/>
      <c r="RPB91" s="545"/>
      <c r="RPC91" s="545"/>
      <c r="RPD91" s="545"/>
      <c r="RPE91" s="545"/>
      <c r="RPF91" s="545"/>
      <c r="RPG91" s="545"/>
      <c r="RPH91" s="545"/>
      <c r="RPJ91" s="545"/>
      <c r="RPK91" s="545"/>
      <c r="RPL91" s="545"/>
      <c r="RPM91" s="545"/>
      <c r="RPN91" s="545"/>
      <c r="RPO91" s="545"/>
      <c r="RPP91" s="545"/>
      <c r="RPR91" s="545"/>
      <c r="RPS91" s="545"/>
      <c r="RPT91" s="545"/>
      <c r="RPU91" s="545"/>
      <c r="RPV91" s="545"/>
      <c r="RPW91" s="545"/>
      <c r="RPX91" s="545"/>
      <c r="RPZ91" s="545"/>
      <c r="RQA91" s="545"/>
      <c r="RQB91" s="545"/>
      <c r="RQC91" s="545"/>
      <c r="RQD91" s="545"/>
      <c r="RQE91" s="545"/>
      <c r="RQF91" s="545"/>
      <c r="RQH91" s="545"/>
      <c r="RQI91" s="545"/>
      <c r="RQJ91" s="545"/>
      <c r="RQK91" s="545"/>
      <c r="RQL91" s="545"/>
      <c r="RQM91" s="545"/>
      <c r="RQN91" s="545"/>
      <c r="RQP91" s="545"/>
      <c r="RQQ91" s="545"/>
      <c r="RQR91" s="545"/>
      <c r="RQS91" s="545"/>
      <c r="RQT91" s="545"/>
      <c r="RQU91" s="545"/>
      <c r="RQV91" s="545"/>
      <c r="RQX91" s="545"/>
      <c r="RQY91" s="545"/>
      <c r="RQZ91" s="545"/>
      <c r="RRA91" s="545"/>
      <c r="RRB91" s="545"/>
      <c r="RRC91" s="545"/>
      <c r="RRD91" s="545"/>
      <c r="RRF91" s="545"/>
      <c r="RRG91" s="545"/>
      <c r="RRH91" s="545"/>
      <c r="RRI91" s="545"/>
      <c r="RRJ91" s="545"/>
      <c r="RRK91" s="545"/>
      <c r="RRL91" s="545"/>
      <c r="RRN91" s="545"/>
      <c r="RRO91" s="545"/>
      <c r="RRP91" s="545"/>
      <c r="RRQ91" s="545"/>
      <c r="RRR91" s="545"/>
      <c r="RRS91" s="545"/>
      <c r="RRT91" s="545"/>
      <c r="RRV91" s="545"/>
      <c r="RRW91" s="545"/>
      <c r="RRX91" s="545"/>
      <c r="RRY91" s="545"/>
      <c r="RRZ91" s="545"/>
      <c r="RSA91" s="545"/>
      <c r="RSB91" s="545"/>
      <c r="RSD91" s="545"/>
      <c r="RSE91" s="545"/>
      <c r="RSF91" s="545"/>
      <c r="RSG91" s="545"/>
      <c r="RSH91" s="545"/>
      <c r="RSI91" s="545"/>
      <c r="RSJ91" s="545"/>
      <c r="RSL91" s="545"/>
      <c r="RSM91" s="545"/>
      <c r="RSN91" s="545"/>
      <c r="RSO91" s="545"/>
      <c r="RSP91" s="545"/>
      <c r="RSQ91" s="545"/>
      <c r="RSR91" s="545"/>
      <c r="RST91" s="545"/>
      <c r="RSU91" s="545"/>
      <c r="RSV91" s="545"/>
      <c r="RSW91" s="545"/>
      <c r="RSX91" s="545"/>
      <c r="RSY91" s="545"/>
      <c r="RSZ91" s="545"/>
      <c r="RTB91" s="545"/>
      <c r="RTC91" s="545"/>
      <c r="RTD91" s="545"/>
      <c r="RTE91" s="545"/>
      <c r="RTF91" s="545"/>
      <c r="RTG91" s="545"/>
      <c r="RTH91" s="545"/>
      <c r="RTJ91" s="545"/>
      <c r="RTK91" s="545"/>
      <c r="RTL91" s="545"/>
      <c r="RTM91" s="545"/>
      <c r="RTN91" s="545"/>
      <c r="RTO91" s="545"/>
      <c r="RTP91" s="545"/>
      <c r="RTR91" s="545"/>
      <c r="RTS91" s="545"/>
      <c r="RTT91" s="545"/>
      <c r="RTU91" s="545"/>
      <c r="RTV91" s="545"/>
      <c r="RTW91" s="545"/>
      <c r="RTX91" s="545"/>
      <c r="RTZ91" s="545"/>
      <c r="RUA91" s="545"/>
      <c r="RUB91" s="545"/>
      <c r="RUC91" s="545"/>
      <c r="RUD91" s="545"/>
      <c r="RUE91" s="545"/>
      <c r="RUF91" s="545"/>
      <c r="RUH91" s="545"/>
      <c r="RUI91" s="545"/>
      <c r="RUJ91" s="545"/>
      <c r="RUK91" s="545"/>
      <c r="RUL91" s="545"/>
      <c r="RUM91" s="545"/>
      <c r="RUN91" s="545"/>
      <c r="RUP91" s="545"/>
      <c r="RUQ91" s="545"/>
      <c r="RUR91" s="545"/>
      <c r="RUS91" s="545"/>
      <c r="RUT91" s="545"/>
      <c r="RUU91" s="545"/>
      <c r="RUV91" s="545"/>
      <c r="RUX91" s="545"/>
      <c r="RUY91" s="545"/>
      <c r="RUZ91" s="545"/>
      <c r="RVA91" s="545"/>
      <c r="RVB91" s="545"/>
      <c r="RVC91" s="545"/>
      <c r="RVD91" s="545"/>
      <c r="RVF91" s="545"/>
      <c r="RVG91" s="545"/>
      <c r="RVH91" s="545"/>
      <c r="RVI91" s="545"/>
      <c r="RVJ91" s="545"/>
      <c r="RVK91" s="545"/>
      <c r="RVL91" s="545"/>
      <c r="RVN91" s="545"/>
      <c r="RVO91" s="545"/>
      <c r="RVP91" s="545"/>
      <c r="RVQ91" s="545"/>
      <c r="RVR91" s="545"/>
      <c r="RVS91" s="545"/>
      <c r="RVT91" s="545"/>
      <c r="RVV91" s="545"/>
      <c r="RVW91" s="545"/>
      <c r="RVX91" s="545"/>
      <c r="RVY91" s="545"/>
      <c r="RVZ91" s="545"/>
      <c r="RWA91" s="545"/>
      <c r="RWB91" s="545"/>
      <c r="RWD91" s="545"/>
      <c r="RWE91" s="545"/>
      <c r="RWF91" s="545"/>
      <c r="RWG91" s="545"/>
      <c r="RWH91" s="545"/>
      <c r="RWI91" s="545"/>
      <c r="RWJ91" s="545"/>
      <c r="RWL91" s="545"/>
      <c r="RWM91" s="545"/>
      <c r="RWN91" s="545"/>
      <c r="RWO91" s="545"/>
      <c r="RWP91" s="545"/>
      <c r="RWQ91" s="545"/>
      <c r="RWR91" s="545"/>
      <c r="RWT91" s="545"/>
      <c r="RWU91" s="545"/>
      <c r="RWV91" s="545"/>
      <c r="RWW91" s="545"/>
      <c r="RWX91" s="545"/>
      <c r="RWY91" s="545"/>
      <c r="RWZ91" s="545"/>
      <c r="RXB91" s="545"/>
      <c r="RXC91" s="545"/>
      <c r="RXD91" s="545"/>
      <c r="RXE91" s="545"/>
      <c r="RXF91" s="545"/>
      <c r="RXG91" s="545"/>
      <c r="RXH91" s="545"/>
      <c r="RXJ91" s="545"/>
      <c r="RXK91" s="545"/>
      <c r="RXL91" s="545"/>
      <c r="RXM91" s="545"/>
      <c r="RXN91" s="545"/>
      <c r="RXO91" s="545"/>
      <c r="RXP91" s="545"/>
      <c r="RXR91" s="545"/>
      <c r="RXS91" s="545"/>
      <c r="RXT91" s="545"/>
      <c r="RXU91" s="545"/>
      <c r="RXV91" s="545"/>
      <c r="RXW91" s="545"/>
      <c r="RXX91" s="545"/>
      <c r="RXZ91" s="545"/>
      <c r="RYA91" s="545"/>
      <c r="RYB91" s="545"/>
      <c r="RYC91" s="545"/>
      <c r="RYD91" s="545"/>
      <c r="RYE91" s="545"/>
      <c r="RYF91" s="545"/>
      <c r="RYH91" s="545"/>
      <c r="RYI91" s="545"/>
      <c r="RYJ91" s="545"/>
      <c r="RYK91" s="545"/>
      <c r="RYL91" s="545"/>
      <c r="RYM91" s="545"/>
      <c r="RYN91" s="545"/>
      <c r="RYP91" s="545"/>
      <c r="RYQ91" s="545"/>
      <c r="RYR91" s="545"/>
      <c r="RYS91" s="545"/>
      <c r="RYT91" s="545"/>
      <c r="RYU91" s="545"/>
      <c r="RYV91" s="545"/>
      <c r="RYX91" s="545"/>
      <c r="RYY91" s="545"/>
      <c r="RYZ91" s="545"/>
      <c r="RZA91" s="545"/>
      <c r="RZB91" s="545"/>
      <c r="RZC91" s="545"/>
      <c r="RZD91" s="545"/>
      <c r="RZF91" s="545"/>
      <c r="RZG91" s="545"/>
      <c r="RZH91" s="545"/>
      <c r="RZI91" s="545"/>
      <c r="RZJ91" s="545"/>
      <c r="RZK91" s="545"/>
      <c r="RZL91" s="545"/>
      <c r="RZN91" s="545"/>
      <c r="RZO91" s="545"/>
      <c r="RZP91" s="545"/>
      <c r="RZQ91" s="545"/>
      <c r="RZR91" s="545"/>
      <c r="RZS91" s="545"/>
      <c r="RZT91" s="545"/>
      <c r="RZV91" s="545"/>
      <c r="RZW91" s="545"/>
      <c r="RZX91" s="545"/>
      <c r="RZY91" s="545"/>
      <c r="RZZ91" s="545"/>
      <c r="SAA91" s="545"/>
      <c r="SAB91" s="545"/>
      <c r="SAD91" s="545"/>
      <c r="SAE91" s="545"/>
      <c r="SAF91" s="545"/>
      <c r="SAG91" s="545"/>
      <c r="SAH91" s="545"/>
      <c r="SAI91" s="545"/>
      <c r="SAJ91" s="545"/>
      <c r="SAL91" s="545"/>
      <c r="SAM91" s="545"/>
      <c r="SAN91" s="545"/>
      <c r="SAO91" s="545"/>
      <c r="SAP91" s="545"/>
      <c r="SAQ91" s="545"/>
      <c r="SAR91" s="545"/>
      <c r="SAT91" s="545"/>
      <c r="SAU91" s="545"/>
      <c r="SAV91" s="545"/>
      <c r="SAW91" s="545"/>
      <c r="SAX91" s="545"/>
      <c r="SAY91" s="545"/>
      <c r="SAZ91" s="545"/>
      <c r="SBB91" s="545"/>
      <c r="SBC91" s="545"/>
      <c r="SBD91" s="545"/>
      <c r="SBE91" s="545"/>
      <c r="SBF91" s="545"/>
      <c r="SBG91" s="545"/>
      <c r="SBH91" s="545"/>
      <c r="SBJ91" s="545"/>
      <c r="SBK91" s="545"/>
      <c r="SBL91" s="545"/>
      <c r="SBM91" s="545"/>
      <c r="SBN91" s="545"/>
      <c r="SBO91" s="545"/>
      <c r="SBP91" s="545"/>
      <c r="SBR91" s="545"/>
      <c r="SBS91" s="545"/>
      <c r="SBT91" s="545"/>
      <c r="SBU91" s="545"/>
      <c r="SBV91" s="545"/>
      <c r="SBW91" s="545"/>
      <c r="SBX91" s="545"/>
      <c r="SBZ91" s="545"/>
      <c r="SCA91" s="545"/>
      <c r="SCB91" s="545"/>
      <c r="SCC91" s="545"/>
      <c r="SCD91" s="545"/>
      <c r="SCE91" s="545"/>
      <c r="SCF91" s="545"/>
      <c r="SCH91" s="545"/>
      <c r="SCI91" s="545"/>
      <c r="SCJ91" s="545"/>
      <c r="SCK91" s="545"/>
      <c r="SCL91" s="545"/>
      <c r="SCM91" s="545"/>
      <c r="SCN91" s="545"/>
      <c r="SCP91" s="545"/>
      <c r="SCQ91" s="545"/>
      <c r="SCR91" s="545"/>
      <c r="SCS91" s="545"/>
      <c r="SCT91" s="545"/>
      <c r="SCU91" s="545"/>
      <c r="SCV91" s="545"/>
      <c r="SCX91" s="545"/>
      <c r="SCY91" s="545"/>
      <c r="SCZ91" s="545"/>
      <c r="SDA91" s="545"/>
      <c r="SDB91" s="545"/>
      <c r="SDC91" s="545"/>
      <c r="SDD91" s="545"/>
      <c r="SDF91" s="545"/>
      <c r="SDG91" s="545"/>
      <c r="SDH91" s="545"/>
      <c r="SDI91" s="545"/>
      <c r="SDJ91" s="545"/>
      <c r="SDK91" s="545"/>
      <c r="SDL91" s="545"/>
      <c r="SDN91" s="545"/>
      <c r="SDO91" s="545"/>
      <c r="SDP91" s="545"/>
      <c r="SDQ91" s="545"/>
      <c r="SDR91" s="545"/>
      <c r="SDS91" s="545"/>
      <c r="SDT91" s="545"/>
      <c r="SDV91" s="545"/>
      <c r="SDW91" s="545"/>
      <c r="SDX91" s="545"/>
      <c r="SDY91" s="545"/>
      <c r="SDZ91" s="545"/>
      <c r="SEA91" s="545"/>
      <c r="SEB91" s="545"/>
      <c r="SED91" s="545"/>
      <c r="SEE91" s="545"/>
      <c r="SEF91" s="545"/>
      <c r="SEG91" s="545"/>
      <c r="SEH91" s="545"/>
      <c r="SEI91" s="545"/>
      <c r="SEJ91" s="545"/>
      <c r="SEL91" s="545"/>
      <c r="SEM91" s="545"/>
      <c r="SEN91" s="545"/>
      <c r="SEO91" s="545"/>
      <c r="SEP91" s="545"/>
      <c r="SEQ91" s="545"/>
      <c r="SER91" s="545"/>
      <c r="SET91" s="545"/>
      <c r="SEU91" s="545"/>
      <c r="SEV91" s="545"/>
      <c r="SEW91" s="545"/>
      <c r="SEX91" s="545"/>
      <c r="SEY91" s="545"/>
      <c r="SEZ91" s="545"/>
      <c r="SFB91" s="545"/>
      <c r="SFC91" s="545"/>
      <c r="SFD91" s="545"/>
      <c r="SFE91" s="545"/>
      <c r="SFF91" s="545"/>
      <c r="SFG91" s="545"/>
      <c r="SFH91" s="545"/>
      <c r="SFJ91" s="545"/>
      <c r="SFK91" s="545"/>
      <c r="SFL91" s="545"/>
      <c r="SFM91" s="545"/>
      <c r="SFN91" s="545"/>
      <c r="SFO91" s="545"/>
      <c r="SFP91" s="545"/>
      <c r="SFR91" s="545"/>
      <c r="SFS91" s="545"/>
      <c r="SFT91" s="545"/>
      <c r="SFU91" s="545"/>
      <c r="SFV91" s="545"/>
      <c r="SFW91" s="545"/>
      <c r="SFX91" s="545"/>
      <c r="SFZ91" s="545"/>
      <c r="SGA91" s="545"/>
      <c r="SGB91" s="545"/>
      <c r="SGC91" s="545"/>
      <c r="SGD91" s="545"/>
      <c r="SGE91" s="545"/>
      <c r="SGF91" s="545"/>
      <c r="SGH91" s="545"/>
      <c r="SGI91" s="545"/>
      <c r="SGJ91" s="545"/>
      <c r="SGK91" s="545"/>
      <c r="SGL91" s="545"/>
      <c r="SGM91" s="545"/>
      <c r="SGN91" s="545"/>
      <c r="SGP91" s="545"/>
      <c r="SGQ91" s="545"/>
      <c r="SGR91" s="545"/>
      <c r="SGS91" s="545"/>
      <c r="SGT91" s="545"/>
      <c r="SGU91" s="545"/>
      <c r="SGV91" s="545"/>
      <c r="SGX91" s="545"/>
      <c r="SGY91" s="545"/>
      <c r="SGZ91" s="545"/>
      <c r="SHA91" s="545"/>
      <c r="SHB91" s="545"/>
      <c r="SHC91" s="545"/>
      <c r="SHD91" s="545"/>
      <c r="SHF91" s="545"/>
      <c r="SHG91" s="545"/>
      <c r="SHH91" s="545"/>
      <c r="SHI91" s="545"/>
      <c r="SHJ91" s="545"/>
      <c r="SHK91" s="545"/>
      <c r="SHL91" s="545"/>
      <c r="SHN91" s="545"/>
      <c r="SHO91" s="545"/>
      <c r="SHP91" s="545"/>
      <c r="SHQ91" s="545"/>
      <c r="SHR91" s="545"/>
      <c r="SHS91" s="545"/>
      <c r="SHT91" s="545"/>
      <c r="SHV91" s="545"/>
      <c r="SHW91" s="545"/>
      <c r="SHX91" s="545"/>
      <c r="SHY91" s="545"/>
      <c r="SHZ91" s="545"/>
      <c r="SIA91" s="545"/>
      <c r="SIB91" s="545"/>
      <c r="SID91" s="545"/>
      <c r="SIE91" s="545"/>
      <c r="SIF91" s="545"/>
      <c r="SIG91" s="545"/>
      <c r="SIH91" s="545"/>
      <c r="SII91" s="545"/>
      <c r="SIJ91" s="545"/>
      <c r="SIL91" s="545"/>
      <c r="SIM91" s="545"/>
      <c r="SIN91" s="545"/>
      <c r="SIO91" s="545"/>
      <c r="SIP91" s="545"/>
      <c r="SIQ91" s="545"/>
      <c r="SIR91" s="545"/>
      <c r="SIT91" s="545"/>
      <c r="SIU91" s="545"/>
      <c r="SIV91" s="545"/>
      <c r="SIW91" s="545"/>
      <c r="SIX91" s="545"/>
      <c r="SIY91" s="545"/>
      <c r="SIZ91" s="545"/>
      <c r="SJB91" s="545"/>
      <c r="SJC91" s="545"/>
      <c r="SJD91" s="545"/>
      <c r="SJE91" s="545"/>
      <c r="SJF91" s="545"/>
      <c r="SJG91" s="545"/>
      <c r="SJH91" s="545"/>
      <c r="SJJ91" s="545"/>
      <c r="SJK91" s="545"/>
      <c r="SJL91" s="545"/>
      <c r="SJM91" s="545"/>
      <c r="SJN91" s="545"/>
      <c r="SJO91" s="545"/>
      <c r="SJP91" s="545"/>
      <c r="SJR91" s="545"/>
      <c r="SJS91" s="545"/>
      <c r="SJT91" s="545"/>
      <c r="SJU91" s="545"/>
      <c r="SJV91" s="545"/>
      <c r="SJW91" s="545"/>
      <c r="SJX91" s="545"/>
      <c r="SJZ91" s="545"/>
      <c r="SKA91" s="545"/>
      <c r="SKB91" s="545"/>
      <c r="SKC91" s="545"/>
      <c r="SKD91" s="545"/>
      <c r="SKE91" s="545"/>
      <c r="SKF91" s="545"/>
      <c r="SKH91" s="545"/>
      <c r="SKI91" s="545"/>
      <c r="SKJ91" s="545"/>
      <c r="SKK91" s="545"/>
      <c r="SKL91" s="545"/>
      <c r="SKM91" s="545"/>
      <c r="SKN91" s="545"/>
      <c r="SKP91" s="545"/>
      <c r="SKQ91" s="545"/>
      <c r="SKR91" s="545"/>
      <c r="SKS91" s="545"/>
      <c r="SKT91" s="545"/>
      <c r="SKU91" s="545"/>
      <c r="SKV91" s="545"/>
      <c r="SKX91" s="545"/>
      <c r="SKY91" s="545"/>
      <c r="SKZ91" s="545"/>
      <c r="SLA91" s="545"/>
      <c r="SLB91" s="545"/>
      <c r="SLC91" s="545"/>
      <c r="SLD91" s="545"/>
      <c r="SLF91" s="545"/>
      <c r="SLG91" s="545"/>
      <c r="SLH91" s="545"/>
      <c r="SLI91" s="545"/>
      <c r="SLJ91" s="545"/>
      <c r="SLK91" s="545"/>
      <c r="SLL91" s="545"/>
      <c r="SLN91" s="545"/>
      <c r="SLO91" s="545"/>
      <c r="SLP91" s="545"/>
      <c r="SLQ91" s="545"/>
      <c r="SLR91" s="545"/>
      <c r="SLS91" s="545"/>
      <c r="SLT91" s="545"/>
      <c r="SLV91" s="545"/>
      <c r="SLW91" s="545"/>
      <c r="SLX91" s="545"/>
      <c r="SLY91" s="545"/>
      <c r="SLZ91" s="545"/>
      <c r="SMA91" s="545"/>
      <c r="SMB91" s="545"/>
      <c r="SMD91" s="545"/>
      <c r="SME91" s="545"/>
      <c r="SMF91" s="545"/>
      <c r="SMG91" s="545"/>
      <c r="SMH91" s="545"/>
      <c r="SMI91" s="545"/>
      <c r="SMJ91" s="545"/>
      <c r="SML91" s="545"/>
      <c r="SMM91" s="545"/>
      <c r="SMN91" s="545"/>
      <c r="SMO91" s="545"/>
      <c r="SMP91" s="545"/>
      <c r="SMQ91" s="545"/>
      <c r="SMR91" s="545"/>
      <c r="SMT91" s="545"/>
      <c r="SMU91" s="545"/>
      <c r="SMV91" s="545"/>
      <c r="SMW91" s="545"/>
      <c r="SMX91" s="545"/>
      <c r="SMY91" s="545"/>
      <c r="SMZ91" s="545"/>
      <c r="SNB91" s="545"/>
      <c r="SNC91" s="545"/>
      <c r="SND91" s="545"/>
      <c r="SNE91" s="545"/>
      <c r="SNF91" s="545"/>
      <c r="SNG91" s="545"/>
      <c r="SNH91" s="545"/>
      <c r="SNJ91" s="545"/>
      <c r="SNK91" s="545"/>
      <c r="SNL91" s="545"/>
      <c r="SNM91" s="545"/>
      <c r="SNN91" s="545"/>
      <c r="SNO91" s="545"/>
      <c r="SNP91" s="545"/>
      <c r="SNR91" s="545"/>
      <c r="SNS91" s="545"/>
      <c r="SNT91" s="545"/>
      <c r="SNU91" s="545"/>
      <c r="SNV91" s="545"/>
      <c r="SNW91" s="545"/>
      <c r="SNX91" s="545"/>
      <c r="SNZ91" s="545"/>
      <c r="SOA91" s="545"/>
      <c r="SOB91" s="545"/>
      <c r="SOC91" s="545"/>
      <c r="SOD91" s="545"/>
      <c r="SOE91" s="545"/>
      <c r="SOF91" s="545"/>
      <c r="SOH91" s="545"/>
      <c r="SOI91" s="545"/>
      <c r="SOJ91" s="545"/>
      <c r="SOK91" s="545"/>
      <c r="SOL91" s="545"/>
      <c r="SOM91" s="545"/>
      <c r="SON91" s="545"/>
      <c r="SOP91" s="545"/>
      <c r="SOQ91" s="545"/>
      <c r="SOR91" s="545"/>
      <c r="SOS91" s="545"/>
      <c r="SOT91" s="545"/>
      <c r="SOU91" s="545"/>
      <c r="SOV91" s="545"/>
      <c r="SOX91" s="545"/>
      <c r="SOY91" s="545"/>
      <c r="SOZ91" s="545"/>
      <c r="SPA91" s="545"/>
      <c r="SPB91" s="545"/>
      <c r="SPC91" s="545"/>
      <c r="SPD91" s="545"/>
      <c r="SPF91" s="545"/>
      <c r="SPG91" s="545"/>
      <c r="SPH91" s="545"/>
      <c r="SPI91" s="545"/>
      <c r="SPJ91" s="545"/>
      <c r="SPK91" s="545"/>
      <c r="SPL91" s="545"/>
      <c r="SPN91" s="545"/>
      <c r="SPO91" s="545"/>
      <c r="SPP91" s="545"/>
      <c r="SPQ91" s="545"/>
      <c r="SPR91" s="545"/>
      <c r="SPS91" s="545"/>
      <c r="SPT91" s="545"/>
      <c r="SPV91" s="545"/>
      <c r="SPW91" s="545"/>
      <c r="SPX91" s="545"/>
      <c r="SPY91" s="545"/>
      <c r="SPZ91" s="545"/>
      <c r="SQA91" s="545"/>
      <c r="SQB91" s="545"/>
      <c r="SQD91" s="545"/>
      <c r="SQE91" s="545"/>
      <c r="SQF91" s="545"/>
      <c r="SQG91" s="545"/>
      <c r="SQH91" s="545"/>
      <c r="SQI91" s="545"/>
      <c r="SQJ91" s="545"/>
      <c r="SQL91" s="545"/>
      <c r="SQM91" s="545"/>
      <c r="SQN91" s="545"/>
      <c r="SQO91" s="545"/>
      <c r="SQP91" s="545"/>
      <c r="SQQ91" s="545"/>
      <c r="SQR91" s="545"/>
      <c r="SQT91" s="545"/>
      <c r="SQU91" s="545"/>
      <c r="SQV91" s="545"/>
      <c r="SQW91" s="545"/>
      <c r="SQX91" s="545"/>
      <c r="SQY91" s="545"/>
      <c r="SQZ91" s="545"/>
      <c r="SRB91" s="545"/>
      <c r="SRC91" s="545"/>
      <c r="SRD91" s="545"/>
      <c r="SRE91" s="545"/>
      <c r="SRF91" s="545"/>
      <c r="SRG91" s="545"/>
      <c r="SRH91" s="545"/>
      <c r="SRJ91" s="545"/>
      <c r="SRK91" s="545"/>
      <c r="SRL91" s="545"/>
      <c r="SRM91" s="545"/>
      <c r="SRN91" s="545"/>
      <c r="SRO91" s="545"/>
      <c r="SRP91" s="545"/>
      <c r="SRR91" s="545"/>
      <c r="SRS91" s="545"/>
      <c r="SRT91" s="545"/>
      <c r="SRU91" s="545"/>
      <c r="SRV91" s="545"/>
      <c r="SRW91" s="545"/>
      <c r="SRX91" s="545"/>
      <c r="SRZ91" s="545"/>
      <c r="SSA91" s="545"/>
      <c r="SSB91" s="545"/>
      <c r="SSC91" s="545"/>
      <c r="SSD91" s="545"/>
      <c r="SSE91" s="545"/>
      <c r="SSF91" s="545"/>
      <c r="SSH91" s="545"/>
      <c r="SSI91" s="545"/>
      <c r="SSJ91" s="545"/>
      <c r="SSK91" s="545"/>
      <c r="SSL91" s="545"/>
      <c r="SSM91" s="545"/>
      <c r="SSN91" s="545"/>
      <c r="SSP91" s="545"/>
      <c r="SSQ91" s="545"/>
      <c r="SSR91" s="545"/>
      <c r="SSS91" s="545"/>
      <c r="SST91" s="545"/>
      <c r="SSU91" s="545"/>
      <c r="SSV91" s="545"/>
      <c r="SSX91" s="545"/>
      <c r="SSY91" s="545"/>
      <c r="SSZ91" s="545"/>
      <c r="STA91" s="545"/>
      <c r="STB91" s="545"/>
      <c r="STC91" s="545"/>
      <c r="STD91" s="545"/>
      <c r="STF91" s="545"/>
      <c r="STG91" s="545"/>
      <c r="STH91" s="545"/>
      <c r="STI91" s="545"/>
      <c r="STJ91" s="545"/>
      <c r="STK91" s="545"/>
      <c r="STL91" s="545"/>
      <c r="STN91" s="545"/>
      <c r="STO91" s="545"/>
      <c r="STP91" s="545"/>
      <c r="STQ91" s="545"/>
      <c r="STR91" s="545"/>
      <c r="STS91" s="545"/>
      <c r="STT91" s="545"/>
      <c r="STV91" s="545"/>
      <c r="STW91" s="545"/>
      <c r="STX91" s="545"/>
      <c r="STY91" s="545"/>
      <c r="STZ91" s="545"/>
      <c r="SUA91" s="545"/>
      <c r="SUB91" s="545"/>
      <c r="SUD91" s="545"/>
      <c r="SUE91" s="545"/>
      <c r="SUF91" s="545"/>
      <c r="SUG91" s="545"/>
      <c r="SUH91" s="545"/>
      <c r="SUI91" s="545"/>
      <c r="SUJ91" s="545"/>
      <c r="SUL91" s="545"/>
      <c r="SUM91" s="545"/>
      <c r="SUN91" s="545"/>
      <c r="SUO91" s="545"/>
      <c r="SUP91" s="545"/>
      <c r="SUQ91" s="545"/>
      <c r="SUR91" s="545"/>
      <c r="SUT91" s="545"/>
      <c r="SUU91" s="545"/>
      <c r="SUV91" s="545"/>
      <c r="SUW91" s="545"/>
      <c r="SUX91" s="545"/>
      <c r="SUY91" s="545"/>
      <c r="SUZ91" s="545"/>
      <c r="SVB91" s="545"/>
      <c r="SVC91" s="545"/>
      <c r="SVD91" s="545"/>
      <c r="SVE91" s="545"/>
      <c r="SVF91" s="545"/>
      <c r="SVG91" s="545"/>
      <c r="SVH91" s="545"/>
      <c r="SVJ91" s="545"/>
      <c r="SVK91" s="545"/>
      <c r="SVL91" s="545"/>
      <c r="SVM91" s="545"/>
      <c r="SVN91" s="545"/>
      <c r="SVO91" s="545"/>
      <c r="SVP91" s="545"/>
      <c r="SVR91" s="545"/>
      <c r="SVS91" s="545"/>
      <c r="SVT91" s="545"/>
      <c r="SVU91" s="545"/>
      <c r="SVV91" s="545"/>
      <c r="SVW91" s="545"/>
      <c r="SVX91" s="545"/>
      <c r="SVZ91" s="545"/>
      <c r="SWA91" s="545"/>
      <c r="SWB91" s="545"/>
      <c r="SWC91" s="545"/>
      <c r="SWD91" s="545"/>
      <c r="SWE91" s="545"/>
      <c r="SWF91" s="545"/>
      <c r="SWH91" s="545"/>
      <c r="SWI91" s="545"/>
      <c r="SWJ91" s="545"/>
      <c r="SWK91" s="545"/>
      <c r="SWL91" s="545"/>
      <c r="SWM91" s="545"/>
      <c r="SWN91" s="545"/>
      <c r="SWP91" s="545"/>
      <c r="SWQ91" s="545"/>
      <c r="SWR91" s="545"/>
      <c r="SWS91" s="545"/>
      <c r="SWT91" s="545"/>
      <c r="SWU91" s="545"/>
      <c r="SWV91" s="545"/>
      <c r="SWX91" s="545"/>
      <c r="SWY91" s="545"/>
      <c r="SWZ91" s="545"/>
      <c r="SXA91" s="545"/>
      <c r="SXB91" s="545"/>
      <c r="SXC91" s="545"/>
      <c r="SXD91" s="545"/>
      <c r="SXF91" s="545"/>
      <c r="SXG91" s="545"/>
      <c r="SXH91" s="545"/>
      <c r="SXI91" s="545"/>
      <c r="SXJ91" s="545"/>
      <c r="SXK91" s="545"/>
      <c r="SXL91" s="545"/>
      <c r="SXN91" s="545"/>
      <c r="SXO91" s="545"/>
      <c r="SXP91" s="545"/>
      <c r="SXQ91" s="545"/>
      <c r="SXR91" s="545"/>
      <c r="SXS91" s="545"/>
      <c r="SXT91" s="545"/>
      <c r="SXV91" s="545"/>
      <c r="SXW91" s="545"/>
      <c r="SXX91" s="545"/>
      <c r="SXY91" s="545"/>
      <c r="SXZ91" s="545"/>
      <c r="SYA91" s="545"/>
      <c r="SYB91" s="545"/>
      <c r="SYD91" s="545"/>
      <c r="SYE91" s="545"/>
      <c r="SYF91" s="545"/>
      <c r="SYG91" s="545"/>
      <c r="SYH91" s="545"/>
      <c r="SYI91" s="545"/>
      <c r="SYJ91" s="545"/>
      <c r="SYL91" s="545"/>
      <c r="SYM91" s="545"/>
      <c r="SYN91" s="545"/>
      <c r="SYO91" s="545"/>
      <c r="SYP91" s="545"/>
      <c r="SYQ91" s="545"/>
      <c r="SYR91" s="545"/>
      <c r="SYT91" s="545"/>
      <c r="SYU91" s="545"/>
      <c r="SYV91" s="545"/>
      <c r="SYW91" s="545"/>
      <c r="SYX91" s="545"/>
      <c r="SYY91" s="545"/>
      <c r="SYZ91" s="545"/>
      <c r="SZB91" s="545"/>
      <c r="SZC91" s="545"/>
      <c r="SZD91" s="545"/>
      <c r="SZE91" s="545"/>
      <c r="SZF91" s="545"/>
      <c r="SZG91" s="545"/>
      <c r="SZH91" s="545"/>
      <c r="SZJ91" s="545"/>
      <c r="SZK91" s="545"/>
      <c r="SZL91" s="545"/>
      <c r="SZM91" s="545"/>
      <c r="SZN91" s="545"/>
      <c r="SZO91" s="545"/>
      <c r="SZP91" s="545"/>
      <c r="SZR91" s="545"/>
      <c r="SZS91" s="545"/>
      <c r="SZT91" s="545"/>
      <c r="SZU91" s="545"/>
      <c r="SZV91" s="545"/>
      <c r="SZW91" s="545"/>
      <c r="SZX91" s="545"/>
      <c r="SZZ91" s="545"/>
      <c r="TAA91" s="545"/>
      <c r="TAB91" s="545"/>
      <c r="TAC91" s="545"/>
      <c r="TAD91" s="545"/>
      <c r="TAE91" s="545"/>
      <c r="TAF91" s="545"/>
      <c r="TAH91" s="545"/>
      <c r="TAI91" s="545"/>
      <c r="TAJ91" s="545"/>
      <c r="TAK91" s="545"/>
      <c r="TAL91" s="545"/>
      <c r="TAM91" s="545"/>
      <c r="TAN91" s="545"/>
      <c r="TAP91" s="545"/>
      <c r="TAQ91" s="545"/>
      <c r="TAR91" s="545"/>
      <c r="TAS91" s="545"/>
      <c r="TAT91" s="545"/>
      <c r="TAU91" s="545"/>
      <c r="TAV91" s="545"/>
      <c r="TAX91" s="545"/>
      <c r="TAY91" s="545"/>
      <c r="TAZ91" s="545"/>
      <c r="TBA91" s="545"/>
      <c r="TBB91" s="545"/>
      <c r="TBC91" s="545"/>
      <c r="TBD91" s="545"/>
      <c r="TBF91" s="545"/>
      <c r="TBG91" s="545"/>
      <c r="TBH91" s="545"/>
      <c r="TBI91" s="545"/>
      <c r="TBJ91" s="545"/>
      <c r="TBK91" s="545"/>
      <c r="TBL91" s="545"/>
      <c r="TBN91" s="545"/>
      <c r="TBO91" s="545"/>
      <c r="TBP91" s="545"/>
      <c r="TBQ91" s="545"/>
      <c r="TBR91" s="545"/>
      <c r="TBS91" s="545"/>
      <c r="TBT91" s="545"/>
      <c r="TBV91" s="545"/>
      <c r="TBW91" s="545"/>
      <c r="TBX91" s="545"/>
      <c r="TBY91" s="545"/>
      <c r="TBZ91" s="545"/>
      <c r="TCA91" s="545"/>
      <c r="TCB91" s="545"/>
      <c r="TCD91" s="545"/>
      <c r="TCE91" s="545"/>
      <c r="TCF91" s="545"/>
      <c r="TCG91" s="545"/>
      <c r="TCH91" s="545"/>
      <c r="TCI91" s="545"/>
      <c r="TCJ91" s="545"/>
      <c r="TCL91" s="545"/>
      <c r="TCM91" s="545"/>
      <c r="TCN91" s="545"/>
      <c r="TCO91" s="545"/>
      <c r="TCP91" s="545"/>
      <c r="TCQ91" s="545"/>
      <c r="TCR91" s="545"/>
      <c r="TCT91" s="545"/>
      <c r="TCU91" s="545"/>
      <c r="TCV91" s="545"/>
      <c r="TCW91" s="545"/>
      <c r="TCX91" s="545"/>
      <c r="TCY91" s="545"/>
      <c r="TCZ91" s="545"/>
      <c r="TDB91" s="545"/>
      <c r="TDC91" s="545"/>
      <c r="TDD91" s="545"/>
      <c r="TDE91" s="545"/>
      <c r="TDF91" s="545"/>
      <c r="TDG91" s="545"/>
      <c r="TDH91" s="545"/>
      <c r="TDJ91" s="545"/>
      <c r="TDK91" s="545"/>
      <c r="TDL91" s="545"/>
      <c r="TDM91" s="545"/>
      <c r="TDN91" s="545"/>
      <c r="TDO91" s="545"/>
      <c r="TDP91" s="545"/>
      <c r="TDR91" s="545"/>
      <c r="TDS91" s="545"/>
      <c r="TDT91" s="545"/>
      <c r="TDU91" s="545"/>
      <c r="TDV91" s="545"/>
      <c r="TDW91" s="545"/>
      <c r="TDX91" s="545"/>
      <c r="TDZ91" s="545"/>
      <c r="TEA91" s="545"/>
      <c r="TEB91" s="545"/>
      <c r="TEC91" s="545"/>
      <c r="TED91" s="545"/>
      <c r="TEE91" s="545"/>
      <c r="TEF91" s="545"/>
      <c r="TEH91" s="545"/>
      <c r="TEI91" s="545"/>
      <c r="TEJ91" s="545"/>
      <c r="TEK91" s="545"/>
      <c r="TEL91" s="545"/>
      <c r="TEM91" s="545"/>
      <c r="TEN91" s="545"/>
      <c r="TEP91" s="545"/>
      <c r="TEQ91" s="545"/>
      <c r="TER91" s="545"/>
      <c r="TES91" s="545"/>
      <c r="TET91" s="545"/>
      <c r="TEU91" s="545"/>
      <c r="TEV91" s="545"/>
      <c r="TEX91" s="545"/>
      <c r="TEY91" s="545"/>
      <c r="TEZ91" s="545"/>
      <c r="TFA91" s="545"/>
      <c r="TFB91" s="545"/>
      <c r="TFC91" s="545"/>
      <c r="TFD91" s="545"/>
      <c r="TFF91" s="545"/>
      <c r="TFG91" s="545"/>
      <c r="TFH91" s="545"/>
      <c r="TFI91" s="545"/>
      <c r="TFJ91" s="545"/>
      <c r="TFK91" s="545"/>
      <c r="TFL91" s="545"/>
      <c r="TFN91" s="545"/>
      <c r="TFO91" s="545"/>
      <c r="TFP91" s="545"/>
      <c r="TFQ91" s="545"/>
      <c r="TFR91" s="545"/>
      <c r="TFS91" s="545"/>
      <c r="TFT91" s="545"/>
      <c r="TFV91" s="545"/>
      <c r="TFW91" s="545"/>
      <c r="TFX91" s="545"/>
      <c r="TFY91" s="545"/>
      <c r="TFZ91" s="545"/>
      <c r="TGA91" s="545"/>
      <c r="TGB91" s="545"/>
      <c r="TGD91" s="545"/>
      <c r="TGE91" s="545"/>
      <c r="TGF91" s="545"/>
      <c r="TGG91" s="545"/>
      <c r="TGH91" s="545"/>
      <c r="TGI91" s="545"/>
      <c r="TGJ91" s="545"/>
      <c r="TGL91" s="545"/>
      <c r="TGM91" s="545"/>
      <c r="TGN91" s="545"/>
      <c r="TGO91" s="545"/>
      <c r="TGP91" s="545"/>
      <c r="TGQ91" s="545"/>
      <c r="TGR91" s="545"/>
      <c r="TGT91" s="545"/>
      <c r="TGU91" s="545"/>
      <c r="TGV91" s="545"/>
      <c r="TGW91" s="545"/>
      <c r="TGX91" s="545"/>
      <c r="TGY91" s="545"/>
      <c r="TGZ91" s="545"/>
      <c r="THB91" s="545"/>
      <c r="THC91" s="545"/>
      <c r="THD91" s="545"/>
      <c r="THE91" s="545"/>
      <c r="THF91" s="545"/>
      <c r="THG91" s="545"/>
      <c r="THH91" s="545"/>
      <c r="THJ91" s="545"/>
      <c r="THK91" s="545"/>
      <c r="THL91" s="545"/>
      <c r="THM91" s="545"/>
      <c r="THN91" s="545"/>
      <c r="THO91" s="545"/>
      <c r="THP91" s="545"/>
      <c r="THR91" s="545"/>
      <c r="THS91" s="545"/>
      <c r="THT91" s="545"/>
      <c r="THU91" s="545"/>
      <c r="THV91" s="545"/>
      <c r="THW91" s="545"/>
      <c r="THX91" s="545"/>
      <c r="THZ91" s="545"/>
      <c r="TIA91" s="545"/>
      <c r="TIB91" s="545"/>
      <c r="TIC91" s="545"/>
      <c r="TID91" s="545"/>
      <c r="TIE91" s="545"/>
      <c r="TIF91" s="545"/>
      <c r="TIH91" s="545"/>
      <c r="TII91" s="545"/>
      <c r="TIJ91" s="545"/>
      <c r="TIK91" s="545"/>
      <c r="TIL91" s="545"/>
      <c r="TIM91" s="545"/>
      <c r="TIN91" s="545"/>
      <c r="TIP91" s="545"/>
      <c r="TIQ91" s="545"/>
      <c r="TIR91" s="545"/>
      <c r="TIS91" s="545"/>
      <c r="TIT91" s="545"/>
      <c r="TIU91" s="545"/>
      <c r="TIV91" s="545"/>
      <c r="TIX91" s="545"/>
      <c r="TIY91" s="545"/>
      <c r="TIZ91" s="545"/>
      <c r="TJA91" s="545"/>
      <c r="TJB91" s="545"/>
      <c r="TJC91" s="545"/>
      <c r="TJD91" s="545"/>
      <c r="TJF91" s="545"/>
      <c r="TJG91" s="545"/>
      <c r="TJH91" s="545"/>
      <c r="TJI91" s="545"/>
      <c r="TJJ91" s="545"/>
      <c r="TJK91" s="545"/>
      <c r="TJL91" s="545"/>
      <c r="TJN91" s="545"/>
      <c r="TJO91" s="545"/>
      <c r="TJP91" s="545"/>
      <c r="TJQ91" s="545"/>
      <c r="TJR91" s="545"/>
      <c r="TJS91" s="545"/>
      <c r="TJT91" s="545"/>
      <c r="TJV91" s="545"/>
      <c r="TJW91" s="545"/>
      <c r="TJX91" s="545"/>
      <c r="TJY91" s="545"/>
      <c r="TJZ91" s="545"/>
      <c r="TKA91" s="545"/>
      <c r="TKB91" s="545"/>
      <c r="TKD91" s="545"/>
      <c r="TKE91" s="545"/>
      <c r="TKF91" s="545"/>
      <c r="TKG91" s="545"/>
      <c r="TKH91" s="545"/>
      <c r="TKI91" s="545"/>
      <c r="TKJ91" s="545"/>
      <c r="TKL91" s="545"/>
      <c r="TKM91" s="545"/>
      <c r="TKN91" s="545"/>
      <c r="TKO91" s="545"/>
      <c r="TKP91" s="545"/>
      <c r="TKQ91" s="545"/>
      <c r="TKR91" s="545"/>
      <c r="TKT91" s="545"/>
      <c r="TKU91" s="545"/>
      <c r="TKV91" s="545"/>
      <c r="TKW91" s="545"/>
      <c r="TKX91" s="545"/>
      <c r="TKY91" s="545"/>
      <c r="TKZ91" s="545"/>
      <c r="TLB91" s="545"/>
      <c r="TLC91" s="545"/>
      <c r="TLD91" s="545"/>
      <c r="TLE91" s="545"/>
      <c r="TLF91" s="545"/>
      <c r="TLG91" s="545"/>
      <c r="TLH91" s="545"/>
      <c r="TLJ91" s="545"/>
      <c r="TLK91" s="545"/>
      <c r="TLL91" s="545"/>
      <c r="TLM91" s="545"/>
      <c r="TLN91" s="545"/>
      <c r="TLO91" s="545"/>
      <c r="TLP91" s="545"/>
      <c r="TLR91" s="545"/>
      <c r="TLS91" s="545"/>
      <c r="TLT91" s="545"/>
      <c r="TLU91" s="545"/>
      <c r="TLV91" s="545"/>
      <c r="TLW91" s="545"/>
      <c r="TLX91" s="545"/>
      <c r="TLZ91" s="545"/>
      <c r="TMA91" s="545"/>
      <c r="TMB91" s="545"/>
      <c r="TMC91" s="545"/>
      <c r="TMD91" s="545"/>
      <c r="TME91" s="545"/>
      <c r="TMF91" s="545"/>
      <c r="TMH91" s="545"/>
      <c r="TMI91" s="545"/>
      <c r="TMJ91" s="545"/>
      <c r="TMK91" s="545"/>
      <c r="TML91" s="545"/>
      <c r="TMM91" s="545"/>
      <c r="TMN91" s="545"/>
      <c r="TMP91" s="545"/>
      <c r="TMQ91" s="545"/>
      <c r="TMR91" s="545"/>
      <c r="TMS91" s="545"/>
      <c r="TMT91" s="545"/>
      <c r="TMU91" s="545"/>
      <c r="TMV91" s="545"/>
      <c r="TMX91" s="545"/>
      <c r="TMY91" s="545"/>
      <c r="TMZ91" s="545"/>
      <c r="TNA91" s="545"/>
      <c r="TNB91" s="545"/>
      <c r="TNC91" s="545"/>
      <c r="TND91" s="545"/>
      <c r="TNF91" s="545"/>
      <c r="TNG91" s="545"/>
      <c r="TNH91" s="545"/>
      <c r="TNI91" s="545"/>
      <c r="TNJ91" s="545"/>
      <c r="TNK91" s="545"/>
      <c r="TNL91" s="545"/>
      <c r="TNN91" s="545"/>
      <c r="TNO91" s="545"/>
      <c r="TNP91" s="545"/>
      <c r="TNQ91" s="545"/>
      <c r="TNR91" s="545"/>
      <c r="TNS91" s="545"/>
      <c r="TNT91" s="545"/>
      <c r="TNV91" s="545"/>
      <c r="TNW91" s="545"/>
      <c r="TNX91" s="545"/>
      <c r="TNY91" s="545"/>
      <c r="TNZ91" s="545"/>
      <c r="TOA91" s="545"/>
      <c r="TOB91" s="545"/>
      <c r="TOD91" s="545"/>
      <c r="TOE91" s="545"/>
      <c r="TOF91" s="545"/>
      <c r="TOG91" s="545"/>
      <c r="TOH91" s="545"/>
      <c r="TOI91" s="545"/>
      <c r="TOJ91" s="545"/>
      <c r="TOL91" s="545"/>
      <c r="TOM91" s="545"/>
      <c r="TON91" s="545"/>
      <c r="TOO91" s="545"/>
      <c r="TOP91" s="545"/>
      <c r="TOQ91" s="545"/>
      <c r="TOR91" s="545"/>
      <c r="TOT91" s="545"/>
      <c r="TOU91" s="545"/>
      <c r="TOV91" s="545"/>
      <c r="TOW91" s="545"/>
      <c r="TOX91" s="545"/>
      <c r="TOY91" s="545"/>
      <c r="TOZ91" s="545"/>
      <c r="TPB91" s="545"/>
      <c r="TPC91" s="545"/>
      <c r="TPD91" s="545"/>
      <c r="TPE91" s="545"/>
      <c r="TPF91" s="545"/>
      <c r="TPG91" s="545"/>
      <c r="TPH91" s="545"/>
      <c r="TPJ91" s="545"/>
      <c r="TPK91" s="545"/>
      <c r="TPL91" s="545"/>
      <c r="TPM91" s="545"/>
      <c r="TPN91" s="545"/>
      <c r="TPO91" s="545"/>
      <c r="TPP91" s="545"/>
      <c r="TPR91" s="545"/>
      <c r="TPS91" s="545"/>
      <c r="TPT91" s="545"/>
      <c r="TPU91" s="545"/>
      <c r="TPV91" s="545"/>
      <c r="TPW91" s="545"/>
      <c r="TPX91" s="545"/>
      <c r="TPZ91" s="545"/>
      <c r="TQA91" s="545"/>
      <c r="TQB91" s="545"/>
      <c r="TQC91" s="545"/>
      <c r="TQD91" s="545"/>
      <c r="TQE91" s="545"/>
      <c r="TQF91" s="545"/>
      <c r="TQH91" s="545"/>
      <c r="TQI91" s="545"/>
      <c r="TQJ91" s="545"/>
      <c r="TQK91" s="545"/>
      <c r="TQL91" s="545"/>
      <c r="TQM91" s="545"/>
      <c r="TQN91" s="545"/>
      <c r="TQP91" s="545"/>
      <c r="TQQ91" s="545"/>
      <c r="TQR91" s="545"/>
      <c r="TQS91" s="545"/>
      <c r="TQT91" s="545"/>
      <c r="TQU91" s="545"/>
      <c r="TQV91" s="545"/>
      <c r="TQX91" s="545"/>
      <c r="TQY91" s="545"/>
      <c r="TQZ91" s="545"/>
      <c r="TRA91" s="545"/>
      <c r="TRB91" s="545"/>
      <c r="TRC91" s="545"/>
      <c r="TRD91" s="545"/>
      <c r="TRF91" s="545"/>
      <c r="TRG91" s="545"/>
      <c r="TRH91" s="545"/>
      <c r="TRI91" s="545"/>
      <c r="TRJ91" s="545"/>
      <c r="TRK91" s="545"/>
      <c r="TRL91" s="545"/>
      <c r="TRN91" s="545"/>
      <c r="TRO91" s="545"/>
      <c r="TRP91" s="545"/>
      <c r="TRQ91" s="545"/>
      <c r="TRR91" s="545"/>
      <c r="TRS91" s="545"/>
      <c r="TRT91" s="545"/>
      <c r="TRV91" s="545"/>
      <c r="TRW91" s="545"/>
      <c r="TRX91" s="545"/>
      <c r="TRY91" s="545"/>
      <c r="TRZ91" s="545"/>
      <c r="TSA91" s="545"/>
      <c r="TSB91" s="545"/>
      <c r="TSD91" s="545"/>
      <c r="TSE91" s="545"/>
      <c r="TSF91" s="545"/>
      <c r="TSG91" s="545"/>
      <c r="TSH91" s="545"/>
      <c r="TSI91" s="545"/>
      <c r="TSJ91" s="545"/>
      <c r="TSL91" s="545"/>
      <c r="TSM91" s="545"/>
      <c r="TSN91" s="545"/>
      <c r="TSO91" s="545"/>
      <c r="TSP91" s="545"/>
      <c r="TSQ91" s="545"/>
      <c r="TSR91" s="545"/>
      <c r="TST91" s="545"/>
      <c r="TSU91" s="545"/>
      <c r="TSV91" s="545"/>
      <c r="TSW91" s="545"/>
      <c r="TSX91" s="545"/>
      <c r="TSY91" s="545"/>
      <c r="TSZ91" s="545"/>
      <c r="TTB91" s="545"/>
      <c r="TTC91" s="545"/>
      <c r="TTD91" s="545"/>
      <c r="TTE91" s="545"/>
      <c r="TTF91" s="545"/>
      <c r="TTG91" s="545"/>
      <c r="TTH91" s="545"/>
      <c r="TTJ91" s="545"/>
      <c r="TTK91" s="545"/>
      <c r="TTL91" s="545"/>
      <c r="TTM91" s="545"/>
      <c r="TTN91" s="545"/>
      <c r="TTO91" s="545"/>
      <c r="TTP91" s="545"/>
      <c r="TTR91" s="545"/>
      <c r="TTS91" s="545"/>
      <c r="TTT91" s="545"/>
      <c r="TTU91" s="545"/>
      <c r="TTV91" s="545"/>
      <c r="TTW91" s="545"/>
      <c r="TTX91" s="545"/>
      <c r="TTZ91" s="545"/>
      <c r="TUA91" s="545"/>
      <c r="TUB91" s="545"/>
      <c r="TUC91" s="545"/>
      <c r="TUD91" s="545"/>
      <c r="TUE91" s="545"/>
      <c r="TUF91" s="545"/>
      <c r="TUH91" s="545"/>
      <c r="TUI91" s="545"/>
      <c r="TUJ91" s="545"/>
      <c r="TUK91" s="545"/>
      <c r="TUL91" s="545"/>
      <c r="TUM91" s="545"/>
      <c r="TUN91" s="545"/>
      <c r="TUP91" s="545"/>
      <c r="TUQ91" s="545"/>
      <c r="TUR91" s="545"/>
      <c r="TUS91" s="545"/>
      <c r="TUT91" s="545"/>
      <c r="TUU91" s="545"/>
      <c r="TUV91" s="545"/>
      <c r="TUX91" s="545"/>
      <c r="TUY91" s="545"/>
      <c r="TUZ91" s="545"/>
      <c r="TVA91" s="545"/>
      <c r="TVB91" s="545"/>
      <c r="TVC91" s="545"/>
      <c r="TVD91" s="545"/>
      <c r="TVF91" s="545"/>
      <c r="TVG91" s="545"/>
      <c r="TVH91" s="545"/>
      <c r="TVI91" s="545"/>
      <c r="TVJ91" s="545"/>
      <c r="TVK91" s="545"/>
      <c r="TVL91" s="545"/>
      <c r="TVN91" s="545"/>
      <c r="TVO91" s="545"/>
      <c r="TVP91" s="545"/>
      <c r="TVQ91" s="545"/>
      <c r="TVR91" s="545"/>
      <c r="TVS91" s="545"/>
      <c r="TVT91" s="545"/>
      <c r="TVV91" s="545"/>
      <c r="TVW91" s="545"/>
      <c r="TVX91" s="545"/>
      <c r="TVY91" s="545"/>
      <c r="TVZ91" s="545"/>
      <c r="TWA91" s="545"/>
      <c r="TWB91" s="545"/>
      <c r="TWD91" s="545"/>
      <c r="TWE91" s="545"/>
      <c r="TWF91" s="545"/>
      <c r="TWG91" s="545"/>
      <c r="TWH91" s="545"/>
      <c r="TWI91" s="545"/>
      <c r="TWJ91" s="545"/>
      <c r="TWL91" s="545"/>
      <c r="TWM91" s="545"/>
      <c r="TWN91" s="545"/>
      <c r="TWO91" s="545"/>
      <c r="TWP91" s="545"/>
      <c r="TWQ91" s="545"/>
      <c r="TWR91" s="545"/>
      <c r="TWT91" s="545"/>
      <c r="TWU91" s="545"/>
      <c r="TWV91" s="545"/>
      <c r="TWW91" s="545"/>
      <c r="TWX91" s="545"/>
      <c r="TWY91" s="545"/>
      <c r="TWZ91" s="545"/>
      <c r="TXB91" s="545"/>
      <c r="TXC91" s="545"/>
      <c r="TXD91" s="545"/>
      <c r="TXE91" s="545"/>
      <c r="TXF91" s="545"/>
      <c r="TXG91" s="545"/>
      <c r="TXH91" s="545"/>
      <c r="TXJ91" s="545"/>
      <c r="TXK91" s="545"/>
      <c r="TXL91" s="545"/>
      <c r="TXM91" s="545"/>
      <c r="TXN91" s="545"/>
      <c r="TXO91" s="545"/>
      <c r="TXP91" s="545"/>
      <c r="TXR91" s="545"/>
      <c r="TXS91" s="545"/>
      <c r="TXT91" s="545"/>
      <c r="TXU91" s="545"/>
      <c r="TXV91" s="545"/>
      <c r="TXW91" s="545"/>
      <c r="TXX91" s="545"/>
      <c r="TXZ91" s="545"/>
      <c r="TYA91" s="545"/>
      <c r="TYB91" s="545"/>
      <c r="TYC91" s="545"/>
      <c r="TYD91" s="545"/>
      <c r="TYE91" s="545"/>
      <c r="TYF91" s="545"/>
      <c r="TYH91" s="545"/>
      <c r="TYI91" s="545"/>
      <c r="TYJ91" s="545"/>
      <c r="TYK91" s="545"/>
      <c r="TYL91" s="545"/>
      <c r="TYM91" s="545"/>
      <c r="TYN91" s="545"/>
      <c r="TYP91" s="545"/>
      <c r="TYQ91" s="545"/>
      <c r="TYR91" s="545"/>
      <c r="TYS91" s="545"/>
      <c r="TYT91" s="545"/>
      <c r="TYU91" s="545"/>
      <c r="TYV91" s="545"/>
      <c r="TYX91" s="545"/>
      <c r="TYY91" s="545"/>
      <c r="TYZ91" s="545"/>
      <c r="TZA91" s="545"/>
      <c r="TZB91" s="545"/>
      <c r="TZC91" s="545"/>
      <c r="TZD91" s="545"/>
      <c r="TZF91" s="545"/>
      <c r="TZG91" s="545"/>
      <c r="TZH91" s="545"/>
      <c r="TZI91" s="545"/>
      <c r="TZJ91" s="545"/>
      <c r="TZK91" s="545"/>
      <c r="TZL91" s="545"/>
      <c r="TZN91" s="545"/>
      <c r="TZO91" s="545"/>
      <c r="TZP91" s="545"/>
      <c r="TZQ91" s="545"/>
      <c r="TZR91" s="545"/>
      <c r="TZS91" s="545"/>
      <c r="TZT91" s="545"/>
      <c r="TZV91" s="545"/>
      <c r="TZW91" s="545"/>
      <c r="TZX91" s="545"/>
      <c r="TZY91" s="545"/>
      <c r="TZZ91" s="545"/>
      <c r="UAA91" s="545"/>
      <c r="UAB91" s="545"/>
      <c r="UAD91" s="545"/>
      <c r="UAE91" s="545"/>
      <c r="UAF91" s="545"/>
      <c r="UAG91" s="545"/>
      <c r="UAH91" s="545"/>
      <c r="UAI91" s="545"/>
      <c r="UAJ91" s="545"/>
      <c r="UAL91" s="545"/>
      <c r="UAM91" s="545"/>
      <c r="UAN91" s="545"/>
      <c r="UAO91" s="545"/>
      <c r="UAP91" s="545"/>
      <c r="UAQ91" s="545"/>
      <c r="UAR91" s="545"/>
      <c r="UAT91" s="545"/>
      <c r="UAU91" s="545"/>
      <c r="UAV91" s="545"/>
      <c r="UAW91" s="545"/>
      <c r="UAX91" s="545"/>
      <c r="UAY91" s="545"/>
      <c r="UAZ91" s="545"/>
      <c r="UBB91" s="545"/>
      <c r="UBC91" s="545"/>
      <c r="UBD91" s="545"/>
      <c r="UBE91" s="545"/>
      <c r="UBF91" s="545"/>
      <c r="UBG91" s="545"/>
      <c r="UBH91" s="545"/>
      <c r="UBJ91" s="545"/>
      <c r="UBK91" s="545"/>
      <c r="UBL91" s="545"/>
      <c r="UBM91" s="545"/>
      <c r="UBN91" s="545"/>
      <c r="UBO91" s="545"/>
      <c r="UBP91" s="545"/>
      <c r="UBR91" s="545"/>
      <c r="UBS91" s="545"/>
      <c r="UBT91" s="545"/>
      <c r="UBU91" s="545"/>
      <c r="UBV91" s="545"/>
      <c r="UBW91" s="545"/>
      <c r="UBX91" s="545"/>
      <c r="UBZ91" s="545"/>
      <c r="UCA91" s="545"/>
      <c r="UCB91" s="545"/>
      <c r="UCC91" s="545"/>
      <c r="UCD91" s="545"/>
      <c r="UCE91" s="545"/>
      <c r="UCF91" s="545"/>
      <c r="UCH91" s="545"/>
      <c r="UCI91" s="545"/>
      <c r="UCJ91" s="545"/>
      <c r="UCK91" s="545"/>
      <c r="UCL91" s="545"/>
      <c r="UCM91" s="545"/>
      <c r="UCN91" s="545"/>
      <c r="UCP91" s="545"/>
      <c r="UCQ91" s="545"/>
      <c r="UCR91" s="545"/>
      <c r="UCS91" s="545"/>
      <c r="UCT91" s="545"/>
      <c r="UCU91" s="545"/>
      <c r="UCV91" s="545"/>
      <c r="UCX91" s="545"/>
      <c r="UCY91" s="545"/>
      <c r="UCZ91" s="545"/>
      <c r="UDA91" s="545"/>
      <c r="UDB91" s="545"/>
      <c r="UDC91" s="545"/>
      <c r="UDD91" s="545"/>
      <c r="UDF91" s="545"/>
      <c r="UDG91" s="545"/>
      <c r="UDH91" s="545"/>
      <c r="UDI91" s="545"/>
      <c r="UDJ91" s="545"/>
      <c r="UDK91" s="545"/>
      <c r="UDL91" s="545"/>
      <c r="UDN91" s="545"/>
      <c r="UDO91" s="545"/>
      <c r="UDP91" s="545"/>
      <c r="UDQ91" s="545"/>
      <c r="UDR91" s="545"/>
      <c r="UDS91" s="545"/>
      <c r="UDT91" s="545"/>
      <c r="UDV91" s="545"/>
      <c r="UDW91" s="545"/>
      <c r="UDX91" s="545"/>
      <c r="UDY91" s="545"/>
      <c r="UDZ91" s="545"/>
      <c r="UEA91" s="545"/>
      <c r="UEB91" s="545"/>
      <c r="UED91" s="545"/>
      <c r="UEE91" s="545"/>
      <c r="UEF91" s="545"/>
      <c r="UEG91" s="545"/>
      <c r="UEH91" s="545"/>
      <c r="UEI91" s="545"/>
      <c r="UEJ91" s="545"/>
      <c r="UEL91" s="545"/>
      <c r="UEM91" s="545"/>
      <c r="UEN91" s="545"/>
      <c r="UEO91" s="545"/>
      <c r="UEP91" s="545"/>
      <c r="UEQ91" s="545"/>
      <c r="UER91" s="545"/>
      <c r="UET91" s="545"/>
      <c r="UEU91" s="545"/>
      <c r="UEV91" s="545"/>
      <c r="UEW91" s="545"/>
      <c r="UEX91" s="545"/>
      <c r="UEY91" s="545"/>
      <c r="UEZ91" s="545"/>
      <c r="UFB91" s="545"/>
      <c r="UFC91" s="545"/>
      <c r="UFD91" s="545"/>
      <c r="UFE91" s="545"/>
      <c r="UFF91" s="545"/>
      <c r="UFG91" s="545"/>
      <c r="UFH91" s="545"/>
      <c r="UFJ91" s="545"/>
      <c r="UFK91" s="545"/>
      <c r="UFL91" s="545"/>
      <c r="UFM91" s="545"/>
      <c r="UFN91" s="545"/>
      <c r="UFO91" s="545"/>
      <c r="UFP91" s="545"/>
      <c r="UFR91" s="545"/>
      <c r="UFS91" s="545"/>
      <c r="UFT91" s="545"/>
      <c r="UFU91" s="545"/>
      <c r="UFV91" s="545"/>
      <c r="UFW91" s="545"/>
      <c r="UFX91" s="545"/>
      <c r="UFZ91" s="545"/>
      <c r="UGA91" s="545"/>
      <c r="UGB91" s="545"/>
      <c r="UGC91" s="545"/>
      <c r="UGD91" s="545"/>
      <c r="UGE91" s="545"/>
      <c r="UGF91" s="545"/>
      <c r="UGH91" s="545"/>
      <c r="UGI91" s="545"/>
      <c r="UGJ91" s="545"/>
      <c r="UGK91" s="545"/>
      <c r="UGL91" s="545"/>
      <c r="UGM91" s="545"/>
      <c r="UGN91" s="545"/>
      <c r="UGP91" s="545"/>
      <c r="UGQ91" s="545"/>
      <c r="UGR91" s="545"/>
      <c r="UGS91" s="545"/>
      <c r="UGT91" s="545"/>
      <c r="UGU91" s="545"/>
      <c r="UGV91" s="545"/>
      <c r="UGX91" s="545"/>
      <c r="UGY91" s="545"/>
      <c r="UGZ91" s="545"/>
      <c r="UHA91" s="545"/>
      <c r="UHB91" s="545"/>
      <c r="UHC91" s="545"/>
      <c r="UHD91" s="545"/>
      <c r="UHF91" s="545"/>
      <c r="UHG91" s="545"/>
      <c r="UHH91" s="545"/>
      <c r="UHI91" s="545"/>
      <c r="UHJ91" s="545"/>
      <c r="UHK91" s="545"/>
      <c r="UHL91" s="545"/>
      <c r="UHN91" s="545"/>
      <c r="UHO91" s="545"/>
      <c r="UHP91" s="545"/>
      <c r="UHQ91" s="545"/>
      <c r="UHR91" s="545"/>
      <c r="UHS91" s="545"/>
      <c r="UHT91" s="545"/>
      <c r="UHV91" s="545"/>
      <c r="UHW91" s="545"/>
      <c r="UHX91" s="545"/>
      <c r="UHY91" s="545"/>
      <c r="UHZ91" s="545"/>
      <c r="UIA91" s="545"/>
      <c r="UIB91" s="545"/>
      <c r="UID91" s="545"/>
      <c r="UIE91" s="545"/>
      <c r="UIF91" s="545"/>
      <c r="UIG91" s="545"/>
      <c r="UIH91" s="545"/>
      <c r="UII91" s="545"/>
      <c r="UIJ91" s="545"/>
      <c r="UIL91" s="545"/>
      <c r="UIM91" s="545"/>
      <c r="UIN91" s="545"/>
      <c r="UIO91" s="545"/>
      <c r="UIP91" s="545"/>
      <c r="UIQ91" s="545"/>
      <c r="UIR91" s="545"/>
      <c r="UIT91" s="545"/>
      <c r="UIU91" s="545"/>
      <c r="UIV91" s="545"/>
      <c r="UIW91" s="545"/>
      <c r="UIX91" s="545"/>
      <c r="UIY91" s="545"/>
      <c r="UIZ91" s="545"/>
      <c r="UJB91" s="545"/>
      <c r="UJC91" s="545"/>
      <c r="UJD91" s="545"/>
      <c r="UJE91" s="545"/>
      <c r="UJF91" s="545"/>
      <c r="UJG91" s="545"/>
      <c r="UJH91" s="545"/>
      <c r="UJJ91" s="545"/>
      <c r="UJK91" s="545"/>
      <c r="UJL91" s="545"/>
      <c r="UJM91" s="545"/>
      <c r="UJN91" s="545"/>
      <c r="UJO91" s="545"/>
      <c r="UJP91" s="545"/>
      <c r="UJR91" s="545"/>
      <c r="UJS91" s="545"/>
      <c r="UJT91" s="545"/>
      <c r="UJU91" s="545"/>
      <c r="UJV91" s="545"/>
      <c r="UJW91" s="545"/>
      <c r="UJX91" s="545"/>
      <c r="UJZ91" s="545"/>
      <c r="UKA91" s="545"/>
      <c r="UKB91" s="545"/>
      <c r="UKC91" s="545"/>
      <c r="UKD91" s="545"/>
      <c r="UKE91" s="545"/>
      <c r="UKF91" s="545"/>
      <c r="UKH91" s="545"/>
      <c r="UKI91" s="545"/>
      <c r="UKJ91" s="545"/>
      <c r="UKK91" s="545"/>
      <c r="UKL91" s="545"/>
      <c r="UKM91" s="545"/>
      <c r="UKN91" s="545"/>
      <c r="UKP91" s="545"/>
      <c r="UKQ91" s="545"/>
      <c r="UKR91" s="545"/>
      <c r="UKS91" s="545"/>
      <c r="UKT91" s="545"/>
      <c r="UKU91" s="545"/>
      <c r="UKV91" s="545"/>
      <c r="UKX91" s="545"/>
      <c r="UKY91" s="545"/>
      <c r="UKZ91" s="545"/>
      <c r="ULA91" s="545"/>
      <c r="ULB91" s="545"/>
      <c r="ULC91" s="545"/>
      <c r="ULD91" s="545"/>
      <c r="ULF91" s="545"/>
      <c r="ULG91" s="545"/>
      <c r="ULH91" s="545"/>
      <c r="ULI91" s="545"/>
      <c r="ULJ91" s="545"/>
      <c r="ULK91" s="545"/>
      <c r="ULL91" s="545"/>
      <c r="ULN91" s="545"/>
      <c r="ULO91" s="545"/>
      <c r="ULP91" s="545"/>
      <c r="ULQ91" s="545"/>
      <c r="ULR91" s="545"/>
      <c r="ULS91" s="545"/>
      <c r="ULT91" s="545"/>
      <c r="ULV91" s="545"/>
      <c r="ULW91" s="545"/>
      <c r="ULX91" s="545"/>
      <c r="ULY91" s="545"/>
      <c r="ULZ91" s="545"/>
      <c r="UMA91" s="545"/>
      <c r="UMB91" s="545"/>
      <c r="UMD91" s="545"/>
      <c r="UME91" s="545"/>
      <c r="UMF91" s="545"/>
      <c r="UMG91" s="545"/>
      <c r="UMH91" s="545"/>
      <c r="UMI91" s="545"/>
      <c r="UMJ91" s="545"/>
      <c r="UML91" s="545"/>
      <c r="UMM91" s="545"/>
      <c r="UMN91" s="545"/>
      <c r="UMO91" s="545"/>
      <c r="UMP91" s="545"/>
      <c r="UMQ91" s="545"/>
      <c r="UMR91" s="545"/>
      <c r="UMT91" s="545"/>
      <c r="UMU91" s="545"/>
      <c r="UMV91" s="545"/>
      <c r="UMW91" s="545"/>
      <c r="UMX91" s="545"/>
      <c r="UMY91" s="545"/>
      <c r="UMZ91" s="545"/>
      <c r="UNB91" s="545"/>
      <c r="UNC91" s="545"/>
      <c r="UND91" s="545"/>
      <c r="UNE91" s="545"/>
      <c r="UNF91" s="545"/>
      <c r="UNG91" s="545"/>
      <c r="UNH91" s="545"/>
      <c r="UNJ91" s="545"/>
      <c r="UNK91" s="545"/>
      <c r="UNL91" s="545"/>
      <c r="UNM91" s="545"/>
      <c r="UNN91" s="545"/>
      <c r="UNO91" s="545"/>
      <c r="UNP91" s="545"/>
      <c r="UNR91" s="545"/>
      <c r="UNS91" s="545"/>
      <c r="UNT91" s="545"/>
      <c r="UNU91" s="545"/>
      <c r="UNV91" s="545"/>
      <c r="UNW91" s="545"/>
      <c r="UNX91" s="545"/>
      <c r="UNZ91" s="545"/>
      <c r="UOA91" s="545"/>
      <c r="UOB91" s="545"/>
      <c r="UOC91" s="545"/>
      <c r="UOD91" s="545"/>
      <c r="UOE91" s="545"/>
      <c r="UOF91" s="545"/>
      <c r="UOH91" s="545"/>
      <c r="UOI91" s="545"/>
      <c r="UOJ91" s="545"/>
      <c r="UOK91" s="545"/>
      <c r="UOL91" s="545"/>
      <c r="UOM91" s="545"/>
      <c r="UON91" s="545"/>
      <c r="UOP91" s="545"/>
      <c r="UOQ91" s="545"/>
      <c r="UOR91" s="545"/>
      <c r="UOS91" s="545"/>
      <c r="UOT91" s="545"/>
      <c r="UOU91" s="545"/>
      <c r="UOV91" s="545"/>
      <c r="UOX91" s="545"/>
      <c r="UOY91" s="545"/>
      <c r="UOZ91" s="545"/>
      <c r="UPA91" s="545"/>
      <c r="UPB91" s="545"/>
      <c r="UPC91" s="545"/>
      <c r="UPD91" s="545"/>
      <c r="UPF91" s="545"/>
      <c r="UPG91" s="545"/>
      <c r="UPH91" s="545"/>
      <c r="UPI91" s="545"/>
      <c r="UPJ91" s="545"/>
      <c r="UPK91" s="545"/>
      <c r="UPL91" s="545"/>
      <c r="UPN91" s="545"/>
      <c r="UPO91" s="545"/>
      <c r="UPP91" s="545"/>
      <c r="UPQ91" s="545"/>
      <c r="UPR91" s="545"/>
      <c r="UPS91" s="545"/>
      <c r="UPT91" s="545"/>
      <c r="UPV91" s="545"/>
      <c r="UPW91" s="545"/>
      <c r="UPX91" s="545"/>
      <c r="UPY91" s="545"/>
      <c r="UPZ91" s="545"/>
      <c r="UQA91" s="545"/>
      <c r="UQB91" s="545"/>
      <c r="UQD91" s="545"/>
      <c r="UQE91" s="545"/>
      <c r="UQF91" s="545"/>
      <c r="UQG91" s="545"/>
      <c r="UQH91" s="545"/>
      <c r="UQI91" s="545"/>
      <c r="UQJ91" s="545"/>
      <c r="UQL91" s="545"/>
      <c r="UQM91" s="545"/>
      <c r="UQN91" s="545"/>
      <c r="UQO91" s="545"/>
      <c r="UQP91" s="545"/>
      <c r="UQQ91" s="545"/>
      <c r="UQR91" s="545"/>
      <c r="UQT91" s="545"/>
      <c r="UQU91" s="545"/>
      <c r="UQV91" s="545"/>
      <c r="UQW91" s="545"/>
      <c r="UQX91" s="545"/>
      <c r="UQY91" s="545"/>
      <c r="UQZ91" s="545"/>
      <c r="URB91" s="545"/>
      <c r="URC91" s="545"/>
      <c r="URD91" s="545"/>
      <c r="URE91" s="545"/>
      <c r="URF91" s="545"/>
      <c r="URG91" s="545"/>
      <c r="URH91" s="545"/>
      <c r="URJ91" s="545"/>
      <c r="URK91" s="545"/>
      <c r="URL91" s="545"/>
      <c r="URM91" s="545"/>
      <c r="URN91" s="545"/>
      <c r="URO91" s="545"/>
      <c r="URP91" s="545"/>
      <c r="URR91" s="545"/>
      <c r="URS91" s="545"/>
      <c r="URT91" s="545"/>
      <c r="URU91" s="545"/>
      <c r="URV91" s="545"/>
      <c r="URW91" s="545"/>
      <c r="URX91" s="545"/>
      <c r="URZ91" s="545"/>
      <c r="USA91" s="545"/>
      <c r="USB91" s="545"/>
      <c r="USC91" s="545"/>
      <c r="USD91" s="545"/>
      <c r="USE91" s="545"/>
      <c r="USF91" s="545"/>
      <c r="USH91" s="545"/>
      <c r="USI91" s="545"/>
      <c r="USJ91" s="545"/>
      <c r="USK91" s="545"/>
      <c r="USL91" s="545"/>
      <c r="USM91" s="545"/>
      <c r="USN91" s="545"/>
      <c r="USP91" s="545"/>
      <c r="USQ91" s="545"/>
      <c r="USR91" s="545"/>
      <c r="USS91" s="545"/>
      <c r="UST91" s="545"/>
      <c r="USU91" s="545"/>
      <c r="USV91" s="545"/>
      <c r="USX91" s="545"/>
      <c r="USY91" s="545"/>
      <c r="USZ91" s="545"/>
      <c r="UTA91" s="545"/>
      <c r="UTB91" s="545"/>
      <c r="UTC91" s="545"/>
      <c r="UTD91" s="545"/>
      <c r="UTF91" s="545"/>
      <c r="UTG91" s="545"/>
      <c r="UTH91" s="545"/>
      <c r="UTI91" s="545"/>
      <c r="UTJ91" s="545"/>
      <c r="UTK91" s="545"/>
      <c r="UTL91" s="545"/>
      <c r="UTN91" s="545"/>
      <c r="UTO91" s="545"/>
      <c r="UTP91" s="545"/>
      <c r="UTQ91" s="545"/>
      <c r="UTR91" s="545"/>
      <c r="UTS91" s="545"/>
      <c r="UTT91" s="545"/>
      <c r="UTV91" s="545"/>
      <c r="UTW91" s="545"/>
      <c r="UTX91" s="545"/>
      <c r="UTY91" s="545"/>
      <c r="UTZ91" s="545"/>
      <c r="UUA91" s="545"/>
      <c r="UUB91" s="545"/>
      <c r="UUD91" s="545"/>
      <c r="UUE91" s="545"/>
      <c r="UUF91" s="545"/>
      <c r="UUG91" s="545"/>
      <c r="UUH91" s="545"/>
      <c r="UUI91" s="545"/>
      <c r="UUJ91" s="545"/>
      <c r="UUL91" s="545"/>
      <c r="UUM91" s="545"/>
      <c r="UUN91" s="545"/>
      <c r="UUO91" s="545"/>
      <c r="UUP91" s="545"/>
      <c r="UUQ91" s="545"/>
      <c r="UUR91" s="545"/>
      <c r="UUT91" s="545"/>
      <c r="UUU91" s="545"/>
      <c r="UUV91" s="545"/>
      <c r="UUW91" s="545"/>
      <c r="UUX91" s="545"/>
      <c r="UUY91" s="545"/>
      <c r="UUZ91" s="545"/>
      <c r="UVB91" s="545"/>
      <c r="UVC91" s="545"/>
      <c r="UVD91" s="545"/>
      <c r="UVE91" s="545"/>
      <c r="UVF91" s="545"/>
      <c r="UVG91" s="545"/>
      <c r="UVH91" s="545"/>
      <c r="UVJ91" s="545"/>
      <c r="UVK91" s="545"/>
      <c r="UVL91" s="545"/>
      <c r="UVM91" s="545"/>
      <c r="UVN91" s="545"/>
      <c r="UVO91" s="545"/>
      <c r="UVP91" s="545"/>
      <c r="UVR91" s="545"/>
      <c r="UVS91" s="545"/>
      <c r="UVT91" s="545"/>
      <c r="UVU91" s="545"/>
      <c r="UVV91" s="545"/>
      <c r="UVW91" s="545"/>
      <c r="UVX91" s="545"/>
      <c r="UVZ91" s="545"/>
      <c r="UWA91" s="545"/>
      <c r="UWB91" s="545"/>
      <c r="UWC91" s="545"/>
      <c r="UWD91" s="545"/>
      <c r="UWE91" s="545"/>
      <c r="UWF91" s="545"/>
      <c r="UWH91" s="545"/>
      <c r="UWI91" s="545"/>
      <c r="UWJ91" s="545"/>
      <c r="UWK91" s="545"/>
      <c r="UWL91" s="545"/>
      <c r="UWM91" s="545"/>
      <c r="UWN91" s="545"/>
      <c r="UWP91" s="545"/>
      <c r="UWQ91" s="545"/>
      <c r="UWR91" s="545"/>
      <c r="UWS91" s="545"/>
      <c r="UWT91" s="545"/>
      <c r="UWU91" s="545"/>
      <c r="UWV91" s="545"/>
      <c r="UWX91" s="545"/>
      <c r="UWY91" s="545"/>
      <c r="UWZ91" s="545"/>
      <c r="UXA91" s="545"/>
      <c r="UXB91" s="545"/>
      <c r="UXC91" s="545"/>
      <c r="UXD91" s="545"/>
      <c r="UXF91" s="545"/>
      <c r="UXG91" s="545"/>
      <c r="UXH91" s="545"/>
      <c r="UXI91" s="545"/>
      <c r="UXJ91" s="545"/>
      <c r="UXK91" s="545"/>
      <c r="UXL91" s="545"/>
      <c r="UXN91" s="545"/>
      <c r="UXO91" s="545"/>
      <c r="UXP91" s="545"/>
      <c r="UXQ91" s="545"/>
      <c r="UXR91" s="545"/>
      <c r="UXS91" s="545"/>
      <c r="UXT91" s="545"/>
      <c r="UXV91" s="545"/>
      <c r="UXW91" s="545"/>
      <c r="UXX91" s="545"/>
      <c r="UXY91" s="545"/>
      <c r="UXZ91" s="545"/>
      <c r="UYA91" s="545"/>
      <c r="UYB91" s="545"/>
      <c r="UYD91" s="545"/>
      <c r="UYE91" s="545"/>
      <c r="UYF91" s="545"/>
      <c r="UYG91" s="545"/>
      <c r="UYH91" s="545"/>
      <c r="UYI91" s="545"/>
      <c r="UYJ91" s="545"/>
      <c r="UYL91" s="545"/>
      <c r="UYM91" s="545"/>
      <c r="UYN91" s="545"/>
      <c r="UYO91" s="545"/>
      <c r="UYP91" s="545"/>
      <c r="UYQ91" s="545"/>
      <c r="UYR91" s="545"/>
      <c r="UYT91" s="545"/>
      <c r="UYU91" s="545"/>
      <c r="UYV91" s="545"/>
      <c r="UYW91" s="545"/>
      <c r="UYX91" s="545"/>
      <c r="UYY91" s="545"/>
      <c r="UYZ91" s="545"/>
      <c r="UZB91" s="545"/>
      <c r="UZC91" s="545"/>
      <c r="UZD91" s="545"/>
      <c r="UZE91" s="545"/>
      <c r="UZF91" s="545"/>
      <c r="UZG91" s="545"/>
      <c r="UZH91" s="545"/>
      <c r="UZJ91" s="545"/>
      <c r="UZK91" s="545"/>
      <c r="UZL91" s="545"/>
      <c r="UZM91" s="545"/>
      <c r="UZN91" s="545"/>
      <c r="UZO91" s="545"/>
      <c r="UZP91" s="545"/>
      <c r="UZR91" s="545"/>
      <c r="UZS91" s="545"/>
      <c r="UZT91" s="545"/>
      <c r="UZU91" s="545"/>
      <c r="UZV91" s="545"/>
      <c r="UZW91" s="545"/>
      <c r="UZX91" s="545"/>
      <c r="UZZ91" s="545"/>
      <c r="VAA91" s="545"/>
      <c r="VAB91" s="545"/>
      <c r="VAC91" s="545"/>
      <c r="VAD91" s="545"/>
      <c r="VAE91" s="545"/>
      <c r="VAF91" s="545"/>
      <c r="VAH91" s="545"/>
      <c r="VAI91" s="545"/>
      <c r="VAJ91" s="545"/>
      <c r="VAK91" s="545"/>
      <c r="VAL91" s="545"/>
      <c r="VAM91" s="545"/>
      <c r="VAN91" s="545"/>
      <c r="VAP91" s="545"/>
      <c r="VAQ91" s="545"/>
      <c r="VAR91" s="545"/>
      <c r="VAS91" s="545"/>
      <c r="VAT91" s="545"/>
      <c r="VAU91" s="545"/>
      <c r="VAV91" s="545"/>
      <c r="VAX91" s="545"/>
      <c r="VAY91" s="545"/>
      <c r="VAZ91" s="545"/>
      <c r="VBA91" s="545"/>
      <c r="VBB91" s="545"/>
      <c r="VBC91" s="545"/>
      <c r="VBD91" s="545"/>
      <c r="VBF91" s="545"/>
      <c r="VBG91" s="545"/>
      <c r="VBH91" s="545"/>
      <c r="VBI91" s="545"/>
      <c r="VBJ91" s="545"/>
      <c r="VBK91" s="545"/>
      <c r="VBL91" s="545"/>
      <c r="VBN91" s="545"/>
      <c r="VBO91" s="545"/>
      <c r="VBP91" s="545"/>
      <c r="VBQ91" s="545"/>
      <c r="VBR91" s="545"/>
      <c r="VBS91" s="545"/>
      <c r="VBT91" s="545"/>
      <c r="VBV91" s="545"/>
      <c r="VBW91" s="545"/>
      <c r="VBX91" s="545"/>
      <c r="VBY91" s="545"/>
      <c r="VBZ91" s="545"/>
      <c r="VCA91" s="545"/>
      <c r="VCB91" s="545"/>
      <c r="VCD91" s="545"/>
      <c r="VCE91" s="545"/>
      <c r="VCF91" s="545"/>
      <c r="VCG91" s="545"/>
      <c r="VCH91" s="545"/>
      <c r="VCI91" s="545"/>
      <c r="VCJ91" s="545"/>
      <c r="VCL91" s="545"/>
      <c r="VCM91" s="545"/>
      <c r="VCN91" s="545"/>
      <c r="VCO91" s="545"/>
      <c r="VCP91" s="545"/>
      <c r="VCQ91" s="545"/>
      <c r="VCR91" s="545"/>
      <c r="VCT91" s="545"/>
      <c r="VCU91" s="545"/>
      <c r="VCV91" s="545"/>
      <c r="VCW91" s="545"/>
      <c r="VCX91" s="545"/>
      <c r="VCY91" s="545"/>
      <c r="VCZ91" s="545"/>
      <c r="VDB91" s="545"/>
      <c r="VDC91" s="545"/>
      <c r="VDD91" s="545"/>
      <c r="VDE91" s="545"/>
      <c r="VDF91" s="545"/>
      <c r="VDG91" s="545"/>
      <c r="VDH91" s="545"/>
      <c r="VDJ91" s="545"/>
      <c r="VDK91" s="545"/>
      <c r="VDL91" s="545"/>
      <c r="VDM91" s="545"/>
      <c r="VDN91" s="545"/>
      <c r="VDO91" s="545"/>
      <c r="VDP91" s="545"/>
      <c r="VDR91" s="545"/>
      <c r="VDS91" s="545"/>
      <c r="VDT91" s="545"/>
      <c r="VDU91" s="545"/>
      <c r="VDV91" s="545"/>
      <c r="VDW91" s="545"/>
      <c r="VDX91" s="545"/>
      <c r="VDZ91" s="545"/>
      <c r="VEA91" s="545"/>
      <c r="VEB91" s="545"/>
      <c r="VEC91" s="545"/>
      <c r="VED91" s="545"/>
      <c r="VEE91" s="545"/>
      <c r="VEF91" s="545"/>
      <c r="VEH91" s="545"/>
      <c r="VEI91" s="545"/>
      <c r="VEJ91" s="545"/>
      <c r="VEK91" s="545"/>
      <c r="VEL91" s="545"/>
      <c r="VEM91" s="545"/>
      <c r="VEN91" s="545"/>
      <c r="VEP91" s="545"/>
      <c r="VEQ91" s="545"/>
      <c r="VER91" s="545"/>
      <c r="VES91" s="545"/>
      <c r="VET91" s="545"/>
      <c r="VEU91" s="545"/>
      <c r="VEV91" s="545"/>
      <c r="VEX91" s="545"/>
      <c r="VEY91" s="545"/>
      <c r="VEZ91" s="545"/>
      <c r="VFA91" s="545"/>
      <c r="VFB91" s="545"/>
      <c r="VFC91" s="545"/>
      <c r="VFD91" s="545"/>
      <c r="VFF91" s="545"/>
      <c r="VFG91" s="545"/>
      <c r="VFH91" s="545"/>
      <c r="VFI91" s="545"/>
      <c r="VFJ91" s="545"/>
      <c r="VFK91" s="545"/>
      <c r="VFL91" s="545"/>
      <c r="VFN91" s="545"/>
      <c r="VFO91" s="545"/>
      <c r="VFP91" s="545"/>
      <c r="VFQ91" s="545"/>
      <c r="VFR91" s="545"/>
      <c r="VFS91" s="545"/>
      <c r="VFT91" s="545"/>
      <c r="VFV91" s="545"/>
      <c r="VFW91" s="545"/>
      <c r="VFX91" s="545"/>
      <c r="VFY91" s="545"/>
      <c r="VFZ91" s="545"/>
      <c r="VGA91" s="545"/>
      <c r="VGB91" s="545"/>
      <c r="VGD91" s="545"/>
      <c r="VGE91" s="545"/>
      <c r="VGF91" s="545"/>
      <c r="VGG91" s="545"/>
      <c r="VGH91" s="545"/>
      <c r="VGI91" s="545"/>
      <c r="VGJ91" s="545"/>
      <c r="VGL91" s="545"/>
      <c r="VGM91" s="545"/>
      <c r="VGN91" s="545"/>
      <c r="VGO91" s="545"/>
      <c r="VGP91" s="545"/>
      <c r="VGQ91" s="545"/>
      <c r="VGR91" s="545"/>
      <c r="VGT91" s="545"/>
      <c r="VGU91" s="545"/>
      <c r="VGV91" s="545"/>
      <c r="VGW91" s="545"/>
      <c r="VGX91" s="545"/>
      <c r="VGY91" s="545"/>
      <c r="VGZ91" s="545"/>
      <c r="VHB91" s="545"/>
      <c r="VHC91" s="545"/>
      <c r="VHD91" s="545"/>
      <c r="VHE91" s="545"/>
      <c r="VHF91" s="545"/>
      <c r="VHG91" s="545"/>
      <c r="VHH91" s="545"/>
      <c r="VHJ91" s="545"/>
      <c r="VHK91" s="545"/>
      <c r="VHL91" s="545"/>
      <c r="VHM91" s="545"/>
      <c r="VHN91" s="545"/>
      <c r="VHO91" s="545"/>
      <c r="VHP91" s="545"/>
      <c r="VHR91" s="545"/>
      <c r="VHS91" s="545"/>
      <c r="VHT91" s="545"/>
      <c r="VHU91" s="545"/>
      <c r="VHV91" s="545"/>
      <c r="VHW91" s="545"/>
      <c r="VHX91" s="545"/>
      <c r="VHZ91" s="545"/>
      <c r="VIA91" s="545"/>
      <c r="VIB91" s="545"/>
      <c r="VIC91" s="545"/>
      <c r="VID91" s="545"/>
      <c r="VIE91" s="545"/>
      <c r="VIF91" s="545"/>
      <c r="VIH91" s="545"/>
      <c r="VII91" s="545"/>
      <c r="VIJ91" s="545"/>
      <c r="VIK91" s="545"/>
      <c r="VIL91" s="545"/>
      <c r="VIM91" s="545"/>
      <c r="VIN91" s="545"/>
      <c r="VIP91" s="545"/>
      <c r="VIQ91" s="545"/>
      <c r="VIR91" s="545"/>
      <c r="VIS91" s="545"/>
      <c r="VIT91" s="545"/>
      <c r="VIU91" s="545"/>
      <c r="VIV91" s="545"/>
      <c r="VIX91" s="545"/>
      <c r="VIY91" s="545"/>
      <c r="VIZ91" s="545"/>
      <c r="VJA91" s="545"/>
      <c r="VJB91" s="545"/>
      <c r="VJC91" s="545"/>
      <c r="VJD91" s="545"/>
      <c r="VJF91" s="545"/>
      <c r="VJG91" s="545"/>
      <c r="VJH91" s="545"/>
      <c r="VJI91" s="545"/>
      <c r="VJJ91" s="545"/>
      <c r="VJK91" s="545"/>
      <c r="VJL91" s="545"/>
      <c r="VJN91" s="545"/>
      <c r="VJO91" s="545"/>
      <c r="VJP91" s="545"/>
      <c r="VJQ91" s="545"/>
      <c r="VJR91" s="545"/>
      <c r="VJS91" s="545"/>
      <c r="VJT91" s="545"/>
      <c r="VJV91" s="545"/>
      <c r="VJW91" s="545"/>
      <c r="VJX91" s="545"/>
      <c r="VJY91" s="545"/>
      <c r="VJZ91" s="545"/>
      <c r="VKA91" s="545"/>
      <c r="VKB91" s="545"/>
      <c r="VKD91" s="545"/>
      <c r="VKE91" s="545"/>
      <c r="VKF91" s="545"/>
      <c r="VKG91" s="545"/>
      <c r="VKH91" s="545"/>
      <c r="VKI91" s="545"/>
      <c r="VKJ91" s="545"/>
      <c r="VKL91" s="545"/>
      <c r="VKM91" s="545"/>
      <c r="VKN91" s="545"/>
      <c r="VKO91" s="545"/>
      <c r="VKP91" s="545"/>
      <c r="VKQ91" s="545"/>
      <c r="VKR91" s="545"/>
      <c r="VKT91" s="545"/>
      <c r="VKU91" s="545"/>
      <c r="VKV91" s="545"/>
      <c r="VKW91" s="545"/>
      <c r="VKX91" s="545"/>
      <c r="VKY91" s="545"/>
      <c r="VKZ91" s="545"/>
      <c r="VLB91" s="545"/>
      <c r="VLC91" s="545"/>
      <c r="VLD91" s="545"/>
      <c r="VLE91" s="545"/>
      <c r="VLF91" s="545"/>
      <c r="VLG91" s="545"/>
      <c r="VLH91" s="545"/>
      <c r="VLJ91" s="545"/>
      <c r="VLK91" s="545"/>
      <c r="VLL91" s="545"/>
      <c r="VLM91" s="545"/>
      <c r="VLN91" s="545"/>
      <c r="VLO91" s="545"/>
      <c r="VLP91" s="545"/>
      <c r="VLR91" s="545"/>
      <c r="VLS91" s="545"/>
      <c r="VLT91" s="545"/>
      <c r="VLU91" s="545"/>
      <c r="VLV91" s="545"/>
      <c r="VLW91" s="545"/>
      <c r="VLX91" s="545"/>
      <c r="VLZ91" s="545"/>
      <c r="VMA91" s="545"/>
      <c r="VMB91" s="545"/>
      <c r="VMC91" s="545"/>
      <c r="VMD91" s="545"/>
      <c r="VME91" s="545"/>
      <c r="VMF91" s="545"/>
      <c r="VMH91" s="545"/>
      <c r="VMI91" s="545"/>
      <c r="VMJ91" s="545"/>
      <c r="VMK91" s="545"/>
      <c r="VML91" s="545"/>
      <c r="VMM91" s="545"/>
      <c r="VMN91" s="545"/>
      <c r="VMP91" s="545"/>
      <c r="VMQ91" s="545"/>
      <c r="VMR91" s="545"/>
      <c r="VMS91" s="545"/>
      <c r="VMT91" s="545"/>
      <c r="VMU91" s="545"/>
      <c r="VMV91" s="545"/>
      <c r="VMX91" s="545"/>
      <c r="VMY91" s="545"/>
      <c r="VMZ91" s="545"/>
      <c r="VNA91" s="545"/>
      <c r="VNB91" s="545"/>
      <c r="VNC91" s="545"/>
      <c r="VND91" s="545"/>
      <c r="VNF91" s="545"/>
      <c r="VNG91" s="545"/>
      <c r="VNH91" s="545"/>
      <c r="VNI91" s="545"/>
      <c r="VNJ91" s="545"/>
      <c r="VNK91" s="545"/>
      <c r="VNL91" s="545"/>
      <c r="VNN91" s="545"/>
      <c r="VNO91" s="545"/>
      <c r="VNP91" s="545"/>
      <c r="VNQ91" s="545"/>
      <c r="VNR91" s="545"/>
      <c r="VNS91" s="545"/>
      <c r="VNT91" s="545"/>
      <c r="VNV91" s="545"/>
      <c r="VNW91" s="545"/>
      <c r="VNX91" s="545"/>
      <c r="VNY91" s="545"/>
      <c r="VNZ91" s="545"/>
      <c r="VOA91" s="545"/>
      <c r="VOB91" s="545"/>
      <c r="VOD91" s="545"/>
      <c r="VOE91" s="545"/>
      <c r="VOF91" s="545"/>
      <c r="VOG91" s="545"/>
      <c r="VOH91" s="545"/>
      <c r="VOI91" s="545"/>
      <c r="VOJ91" s="545"/>
      <c r="VOL91" s="545"/>
      <c r="VOM91" s="545"/>
      <c r="VON91" s="545"/>
      <c r="VOO91" s="545"/>
      <c r="VOP91" s="545"/>
      <c r="VOQ91" s="545"/>
      <c r="VOR91" s="545"/>
      <c r="VOT91" s="545"/>
      <c r="VOU91" s="545"/>
      <c r="VOV91" s="545"/>
      <c r="VOW91" s="545"/>
      <c r="VOX91" s="545"/>
      <c r="VOY91" s="545"/>
      <c r="VOZ91" s="545"/>
      <c r="VPB91" s="545"/>
      <c r="VPC91" s="545"/>
      <c r="VPD91" s="545"/>
      <c r="VPE91" s="545"/>
      <c r="VPF91" s="545"/>
      <c r="VPG91" s="545"/>
      <c r="VPH91" s="545"/>
      <c r="VPJ91" s="545"/>
      <c r="VPK91" s="545"/>
      <c r="VPL91" s="545"/>
      <c r="VPM91" s="545"/>
      <c r="VPN91" s="545"/>
      <c r="VPO91" s="545"/>
      <c r="VPP91" s="545"/>
      <c r="VPR91" s="545"/>
      <c r="VPS91" s="545"/>
      <c r="VPT91" s="545"/>
      <c r="VPU91" s="545"/>
      <c r="VPV91" s="545"/>
      <c r="VPW91" s="545"/>
      <c r="VPX91" s="545"/>
      <c r="VPZ91" s="545"/>
      <c r="VQA91" s="545"/>
      <c r="VQB91" s="545"/>
      <c r="VQC91" s="545"/>
      <c r="VQD91" s="545"/>
      <c r="VQE91" s="545"/>
      <c r="VQF91" s="545"/>
      <c r="VQH91" s="545"/>
      <c r="VQI91" s="545"/>
      <c r="VQJ91" s="545"/>
      <c r="VQK91" s="545"/>
      <c r="VQL91" s="545"/>
      <c r="VQM91" s="545"/>
      <c r="VQN91" s="545"/>
      <c r="VQP91" s="545"/>
      <c r="VQQ91" s="545"/>
      <c r="VQR91" s="545"/>
      <c r="VQS91" s="545"/>
      <c r="VQT91" s="545"/>
      <c r="VQU91" s="545"/>
      <c r="VQV91" s="545"/>
      <c r="VQX91" s="545"/>
      <c r="VQY91" s="545"/>
      <c r="VQZ91" s="545"/>
      <c r="VRA91" s="545"/>
      <c r="VRB91" s="545"/>
      <c r="VRC91" s="545"/>
      <c r="VRD91" s="545"/>
      <c r="VRF91" s="545"/>
      <c r="VRG91" s="545"/>
      <c r="VRH91" s="545"/>
      <c r="VRI91" s="545"/>
      <c r="VRJ91" s="545"/>
      <c r="VRK91" s="545"/>
      <c r="VRL91" s="545"/>
      <c r="VRN91" s="545"/>
      <c r="VRO91" s="545"/>
      <c r="VRP91" s="545"/>
      <c r="VRQ91" s="545"/>
      <c r="VRR91" s="545"/>
      <c r="VRS91" s="545"/>
      <c r="VRT91" s="545"/>
      <c r="VRV91" s="545"/>
      <c r="VRW91" s="545"/>
      <c r="VRX91" s="545"/>
      <c r="VRY91" s="545"/>
      <c r="VRZ91" s="545"/>
      <c r="VSA91" s="545"/>
      <c r="VSB91" s="545"/>
      <c r="VSD91" s="545"/>
      <c r="VSE91" s="545"/>
      <c r="VSF91" s="545"/>
      <c r="VSG91" s="545"/>
      <c r="VSH91" s="545"/>
      <c r="VSI91" s="545"/>
      <c r="VSJ91" s="545"/>
      <c r="VSL91" s="545"/>
      <c r="VSM91" s="545"/>
      <c r="VSN91" s="545"/>
      <c r="VSO91" s="545"/>
      <c r="VSP91" s="545"/>
      <c r="VSQ91" s="545"/>
      <c r="VSR91" s="545"/>
      <c r="VST91" s="545"/>
      <c r="VSU91" s="545"/>
      <c r="VSV91" s="545"/>
      <c r="VSW91" s="545"/>
      <c r="VSX91" s="545"/>
      <c r="VSY91" s="545"/>
      <c r="VSZ91" s="545"/>
      <c r="VTB91" s="545"/>
      <c r="VTC91" s="545"/>
      <c r="VTD91" s="545"/>
      <c r="VTE91" s="545"/>
      <c r="VTF91" s="545"/>
      <c r="VTG91" s="545"/>
      <c r="VTH91" s="545"/>
      <c r="VTJ91" s="545"/>
      <c r="VTK91" s="545"/>
      <c r="VTL91" s="545"/>
      <c r="VTM91" s="545"/>
      <c r="VTN91" s="545"/>
      <c r="VTO91" s="545"/>
      <c r="VTP91" s="545"/>
      <c r="VTR91" s="545"/>
      <c r="VTS91" s="545"/>
      <c r="VTT91" s="545"/>
      <c r="VTU91" s="545"/>
      <c r="VTV91" s="545"/>
      <c r="VTW91" s="545"/>
      <c r="VTX91" s="545"/>
      <c r="VTZ91" s="545"/>
      <c r="VUA91" s="545"/>
      <c r="VUB91" s="545"/>
      <c r="VUC91" s="545"/>
      <c r="VUD91" s="545"/>
      <c r="VUE91" s="545"/>
      <c r="VUF91" s="545"/>
      <c r="VUH91" s="545"/>
      <c r="VUI91" s="545"/>
      <c r="VUJ91" s="545"/>
      <c r="VUK91" s="545"/>
      <c r="VUL91" s="545"/>
      <c r="VUM91" s="545"/>
      <c r="VUN91" s="545"/>
      <c r="VUP91" s="545"/>
      <c r="VUQ91" s="545"/>
      <c r="VUR91" s="545"/>
      <c r="VUS91" s="545"/>
      <c r="VUT91" s="545"/>
      <c r="VUU91" s="545"/>
      <c r="VUV91" s="545"/>
      <c r="VUX91" s="545"/>
      <c r="VUY91" s="545"/>
      <c r="VUZ91" s="545"/>
      <c r="VVA91" s="545"/>
      <c r="VVB91" s="545"/>
      <c r="VVC91" s="545"/>
      <c r="VVD91" s="545"/>
      <c r="VVF91" s="545"/>
      <c r="VVG91" s="545"/>
      <c r="VVH91" s="545"/>
      <c r="VVI91" s="545"/>
      <c r="VVJ91" s="545"/>
      <c r="VVK91" s="545"/>
      <c r="VVL91" s="545"/>
      <c r="VVN91" s="545"/>
      <c r="VVO91" s="545"/>
      <c r="VVP91" s="545"/>
      <c r="VVQ91" s="545"/>
      <c r="VVR91" s="545"/>
      <c r="VVS91" s="545"/>
      <c r="VVT91" s="545"/>
      <c r="VVV91" s="545"/>
      <c r="VVW91" s="545"/>
      <c r="VVX91" s="545"/>
      <c r="VVY91" s="545"/>
      <c r="VVZ91" s="545"/>
      <c r="VWA91" s="545"/>
      <c r="VWB91" s="545"/>
      <c r="VWD91" s="545"/>
      <c r="VWE91" s="545"/>
      <c r="VWF91" s="545"/>
      <c r="VWG91" s="545"/>
      <c r="VWH91" s="545"/>
      <c r="VWI91" s="545"/>
      <c r="VWJ91" s="545"/>
      <c r="VWL91" s="545"/>
      <c r="VWM91" s="545"/>
      <c r="VWN91" s="545"/>
      <c r="VWO91" s="545"/>
      <c r="VWP91" s="545"/>
      <c r="VWQ91" s="545"/>
      <c r="VWR91" s="545"/>
      <c r="VWT91" s="545"/>
      <c r="VWU91" s="545"/>
      <c r="VWV91" s="545"/>
      <c r="VWW91" s="545"/>
      <c r="VWX91" s="545"/>
      <c r="VWY91" s="545"/>
      <c r="VWZ91" s="545"/>
      <c r="VXB91" s="545"/>
      <c r="VXC91" s="545"/>
      <c r="VXD91" s="545"/>
      <c r="VXE91" s="545"/>
      <c r="VXF91" s="545"/>
      <c r="VXG91" s="545"/>
      <c r="VXH91" s="545"/>
      <c r="VXJ91" s="545"/>
      <c r="VXK91" s="545"/>
      <c r="VXL91" s="545"/>
      <c r="VXM91" s="545"/>
      <c r="VXN91" s="545"/>
      <c r="VXO91" s="545"/>
      <c r="VXP91" s="545"/>
      <c r="VXR91" s="545"/>
      <c r="VXS91" s="545"/>
      <c r="VXT91" s="545"/>
      <c r="VXU91" s="545"/>
      <c r="VXV91" s="545"/>
      <c r="VXW91" s="545"/>
      <c r="VXX91" s="545"/>
      <c r="VXZ91" s="545"/>
      <c r="VYA91" s="545"/>
      <c r="VYB91" s="545"/>
      <c r="VYC91" s="545"/>
      <c r="VYD91" s="545"/>
      <c r="VYE91" s="545"/>
      <c r="VYF91" s="545"/>
      <c r="VYH91" s="545"/>
      <c r="VYI91" s="545"/>
      <c r="VYJ91" s="545"/>
      <c r="VYK91" s="545"/>
      <c r="VYL91" s="545"/>
      <c r="VYM91" s="545"/>
      <c r="VYN91" s="545"/>
      <c r="VYP91" s="545"/>
      <c r="VYQ91" s="545"/>
      <c r="VYR91" s="545"/>
      <c r="VYS91" s="545"/>
      <c r="VYT91" s="545"/>
      <c r="VYU91" s="545"/>
      <c r="VYV91" s="545"/>
      <c r="VYX91" s="545"/>
      <c r="VYY91" s="545"/>
      <c r="VYZ91" s="545"/>
      <c r="VZA91" s="545"/>
      <c r="VZB91" s="545"/>
      <c r="VZC91" s="545"/>
      <c r="VZD91" s="545"/>
      <c r="VZF91" s="545"/>
      <c r="VZG91" s="545"/>
      <c r="VZH91" s="545"/>
      <c r="VZI91" s="545"/>
      <c r="VZJ91" s="545"/>
      <c r="VZK91" s="545"/>
      <c r="VZL91" s="545"/>
      <c r="VZN91" s="545"/>
      <c r="VZO91" s="545"/>
      <c r="VZP91" s="545"/>
      <c r="VZQ91" s="545"/>
      <c r="VZR91" s="545"/>
      <c r="VZS91" s="545"/>
      <c r="VZT91" s="545"/>
      <c r="VZV91" s="545"/>
      <c r="VZW91" s="545"/>
      <c r="VZX91" s="545"/>
      <c r="VZY91" s="545"/>
      <c r="VZZ91" s="545"/>
      <c r="WAA91" s="545"/>
      <c r="WAB91" s="545"/>
      <c r="WAD91" s="545"/>
      <c r="WAE91" s="545"/>
      <c r="WAF91" s="545"/>
      <c r="WAG91" s="545"/>
      <c r="WAH91" s="545"/>
      <c r="WAI91" s="545"/>
      <c r="WAJ91" s="545"/>
      <c r="WAL91" s="545"/>
      <c r="WAM91" s="545"/>
      <c r="WAN91" s="545"/>
      <c r="WAO91" s="545"/>
      <c r="WAP91" s="545"/>
      <c r="WAQ91" s="545"/>
      <c r="WAR91" s="545"/>
      <c r="WAT91" s="545"/>
      <c r="WAU91" s="545"/>
      <c r="WAV91" s="545"/>
      <c r="WAW91" s="545"/>
      <c r="WAX91" s="545"/>
      <c r="WAY91" s="545"/>
      <c r="WAZ91" s="545"/>
      <c r="WBB91" s="545"/>
      <c r="WBC91" s="545"/>
      <c r="WBD91" s="545"/>
      <c r="WBE91" s="545"/>
      <c r="WBF91" s="545"/>
      <c r="WBG91" s="545"/>
      <c r="WBH91" s="545"/>
      <c r="WBJ91" s="545"/>
      <c r="WBK91" s="545"/>
      <c r="WBL91" s="545"/>
      <c r="WBM91" s="545"/>
      <c r="WBN91" s="545"/>
      <c r="WBO91" s="545"/>
      <c r="WBP91" s="545"/>
      <c r="WBR91" s="545"/>
      <c r="WBS91" s="545"/>
      <c r="WBT91" s="545"/>
      <c r="WBU91" s="545"/>
      <c r="WBV91" s="545"/>
      <c r="WBW91" s="545"/>
      <c r="WBX91" s="545"/>
      <c r="WBZ91" s="545"/>
      <c r="WCA91" s="545"/>
      <c r="WCB91" s="545"/>
      <c r="WCC91" s="545"/>
      <c r="WCD91" s="545"/>
      <c r="WCE91" s="545"/>
      <c r="WCF91" s="545"/>
      <c r="WCH91" s="545"/>
      <c r="WCI91" s="545"/>
      <c r="WCJ91" s="545"/>
      <c r="WCK91" s="545"/>
      <c r="WCL91" s="545"/>
      <c r="WCM91" s="545"/>
      <c r="WCN91" s="545"/>
      <c r="WCP91" s="545"/>
      <c r="WCQ91" s="545"/>
      <c r="WCR91" s="545"/>
      <c r="WCS91" s="545"/>
      <c r="WCT91" s="545"/>
      <c r="WCU91" s="545"/>
      <c r="WCV91" s="545"/>
      <c r="WCX91" s="545"/>
      <c r="WCY91" s="545"/>
      <c r="WCZ91" s="545"/>
      <c r="WDA91" s="545"/>
      <c r="WDB91" s="545"/>
      <c r="WDC91" s="545"/>
      <c r="WDD91" s="545"/>
      <c r="WDF91" s="545"/>
      <c r="WDG91" s="545"/>
      <c r="WDH91" s="545"/>
      <c r="WDI91" s="545"/>
      <c r="WDJ91" s="545"/>
      <c r="WDK91" s="545"/>
      <c r="WDL91" s="545"/>
      <c r="WDN91" s="545"/>
      <c r="WDO91" s="545"/>
      <c r="WDP91" s="545"/>
      <c r="WDQ91" s="545"/>
      <c r="WDR91" s="545"/>
      <c r="WDS91" s="545"/>
      <c r="WDT91" s="545"/>
      <c r="WDV91" s="545"/>
      <c r="WDW91" s="545"/>
      <c r="WDX91" s="545"/>
      <c r="WDY91" s="545"/>
      <c r="WDZ91" s="545"/>
      <c r="WEA91" s="545"/>
      <c r="WEB91" s="545"/>
      <c r="WED91" s="545"/>
      <c r="WEE91" s="545"/>
      <c r="WEF91" s="545"/>
      <c r="WEG91" s="545"/>
      <c r="WEH91" s="545"/>
      <c r="WEI91" s="545"/>
      <c r="WEJ91" s="545"/>
      <c r="WEL91" s="545"/>
      <c r="WEM91" s="545"/>
      <c r="WEN91" s="545"/>
      <c r="WEO91" s="545"/>
      <c r="WEP91" s="545"/>
      <c r="WEQ91" s="545"/>
      <c r="WER91" s="545"/>
      <c r="WET91" s="545"/>
      <c r="WEU91" s="545"/>
      <c r="WEV91" s="545"/>
      <c r="WEW91" s="545"/>
      <c r="WEX91" s="545"/>
      <c r="WEY91" s="545"/>
      <c r="WEZ91" s="545"/>
      <c r="WFB91" s="545"/>
      <c r="WFC91" s="545"/>
      <c r="WFD91" s="545"/>
      <c r="WFE91" s="545"/>
      <c r="WFF91" s="545"/>
      <c r="WFG91" s="545"/>
      <c r="WFH91" s="545"/>
      <c r="WFJ91" s="545"/>
      <c r="WFK91" s="545"/>
      <c r="WFL91" s="545"/>
      <c r="WFM91" s="545"/>
      <c r="WFN91" s="545"/>
      <c r="WFO91" s="545"/>
      <c r="WFP91" s="545"/>
      <c r="WFR91" s="545"/>
      <c r="WFS91" s="545"/>
      <c r="WFT91" s="545"/>
      <c r="WFU91" s="545"/>
      <c r="WFV91" s="545"/>
      <c r="WFW91" s="545"/>
      <c r="WFX91" s="545"/>
      <c r="WFZ91" s="545"/>
      <c r="WGA91" s="545"/>
      <c r="WGB91" s="545"/>
      <c r="WGC91" s="545"/>
      <c r="WGD91" s="545"/>
      <c r="WGE91" s="545"/>
      <c r="WGF91" s="545"/>
      <c r="WGH91" s="545"/>
      <c r="WGI91" s="545"/>
      <c r="WGJ91" s="545"/>
      <c r="WGK91" s="545"/>
      <c r="WGL91" s="545"/>
      <c r="WGM91" s="545"/>
      <c r="WGN91" s="545"/>
      <c r="WGP91" s="545"/>
      <c r="WGQ91" s="545"/>
      <c r="WGR91" s="545"/>
      <c r="WGS91" s="545"/>
      <c r="WGT91" s="545"/>
      <c r="WGU91" s="545"/>
      <c r="WGV91" s="545"/>
      <c r="WGX91" s="545"/>
      <c r="WGY91" s="545"/>
      <c r="WGZ91" s="545"/>
      <c r="WHA91" s="545"/>
      <c r="WHB91" s="545"/>
      <c r="WHC91" s="545"/>
      <c r="WHD91" s="545"/>
      <c r="WHF91" s="545"/>
      <c r="WHG91" s="545"/>
      <c r="WHH91" s="545"/>
      <c r="WHI91" s="545"/>
      <c r="WHJ91" s="545"/>
      <c r="WHK91" s="545"/>
      <c r="WHL91" s="545"/>
      <c r="WHN91" s="545"/>
      <c r="WHO91" s="545"/>
      <c r="WHP91" s="545"/>
      <c r="WHQ91" s="545"/>
      <c r="WHR91" s="545"/>
      <c r="WHS91" s="545"/>
      <c r="WHT91" s="545"/>
      <c r="WHV91" s="545"/>
      <c r="WHW91" s="545"/>
      <c r="WHX91" s="545"/>
      <c r="WHY91" s="545"/>
      <c r="WHZ91" s="545"/>
      <c r="WIA91" s="545"/>
      <c r="WIB91" s="545"/>
      <c r="WID91" s="545"/>
      <c r="WIE91" s="545"/>
      <c r="WIF91" s="545"/>
      <c r="WIG91" s="545"/>
      <c r="WIH91" s="545"/>
      <c r="WII91" s="545"/>
      <c r="WIJ91" s="545"/>
      <c r="WIL91" s="545"/>
      <c r="WIM91" s="545"/>
      <c r="WIN91" s="545"/>
      <c r="WIO91" s="545"/>
      <c r="WIP91" s="545"/>
      <c r="WIQ91" s="545"/>
      <c r="WIR91" s="545"/>
      <c r="WIT91" s="545"/>
      <c r="WIU91" s="545"/>
      <c r="WIV91" s="545"/>
      <c r="WIW91" s="545"/>
      <c r="WIX91" s="545"/>
      <c r="WIY91" s="545"/>
      <c r="WIZ91" s="545"/>
      <c r="WJB91" s="545"/>
      <c r="WJC91" s="545"/>
      <c r="WJD91" s="545"/>
      <c r="WJE91" s="545"/>
      <c r="WJF91" s="545"/>
      <c r="WJG91" s="545"/>
      <c r="WJH91" s="545"/>
      <c r="WJJ91" s="545"/>
      <c r="WJK91" s="545"/>
      <c r="WJL91" s="545"/>
      <c r="WJM91" s="545"/>
      <c r="WJN91" s="545"/>
      <c r="WJO91" s="545"/>
      <c r="WJP91" s="545"/>
      <c r="WJR91" s="545"/>
      <c r="WJS91" s="545"/>
      <c r="WJT91" s="545"/>
      <c r="WJU91" s="545"/>
      <c r="WJV91" s="545"/>
      <c r="WJW91" s="545"/>
      <c r="WJX91" s="545"/>
      <c r="WJZ91" s="545"/>
      <c r="WKA91" s="545"/>
      <c r="WKB91" s="545"/>
      <c r="WKC91" s="545"/>
      <c r="WKD91" s="545"/>
      <c r="WKE91" s="545"/>
      <c r="WKF91" s="545"/>
      <c r="WKH91" s="545"/>
      <c r="WKI91" s="545"/>
      <c r="WKJ91" s="545"/>
      <c r="WKK91" s="545"/>
      <c r="WKL91" s="545"/>
      <c r="WKM91" s="545"/>
      <c r="WKN91" s="545"/>
      <c r="WKP91" s="545"/>
      <c r="WKQ91" s="545"/>
      <c r="WKR91" s="545"/>
      <c r="WKS91" s="545"/>
      <c r="WKT91" s="545"/>
      <c r="WKU91" s="545"/>
      <c r="WKV91" s="545"/>
      <c r="WKX91" s="545"/>
      <c r="WKY91" s="545"/>
      <c r="WKZ91" s="545"/>
      <c r="WLA91" s="545"/>
      <c r="WLB91" s="545"/>
      <c r="WLC91" s="545"/>
      <c r="WLD91" s="545"/>
      <c r="WLF91" s="545"/>
      <c r="WLG91" s="545"/>
      <c r="WLH91" s="545"/>
      <c r="WLI91" s="545"/>
      <c r="WLJ91" s="545"/>
      <c r="WLK91" s="545"/>
      <c r="WLL91" s="545"/>
      <c r="WLN91" s="545"/>
      <c r="WLO91" s="545"/>
      <c r="WLP91" s="545"/>
      <c r="WLQ91" s="545"/>
      <c r="WLR91" s="545"/>
      <c r="WLS91" s="545"/>
      <c r="WLT91" s="545"/>
      <c r="WLV91" s="545"/>
      <c r="WLW91" s="545"/>
      <c r="WLX91" s="545"/>
      <c r="WLY91" s="545"/>
      <c r="WLZ91" s="545"/>
      <c r="WMA91" s="545"/>
      <c r="WMB91" s="545"/>
      <c r="WMD91" s="545"/>
      <c r="WME91" s="545"/>
      <c r="WMF91" s="545"/>
      <c r="WMG91" s="545"/>
      <c r="WMH91" s="545"/>
      <c r="WMI91" s="545"/>
      <c r="WMJ91" s="545"/>
      <c r="WML91" s="545"/>
      <c r="WMM91" s="545"/>
      <c r="WMN91" s="545"/>
      <c r="WMO91" s="545"/>
      <c r="WMP91" s="545"/>
      <c r="WMQ91" s="545"/>
      <c r="WMR91" s="545"/>
      <c r="WMT91" s="545"/>
      <c r="WMU91" s="545"/>
      <c r="WMV91" s="545"/>
      <c r="WMW91" s="545"/>
      <c r="WMX91" s="545"/>
      <c r="WMY91" s="545"/>
      <c r="WMZ91" s="545"/>
      <c r="WNB91" s="545"/>
      <c r="WNC91" s="545"/>
      <c r="WND91" s="545"/>
      <c r="WNE91" s="545"/>
      <c r="WNF91" s="545"/>
      <c r="WNG91" s="545"/>
      <c r="WNH91" s="545"/>
      <c r="WNJ91" s="545"/>
      <c r="WNK91" s="545"/>
      <c r="WNL91" s="545"/>
      <c r="WNM91" s="545"/>
      <c r="WNN91" s="545"/>
      <c r="WNO91" s="545"/>
      <c r="WNP91" s="545"/>
      <c r="WNR91" s="545"/>
      <c r="WNS91" s="545"/>
      <c r="WNT91" s="545"/>
      <c r="WNU91" s="545"/>
      <c r="WNV91" s="545"/>
      <c r="WNW91" s="545"/>
      <c r="WNX91" s="545"/>
      <c r="WNZ91" s="545"/>
      <c r="WOA91" s="545"/>
      <c r="WOB91" s="545"/>
      <c r="WOC91" s="545"/>
      <c r="WOD91" s="545"/>
      <c r="WOE91" s="545"/>
      <c r="WOF91" s="545"/>
      <c r="WOH91" s="545"/>
      <c r="WOI91" s="545"/>
      <c r="WOJ91" s="545"/>
      <c r="WOK91" s="545"/>
      <c r="WOL91" s="545"/>
      <c r="WOM91" s="545"/>
      <c r="WON91" s="545"/>
      <c r="WOP91" s="545"/>
      <c r="WOQ91" s="545"/>
      <c r="WOR91" s="545"/>
      <c r="WOS91" s="545"/>
      <c r="WOT91" s="545"/>
      <c r="WOU91" s="545"/>
      <c r="WOV91" s="545"/>
      <c r="WOX91" s="545"/>
      <c r="WOY91" s="545"/>
      <c r="WOZ91" s="545"/>
      <c r="WPA91" s="545"/>
      <c r="WPB91" s="545"/>
      <c r="WPC91" s="545"/>
      <c r="WPD91" s="545"/>
      <c r="WPF91" s="545"/>
      <c r="WPG91" s="545"/>
      <c r="WPH91" s="545"/>
      <c r="WPI91" s="545"/>
      <c r="WPJ91" s="545"/>
      <c r="WPK91" s="545"/>
      <c r="WPL91" s="545"/>
      <c r="WPN91" s="545"/>
      <c r="WPO91" s="545"/>
      <c r="WPP91" s="545"/>
      <c r="WPQ91" s="545"/>
      <c r="WPR91" s="545"/>
      <c r="WPS91" s="545"/>
      <c r="WPT91" s="545"/>
      <c r="WPV91" s="545"/>
      <c r="WPW91" s="545"/>
      <c r="WPX91" s="545"/>
      <c r="WPY91" s="545"/>
      <c r="WPZ91" s="545"/>
      <c r="WQA91" s="545"/>
      <c r="WQB91" s="545"/>
      <c r="WQD91" s="545"/>
      <c r="WQE91" s="545"/>
      <c r="WQF91" s="545"/>
      <c r="WQG91" s="545"/>
      <c r="WQH91" s="545"/>
      <c r="WQI91" s="545"/>
      <c r="WQJ91" s="545"/>
      <c r="WQL91" s="545"/>
      <c r="WQM91" s="545"/>
      <c r="WQN91" s="545"/>
      <c r="WQO91" s="545"/>
      <c r="WQP91" s="545"/>
      <c r="WQQ91" s="545"/>
      <c r="WQR91" s="545"/>
      <c r="WQT91" s="545"/>
      <c r="WQU91" s="545"/>
      <c r="WQV91" s="545"/>
      <c r="WQW91" s="545"/>
      <c r="WQX91" s="545"/>
      <c r="WQY91" s="545"/>
      <c r="WQZ91" s="545"/>
      <c r="WRB91" s="545"/>
      <c r="WRC91" s="545"/>
      <c r="WRD91" s="545"/>
      <c r="WRE91" s="545"/>
      <c r="WRF91" s="545"/>
      <c r="WRG91" s="545"/>
      <c r="WRH91" s="545"/>
      <c r="WRJ91" s="545"/>
      <c r="WRK91" s="545"/>
      <c r="WRL91" s="545"/>
      <c r="WRM91" s="545"/>
      <c r="WRN91" s="545"/>
      <c r="WRO91" s="545"/>
      <c r="WRP91" s="545"/>
      <c r="WRR91" s="545"/>
      <c r="WRS91" s="545"/>
      <c r="WRT91" s="545"/>
      <c r="WRU91" s="545"/>
      <c r="WRV91" s="545"/>
      <c r="WRW91" s="545"/>
      <c r="WRX91" s="545"/>
      <c r="WRZ91" s="545"/>
      <c r="WSA91" s="545"/>
      <c r="WSB91" s="545"/>
      <c r="WSC91" s="545"/>
      <c r="WSD91" s="545"/>
      <c r="WSE91" s="545"/>
      <c r="WSF91" s="545"/>
      <c r="WSH91" s="545"/>
      <c r="WSI91" s="545"/>
      <c r="WSJ91" s="545"/>
      <c r="WSK91" s="545"/>
      <c r="WSL91" s="545"/>
      <c r="WSM91" s="545"/>
      <c r="WSN91" s="545"/>
      <c r="WSP91" s="545"/>
      <c r="WSQ91" s="545"/>
      <c r="WSR91" s="545"/>
      <c r="WSS91" s="545"/>
      <c r="WST91" s="545"/>
      <c r="WSU91" s="545"/>
      <c r="WSV91" s="545"/>
      <c r="WSX91" s="545"/>
      <c r="WSY91" s="545"/>
      <c r="WSZ91" s="545"/>
      <c r="WTA91" s="545"/>
      <c r="WTB91" s="545"/>
      <c r="WTC91" s="545"/>
      <c r="WTD91" s="545"/>
      <c r="WTF91" s="545"/>
      <c r="WTG91" s="545"/>
      <c r="WTH91" s="545"/>
      <c r="WTI91" s="545"/>
      <c r="WTJ91" s="545"/>
      <c r="WTK91" s="545"/>
      <c r="WTL91" s="545"/>
      <c r="WTN91" s="545"/>
      <c r="WTO91" s="545"/>
      <c r="WTP91" s="545"/>
      <c r="WTQ91" s="545"/>
      <c r="WTR91" s="545"/>
      <c r="WTS91" s="545"/>
      <c r="WTT91" s="545"/>
      <c r="WTV91" s="545"/>
      <c r="WTW91" s="545"/>
      <c r="WTX91" s="545"/>
      <c r="WTY91" s="545"/>
      <c r="WTZ91" s="545"/>
      <c r="WUA91" s="545"/>
      <c r="WUB91" s="545"/>
      <c r="WUD91" s="545"/>
      <c r="WUE91" s="545"/>
      <c r="WUF91" s="545"/>
      <c r="WUG91" s="545"/>
      <c r="WUH91" s="545"/>
      <c r="WUI91" s="545"/>
      <c r="WUJ91" s="545"/>
      <c r="WUL91" s="545"/>
      <c r="WUM91" s="545"/>
      <c r="WUN91" s="545"/>
      <c r="WUO91" s="545"/>
      <c r="WUP91" s="545"/>
      <c r="WUQ91" s="545"/>
      <c r="WUR91" s="545"/>
      <c r="WUT91" s="545"/>
      <c r="WUU91" s="545"/>
      <c r="WUV91" s="545"/>
      <c r="WUW91" s="545"/>
      <c r="WUX91" s="545"/>
      <c r="WUY91" s="545"/>
      <c r="WUZ91" s="545"/>
      <c r="WVB91" s="545"/>
      <c r="WVC91" s="545"/>
      <c r="WVD91" s="545"/>
      <c r="WVE91" s="545"/>
      <c r="WVF91" s="545"/>
      <c r="WVG91" s="545"/>
      <c r="WVH91" s="545"/>
      <c r="WVJ91" s="545"/>
      <c r="WVK91" s="545"/>
      <c r="WVL91" s="545"/>
      <c r="WVM91" s="545"/>
      <c r="WVN91" s="545"/>
      <c r="WVO91" s="545"/>
      <c r="WVP91" s="545"/>
      <c r="WVR91" s="545"/>
      <c r="WVS91" s="545"/>
      <c r="WVT91" s="545"/>
      <c r="WVU91" s="545"/>
      <c r="WVV91" s="545"/>
      <c r="WVW91" s="545"/>
      <c r="WVX91" s="545"/>
      <c r="WVZ91" s="545"/>
      <c r="WWA91" s="545"/>
      <c r="WWB91" s="545"/>
      <c r="WWC91" s="545"/>
      <c r="WWD91" s="545"/>
      <c r="WWE91" s="545"/>
      <c r="WWF91" s="545"/>
      <c r="WWH91" s="545"/>
      <c r="WWI91" s="545"/>
      <c r="WWJ91" s="545"/>
      <c r="WWK91" s="545"/>
      <c r="WWL91" s="545"/>
      <c r="WWM91" s="545"/>
      <c r="WWN91" s="545"/>
      <c r="WWP91" s="545"/>
      <c r="WWQ91" s="545"/>
      <c r="WWR91" s="545"/>
      <c r="WWS91" s="545"/>
      <c r="WWT91" s="545"/>
      <c r="WWU91" s="545"/>
      <c r="WWV91" s="545"/>
      <c r="WWX91" s="545"/>
      <c r="WWY91" s="545"/>
      <c r="WWZ91" s="545"/>
      <c r="WXA91" s="545"/>
      <c r="WXB91" s="545"/>
      <c r="WXC91" s="545"/>
      <c r="WXD91" s="545"/>
      <c r="WXF91" s="545"/>
      <c r="WXG91" s="545"/>
      <c r="WXH91" s="545"/>
      <c r="WXI91" s="545"/>
      <c r="WXJ91" s="545"/>
      <c r="WXK91" s="545"/>
      <c r="WXL91" s="545"/>
      <c r="WXN91" s="545"/>
      <c r="WXO91" s="545"/>
      <c r="WXP91" s="545"/>
      <c r="WXQ91" s="545"/>
      <c r="WXR91" s="545"/>
      <c r="WXS91" s="545"/>
      <c r="WXT91" s="545"/>
      <c r="WXV91" s="545"/>
      <c r="WXW91" s="545"/>
      <c r="WXX91" s="545"/>
      <c r="WXY91" s="545"/>
      <c r="WXZ91" s="545"/>
      <c r="WYA91" s="545"/>
      <c r="WYB91" s="545"/>
      <c r="WYD91" s="545"/>
      <c r="WYE91" s="545"/>
      <c r="WYF91" s="545"/>
      <c r="WYG91" s="545"/>
      <c r="WYH91" s="545"/>
      <c r="WYI91" s="545"/>
      <c r="WYJ91" s="545"/>
      <c r="WYL91" s="545"/>
      <c r="WYM91" s="545"/>
      <c r="WYN91" s="545"/>
      <c r="WYO91" s="545"/>
      <c r="WYP91" s="545"/>
      <c r="WYQ91" s="545"/>
      <c r="WYR91" s="545"/>
      <c r="WYT91" s="545"/>
      <c r="WYU91" s="545"/>
      <c r="WYV91" s="545"/>
      <c r="WYW91" s="545"/>
      <c r="WYX91" s="545"/>
      <c r="WYY91" s="545"/>
      <c r="WYZ91" s="545"/>
      <c r="WZB91" s="545"/>
      <c r="WZC91" s="545"/>
      <c r="WZD91" s="545"/>
      <c r="WZE91" s="545"/>
      <c r="WZF91" s="545"/>
      <c r="WZG91" s="545"/>
      <c r="WZH91" s="545"/>
      <c r="WZJ91" s="545"/>
      <c r="WZK91" s="545"/>
      <c r="WZL91" s="545"/>
      <c r="WZM91" s="545"/>
      <c r="WZN91" s="545"/>
      <c r="WZO91" s="545"/>
      <c r="WZP91" s="545"/>
      <c r="WZR91" s="545"/>
      <c r="WZS91" s="545"/>
      <c r="WZT91" s="545"/>
      <c r="WZU91" s="545"/>
      <c r="WZV91" s="545"/>
      <c r="WZW91" s="545"/>
      <c r="WZX91" s="545"/>
      <c r="WZZ91" s="545"/>
      <c r="XAA91" s="545"/>
      <c r="XAB91" s="545"/>
      <c r="XAC91" s="545"/>
      <c r="XAD91" s="545"/>
      <c r="XAE91" s="545"/>
      <c r="XAF91" s="545"/>
      <c r="XAH91" s="545"/>
      <c r="XAI91" s="545"/>
      <c r="XAJ91" s="545"/>
      <c r="XAK91" s="545"/>
      <c r="XAL91" s="545"/>
      <c r="XAM91" s="545"/>
      <c r="XAN91" s="545"/>
      <c r="XAP91" s="545"/>
      <c r="XAQ91" s="545"/>
      <c r="XAR91" s="545"/>
      <c r="XAS91" s="545"/>
      <c r="XAT91" s="545"/>
      <c r="XAU91" s="545"/>
      <c r="XAV91" s="545"/>
      <c r="XAX91" s="545"/>
      <c r="XAY91" s="545"/>
      <c r="XAZ91" s="545"/>
      <c r="XBA91" s="545"/>
      <c r="XBB91" s="545"/>
      <c r="XBC91" s="545"/>
      <c r="XBD91" s="545"/>
      <c r="XBF91" s="545"/>
      <c r="XBG91" s="545"/>
      <c r="XBH91" s="545"/>
      <c r="XBI91" s="545"/>
      <c r="XBJ91" s="545"/>
      <c r="XBK91" s="545"/>
      <c r="XBL91" s="545"/>
      <c r="XBN91" s="545"/>
      <c r="XBO91" s="545"/>
      <c r="XBP91" s="545"/>
      <c r="XBQ91" s="545"/>
      <c r="XBR91" s="545"/>
      <c r="XBS91" s="545"/>
      <c r="XBT91" s="545"/>
      <c r="XBV91" s="545"/>
      <c r="XBW91" s="545"/>
      <c r="XBX91" s="545"/>
      <c r="XBY91" s="545"/>
      <c r="XBZ91" s="545"/>
      <c r="XCA91" s="545"/>
      <c r="XCB91" s="545"/>
      <c r="XCD91" s="545"/>
      <c r="XCE91" s="545"/>
      <c r="XCF91" s="545"/>
      <c r="XCG91" s="545"/>
      <c r="XCH91" s="545"/>
      <c r="XCI91" s="545"/>
      <c r="XCJ91" s="545"/>
      <c r="XCL91" s="545"/>
      <c r="XCM91" s="545"/>
      <c r="XCN91" s="545"/>
      <c r="XCO91" s="545"/>
      <c r="XCP91" s="545"/>
      <c r="XCQ91" s="545"/>
      <c r="XCR91" s="545"/>
      <c r="XCT91" s="545"/>
      <c r="XCU91" s="545"/>
      <c r="XCV91" s="545"/>
      <c r="XCW91" s="545"/>
      <c r="XCX91" s="545"/>
      <c r="XCY91" s="545"/>
      <c r="XCZ91" s="545"/>
      <c r="XDB91" s="545"/>
      <c r="XDC91" s="545"/>
      <c r="XDD91" s="545"/>
      <c r="XDE91" s="545"/>
      <c r="XDF91" s="545"/>
      <c r="XDG91" s="545"/>
      <c r="XDH91" s="545"/>
      <c r="XDJ91" s="545"/>
      <c r="XDK91" s="545"/>
      <c r="XDL91" s="545"/>
      <c r="XDM91" s="545"/>
      <c r="XDN91" s="545"/>
      <c r="XDO91" s="545"/>
      <c r="XDP91" s="545"/>
      <c r="XDR91" s="545"/>
      <c r="XDS91" s="545"/>
      <c r="XDT91" s="545"/>
      <c r="XDU91" s="545"/>
      <c r="XDV91" s="545"/>
      <c r="XDW91" s="545"/>
      <c r="XDX91" s="545"/>
      <c r="XDZ91" s="545"/>
      <c r="XEA91" s="545"/>
      <c r="XEB91" s="545"/>
      <c r="XEC91" s="545"/>
      <c r="XED91" s="545"/>
      <c r="XEE91" s="545"/>
      <c r="XEF91" s="545"/>
      <c r="XEH91" s="545"/>
      <c r="XEI91" s="545"/>
      <c r="XEJ91" s="545"/>
      <c r="XEK91" s="545"/>
      <c r="XEL91" s="545"/>
      <c r="XEM91" s="545"/>
      <c r="XEN91" s="545"/>
      <c r="XEP91" s="545"/>
      <c r="XEQ91" s="545"/>
      <c r="XER91" s="545"/>
      <c r="XES91" s="545"/>
      <c r="XET91" s="545"/>
      <c r="XEU91" s="545"/>
      <c r="XEV91" s="545"/>
      <c r="XEX91" s="545"/>
      <c r="XEY91" s="545"/>
      <c r="XEZ91" s="545"/>
      <c r="XFA91" s="545"/>
      <c r="XFB91" s="545"/>
      <c r="XFC91" s="545"/>
      <c r="XFD91" s="545"/>
    </row>
    <row r="92" spans="3:1024 1026:2048 2050:3072 3074:4096 4098:5120 5122:6144 6146:7168 7170:8192 8194:9216 9218:10240 10242:11264 11266:12288 12290:13312 13314:14336 14338:15360 15362:16384" s="256" customFormat="1" x14ac:dyDescent="0.15">
      <c r="C92" s="49"/>
      <c r="D92" s="258"/>
      <c r="E92" s="274"/>
      <c r="F92" s="521"/>
      <c r="G92" s="274" t="s">
        <v>708</v>
      </c>
      <c r="H92" s="274"/>
      <c r="I92" s="274"/>
      <c r="J92" s="650"/>
      <c r="K92" s="650"/>
      <c r="L92" s="609"/>
      <c r="M92" s="521"/>
      <c r="N92" s="545"/>
      <c r="O92" s="545"/>
      <c r="P92" s="545"/>
      <c r="S92" s="545"/>
      <c r="T92" s="545"/>
      <c r="V92" s="545"/>
      <c r="W92" s="545"/>
      <c r="X92" s="545"/>
      <c r="AA92" s="545"/>
      <c r="AB92" s="545"/>
      <c r="AD92" s="545"/>
      <c r="AE92" s="545"/>
      <c r="AF92" s="545"/>
      <c r="AI92" s="545"/>
      <c r="AJ92" s="545"/>
      <c r="AL92" s="545"/>
      <c r="AM92" s="545"/>
      <c r="AN92" s="545"/>
      <c r="AQ92" s="545"/>
      <c r="AR92" s="545"/>
      <c r="AT92" s="545"/>
      <c r="AU92" s="545"/>
      <c r="AV92" s="545"/>
      <c r="AY92" s="545"/>
      <c r="AZ92" s="545"/>
      <c r="BB92" s="545"/>
      <c r="BC92" s="545"/>
      <c r="BD92" s="545"/>
      <c r="BG92" s="545"/>
      <c r="BH92" s="545"/>
      <c r="BJ92" s="545"/>
      <c r="BK92" s="545"/>
      <c r="BL92" s="545"/>
      <c r="BO92" s="545"/>
      <c r="BP92" s="545"/>
      <c r="BR92" s="545"/>
      <c r="BS92" s="545"/>
      <c r="BT92" s="545"/>
      <c r="BW92" s="545"/>
      <c r="BX92" s="545"/>
      <c r="BZ92" s="545"/>
      <c r="CA92" s="545"/>
      <c r="CB92" s="545"/>
      <c r="CE92" s="545"/>
      <c r="CF92" s="545"/>
      <c r="CH92" s="545"/>
      <c r="CI92" s="545"/>
      <c r="CJ92" s="545"/>
      <c r="CM92" s="545"/>
      <c r="CN92" s="545"/>
      <c r="CP92" s="545"/>
      <c r="CQ92" s="545"/>
      <c r="CR92" s="545"/>
      <c r="CU92" s="545"/>
      <c r="CV92" s="545"/>
      <c r="CX92" s="545"/>
      <c r="CY92" s="545"/>
      <c r="CZ92" s="545"/>
      <c r="DC92" s="545"/>
      <c r="DD92" s="545"/>
      <c r="DF92" s="545"/>
      <c r="DG92" s="545"/>
      <c r="DH92" s="545"/>
      <c r="DK92" s="545"/>
      <c r="DL92" s="545"/>
      <c r="DN92" s="545"/>
      <c r="DO92" s="545"/>
      <c r="DP92" s="545"/>
      <c r="DS92" s="545"/>
      <c r="DT92" s="545"/>
      <c r="DV92" s="545"/>
      <c r="DW92" s="545"/>
      <c r="DX92" s="545"/>
      <c r="EA92" s="545"/>
      <c r="EB92" s="545"/>
      <c r="ED92" s="545"/>
      <c r="EE92" s="545"/>
      <c r="EF92" s="545"/>
      <c r="EI92" s="545"/>
      <c r="EJ92" s="545"/>
      <c r="EL92" s="545"/>
      <c r="EM92" s="545"/>
      <c r="EN92" s="545"/>
      <c r="EQ92" s="545"/>
      <c r="ER92" s="545"/>
      <c r="ET92" s="545"/>
      <c r="EU92" s="545"/>
      <c r="EV92" s="545"/>
      <c r="EY92" s="545"/>
      <c r="EZ92" s="545"/>
      <c r="FB92" s="545"/>
      <c r="FC92" s="545"/>
      <c r="FD92" s="545"/>
      <c r="FG92" s="545"/>
      <c r="FH92" s="545"/>
      <c r="FJ92" s="545"/>
      <c r="FK92" s="545"/>
      <c r="FL92" s="545"/>
      <c r="FO92" s="545"/>
      <c r="FP92" s="545"/>
      <c r="FR92" s="545"/>
      <c r="FS92" s="545"/>
      <c r="FT92" s="545"/>
      <c r="FW92" s="545"/>
      <c r="FX92" s="545"/>
      <c r="FZ92" s="545"/>
      <c r="GA92" s="545"/>
      <c r="GB92" s="545"/>
      <c r="GE92" s="545"/>
      <c r="GF92" s="545"/>
      <c r="GH92" s="545"/>
      <c r="GI92" s="545"/>
      <c r="GJ92" s="545"/>
      <c r="GM92" s="545"/>
      <c r="GN92" s="545"/>
      <c r="GP92" s="545"/>
      <c r="GQ92" s="545"/>
      <c r="GR92" s="545"/>
      <c r="GU92" s="545"/>
      <c r="GV92" s="545"/>
      <c r="GX92" s="545"/>
      <c r="GY92" s="545"/>
      <c r="GZ92" s="545"/>
      <c r="HC92" s="545"/>
      <c r="HD92" s="545"/>
      <c r="HF92" s="545"/>
      <c r="HG92" s="545"/>
      <c r="HH92" s="545"/>
      <c r="HK92" s="545"/>
      <c r="HL92" s="545"/>
      <c r="HN92" s="545"/>
      <c r="HO92" s="545"/>
      <c r="HP92" s="545"/>
      <c r="HS92" s="545"/>
      <c r="HT92" s="545"/>
      <c r="HV92" s="545"/>
      <c r="HW92" s="545"/>
      <c r="HX92" s="545"/>
      <c r="IA92" s="545"/>
      <c r="IB92" s="545"/>
      <c r="ID92" s="545"/>
      <c r="IE92" s="545"/>
      <c r="IF92" s="545"/>
      <c r="II92" s="545"/>
      <c r="IJ92" s="545"/>
      <c r="IL92" s="545"/>
      <c r="IM92" s="545"/>
      <c r="IN92" s="545"/>
      <c r="IQ92" s="545"/>
      <c r="IR92" s="545"/>
      <c r="IT92" s="545"/>
      <c r="IU92" s="545"/>
      <c r="IV92" s="545"/>
      <c r="IY92" s="545"/>
      <c r="IZ92" s="545"/>
      <c r="JB92" s="545"/>
      <c r="JC92" s="545"/>
      <c r="JD92" s="545"/>
      <c r="JG92" s="545"/>
      <c r="JH92" s="545"/>
      <c r="JJ92" s="545"/>
      <c r="JK92" s="545"/>
      <c r="JL92" s="545"/>
      <c r="JO92" s="545"/>
      <c r="JP92" s="545"/>
      <c r="JR92" s="545"/>
      <c r="JS92" s="545"/>
      <c r="JT92" s="545"/>
      <c r="JW92" s="545"/>
      <c r="JX92" s="545"/>
      <c r="JZ92" s="545"/>
      <c r="KA92" s="545"/>
      <c r="KB92" s="545"/>
      <c r="KE92" s="545"/>
      <c r="KF92" s="545"/>
      <c r="KH92" s="545"/>
      <c r="KI92" s="545"/>
      <c r="KJ92" s="545"/>
      <c r="KM92" s="545"/>
      <c r="KN92" s="545"/>
      <c r="KP92" s="545"/>
      <c r="KQ92" s="545"/>
      <c r="KR92" s="545"/>
      <c r="KU92" s="545"/>
      <c r="KV92" s="545"/>
      <c r="KX92" s="545"/>
      <c r="KY92" s="545"/>
      <c r="KZ92" s="545"/>
      <c r="LC92" s="545"/>
      <c r="LD92" s="545"/>
      <c r="LF92" s="545"/>
      <c r="LG92" s="545"/>
      <c r="LH92" s="545"/>
      <c r="LK92" s="545"/>
      <c r="LL92" s="545"/>
      <c r="LN92" s="545"/>
      <c r="LO92" s="545"/>
      <c r="LP92" s="545"/>
      <c r="LS92" s="545"/>
      <c r="LT92" s="545"/>
      <c r="LV92" s="545"/>
      <c r="LW92" s="545"/>
      <c r="LX92" s="545"/>
      <c r="MA92" s="545"/>
      <c r="MB92" s="545"/>
      <c r="MD92" s="545"/>
      <c r="ME92" s="545"/>
      <c r="MF92" s="545"/>
      <c r="MI92" s="545"/>
      <c r="MJ92" s="545"/>
      <c r="ML92" s="545"/>
      <c r="MM92" s="545"/>
      <c r="MN92" s="545"/>
      <c r="MQ92" s="545"/>
      <c r="MR92" s="545"/>
      <c r="MT92" s="545"/>
      <c r="MU92" s="545"/>
      <c r="MV92" s="545"/>
      <c r="MY92" s="545"/>
      <c r="MZ92" s="545"/>
      <c r="NB92" s="545"/>
      <c r="NC92" s="545"/>
      <c r="ND92" s="545"/>
      <c r="NG92" s="545"/>
      <c r="NH92" s="545"/>
      <c r="NJ92" s="545"/>
      <c r="NK92" s="545"/>
      <c r="NL92" s="545"/>
      <c r="NO92" s="545"/>
      <c r="NP92" s="545"/>
      <c r="NR92" s="545"/>
      <c r="NS92" s="545"/>
      <c r="NT92" s="545"/>
      <c r="NW92" s="545"/>
      <c r="NX92" s="545"/>
      <c r="NZ92" s="545"/>
      <c r="OA92" s="545"/>
      <c r="OB92" s="545"/>
      <c r="OE92" s="545"/>
      <c r="OF92" s="545"/>
      <c r="OH92" s="545"/>
      <c r="OI92" s="545"/>
      <c r="OJ92" s="545"/>
      <c r="OM92" s="545"/>
      <c r="ON92" s="545"/>
      <c r="OP92" s="545"/>
      <c r="OQ92" s="545"/>
      <c r="OR92" s="545"/>
      <c r="OU92" s="545"/>
      <c r="OV92" s="545"/>
      <c r="OX92" s="545"/>
      <c r="OY92" s="545"/>
      <c r="OZ92" s="545"/>
      <c r="PC92" s="545"/>
      <c r="PD92" s="545"/>
      <c r="PF92" s="545"/>
      <c r="PG92" s="545"/>
      <c r="PH92" s="545"/>
      <c r="PK92" s="545"/>
      <c r="PL92" s="545"/>
      <c r="PN92" s="545"/>
      <c r="PO92" s="545"/>
      <c r="PP92" s="545"/>
      <c r="PS92" s="545"/>
      <c r="PT92" s="545"/>
      <c r="PV92" s="545"/>
      <c r="PW92" s="545"/>
      <c r="PX92" s="545"/>
      <c r="QA92" s="545"/>
      <c r="QB92" s="545"/>
      <c r="QD92" s="545"/>
      <c r="QE92" s="545"/>
      <c r="QF92" s="545"/>
      <c r="QI92" s="545"/>
      <c r="QJ92" s="545"/>
      <c r="QL92" s="545"/>
      <c r="QM92" s="545"/>
      <c r="QN92" s="545"/>
      <c r="QQ92" s="545"/>
      <c r="QR92" s="545"/>
      <c r="QT92" s="545"/>
      <c r="QU92" s="545"/>
      <c r="QV92" s="545"/>
      <c r="QY92" s="545"/>
      <c r="QZ92" s="545"/>
      <c r="RB92" s="545"/>
      <c r="RC92" s="545"/>
      <c r="RD92" s="545"/>
      <c r="RG92" s="545"/>
      <c r="RH92" s="545"/>
      <c r="RJ92" s="545"/>
      <c r="RK92" s="545"/>
      <c r="RL92" s="545"/>
      <c r="RO92" s="545"/>
      <c r="RP92" s="545"/>
      <c r="RR92" s="545"/>
      <c r="RS92" s="545"/>
      <c r="RT92" s="545"/>
      <c r="RW92" s="545"/>
      <c r="RX92" s="545"/>
      <c r="RZ92" s="545"/>
      <c r="SA92" s="545"/>
      <c r="SB92" s="545"/>
      <c r="SE92" s="545"/>
      <c r="SF92" s="545"/>
      <c r="SH92" s="545"/>
      <c r="SI92" s="545"/>
      <c r="SJ92" s="545"/>
      <c r="SM92" s="545"/>
      <c r="SN92" s="545"/>
      <c r="SP92" s="545"/>
      <c r="SQ92" s="545"/>
      <c r="SR92" s="545"/>
      <c r="SU92" s="545"/>
      <c r="SV92" s="545"/>
      <c r="SX92" s="545"/>
      <c r="SY92" s="545"/>
      <c r="SZ92" s="545"/>
      <c r="TC92" s="545"/>
      <c r="TD92" s="545"/>
      <c r="TF92" s="545"/>
      <c r="TG92" s="545"/>
      <c r="TH92" s="545"/>
      <c r="TK92" s="545"/>
      <c r="TL92" s="545"/>
      <c r="TN92" s="545"/>
      <c r="TO92" s="545"/>
      <c r="TP92" s="545"/>
      <c r="TS92" s="545"/>
      <c r="TT92" s="545"/>
      <c r="TV92" s="545"/>
      <c r="TW92" s="545"/>
      <c r="TX92" s="545"/>
      <c r="UA92" s="545"/>
      <c r="UB92" s="545"/>
      <c r="UD92" s="545"/>
      <c r="UE92" s="545"/>
      <c r="UF92" s="545"/>
      <c r="UI92" s="545"/>
      <c r="UJ92" s="545"/>
      <c r="UL92" s="545"/>
      <c r="UM92" s="545"/>
      <c r="UN92" s="545"/>
      <c r="UQ92" s="545"/>
      <c r="UR92" s="545"/>
      <c r="UT92" s="545"/>
      <c r="UU92" s="545"/>
      <c r="UV92" s="545"/>
      <c r="UY92" s="545"/>
      <c r="UZ92" s="545"/>
      <c r="VB92" s="545"/>
      <c r="VC92" s="545"/>
      <c r="VD92" s="545"/>
      <c r="VG92" s="545"/>
      <c r="VH92" s="545"/>
      <c r="VJ92" s="545"/>
      <c r="VK92" s="545"/>
      <c r="VL92" s="545"/>
      <c r="VO92" s="545"/>
      <c r="VP92" s="545"/>
      <c r="VR92" s="545"/>
      <c r="VS92" s="545"/>
      <c r="VT92" s="545"/>
      <c r="VW92" s="545"/>
      <c r="VX92" s="545"/>
      <c r="VZ92" s="545"/>
      <c r="WA92" s="545"/>
      <c r="WB92" s="545"/>
      <c r="WE92" s="545"/>
      <c r="WF92" s="545"/>
      <c r="WH92" s="545"/>
      <c r="WI92" s="545"/>
      <c r="WJ92" s="545"/>
      <c r="WM92" s="545"/>
      <c r="WN92" s="545"/>
      <c r="WP92" s="545"/>
      <c r="WQ92" s="545"/>
      <c r="WR92" s="545"/>
      <c r="WU92" s="545"/>
      <c r="WV92" s="545"/>
      <c r="WX92" s="545"/>
      <c r="WY92" s="545"/>
      <c r="WZ92" s="545"/>
      <c r="XC92" s="545"/>
      <c r="XD92" s="545"/>
      <c r="XF92" s="545"/>
      <c r="XG92" s="545"/>
      <c r="XH92" s="545"/>
      <c r="XK92" s="545"/>
      <c r="XL92" s="545"/>
      <c r="XN92" s="545"/>
      <c r="XO92" s="545"/>
      <c r="XP92" s="545"/>
      <c r="XS92" s="545"/>
      <c r="XT92" s="545"/>
      <c r="XV92" s="545"/>
      <c r="XW92" s="545"/>
      <c r="XX92" s="545"/>
      <c r="YA92" s="545"/>
      <c r="YB92" s="545"/>
      <c r="YD92" s="545"/>
      <c r="YE92" s="545"/>
      <c r="YF92" s="545"/>
      <c r="YI92" s="545"/>
      <c r="YJ92" s="545"/>
      <c r="YL92" s="545"/>
      <c r="YM92" s="545"/>
      <c r="YN92" s="545"/>
      <c r="YQ92" s="545"/>
      <c r="YR92" s="545"/>
      <c r="YT92" s="545"/>
      <c r="YU92" s="545"/>
      <c r="YV92" s="545"/>
      <c r="YY92" s="545"/>
      <c r="YZ92" s="545"/>
      <c r="ZB92" s="545"/>
      <c r="ZC92" s="545"/>
      <c r="ZD92" s="545"/>
      <c r="ZG92" s="545"/>
      <c r="ZH92" s="545"/>
      <c r="ZJ92" s="545"/>
      <c r="ZK92" s="545"/>
      <c r="ZL92" s="545"/>
      <c r="ZO92" s="545"/>
      <c r="ZP92" s="545"/>
      <c r="ZR92" s="545"/>
      <c r="ZS92" s="545"/>
      <c r="ZT92" s="545"/>
      <c r="ZW92" s="545"/>
      <c r="ZX92" s="545"/>
      <c r="ZZ92" s="545"/>
      <c r="AAA92" s="545"/>
      <c r="AAB92" s="545"/>
      <c r="AAE92" s="545"/>
      <c r="AAF92" s="545"/>
      <c r="AAH92" s="545"/>
      <c r="AAI92" s="545"/>
      <c r="AAJ92" s="545"/>
      <c r="AAM92" s="545"/>
      <c r="AAN92" s="545"/>
      <c r="AAP92" s="545"/>
      <c r="AAQ92" s="545"/>
      <c r="AAR92" s="545"/>
      <c r="AAU92" s="545"/>
      <c r="AAV92" s="545"/>
      <c r="AAX92" s="545"/>
      <c r="AAY92" s="545"/>
      <c r="AAZ92" s="545"/>
      <c r="ABC92" s="545"/>
      <c r="ABD92" s="545"/>
      <c r="ABF92" s="545"/>
      <c r="ABG92" s="545"/>
      <c r="ABH92" s="545"/>
      <c r="ABK92" s="545"/>
      <c r="ABL92" s="545"/>
      <c r="ABN92" s="545"/>
      <c r="ABO92" s="545"/>
      <c r="ABP92" s="545"/>
      <c r="ABS92" s="545"/>
      <c r="ABT92" s="545"/>
      <c r="ABV92" s="545"/>
      <c r="ABW92" s="545"/>
      <c r="ABX92" s="545"/>
      <c r="ACA92" s="545"/>
      <c r="ACB92" s="545"/>
      <c r="ACD92" s="545"/>
      <c r="ACE92" s="545"/>
      <c r="ACF92" s="545"/>
      <c r="ACI92" s="545"/>
      <c r="ACJ92" s="545"/>
      <c r="ACL92" s="545"/>
      <c r="ACM92" s="545"/>
      <c r="ACN92" s="545"/>
      <c r="ACQ92" s="545"/>
      <c r="ACR92" s="545"/>
      <c r="ACT92" s="545"/>
      <c r="ACU92" s="545"/>
      <c r="ACV92" s="545"/>
      <c r="ACY92" s="545"/>
      <c r="ACZ92" s="545"/>
      <c r="ADB92" s="545"/>
      <c r="ADC92" s="545"/>
      <c r="ADD92" s="545"/>
      <c r="ADG92" s="545"/>
      <c r="ADH92" s="545"/>
      <c r="ADJ92" s="545"/>
      <c r="ADK92" s="545"/>
      <c r="ADL92" s="545"/>
      <c r="ADO92" s="545"/>
      <c r="ADP92" s="545"/>
      <c r="ADR92" s="545"/>
      <c r="ADS92" s="545"/>
      <c r="ADT92" s="545"/>
      <c r="ADW92" s="545"/>
      <c r="ADX92" s="545"/>
      <c r="ADZ92" s="545"/>
      <c r="AEA92" s="545"/>
      <c r="AEB92" s="545"/>
      <c r="AEE92" s="545"/>
      <c r="AEF92" s="545"/>
      <c r="AEH92" s="545"/>
      <c r="AEI92" s="545"/>
      <c r="AEJ92" s="545"/>
      <c r="AEM92" s="545"/>
      <c r="AEN92" s="545"/>
      <c r="AEP92" s="545"/>
      <c r="AEQ92" s="545"/>
      <c r="AER92" s="545"/>
      <c r="AEU92" s="545"/>
      <c r="AEV92" s="545"/>
      <c r="AEX92" s="545"/>
      <c r="AEY92" s="545"/>
      <c r="AEZ92" s="545"/>
      <c r="AFC92" s="545"/>
      <c r="AFD92" s="545"/>
      <c r="AFF92" s="545"/>
      <c r="AFG92" s="545"/>
      <c r="AFH92" s="545"/>
      <c r="AFK92" s="545"/>
      <c r="AFL92" s="545"/>
      <c r="AFN92" s="545"/>
      <c r="AFO92" s="545"/>
      <c r="AFP92" s="545"/>
      <c r="AFS92" s="545"/>
      <c r="AFT92" s="545"/>
      <c r="AFV92" s="545"/>
      <c r="AFW92" s="545"/>
      <c r="AFX92" s="545"/>
      <c r="AGA92" s="545"/>
      <c r="AGB92" s="545"/>
      <c r="AGD92" s="545"/>
      <c r="AGE92" s="545"/>
      <c r="AGF92" s="545"/>
      <c r="AGI92" s="545"/>
      <c r="AGJ92" s="545"/>
      <c r="AGL92" s="545"/>
      <c r="AGM92" s="545"/>
      <c r="AGN92" s="545"/>
      <c r="AGQ92" s="545"/>
      <c r="AGR92" s="545"/>
      <c r="AGT92" s="545"/>
      <c r="AGU92" s="545"/>
      <c r="AGV92" s="545"/>
      <c r="AGY92" s="545"/>
      <c r="AGZ92" s="545"/>
      <c r="AHB92" s="545"/>
      <c r="AHC92" s="545"/>
      <c r="AHD92" s="545"/>
      <c r="AHG92" s="545"/>
      <c r="AHH92" s="545"/>
      <c r="AHJ92" s="545"/>
      <c r="AHK92" s="545"/>
      <c r="AHL92" s="545"/>
      <c r="AHO92" s="545"/>
      <c r="AHP92" s="545"/>
      <c r="AHR92" s="545"/>
      <c r="AHS92" s="545"/>
      <c r="AHT92" s="545"/>
      <c r="AHW92" s="545"/>
      <c r="AHX92" s="545"/>
      <c r="AHZ92" s="545"/>
      <c r="AIA92" s="545"/>
      <c r="AIB92" s="545"/>
      <c r="AIE92" s="545"/>
      <c r="AIF92" s="545"/>
      <c r="AIH92" s="545"/>
      <c r="AII92" s="545"/>
      <c r="AIJ92" s="545"/>
      <c r="AIM92" s="545"/>
      <c r="AIN92" s="545"/>
      <c r="AIP92" s="545"/>
      <c r="AIQ92" s="545"/>
      <c r="AIR92" s="545"/>
      <c r="AIU92" s="545"/>
      <c r="AIV92" s="545"/>
      <c r="AIX92" s="545"/>
      <c r="AIY92" s="545"/>
      <c r="AIZ92" s="545"/>
      <c r="AJC92" s="545"/>
      <c r="AJD92" s="545"/>
      <c r="AJF92" s="545"/>
      <c r="AJG92" s="545"/>
      <c r="AJH92" s="545"/>
      <c r="AJK92" s="545"/>
      <c r="AJL92" s="545"/>
      <c r="AJN92" s="545"/>
      <c r="AJO92" s="545"/>
      <c r="AJP92" s="545"/>
      <c r="AJS92" s="545"/>
      <c r="AJT92" s="545"/>
      <c r="AJV92" s="545"/>
      <c r="AJW92" s="545"/>
      <c r="AJX92" s="545"/>
      <c r="AKA92" s="545"/>
      <c r="AKB92" s="545"/>
      <c r="AKD92" s="545"/>
      <c r="AKE92" s="545"/>
      <c r="AKF92" s="545"/>
      <c r="AKI92" s="545"/>
      <c r="AKJ92" s="545"/>
      <c r="AKL92" s="545"/>
      <c r="AKM92" s="545"/>
      <c r="AKN92" s="545"/>
      <c r="AKQ92" s="545"/>
      <c r="AKR92" s="545"/>
      <c r="AKT92" s="545"/>
      <c r="AKU92" s="545"/>
      <c r="AKV92" s="545"/>
      <c r="AKY92" s="545"/>
      <c r="AKZ92" s="545"/>
      <c r="ALB92" s="545"/>
      <c r="ALC92" s="545"/>
      <c r="ALD92" s="545"/>
      <c r="ALG92" s="545"/>
      <c r="ALH92" s="545"/>
      <c r="ALJ92" s="545"/>
      <c r="ALK92" s="545"/>
      <c r="ALL92" s="545"/>
      <c r="ALO92" s="545"/>
      <c r="ALP92" s="545"/>
      <c r="ALR92" s="545"/>
      <c r="ALS92" s="545"/>
      <c r="ALT92" s="545"/>
      <c r="ALW92" s="545"/>
      <c r="ALX92" s="545"/>
      <c r="ALZ92" s="545"/>
      <c r="AMA92" s="545"/>
      <c r="AMB92" s="545"/>
      <c r="AME92" s="545"/>
      <c r="AMF92" s="545"/>
      <c r="AMH92" s="545"/>
      <c r="AMI92" s="545"/>
      <c r="AMJ92" s="545"/>
      <c r="AMM92" s="545"/>
      <c r="AMN92" s="545"/>
      <c r="AMP92" s="545"/>
      <c r="AMQ92" s="545"/>
      <c r="AMR92" s="545"/>
      <c r="AMU92" s="545"/>
      <c r="AMV92" s="545"/>
      <c r="AMX92" s="545"/>
      <c r="AMY92" s="545"/>
      <c r="AMZ92" s="545"/>
      <c r="ANC92" s="545"/>
      <c r="AND92" s="545"/>
      <c r="ANF92" s="545"/>
      <c r="ANG92" s="545"/>
      <c r="ANH92" s="545"/>
      <c r="ANK92" s="545"/>
      <c r="ANL92" s="545"/>
      <c r="ANN92" s="545"/>
      <c r="ANO92" s="545"/>
      <c r="ANP92" s="545"/>
      <c r="ANS92" s="545"/>
      <c r="ANT92" s="545"/>
      <c r="ANV92" s="545"/>
      <c r="ANW92" s="545"/>
      <c r="ANX92" s="545"/>
      <c r="AOA92" s="545"/>
      <c r="AOB92" s="545"/>
      <c r="AOD92" s="545"/>
      <c r="AOE92" s="545"/>
      <c r="AOF92" s="545"/>
      <c r="AOI92" s="545"/>
      <c r="AOJ92" s="545"/>
      <c r="AOL92" s="545"/>
      <c r="AOM92" s="545"/>
      <c r="AON92" s="545"/>
      <c r="AOQ92" s="545"/>
      <c r="AOR92" s="545"/>
      <c r="AOT92" s="545"/>
      <c r="AOU92" s="545"/>
      <c r="AOV92" s="545"/>
      <c r="AOY92" s="545"/>
      <c r="AOZ92" s="545"/>
      <c r="APB92" s="545"/>
      <c r="APC92" s="545"/>
      <c r="APD92" s="545"/>
      <c r="APG92" s="545"/>
      <c r="APH92" s="545"/>
      <c r="APJ92" s="545"/>
      <c r="APK92" s="545"/>
      <c r="APL92" s="545"/>
      <c r="APO92" s="545"/>
      <c r="APP92" s="545"/>
      <c r="APR92" s="545"/>
      <c r="APS92" s="545"/>
      <c r="APT92" s="545"/>
      <c r="APW92" s="545"/>
      <c r="APX92" s="545"/>
      <c r="APZ92" s="545"/>
      <c r="AQA92" s="545"/>
      <c r="AQB92" s="545"/>
      <c r="AQE92" s="545"/>
      <c r="AQF92" s="545"/>
      <c r="AQH92" s="545"/>
      <c r="AQI92" s="545"/>
      <c r="AQJ92" s="545"/>
      <c r="AQM92" s="545"/>
      <c r="AQN92" s="545"/>
      <c r="AQP92" s="545"/>
      <c r="AQQ92" s="545"/>
      <c r="AQR92" s="545"/>
      <c r="AQU92" s="545"/>
      <c r="AQV92" s="545"/>
      <c r="AQX92" s="545"/>
      <c r="AQY92" s="545"/>
      <c r="AQZ92" s="545"/>
      <c r="ARC92" s="545"/>
      <c r="ARD92" s="545"/>
      <c r="ARF92" s="545"/>
      <c r="ARG92" s="545"/>
      <c r="ARH92" s="545"/>
      <c r="ARK92" s="545"/>
      <c r="ARL92" s="545"/>
      <c r="ARN92" s="545"/>
      <c r="ARO92" s="545"/>
      <c r="ARP92" s="545"/>
      <c r="ARS92" s="545"/>
      <c r="ART92" s="545"/>
      <c r="ARV92" s="545"/>
      <c r="ARW92" s="545"/>
      <c r="ARX92" s="545"/>
      <c r="ASA92" s="545"/>
      <c r="ASB92" s="545"/>
      <c r="ASD92" s="545"/>
      <c r="ASE92" s="545"/>
      <c r="ASF92" s="545"/>
      <c r="ASI92" s="545"/>
      <c r="ASJ92" s="545"/>
      <c r="ASL92" s="545"/>
      <c r="ASM92" s="545"/>
      <c r="ASN92" s="545"/>
      <c r="ASQ92" s="545"/>
      <c r="ASR92" s="545"/>
      <c r="AST92" s="545"/>
      <c r="ASU92" s="545"/>
      <c r="ASV92" s="545"/>
      <c r="ASY92" s="545"/>
      <c r="ASZ92" s="545"/>
      <c r="ATB92" s="545"/>
      <c r="ATC92" s="545"/>
      <c r="ATD92" s="545"/>
      <c r="ATG92" s="545"/>
      <c r="ATH92" s="545"/>
      <c r="ATJ92" s="545"/>
      <c r="ATK92" s="545"/>
      <c r="ATL92" s="545"/>
      <c r="ATO92" s="545"/>
      <c r="ATP92" s="545"/>
      <c r="ATR92" s="545"/>
      <c r="ATS92" s="545"/>
      <c r="ATT92" s="545"/>
      <c r="ATW92" s="545"/>
      <c r="ATX92" s="545"/>
      <c r="ATZ92" s="545"/>
      <c r="AUA92" s="545"/>
      <c r="AUB92" s="545"/>
      <c r="AUE92" s="545"/>
      <c r="AUF92" s="545"/>
      <c r="AUH92" s="545"/>
      <c r="AUI92" s="545"/>
      <c r="AUJ92" s="545"/>
      <c r="AUM92" s="545"/>
      <c r="AUN92" s="545"/>
      <c r="AUP92" s="545"/>
      <c r="AUQ92" s="545"/>
      <c r="AUR92" s="545"/>
      <c r="AUU92" s="545"/>
      <c r="AUV92" s="545"/>
      <c r="AUX92" s="545"/>
      <c r="AUY92" s="545"/>
      <c r="AUZ92" s="545"/>
      <c r="AVC92" s="545"/>
      <c r="AVD92" s="545"/>
      <c r="AVF92" s="545"/>
      <c r="AVG92" s="545"/>
      <c r="AVH92" s="545"/>
      <c r="AVK92" s="545"/>
      <c r="AVL92" s="545"/>
      <c r="AVN92" s="545"/>
      <c r="AVO92" s="545"/>
      <c r="AVP92" s="545"/>
      <c r="AVS92" s="545"/>
      <c r="AVT92" s="545"/>
      <c r="AVV92" s="545"/>
      <c r="AVW92" s="545"/>
      <c r="AVX92" s="545"/>
      <c r="AWA92" s="545"/>
      <c r="AWB92" s="545"/>
      <c r="AWD92" s="545"/>
      <c r="AWE92" s="545"/>
      <c r="AWF92" s="545"/>
      <c r="AWI92" s="545"/>
      <c r="AWJ92" s="545"/>
      <c r="AWL92" s="545"/>
      <c r="AWM92" s="545"/>
      <c r="AWN92" s="545"/>
      <c r="AWQ92" s="545"/>
      <c r="AWR92" s="545"/>
      <c r="AWT92" s="545"/>
      <c r="AWU92" s="545"/>
      <c r="AWV92" s="545"/>
      <c r="AWY92" s="545"/>
      <c r="AWZ92" s="545"/>
      <c r="AXB92" s="545"/>
      <c r="AXC92" s="545"/>
      <c r="AXD92" s="545"/>
      <c r="AXG92" s="545"/>
      <c r="AXH92" s="545"/>
      <c r="AXJ92" s="545"/>
      <c r="AXK92" s="545"/>
      <c r="AXL92" s="545"/>
      <c r="AXO92" s="545"/>
      <c r="AXP92" s="545"/>
      <c r="AXR92" s="545"/>
      <c r="AXS92" s="545"/>
      <c r="AXT92" s="545"/>
      <c r="AXW92" s="545"/>
      <c r="AXX92" s="545"/>
      <c r="AXZ92" s="545"/>
      <c r="AYA92" s="545"/>
      <c r="AYB92" s="545"/>
      <c r="AYE92" s="545"/>
      <c r="AYF92" s="545"/>
      <c r="AYH92" s="545"/>
      <c r="AYI92" s="545"/>
      <c r="AYJ92" s="545"/>
      <c r="AYM92" s="545"/>
      <c r="AYN92" s="545"/>
      <c r="AYP92" s="545"/>
      <c r="AYQ92" s="545"/>
      <c r="AYR92" s="545"/>
      <c r="AYU92" s="545"/>
      <c r="AYV92" s="545"/>
      <c r="AYX92" s="545"/>
      <c r="AYY92" s="545"/>
      <c r="AYZ92" s="545"/>
      <c r="AZC92" s="545"/>
      <c r="AZD92" s="545"/>
      <c r="AZF92" s="545"/>
      <c r="AZG92" s="545"/>
      <c r="AZH92" s="545"/>
      <c r="AZK92" s="545"/>
      <c r="AZL92" s="545"/>
      <c r="AZN92" s="545"/>
      <c r="AZO92" s="545"/>
      <c r="AZP92" s="545"/>
      <c r="AZS92" s="545"/>
      <c r="AZT92" s="545"/>
      <c r="AZV92" s="545"/>
      <c r="AZW92" s="545"/>
      <c r="AZX92" s="545"/>
      <c r="BAA92" s="545"/>
      <c r="BAB92" s="545"/>
      <c r="BAD92" s="545"/>
      <c r="BAE92" s="545"/>
      <c r="BAF92" s="545"/>
      <c r="BAI92" s="545"/>
      <c r="BAJ92" s="545"/>
      <c r="BAL92" s="545"/>
      <c r="BAM92" s="545"/>
      <c r="BAN92" s="545"/>
      <c r="BAQ92" s="545"/>
      <c r="BAR92" s="545"/>
      <c r="BAT92" s="545"/>
      <c r="BAU92" s="545"/>
      <c r="BAV92" s="545"/>
      <c r="BAY92" s="545"/>
      <c r="BAZ92" s="545"/>
      <c r="BBB92" s="545"/>
      <c r="BBC92" s="545"/>
      <c r="BBD92" s="545"/>
      <c r="BBG92" s="545"/>
      <c r="BBH92" s="545"/>
      <c r="BBJ92" s="545"/>
      <c r="BBK92" s="545"/>
      <c r="BBL92" s="545"/>
      <c r="BBO92" s="545"/>
      <c r="BBP92" s="545"/>
      <c r="BBR92" s="545"/>
      <c r="BBS92" s="545"/>
      <c r="BBT92" s="545"/>
      <c r="BBW92" s="545"/>
      <c r="BBX92" s="545"/>
      <c r="BBZ92" s="545"/>
      <c r="BCA92" s="545"/>
      <c r="BCB92" s="545"/>
      <c r="BCE92" s="545"/>
      <c r="BCF92" s="545"/>
      <c r="BCH92" s="545"/>
      <c r="BCI92" s="545"/>
      <c r="BCJ92" s="545"/>
      <c r="BCM92" s="545"/>
      <c r="BCN92" s="545"/>
      <c r="BCP92" s="545"/>
      <c r="BCQ92" s="545"/>
      <c r="BCR92" s="545"/>
      <c r="BCU92" s="545"/>
      <c r="BCV92" s="545"/>
      <c r="BCX92" s="545"/>
      <c r="BCY92" s="545"/>
      <c r="BCZ92" s="545"/>
      <c r="BDC92" s="545"/>
      <c r="BDD92" s="545"/>
      <c r="BDF92" s="545"/>
      <c r="BDG92" s="545"/>
      <c r="BDH92" s="545"/>
      <c r="BDK92" s="545"/>
      <c r="BDL92" s="545"/>
      <c r="BDN92" s="545"/>
      <c r="BDO92" s="545"/>
      <c r="BDP92" s="545"/>
      <c r="BDS92" s="545"/>
      <c r="BDT92" s="545"/>
      <c r="BDV92" s="545"/>
      <c r="BDW92" s="545"/>
      <c r="BDX92" s="545"/>
      <c r="BEA92" s="545"/>
      <c r="BEB92" s="545"/>
      <c r="BED92" s="545"/>
      <c r="BEE92" s="545"/>
      <c r="BEF92" s="545"/>
      <c r="BEI92" s="545"/>
      <c r="BEJ92" s="545"/>
      <c r="BEL92" s="545"/>
      <c r="BEM92" s="545"/>
      <c r="BEN92" s="545"/>
      <c r="BEQ92" s="545"/>
      <c r="BER92" s="545"/>
      <c r="BET92" s="545"/>
      <c r="BEU92" s="545"/>
      <c r="BEV92" s="545"/>
      <c r="BEY92" s="545"/>
      <c r="BEZ92" s="545"/>
      <c r="BFB92" s="545"/>
      <c r="BFC92" s="545"/>
      <c r="BFD92" s="545"/>
      <c r="BFG92" s="545"/>
      <c r="BFH92" s="545"/>
      <c r="BFJ92" s="545"/>
      <c r="BFK92" s="545"/>
      <c r="BFL92" s="545"/>
      <c r="BFO92" s="545"/>
      <c r="BFP92" s="545"/>
      <c r="BFR92" s="545"/>
      <c r="BFS92" s="545"/>
      <c r="BFT92" s="545"/>
      <c r="BFW92" s="545"/>
      <c r="BFX92" s="545"/>
      <c r="BFZ92" s="545"/>
      <c r="BGA92" s="545"/>
      <c r="BGB92" s="545"/>
      <c r="BGE92" s="545"/>
      <c r="BGF92" s="545"/>
      <c r="BGH92" s="545"/>
      <c r="BGI92" s="545"/>
      <c r="BGJ92" s="545"/>
      <c r="BGM92" s="545"/>
      <c r="BGN92" s="545"/>
      <c r="BGP92" s="545"/>
      <c r="BGQ92" s="545"/>
      <c r="BGR92" s="545"/>
      <c r="BGU92" s="545"/>
      <c r="BGV92" s="545"/>
      <c r="BGX92" s="545"/>
      <c r="BGY92" s="545"/>
      <c r="BGZ92" s="545"/>
      <c r="BHC92" s="545"/>
      <c r="BHD92" s="545"/>
      <c r="BHF92" s="545"/>
      <c r="BHG92" s="545"/>
      <c r="BHH92" s="545"/>
      <c r="BHK92" s="545"/>
      <c r="BHL92" s="545"/>
      <c r="BHN92" s="545"/>
      <c r="BHO92" s="545"/>
      <c r="BHP92" s="545"/>
      <c r="BHS92" s="545"/>
      <c r="BHT92" s="545"/>
      <c r="BHV92" s="545"/>
      <c r="BHW92" s="545"/>
      <c r="BHX92" s="545"/>
      <c r="BIA92" s="545"/>
      <c r="BIB92" s="545"/>
      <c r="BID92" s="545"/>
      <c r="BIE92" s="545"/>
      <c r="BIF92" s="545"/>
      <c r="BII92" s="545"/>
      <c r="BIJ92" s="545"/>
      <c r="BIL92" s="545"/>
      <c r="BIM92" s="545"/>
      <c r="BIN92" s="545"/>
      <c r="BIQ92" s="545"/>
      <c r="BIR92" s="545"/>
      <c r="BIT92" s="545"/>
      <c r="BIU92" s="545"/>
      <c r="BIV92" s="545"/>
      <c r="BIY92" s="545"/>
      <c r="BIZ92" s="545"/>
      <c r="BJB92" s="545"/>
      <c r="BJC92" s="545"/>
      <c r="BJD92" s="545"/>
      <c r="BJG92" s="545"/>
      <c r="BJH92" s="545"/>
      <c r="BJJ92" s="545"/>
      <c r="BJK92" s="545"/>
      <c r="BJL92" s="545"/>
      <c r="BJO92" s="545"/>
      <c r="BJP92" s="545"/>
      <c r="BJR92" s="545"/>
      <c r="BJS92" s="545"/>
      <c r="BJT92" s="545"/>
      <c r="BJW92" s="545"/>
      <c r="BJX92" s="545"/>
      <c r="BJZ92" s="545"/>
      <c r="BKA92" s="545"/>
      <c r="BKB92" s="545"/>
      <c r="BKE92" s="545"/>
      <c r="BKF92" s="545"/>
      <c r="BKH92" s="545"/>
      <c r="BKI92" s="545"/>
      <c r="BKJ92" s="545"/>
      <c r="BKM92" s="545"/>
      <c r="BKN92" s="545"/>
      <c r="BKP92" s="545"/>
      <c r="BKQ92" s="545"/>
      <c r="BKR92" s="545"/>
      <c r="BKU92" s="545"/>
      <c r="BKV92" s="545"/>
      <c r="BKX92" s="545"/>
      <c r="BKY92" s="545"/>
      <c r="BKZ92" s="545"/>
      <c r="BLC92" s="545"/>
      <c r="BLD92" s="545"/>
      <c r="BLF92" s="545"/>
      <c r="BLG92" s="545"/>
      <c r="BLH92" s="545"/>
      <c r="BLK92" s="545"/>
      <c r="BLL92" s="545"/>
      <c r="BLN92" s="545"/>
      <c r="BLO92" s="545"/>
      <c r="BLP92" s="545"/>
      <c r="BLS92" s="545"/>
      <c r="BLT92" s="545"/>
      <c r="BLV92" s="545"/>
      <c r="BLW92" s="545"/>
      <c r="BLX92" s="545"/>
      <c r="BMA92" s="545"/>
      <c r="BMB92" s="545"/>
      <c r="BMD92" s="545"/>
      <c r="BME92" s="545"/>
      <c r="BMF92" s="545"/>
      <c r="BMI92" s="545"/>
      <c r="BMJ92" s="545"/>
      <c r="BML92" s="545"/>
      <c r="BMM92" s="545"/>
      <c r="BMN92" s="545"/>
      <c r="BMQ92" s="545"/>
      <c r="BMR92" s="545"/>
      <c r="BMT92" s="545"/>
      <c r="BMU92" s="545"/>
      <c r="BMV92" s="545"/>
      <c r="BMY92" s="545"/>
      <c r="BMZ92" s="545"/>
      <c r="BNB92" s="545"/>
      <c r="BNC92" s="545"/>
      <c r="BND92" s="545"/>
      <c r="BNG92" s="545"/>
      <c r="BNH92" s="545"/>
      <c r="BNJ92" s="545"/>
      <c r="BNK92" s="545"/>
      <c r="BNL92" s="545"/>
      <c r="BNO92" s="545"/>
      <c r="BNP92" s="545"/>
      <c r="BNR92" s="545"/>
      <c r="BNS92" s="545"/>
      <c r="BNT92" s="545"/>
      <c r="BNW92" s="545"/>
      <c r="BNX92" s="545"/>
      <c r="BNZ92" s="545"/>
      <c r="BOA92" s="545"/>
      <c r="BOB92" s="545"/>
      <c r="BOE92" s="545"/>
      <c r="BOF92" s="545"/>
      <c r="BOH92" s="545"/>
      <c r="BOI92" s="545"/>
      <c r="BOJ92" s="545"/>
      <c r="BOM92" s="545"/>
      <c r="BON92" s="545"/>
      <c r="BOP92" s="545"/>
      <c r="BOQ92" s="545"/>
      <c r="BOR92" s="545"/>
      <c r="BOU92" s="545"/>
      <c r="BOV92" s="545"/>
      <c r="BOX92" s="545"/>
      <c r="BOY92" s="545"/>
      <c r="BOZ92" s="545"/>
      <c r="BPC92" s="545"/>
      <c r="BPD92" s="545"/>
      <c r="BPF92" s="545"/>
      <c r="BPG92" s="545"/>
      <c r="BPH92" s="545"/>
      <c r="BPK92" s="545"/>
      <c r="BPL92" s="545"/>
      <c r="BPN92" s="545"/>
      <c r="BPO92" s="545"/>
      <c r="BPP92" s="545"/>
      <c r="BPS92" s="545"/>
      <c r="BPT92" s="545"/>
      <c r="BPV92" s="545"/>
      <c r="BPW92" s="545"/>
      <c r="BPX92" s="545"/>
      <c r="BQA92" s="545"/>
      <c r="BQB92" s="545"/>
      <c r="BQD92" s="545"/>
      <c r="BQE92" s="545"/>
      <c r="BQF92" s="545"/>
      <c r="BQI92" s="545"/>
      <c r="BQJ92" s="545"/>
      <c r="BQL92" s="545"/>
      <c r="BQM92" s="545"/>
      <c r="BQN92" s="545"/>
      <c r="BQQ92" s="545"/>
      <c r="BQR92" s="545"/>
      <c r="BQT92" s="545"/>
      <c r="BQU92" s="545"/>
      <c r="BQV92" s="545"/>
      <c r="BQY92" s="545"/>
      <c r="BQZ92" s="545"/>
      <c r="BRB92" s="545"/>
      <c r="BRC92" s="545"/>
      <c r="BRD92" s="545"/>
      <c r="BRG92" s="545"/>
      <c r="BRH92" s="545"/>
      <c r="BRJ92" s="545"/>
      <c r="BRK92" s="545"/>
      <c r="BRL92" s="545"/>
      <c r="BRO92" s="545"/>
      <c r="BRP92" s="545"/>
      <c r="BRR92" s="545"/>
      <c r="BRS92" s="545"/>
      <c r="BRT92" s="545"/>
      <c r="BRW92" s="545"/>
      <c r="BRX92" s="545"/>
      <c r="BRZ92" s="545"/>
      <c r="BSA92" s="545"/>
      <c r="BSB92" s="545"/>
      <c r="BSE92" s="545"/>
      <c r="BSF92" s="545"/>
      <c r="BSH92" s="545"/>
      <c r="BSI92" s="545"/>
      <c r="BSJ92" s="545"/>
      <c r="BSM92" s="545"/>
      <c r="BSN92" s="545"/>
      <c r="BSP92" s="545"/>
      <c r="BSQ92" s="545"/>
      <c r="BSR92" s="545"/>
      <c r="BSU92" s="545"/>
      <c r="BSV92" s="545"/>
      <c r="BSX92" s="545"/>
      <c r="BSY92" s="545"/>
      <c r="BSZ92" s="545"/>
      <c r="BTC92" s="545"/>
      <c r="BTD92" s="545"/>
      <c r="BTF92" s="545"/>
      <c r="BTG92" s="545"/>
      <c r="BTH92" s="545"/>
      <c r="BTK92" s="545"/>
      <c r="BTL92" s="545"/>
      <c r="BTN92" s="545"/>
      <c r="BTO92" s="545"/>
      <c r="BTP92" s="545"/>
      <c r="BTS92" s="545"/>
      <c r="BTT92" s="545"/>
      <c r="BTV92" s="545"/>
      <c r="BTW92" s="545"/>
      <c r="BTX92" s="545"/>
      <c r="BUA92" s="545"/>
      <c r="BUB92" s="545"/>
      <c r="BUD92" s="545"/>
      <c r="BUE92" s="545"/>
      <c r="BUF92" s="545"/>
      <c r="BUI92" s="545"/>
      <c r="BUJ92" s="545"/>
      <c r="BUL92" s="545"/>
      <c r="BUM92" s="545"/>
      <c r="BUN92" s="545"/>
      <c r="BUQ92" s="545"/>
      <c r="BUR92" s="545"/>
      <c r="BUT92" s="545"/>
      <c r="BUU92" s="545"/>
      <c r="BUV92" s="545"/>
      <c r="BUY92" s="545"/>
      <c r="BUZ92" s="545"/>
      <c r="BVB92" s="545"/>
      <c r="BVC92" s="545"/>
      <c r="BVD92" s="545"/>
      <c r="BVG92" s="545"/>
      <c r="BVH92" s="545"/>
      <c r="BVJ92" s="545"/>
      <c r="BVK92" s="545"/>
      <c r="BVL92" s="545"/>
      <c r="BVO92" s="545"/>
      <c r="BVP92" s="545"/>
      <c r="BVR92" s="545"/>
      <c r="BVS92" s="545"/>
      <c r="BVT92" s="545"/>
      <c r="BVW92" s="545"/>
      <c r="BVX92" s="545"/>
      <c r="BVZ92" s="545"/>
      <c r="BWA92" s="545"/>
      <c r="BWB92" s="545"/>
      <c r="BWE92" s="545"/>
      <c r="BWF92" s="545"/>
      <c r="BWH92" s="545"/>
      <c r="BWI92" s="545"/>
      <c r="BWJ92" s="545"/>
      <c r="BWM92" s="545"/>
      <c r="BWN92" s="545"/>
      <c r="BWP92" s="545"/>
      <c r="BWQ92" s="545"/>
      <c r="BWR92" s="545"/>
      <c r="BWU92" s="545"/>
      <c r="BWV92" s="545"/>
      <c r="BWX92" s="545"/>
      <c r="BWY92" s="545"/>
      <c r="BWZ92" s="545"/>
      <c r="BXC92" s="545"/>
      <c r="BXD92" s="545"/>
      <c r="BXF92" s="545"/>
      <c r="BXG92" s="545"/>
      <c r="BXH92" s="545"/>
      <c r="BXK92" s="545"/>
      <c r="BXL92" s="545"/>
      <c r="BXN92" s="545"/>
      <c r="BXO92" s="545"/>
      <c r="BXP92" s="545"/>
      <c r="BXS92" s="545"/>
      <c r="BXT92" s="545"/>
      <c r="BXV92" s="545"/>
      <c r="BXW92" s="545"/>
      <c r="BXX92" s="545"/>
      <c r="BYA92" s="545"/>
      <c r="BYB92" s="545"/>
      <c r="BYD92" s="545"/>
      <c r="BYE92" s="545"/>
      <c r="BYF92" s="545"/>
      <c r="BYI92" s="545"/>
      <c r="BYJ92" s="545"/>
      <c r="BYL92" s="545"/>
      <c r="BYM92" s="545"/>
      <c r="BYN92" s="545"/>
      <c r="BYQ92" s="545"/>
      <c r="BYR92" s="545"/>
      <c r="BYT92" s="545"/>
      <c r="BYU92" s="545"/>
      <c r="BYV92" s="545"/>
      <c r="BYY92" s="545"/>
      <c r="BYZ92" s="545"/>
      <c r="BZB92" s="545"/>
      <c r="BZC92" s="545"/>
      <c r="BZD92" s="545"/>
      <c r="BZG92" s="545"/>
      <c r="BZH92" s="545"/>
      <c r="BZJ92" s="545"/>
      <c r="BZK92" s="545"/>
      <c r="BZL92" s="545"/>
      <c r="BZO92" s="545"/>
      <c r="BZP92" s="545"/>
      <c r="BZR92" s="545"/>
      <c r="BZS92" s="545"/>
      <c r="BZT92" s="545"/>
      <c r="BZW92" s="545"/>
      <c r="BZX92" s="545"/>
      <c r="BZZ92" s="545"/>
      <c r="CAA92" s="545"/>
      <c r="CAB92" s="545"/>
      <c r="CAE92" s="545"/>
      <c r="CAF92" s="545"/>
      <c r="CAH92" s="545"/>
      <c r="CAI92" s="545"/>
      <c r="CAJ92" s="545"/>
      <c r="CAM92" s="545"/>
      <c r="CAN92" s="545"/>
      <c r="CAP92" s="545"/>
      <c r="CAQ92" s="545"/>
      <c r="CAR92" s="545"/>
      <c r="CAU92" s="545"/>
      <c r="CAV92" s="545"/>
      <c r="CAX92" s="545"/>
      <c r="CAY92" s="545"/>
      <c r="CAZ92" s="545"/>
      <c r="CBC92" s="545"/>
      <c r="CBD92" s="545"/>
      <c r="CBF92" s="545"/>
      <c r="CBG92" s="545"/>
      <c r="CBH92" s="545"/>
      <c r="CBK92" s="545"/>
      <c r="CBL92" s="545"/>
      <c r="CBN92" s="545"/>
      <c r="CBO92" s="545"/>
      <c r="CBP92" s="545"/>
      <c r="CBS92" s="545"/>
      <c r="CBT92" s="545"/>
      <c r="CBV92" s="545"/>
      <c r="CBW92" s="545"/>
      <c r="CBX92" s="545"/>
      <c r="CCA92" s="545"/>
      <c r="CCB92" s="545"/>
      <c r="CCD92" s="545"/>
      <c r="CCE92" s="545"/>
      <c r="CCF92" s="545"/>
      <c r="CCI92" s="545"/>
      <c r="CCJ92" s="545"/>
      <c r="CCL92" s="545"/>
      <c r="CCM92" s="545"/>
      <c r="CCN92" s="545"/>
      <c r="CCQ92" s="545"/>
      <c r="CCR92" s="545"/>
      <c r="CCT92" s="545"/>
      <c r="CCU92" s="545"/>
      <c r="CCV92" s="545"/>
      <c r="CCY92" s="545"/>
      <c r="CCZ92" s="545"/>
      <c r="CDB92" s="545"/>
      <c r="CDC92" s="545"/>
      <c r="CDD92" s="545"/>
      <c r="CDG92" s="545"/>
      <c r="CDH92" s="545"/>
      <c r="CDJ92" s="545"/>
      <c r="CDK92" s="545"/>
      <c r="CDL92" s="545"/>
      <c r="CDO92" s="545"/>
      <c r="CDP92" s="545"/>
      <c r="CDR92" s="545"/>
      <c r="CDS92" s="545"/>
      <c r="CDT92" s="545"/>
      <c r="CDW92" s="545"/>
      <c r="CDX92" s="545"/>
      <c r="CDZ92" s="545"/>
      <c r="CEA92" s="545"/>
      <c r="CEB92" s="545"/>
      <c r="CEE92" s="545"/>
      <c r="CEF92" s="545"/>
      <c r="CEH92" s="545"/>
      <c r="CEI92" s="545"/>
      <c r="CEJ92" s="545"/>
      <c r="CEM92" s="545"/>
      <c r="CEN92" s="545"/>
      <c r="CEP92" s="545"/>
      <c r="CEQ92" s="545"/>
      <c r="CER92" s="545"/>
      <c r="CEU92" s="545"/>
      <c r="CEV92" s="545"/>
      <c r="CEX92" s="545"/>
      <c r="CEY92" s="545"/>
      <c r="CEZ92" s="545"/>
      <c r="CFC92" s="545"/>
      <c r="CFD92" s="545"/>
      <c r="CFF92" s="545"/>
      <c r="CFG92" s="545"/>
      <c r="CFH92" s="545"/>
      <c r="CFK92" s="545"/>
      <c r="CFL92" s="545"/>
      <c r="CFN92" s="545"/>
      <c r="CFO92" s="545"/>
      <c r="CFP92" s="545"/>
      <c r="CFS92" s="545"/>
      <c r="CFT92" s="545"/>
      <c r="CFV92" s="545"/>
      <c r="CFW92" s="545"/>
      <c r="CFX92" s="545"/>
      <c r="CGA92" s="545"/>
      <c r="CGB92" s="545"/>
      <c r="CGD92" s="545"/>
      <c r="CGE92" s="545"/>
      <c r="CGF92" s="545"/>
      <c r="CGI92" s="545"/>
      <c r="CGJ92" s="545"/>
      <c r="CGL92" s="545"/>
      <c r="CGM92" s="545"/>
      <c r="CGN92" s="545"/>
      <c r="CGQ92" s="545"/>
      <c r="CGR92" s="545"/>
      <c r="CGT92" s="545"/>
      <c r="CGU92" s="545"/>
      <c r="CGV92" s="545"/>
      <c r="CGY92" s="545"/>
      <c r="CGZ92" s="545"/>
      <c r="CHB92" s="545"/>
      <c r="CHC92" s="545"/>
      <c r="CHD92" s="545"/>
      <c r="CHG92" s="545"/>
      <c r="CHH92" s="545"/>
      <c r="CHJ92" s="545"/>
      <c r="CHK92" s="545"/>
      <c r="CHL92" s="545"/>
      <c r="CHO92" s="545"/>
      <c r="CHP92" s="545"/>
      <c r="CHR92" s="545"/>
      <c r="CHS92" s="545"/>
      <c r="CHT92" s="545"/>
      <c r="CHW92" s="545"/>
      <c r="CHX92" s="545"/>
      <c r="CHZ92" s="545"/>
      <c r="CIA92" s="545"/>
      <c r="CIB92" s="545"/>
      <c r="CIE92" s="545"/>
      <c r="CIF92" s="545"/>
      <c r="CIH92" s="545"/>
      <c r="CII92" s="545"/>
      <c r="CIJ92" s="545"/>
      <c r="CIM92" s="545"/>
      <c r="CIN92" s="545"/>
      <c r="CIP92" s="545"/>
      <c r="CIQ92" s="545"/>
      <c r="CIR92" s="545"/>
      <c r="CIU92" s="545"/>
      <c r="CIV92" s="545"/>
      <c r="CIX92" s="545"/>
      <c r="CIY92" s="545"/>
      <c r="CIZ92" s="545"/>
      <c r="CJC92" s="545"/>
      <c r="CJD92" s="545"/>
      <c r="CJF92" s="545"/>
      <c r="CJG92" s="545"/>
      <c r="CJH92" s="545"/>
      <c r="CJK92" s="545"/>
      <c r="CJL92" s="545"/>
      <c r="CJN92" s="545"/>
      <c r="CJO92" s="545"/>
      <c r="CJP92" s="545"/>
      <c r="CJS92" s="545"/>
      <c r="CJT92" s="545"/>
      <c r="CJV92" s="545"/>
      <c r="CJW92" s="545"/>
      <c r="CJX92" s="545"/>
      <c r="CKA92" s="545"/>
      <c r="CKB92" s="545"/>
      <c r="CKD92" s="545"/>
      <c r="CKE92" s="545"/>
      <c r="CKF92" s="545"/>
      <c r="CKI92" s="545"/>
      <c r="CKJ92" s="545"/>
      <c r="CKL92" s="545"/>
      <c r="CKM92" s="545"/>
      <c r="CKN92" s="545"/>
      <c r="CKQ92" s="545"/>
      <c r="CKR92" s="545"/>
      <c r="CKT92" s="545"/>
      <c r="CKU92" s="545"/>
      <c r="CKV92" s="545"/>
      <c r="CKY92" s="545"/>
      <c r="CKZ92" s="545"/>
      <c r="CLB92" s="545"/>
      <c r="CLC92" s="545"/>
      <c r="CLD92" s="545"/>
      <c r="CLG92" s="545"/>
      <c r="CLH92" s="545"/>
      <c r="CLJ92" s="545"/>
      <c r="CLK92" s="545"/>
      <c r="CLL92" s="545"/>
      <c r="CLO92" s="545"/>
      <c r="CLP92" s="545"/>
      <c r="CLR92" s="545"/>
      <c r="CLS92" s="545"/>
      <c r="CLT92" s="545"/>
      <c r="CLW92" s="545"/>
      <c r="CLX92" s="545"/>
      <c r="CLZ92" s="545"/>
      <c r="CMA92" s="545"/>
      <c r="CMB92" s="545"/>
      <c r="CME92" s="545"/>
      <c r="CMF92" s="545"/>
      <c r="CMH92" s="545"/>
      <c r="CMI92" s="545"/>
      <c r="CMJ92" s="545"/>
      <c r="CMM92" s="545"/>
      <c r="CMN92" s="545"/>
      <c r="CMP92" s="545"/>
      <c r="CMQ92" s="545"/>
      <c r="CMR92" s="545"/>
      <c r="CMU92" s="545"/>
      <c r="CMV92" s="545"/>
      <c r="CMX92" s="545"/>
      <c r="CMY92" s="545"/>
      <c r="CMZ92" s="545"/>
      <c r="CNC92" s="545"/>
      <c r="CND92" s="545"/>
      <c r="CNF92" s="545"/>
      <c r="CNG92" s="545"/>
      <c r="CNH92" s="545"/>
      <c r="CNK92" s="545"/>
      <c r="CNL92" s="545"/>
      <c r="CNN92" s="545"/>
      <c r="CNO92" s="545"/>
      <c r="CNP92" s="545"/>
      <c r="CNS92" s="545"/>
      <c r="CNT92" s="545"/>
      <c r="CNV92" s="545"/>
      <c r="CNW92" s="545"/>
      <c r="CNX92" s="545"/>
      <c r="COA92" s="545"/>
      <c r="COB92" s="545"/>
      <c r="COD92" s="545"/>
      <c r="COE92" s="545"/>
      <c r="COF92" s="545"/>
      <c r="COI92" s="545"/>
      <c r="COJ92" s="545"/>
      <c r="COL92" s="545"/>
      <c r="COM92" s="545"/>
      <c r="CON92" s="545"/>
      <c r="COQ92" s="545"/>
      <c r="COR92" s="545"/>
      <c r="COT92" s="545"/>
      <c r="COU92" s="545"/>
      <c r="COV92" s="545"/>
      <c r="COY92" s="545"/>
      <c r="COZ92" s="545"/>
      <c r="CPB92" s="545"/>
      <c r="CPC92" s="545"/>
      <c r="CPD92" s="545"/>
      <c r="CPG92" s="545"/>
      <c r="CPH92" s="545"/>
      <c r="CPJ92" s="545"/>
      <c r="CPK92" s="545"/>
      <c r="CPL92" s="545"/>
      <c r="CPO92" s="545"/>
      <c r="CPP92" s="545"/>
      <c r="CPR92" s="545"/>
      <c r="CPS92" s="545"/>
      <c r="CPT92" s="545"/>
      <c r="CPW92" s="545"/>
      <c r="CPX92" s="545"/>
      <c r="CPZ92" s="545"/>
      <c r="CQA92" s="545"/>
      <c r="CQB92" s="545"/>
      <c r="CQE92" s="545"/>
      <c r="CQF92" s="545"/>
      <c r="CQH92" s="545"/>
      <c r="CQI92" s="545"/>
      <c r="CQJ92" s="545"/>
      <c r="CQM92" s="545"/>
      <c r="CQN92" s="545"/>
      <c r="CQP92" s="545"/>
      <c r="CQQ92" s="545"/>
      <c r="CQR92" s="545"/>
      <c r="CQU92" s="545"/>
      <c r="CQV92" s="545"/>
      <c r="CQX92" s="545"/>
      <c r="CQY92" s="545"/>
      <c r="CQZ92" s="545"/>
      <c r="CRC92" s="545"/>
      <c r="CRD92" s="545"/>
      <c r="CRF92" s="545"/>
      <c r="CRG92" s="545"/>
      <c r="CRH92" s="545"/>
      <c r="CRK92" s="545"/>
      <c r="CRL92" s="545"/>
      <c r="CRN92" s="545"/>
      <c r="CRO92" s="545"/>
      <c r="CRP92" s="545"/>
      <c r="CRS92" s="545"/>
      <c r="CRT92" s="545"/>
      <c r="CRV92" s="545"/>
      <c r="CRW92" s="545"/>
      <c r="CRX92" s="545"/>
      <c r="CSA92" s="545"/>
      <c r="CSB92" s="545"/>
      <c r="CSD92" s="545"/>
      <c r="CSE92" s="545"/>
      <c r="CSF92" s="545"/>
      <c r="CSI92" s="545"/>
      <c r="CSJ92" s="545"/>
      <c r="CSL92" s="545"/>
      <c r="CSM92" s="545"/>
      <c r="CSN92" s="545"/>
      <c r="CSQ92" s="545"/>
      <c r="CSR92" s="545"/>
      <c r="CST92" s="545"/>
      <c r="CSU92" s="545"/>
      <c r="CSV92" s="545"/>
      <c r="CSY92" s="545"/>
      <c r="CSZ92" s="545"/>
      <c r="CTB92" s="545"/>
      <c r="CTC92" s="545"/>
      <c r="CTD92" s="545"/>
      <c r="CTG92" s="545"/>
      <c r="CTH92" s="545"/>
      <c r="CTJ92" s="545"/>
      <c r="CTK92" s="545"/>
      <c r="CTL92" s="545"/>
      <c r="CTO92" s="545"/>
      <c r="CTP92" s="545"/>
      <c r="CTR92" s="545"/>
      <c r="CTS92" s="545"/>
      <c r="CTT92" s="545"/>
      <c r="CTW92" s="545"/>
      <c r="CTX92" s="545"/>
      <c r="CTZ92" s="545"/>
      <c r="CUA92" s="545"/>
      <c r="CUB92" s="545"/>
      <c r="CUE92" s="545"/>
      <c r="CUF92" s="545"/>
      <c r="CUH92" s="545"/>
      <c r="CUI92" s="545"/>
      <c r="CUJ92" s="545"/>
      <c r="CUM92" s="545"/>
      <c r="CUN92" s="545"/>
      <c r="CUP92" s="545"/>
      <c r="CUQ92" s="545"/>
      <c r="CUR92" s="545"/>
      <c r="CUU92" s="545"/>
      <c r="CUV92" s="545"/>
      <c r="CUX92" s="545"/>
      <c r="CUY92" s="545"/>
      <c r="CUZ92" s="545"/>
      <c r="CVC92" s="545"/>
      <c r="CVD92" s="545"/>
      <c r="CVF92" s="545"/>
      <c r="CVG92" s="545"/>
      <c r="CVH92" s="545"/>
      <c r="CVK92" s="545"/>
      <c r="CVL92" s="545"/>
      <c r="CVN92" s="545"/>
      <c r="CVO92" s="545"/>
      <c r="CVP92" s="545"/>
      <c r="CVS92" s="545"/>
      <c r="CVT92" s="545"/>
      <c r="CVV92" s="545"/>
      <c r="CVW92" s="545"/>
      <c r="CVX92" s="545"/>
      <c r="CWA92" s="545"/>
      <c r="CWB92" s="545"/>
      <c r="CWD92" s="545"/>
      <c r="CWE92" s="545"/>
      <c r="CWF92" s="545"/>
      <c r="CWI92" s="545"/>
      <c r="CWJ92" s="545"/>
      <c r="CWL92" s="545"/>
      <c r="CWM92" s="545"/>
      <c r="CWN92" s="545"/>
      <c r="CWQ92" s="545"/>
      <c r="CWR92" s="545"/>
      <c r="CWT92" s="545"/>
      <c r="CWU92" s="545"/>
      <c r="CWV92" s="545"/>
      <c r="CWY92" s="545"/>
      <c r="CWZ92" s="545"/>
      <c r="CXB92" s="545"/>
      <c r="CXC92" s="545"/>
      <c r="CXD92" s="545"/>
      <c r="CXG92" s="545"/>
      <c r="CXH92" s="545"/>
      <c r="CXJ92" s="545"/>
      <c r="CXK92" s="545"/>
      <c r="CXL92" s="545"/>
      <c r="CXO92" s="545"/>
      <c r="CXP92" s="545"/>
      <c r="CXR92" s="545"/>
      <c r="CXS92" s="545"/>
      <c r="CXT92" s="545"/>
      <c r="CXW92" s="545"/>
      <c r="CXX92" s="545"/>
      <c r="CXZ92" s="545"/>
      <c r="CYA92" s="545"/>
      <c r="CYB92" s="545"/>
      <c r="CYE92" s="545"/>
      <c r="CYF92" s="545"/>
      <c r="CYH92" s="545"/>
      <c r="CYI92" s="545"/>
      <c r="CYJ92" s="545"/>
      <c r="CYM92" s="545"/>
      <c r="CYN92" s="545"/>
      <c r="CYP92" s="545"/>
      <c r="CYQ92" s="545"/>
      <c r="CYR92" s="545"/>
      <c r="CYU92" s="545"/>
      <c r="CYV92" s="545"/>
      <c r="CYX92" s="545"/>
      <c r="CYY92" s="545"/>
      <c r="CYZ92" s="545"/>
      <c r="CZC92" s="545"/>
      <c r="CZD92" s="545"/>
      <c r="CZF92" s="545"/>
      <c r="CZG92" s="545"/>
      <c r="CZH92" s="545"/>
      <c r="CZK92" s="545"/>
      <c r="CZL92" s="545"/>
      <c r="CZN92" s="545"/>
      <c r="CZO92" s="545"/>
      <c r="CZP92" s="545"/>
      <c r="CZS92" s="545"/>
      <c r="CZT92" s="545"/>
      <c r="CZV92" s="545"/>
      <c r="CZW92" s="545"/>
      <c r="CZX92" s="545"/>
      <c r="DAA92" s="545"/>
      <c r="DAB92" s="545"/>
      <c r="DAD92" s="545"/>
      <c r="DAE92" s="545"/>
      <c r="DAF92" s="545"/>
      <c r="DAI92" s="545"/>
      <c r="DAJ92" s="545"/>
      <c r="DAL92" s="545"/>
      <c r="DAM92" s="545"/>
      <c r="DAN92" s="545"/>
      <c r="DAQ92" s="545"/>
      <c r="DAR92" s="545"/>
      <c r="DAT92" s="545"/>
      <c r="DAU92" s="545"/>
      <c r="DAV92" s="545"/>
      <c r="DAY92" s="545"/>
      <c r="DAZ92" s="545"/>
      <c r="DBB92" s="545"/>
      <c r="DBC92" s="545"/>
      <c r="DBD92" s="545"/>
      <c r="DBG92" s="545"/>
      <c r="DBH92" s="545"/>
      <c r="DBJ92" s="545"/>
      <c r="DBK92" s="545"/>
      <c r="DBL92" s="545"/>
      <c r="DBO92" s="545"/>
      <c r="DBP92" s="545"/>
      <c r="DBR92" s="545"/>
      <c r="DBS92" s="545"/>
      <c r="DBT92" s="545"/>
      <c r="DBW92" s="545"/>
      <c r="DBX92" s="545"/>
      <c r="DBZ92" s="545"/>
      <c r="DCA92" s="545"/>
      <c r="DCB92" s="545"/>
      <c r="DCE92" s="545"/>
      <c r="DCF92" s="545"/>
      <c r="DCH92" s="545"/>
      <c r="DCI92" s="545"/>
      <c r="DCJ92" s="545"/>
      <c r="DCM92" s="545"/>
      <c r="DCN92" s="545"/>
      <c r="DCP92" s="545"/>
      <c r="DCQ92" s="545"/>
      <c r="DCR92" s="545"/>
      <c r="DCU92" s="545"/>
      <c r="DCV92" s="545"/>
      <c r="DCX92" s="545"/>
      <c r="DCY92" s="545"/>
      <c r="DCZ92" s="545"/>
      <c r="DDC92" s="545"/>
      <c r="DDD92" s="545"/>
      <c r="DDF92" s="545"/>
      <c r="DDG92" s="545"/>
      <c r="DDH92" s="545"/>
      <c r="DDK92" s="545"/>
      <c r="DDL92" s="545"/>
      <c r="DDN92" s="545"/>
      <c r="DDO92" s="545"/>
      <c r="DDP92" s="545"/>
      <c r="DDS92" s="545"/>
      <c r="DDT92" s="545"/>
      <c r="DDV92" s="545"/>
      <c r="DDW92" s="545"/>
      <c r="DDX92" s="545"/>
      <c r="DEA92" s="545"/>
      <c r="DEB92" s="545"/>
      <c r="DED92" s="545"/>
      <c r="DEE92" s="545"/>
      <c r="DEF92" s="545"/>
      <c r="DEI92" s="545"/>
      <c r="DEJ92" s="545"/>
      <c r="DEL92" s="545"/>
      <c r="DEM92" s="545"/>
      <c r="DEN92" s="545"/>
      <c r="DEQ92" s="545"/>
      <c r="DER92" s="545"/>
      <c r="DET92" s="545"/>
      <c r="DEU92" s="545"/>
      <c r="DEV92" s="545"/>
      <c r="DEY92" s="545"/>
      <c r="DEZ92" s="545"/>
      <c r="DFB92" s="545"/>
      <c r="DFC92" s="545"/>
      <c r="DFD92" s="545"/>
      <c r="DFG92" s="545"/>
      <c r="DFH92" s="545"/>
      <c r="DFJ92" s="545"/>
      <c r="DFK92" s="545"/>
      <c r="DFL92" s="545"/>
      <c r="DFO92" s="545"/>
      <c r="DFP92" s="545"/>
      <c r="DFR92" s="545"/>
      <c r="DFS92" s="545"/>
      <c r="DFT92" s="545"/>
      <c r="DFW92" s="545"/>
      <c r="DFX92" s="545"/>
      <c r="DFZ92" s="545"/>
      <c r="DGA92" s="545"/>
      <c r="DGB92" s="545"/>
      <c r="DGE92" s="545"/>
      <c r="DGF92" s="545"/>
      <c r="DGH92" s="545"/>
      <c r="DGI92" s="545"/>
      <c r="DGJ92" s="545"/>
      <c r="DGM92" s="545"/>
      <c r="DGN92" s="545"/>
      <c r="DGP92" s="545"/>
      <c r="DGQ92" s="545"/>
      <c r="DGR92" s="545"/>
      <c r="DGU92" s="545"/>
      <c r="DGV92" s="545"/>
      <c r="DGX92" s="545"/>
      <c r="DGY92" s="545"/>
      <c r="DGZ92" s="545"/>
      <c r="DHC92" s="545"/>
      <c r="DHD92" s="545"/>
      <c r="DHF92" s="545"/>
      <c r="DHG92" s="545"/>
      <c r="DHH92" s="545"/>
      <c r="DHK92" s="545"/>
      <c r="DHL92" s="545"/>
      <c r="DHN92" s="545"/>
      <c r="DHO92" s="545"/>
      <c r="DHP92" s="545"/>
      <c r="DHS92" s="545"/>
      <c r="DHT92" s="545"/>
      <c r="DHV92" s="545"/>
      <c r="DHW92" s="545"/>
      <c r="DHX92" s="545"/>
      <c r="DIA92" s="545"/>
      <c r="DIB92" s="545"/>
      <c r="DID92" s="545"/>
      <c r="DIE92" s="545"/>
      <c r="DIF92" s="545"/>
      <c r="DII92" s="545"/>
      <c r="DIJ92" s="545"/>
      <c r="DIL92" s="545"/>
      <c r="DIM92" s="545"/>
      <c r="DIN92" s="545"/>
      <c r="DIQ92" s="545"/>
      <c r="DIR92" s="545"/>
      <c r="DIT92" s="545"/>
      <c r="DIU92" s="545"/>
      <c r="DIV92" s="545"/>
      <c r="DIY92" s="545"/>
      <c r="DIZ92" s="545"/>
      <c r="DJB92" s="545"/>
      <c r="DJC92" s="545"/>
      <c r="DJD92" s="545"/>
      <c r="DJG92" s="545"/>
      <c r="DJH92" s="545"/>
      <c r="DJJ92" s="545"/>
      <c r="DJK92" s="545"/>
      <c r="DJL92" s="545"/>
      <c r="DJO92" s="545"/>
      <c r="DJP92" s="545"/>
      <c r="DJR92" s="545"/>
      <c r="DJS92" s="545"/>
      <c r="DJT92" s="545"/>
      <c r="DJW92" s="545"/>
      <c r="DJX92" s="545"/>
      <c r="DJZ92" s="545"/>
      <c r="DKA92" s="545"/>
      <c r="DKB92" s="545"/>
      <c r="DKE92" s="545"/>
      <c r="DKF92" s="545"/>
      <c r="DKH92" s="545"/>
      <c r="DKI92" s="545"/>
      <c r="DKJ92" s="545"/>
      <c r="DKM92" s="545"/>
      <c r="DKN92" s="545"/>
      <c r="DKP92" s="545"/>
      <c r="DKQ92" s="545"/>
      <c r="DKR92" s="545"/>
      <c r="DKU92" s="545"/>
      <c r="DKV92" s="545"/>
      <c r="DKX92" s="545"/>
      <c r="DKY92" s="545"/>
      <c r="DKZ92" s="545"/>
      <c r="DLC92" s="545"/>
      <c r="DLD92" s="545"/>
      <c r="DLF92" s="545"/>
      <c r="DLG92" s="545"/>
      <c r="DLH92" s="545"/>
      <c r="DLK92" s="545"/>
      <c r="DLL92" s="545"/>
      <c r="DLN92" s="545"/>
      <c r="DLO92" s="545"/>
      <c r="DLP92" s="545"/>
      <c r="DLS92" s="545"/>
      <c r="DLT92" s="545"/>
      <c r="DLV92" s="545"/>
      <c r="DLW92" s="545"/>
      <c r="DLX92" s="545"/>
      <c r="DMA92" s="545"/>
      <c r="DMB92" s="545"/>
      <c r="DMD92" s="545"/>
      <c r="DME92" s="545"/>
      <c r="DMF92" s="545"/>
      <c r="DMI92" s="545"/>
      <c r="DMJ92" s="545"/>
      <c r="DML92" s="545"/>
      <c r="DMM92" s="545"/>
      <c r="DMN92" s="545"/>
      <c r="DMQ92" s="545"/>
      <c r="DMR92" s="545"/>
      <c r="DMT92" s="545"/>
      <c r="DMU92" s="545"/>
      <c r="DMV92" s="545"/>
      <c r="DMY92" s="545"/>
      <c r="DMZ92" s="545"/>
      <c r="DNB92" s="545"/>
      <c r="DNC92" s="545"/>
      <c r="DND92" s="545"/>
      <c r="DNG92" s="545"/>
      <c r="DNH92" s="545"/>
      <c r="DNJ92" s="545"/>
      <c r="DNK92" s="545"/>
      <c r="DNL92" s="545"/>
      <c r="DNO92" s="545"/>
      <c r="DNP92" s="545"/>
      <c r="DNR92" s="545"/>
      <c r="DNS92" s="545"/>
      <c r="DNT92" s="545"/>
      <c r="DNW92" s="545"/>
      <c r="DNX92" s="545"/>
      <c r="DNZ92" s="545"/>
      <c r="DOA92" s="545"/>
      <c r="DOB92" s="545"/>
      <c r="DOE92" s="545"/>
      <c r="DOF92" s="545"/>
      <c r="DOH92" s="545"/>
      <c r="DOI92" s="545"/>
      <c r="DOJ92" s="545"/>
      <c r="DOM92" s="545"/>
      <c r="DON92" s="545"/>
      <c r="DOP92" s="545"/>
      <c r="DOQ92" s="545"/>
      <c r="DOR92" s="545"/>
      <c r="DOU92" s="545"/>
      <c r="DOV92" s="545"/>
      <c r="DOX92" s="545"/>
      <c r="DOY92" s="545"/>
      <c r="DOZ92" s="545"/>
      <c r="DPC92" s="545"/>
      <c r="DPD92" s="545"/>
      <c r="DPF92" s="545"/>
      <c r="DPG92" s="545"/>
      <c r="DPH92" s="545"/>
      <c r="DPK92" s="545"/>
      <c r="DPL92" s="545"/>
      <c r="DPN92" s="545"/>
      <c r="DPO92" s="545"/>
      <c r="DPP92" s="545"/>
      <c r="DPS92" s="545"/>
      <c r="DPT92" s="545"/>
      <c r="DPV92" s="545"/>
      <c r="DPW92" s="545"/>
      <c r="DPX92" s="545"/>
      <c r="DQA92" s="545"/>
      <c r="DQB92" s="545"/>
      <c r="DQD92" s="545"/>
      <c r="DQE92" s="545"/>
      <c r="DQF92" s="545"/>
      <c r="DQI92" s="545"/>
      <c r="DQJ92" s="545"/>
      <c r="DQL92" s="545"/>
      <c r="DQM92" s="545"/>
      <c r="DQN92" s="545"/>
      <c r="DQQ92" s="545"/>
      <c r="DQR92" s="545"/>
      <c r="DQT92" s="545"/>
      <c r="DQU92" s="545"/>
      <c r="DQV92" s="545"/>
      <c r="DQY92" s="545"/>
      <c r="DQZ92" s="545"/>
      <c r="DRB92" s="545"/>
      <c r="DRC92" s="545"/>
      <c r="DRD92" s="545"/>
      <c r="DRG92" s="545"/>
      <c r="DRH92" s="545"/>
      <c r="DRJ92" s="545"/>
      <c r="DRK92" s="545"/>
      <c r="DRL92" s="545"/>
      <c r="DRO92" s="545"/>
      <c r="DRP92" s="545"/>
      <c r="DRR92" s="545"/>
      <c r="DRS92" s="545"/>
      <c r="DRT92" s="545"/>
      <c r="DRW92" s="545"/>
      <c r="DRX92" s="545"/>
      <c r="DRZ92" s="545"/>
      <c r="DSA92" s="545"/>
      <c r="DSB92" s="545"/>
      <c r="DSE92" s="545"/>
      <c r="DSF92" s="545"/>
      <c r="DSH92" s="545"/>
      <c r="DSI92" s="545"/>
      <c r="DSJ92" s="545"/>
      <c r="DSM92" s="545"/>
      <c r="DSN92" s="545"/>
      <c r="DSP92" s="545"/>
      <c r="DSQ92" s="545"/>
      <c r="DSR92" s="545"/>
      <c r="DSU92" s="545"/>
      <c r="DSV92" s="545"/>
      <c r="DSX92" s="545"/>
      <c r="DSY92" s="545"/>
      <c r="DSZ92" s="545"/>
      <c r="DTC92" s="545"/>
      <c r="DTD92" s="545"/>
      <c r="DTF92" s="545"/>
      <c r="DTG92" s="545"/>
      <c r="DTH92" s="545"/>
      <c r="DTK92" s="545"/>
      <c r="DTL92" s="545"/>
      <c r="DTN92" s="545"/>
      <c r="DTO92" s="545"/>
      <c r="DTP92" s="545"/>
      <c r="DTS92" s="545"/>
      <c r="DTT92" s="545"/>
      <c r="DTV92" s="545"/>
      <c r="DTW92" s="545"/>
      <c r="DTX92" s="545"/>
      <c r="DUA92" s="545"/>
      <c r="DUB92" s="545"/>
      <c r="DUD92" s="545"/>
      <c r="DUE92" s="545"/>
      <c r="DUF92" s="545"/>
      <c r="DUI92" s="545"/>
      <c r="DUJ92" s="545"/>
      <c r="DUL92" s="545"/>
      <c r="DUM92" s="545"/>
      <c r="DUN92" s="545"/>
      <c r="DUQ92" s="545"/>
      <c r="DUR92" s="545"/>
      <c r="DUT92" s="545"/>
      <c r="DUU92" s="545"/>
      <c r="DUV92" s="545"/>
      <c r="DUY92" s="545"/>
      <c r="DUZ92" s="545"/>
      <c r="DVB92" s="545"/>
      <c r="DVC92" s="545"/>
      <c r="DVD92" s="545"/>
      <c r="DVG92" s="545"/>
      <c r="DVH92" s="545"/>
      <c r="DVJ92" s="545"/>
      <c r="DVK92" s="545"/>
      <c r="DVL92" s="545"/>
      <c r="DVO92" s="545"/>
      <c r="DVP92" s="545"/>
      <c r="DVR92" s="545"/>
      <c r="DVS92" s="545"/>
      <c r="DVT92" s="545"/>
      <c r="DVW92" s="545"/>
      <c r="DVX92" s="545"/>
      <c r="DVZ92" s="545"/>
      <c r="DWA92" s="545"/>
      <c r="DWB92" s="545"/>
      <c r="DWE92" s="545"/>
      <c r="DWF92" s="545"/>
      <c r="DWH92" s="545"/>
      <c r="DWI92" s="545"/>
      <c r="DWJ92" s="545"/>
      <c r="DWM92" s="545"/>
      <c r="DWN92" s="545"/>
      <c r="DWP92" s="545"/>
      <c r="DWQ92" s="545"/>
      <c r="DWR92" s="545"/>
      <c r="DWU92" s="545"/>
      <c r="DWV92" s="545"/>
      <c r="DWX92" s="545"/>
      <c r="DWY92" s="545"/>
      <c r="DWZ92" s="545"/>
      <c r="DXC92" s="545"/>
      <c r="DXD92" s="545"/>
      <c r="DXF92" s="545"/>
      <c r="DXG92" s="545"/>
      <c r="DXH92" s="545"/>
      <c r="DXK92" s="545"/>
      <c r="DXL92" s="545"/>
      <c r="DXN92" s="545"/>
      <c r="DXO92" s="545"/>
      <c r="DXP92" s="545"/>
      <c r="DXS92" s="545"/>
      <c r="DXT92" s="545"/>
      <c r="DXV92" s="545"/>
      <c r="DXW92" s="545"/>
      <c r="DXX92" s="545"/>
      <c r="DYA92" s="545"/>
      <c r="DYB92" s="545"/>
      <c r="DYD92" s="545"/>
      <c r="DYE92" s="545"/>
      <c r="DYF92" s="545"/>
      <c r="DYI92" s="545"/>
      <c r="DYJ92" s="545"/>
      <c r="DYL92" s="545"/>
      <c r="DYM92" s="545"/>
      <c r="DYN92" s="545"/>
      <c r="DYQ92" s="545"/>
      <c r="DYR92" s="545"/>
      <c r="DYT92" s="545"/>
      <c r="DYU92" s="545"/>
      <c r="DYV92" s="545"/>
      <c r="DYY92" s="545"/>
      <c r="DYZ92" s="545"/>
      <c r="DZB92" s="545"/>
      <c r="DZC92" s="545"/>
      <c r="DZD92" s="545"/>
      <c r="DZG92" s="545"/>
      <c r="DZH92" s="545"/>
      <c r="DZJ92" s="545"/>
      <c r="DZK92" s="545"/>
      <c r="DZL92" s="545"/>
      <c r="DZO92" s="545"/>
      <c r="DZP92" s="545"/>
      <c r="DZR92" s="545"/>
      <c r="DZS92" s="545"/>
      <c r="DZT92" s="545"/>
      <c r="DZW92" s="545"/>
      <c r="DZX92" s="545"/>
      <c r="DZZ92" s="545"/>
      <c r="EAA92" s="545"/>
      <c r="EAB92" s="545"/>
      <c r="EAE92" s="545"/>
      <c r="EAF92" s="545"/>
      <c r="EAH92" s="545"/>
      <c r="EAI92" s="545"/>
      <c r="EAJ92" s="545"/>
      <c r="EAM92" s="545"/>
      <c r="EAN92" s="545"/>
      <c r="EAP92" s="545"/>
      <c r="EAQ92" s="545"/>
      <c r="EAR92" s="545"/>
      <c r="EAU92" s="545"/>
      <c r="EAV92" s="545"/>
      <c r="EAX92" s="545"/>
      <c r="EAY92" s="545"/>
      <c r="EAZ92" s="545"/>
      <c r="EBC92" s="545"/>
      <c r="EBD92" s="545"/>
      <c r="EBF92" s="545"/>
      <c r="EBG92" s="545"/>
      <c r="EBH92" s="545"/>
      <c r="EBK92" s="545"/>
      <c r="EBL92" s="545"/>
      <c r="EBN92" s="545"/>
      <c r="EBO92" s="545"/>
      <c r="EBP92" s="545"/>
      <c r="EBS92" s="545"/>
      <c r="EBT92" s="545"/>
      <c r="EBV92" s="545"/>
      <c r="EBW92" s="545"/>
      <c r="EBX92" s="545"/>
      <c r="ECA92" s="545"/>
      <c r="ECB92" s="545"/>
      <c r="ECD92" s="545"/>
      <c r="ECE92" s="545"/>
      <c r="ECF92" s="545"/>
      <c r="ECI92" s="545"/>
      <c r="ECJ92" s="545"/>
      <c r="ECL92" s="545"/>
      <c r="ECM92" s="545"/>
      <c r="ECN92" s="545"/>
      <c r="ECQ92" s="545"/>
      <c r="ECR92" s="545"/>
      <c r="ECT92" s="545"/>
      <c r="ECU92" s="545"/>
      <c r="ECV92" s="545"/>
      <c r="ECY92" s="545"/>
      <c r="ECZ92" s="545"/>
      <c r="EDB92" s="545"/>
      <c r="EDC92" s="545"/>
      <c r="EDD92" s="545"/>
      <c r="EDG92" s="545"/>
      <c r="EDH92" s="545"/>
      <c r="EDJ92" s="545"/>
      <c r="EDK92" s="545"/>
      <c r="EDL92" s="545"/>
      <c r="EDO92" s="545"/>
      <c r="EDP92" s="545"/>
      <c r="EDR92" s="545"/>
      <c r="EDS92" s="545"/>
      <c r="EDT92" s="545"/>
      <c r="EDW92" s="545"/>
      <c r="EDX92" s="545"/>
      <c r="EDZ92" s="545"/>
      <c r="EEA92" s="545"/>
      <c r="EEB92" s="545"/>
      <c r="EEE92" s="545"/>
      <c r="EEF92" s="545"/>
      <c r="EEH92" s="545"/>
      <c r="EEI92" s="545"/>
      <c r="EEJ92" s="545"/>
      <c r="EEM92" s="545"/>
      <c r="EEN92" s="545"/>
      <c r="EEP92" s="545"/>
      <c r="EEQ92" s="545"/>
      <c r="EER92" s="545"/>
      <c r="EEU92" s="545"/>
      <c r="EEV92" s="545"/>
      <c r="EEX92" s="545"/>
      <c r="EEY92" s="545"/>
      <c r="EEZ92" s="545"/>
      <c r="EFC92" s="545"/>
      <c r="EFD92" s="545"/>
      <c r="EFF92" s="545"/>
      <c r="EFG92" s="545"/>
      <c r="EFH92" s="545"/>
      <c r="EFK92" s="545"/>
      <c r="EFL92" s="545"/>
      <c r="EFN92" s="545"/>
      <c r="EFO92" s="545"/>
      <c r="EFP92" s="545"/>
      <c r="EFS92" s="545"/>
      <c r="EFT92" s="545"/>
      <c r="EFV92" s="545"/>
      <c r="EFW92" s="545"/>
      <c r="EFX92" s="545"/>
      <c r="EGA92" s="545"/>
      <c r="EGB92" s="545"/>
      <c r="EGD92" s="545"/>
      <c r="EGE92" s="545"/>
      <c r="EGF92" s="545"/>
      <c r="EGI92" s="545"/>
      <c r="EGJ92" s="545"/>
      <c r="EGL92" s="545"/>
      <c r="EGM92" s="545"/>
      <c r="EGN92" s="545"/>
      <c r="EGQ92" s="545"/>
      <c r="EGR92" s="545"/>
      <c r="EGT92" s="545"/>
      <c r="EGU92" s="545"/>
      <c r="EGV92" s="545"/>
      <c r="EGY92" s="545"/>
      <c r="EGZ92" s="545"/>
      <c r="EHB92" s="545"/>
      <c r="EHC92" s="545"/>
      <c r="EHD92" s="545"/>
      <c r="EHG92" s="545"/>
      <c r="EHH92" s="545"/>
      <c r="EHJ92" s="545"/>
      <c r="EHK92" s="545"/>
      <c r="EHL92" s="545"/>
      <c r="EHO92" s="545"/>
      <c r="EHP92" s="545"/>
      <c r="EHR92" s="545"/>
      <c r="EHS92" s="545"/>
      <c r="EHT92" s="545"/>
      <c r="EHW92" s="545"/>
      <c r="EHX92" s="545"/>
      <c r="EHZ92" s="545"/>
      <c r="EIA92" s="545"/>
      <c r="EIB92" s="545"/>
      <c r="EIE92" s="545"/>
      <c r="EIF92" s="545"/>
      <c r="EIH92" s="545"/>
      <c r="EII92" s="545"/>
      <c r="EIJ92" s="545"/>
      <c r="EIM92" s="545"/>
      <c r="EIN92" s="545"/>
      <c r="EIP92" s="545"/>
      <c r="EIQ92" s="545"/>
      <c r="EIR92" s="545"/>
      <c r="EIU92" s="545"/>
      <c r="EIV92" s="545"/>
      <c r="EIX92" s="545"/>
      <c r="EIY92" s="545"/>
      <c r="EIZ92" s="545"/>
      <c r="EJC92" s="545"/>
      <c r="EJD92" s="545"/>
      <c r="EJF92" s="545"/>
      <c r="EJG92" s="545"/>
      <c r="EJH92" s="545"/>
      <c r="EJK92" s="545"/>
      <c r="EJL92" s="545"/>
      <c r="EJN92" s="545"/>
      <c r="EJO92" s="545"/>
      <c r="EJP92" s="545"/>
      <c r="EJS92" s="545"/>
      <c r="EJT92" s="545"/>
      <c r="EJV92" s="545"/>
      <c r="EJW92" s="545"/>
      <c r="EJX92" s="545"/>
      <c r="EKA92" s="545"/>
      <c r="EKB92" s="545"/>
      <c r="EKD92" s="545"/>
      <c r="EKE92" s="545"/>
      <c r="EKF92" s="545"/>
      <c r="EKI92" s="545"/>
      <c r="EKJ92" s="545"/>
      <c r="EKL92" s="545"/>
      <c r="EKM92" s="545"/>
      <c r="EKN92" s="545"/>
      <c r="EKQ92" s="545"/>
      <c r="EKR92" s="545"/>
      <c r="EKT92" s="545"/>
      <c r="EKU92" s="545"/>
      <c r="EKV92" s="545"/>
      <c r="EKY92" s="545"/>
      <c r="EKZ92" s="545"/>
      <c r="ELB92" s="545"/>
      <c r="ELC92" s="545"/>
      <c r="ELD92" s="545"/>
      <c r="ELG92" s="545"/>
      <c r="ELH92" s="545"/>
      <c r="ELJ92" s="545"/>
      <c r="ELK92" s="545"/>
      <c r="ELL92" s="545"/>
      <c r="ELO92" s="545"/>
      <c r="ELP92" s="545"/>
      <c r="ELR92" s="545"/>
      <c r="ELS92" s="545"/>
      <c r="ELT92" s="545"/>
      <c r="ELW92" s="545"/>
      <c r="ELX92" s="545"/>
      <c r="ELZ92" s="545"/>
      <c r="EMA92" s="545"/>
      <c r="EMB92" s="545"/>
      <c r="EME92" s="545"/>
      <c r="EMF92" s="545"/>
      <c r="EMH92" s="545"/>
      <c r="EMI92" s="545"/>
      <c r="EMJ92" s="545"/>
      <c r="EMM92" s="545"/>
      <c r="EMN92" s="545"/>
      <c r="EMP92" s="545"/>
      <c r="EMQ92" s="545"/>
      <c r="EMR92" s="545"/>
      <c r="EMU92" s="545"/>
      <c r="EMV92" s="545"/>
      <c r="EMX92" s="545"/>
      <c r="EMY92" s="545"/>
      <c r="EMZ92" s="545"/>
      <c r="ENC92" s="545"/>
      <c r="END92" s="545"/>
      <c r="ENF92" s="545"/>
      <c r="ENG92" s="545"/>
      <c r="ENH92" s="545"/>
      <c r="ENK92" s="545"/>
      <c r="ENL92" s="545"/>
      <c r="ENN92" s="545"/>
      <c r="ENO92" s="545"/>
      <c r="ENP92" s="545"/>
      <c r="ENS92" s="545"/>
      <c r="ENT92" s="545"/>
      <c r="ENV92" s="545"/>
      <c r="ENW92" s="545"/>
      <c r="ENX92" s="545"/>
      <c r="EOA92" s="545"/>
      <c r="EOB92" s="545"/>
      <c r="EOD92" s="545"/>
      <c r="EOE92" s="545"/>
      <c r="EOF92" s="545"/>
      <c r="EOI92" s="545"/>
      <c r="EOJ92" s="545"/>
      <c r="EOL92" s="545"/>
      <c r="EOM92" s="545"/>
      <c r="EON92" s="545"/>
      <c r="EOQ92" s="545"/>
      <c r="EOR92" s="545"/>
      <c r="EOT92" s="545"/>
      <c r="EOU92" s="545"/>
      <c r="EOV92" s="545"/>
      <c r="EOY92" s="545"/>
      <c r="EOZ92" s="545"/>
      <c r="EPB92" s="545"/>
      <c r="EPC92" s="545"/>
      <c r="EPD92" s="545"/>
      <c r="EPG92" s="545"/>
      <c r="EPH92" s="545"/>
      <c r="EPJ92" s="545"/>
      <c r="EPK92" s="545"/>
      <c r="EPL92" s="545"/>
      <c r="EPO92" s="545"/>
      <c r="EPP92" s="545"/>
      <c r="EPR92" s="545"/>
      <c r="EPS92" s="545"/>
      <c r="EPT92" s="545"/>
      <c r="EPW92" s="545"/>
      <c r="EPX92" s="545"/>
      <c r="EPZ92" s="545"/>
      <c r="EQA92" s="545"/>
      <c r="EQB92" s="545"/>
      <c r="EQE92" s="545"/>
      <c r="EQF92" s="545"/>
      <c r="EQH92" s="545"/>
      <c r="EQI92" s="545"/>
      <c r="EQJ92" s="545"/>
      <c r="EQM92" s="545"/>
      <c r="EQN92" s="545"/>
      <c r="EQP92" s="545"/>
      <c r="EQQ92" s="545"/>
      <c r="EQR92" s="545"/>
      <c r="EQU92" s="545"/>
      <c r="EQV92" s="545"/>
      <c r="EQX92" s="545"/>
      <c r="EQY92" s="545"/>
      <c r="EQZ92" s="545"/>
      <c r="ERC92" s="545"/>
      <c r="ERD92" s="545"/>
      <c r="ERF92" s="545"/>
      <c r="ERG92" s="545"/>
      <c r="ERH92" s="545"/>
      <c r="ERK92" s="545"/>
      <c r="ERL92" s="545"/>
      <c r="ERN92" s="545"/>
      <c r="ERO92" s="545"/>
      <c r="ERP92" s="545"/>
      <c r="ERS92" s="545"/>
      <c r="ERT92" s="545"/>
      <c r="ERV92" s="545"/>
      <c r="ERW92" s="545"/>
      <c r="ERX92" s="545"/>
      <c r="ESA92" s="545"/>
      <c r="ESB92" s="545"/>
      <c r="ESD92" s="545"/>
      <c r="ESE92" s="545"/>
      <c r="ESF92" s="545"/>
      <c r="ESI92" s="545"/>
      <c r="ESJ92" s="545"/>
      <c r="ESL92" s="545"/>
      <c r="ESM92" s="545"/>
      <c r="ESN92" s="545"/>
      <c r="ESQ92" s="545"/>
      <c r="ESR92" s="545"/>
      <c r="EST92" s="545"/>
      <c r="ESU92" s="545"/>
      <c r="ESV92" s="545"/>
      <c r="ESY92" s="545"/>
      <c r="ESZ92" s="545"/>
      <c r="ETB92" s="545"/>
      <c r="ETC92" s="545"/>
      <c r="ETD92" s="545"/>
      <c r="ETG92" s="545"/>
      <c r="ETH92" s="545"/>
      <c r="ETJ92" s="545"/>
      <c r="ETK92" s="545"/>
      <c r="ETL92" s="545"/>
      <c r="ETO92" s="545"/>
      <c r="ETP92" s="545"/>
      <c r="ETR92" s="545"/>
      <c r="ETS92" s="545"/>
      <c r="ETT92" s="545"/>
      <c r="ETW92" s="545"/>
      <c r="ETX92" s="545"/>
      <c r="ETZ92" s="545"/>
      <c r="EUA92" s="545"/>
      <c r="EUB92" s="545"/>
      <c r="EUE92" s="545"/>
      <c r="EUF92" s="545"/>
      <c r="EUH92" s="545"/>
      <c r="EUI92" s="545"/>
      <c r="EUJ92" s="545"/>
      <c r="EUM92" s="545"/>
      <c r="EUN92" s="545"/>
      <c r="EUP92" s="545"/>
      <c r="EUQ92" s="545"/>
      <c r="EUR92" s="545"/>
      <c r="EUU92" s="545"/>
      <c r="EUV92" s="545"/>
      <c r="EUX92" s="545"/>
      <c r="EUY92" s="545"/>
      <c r="EUZ92" s="545"/>
      <c r="EVC92" s="545"/>
      <c r="EVD92" s="545"/>
      <c r="EVF92" s="545"/>
      <c r="EVG92" s="545"/>
      <c r="EVH92" s="545"/>
      <c r="EVK92" s="545"/>
      <c r="EVL92" s="545"/>
      <c r="EVN92" s="545"/>
      <c r="EVO92" s="545"/>
      <c r="EVP92" s="545"/>
      <c r="EVS92" s="545"/>
      <c r="EVT92" s="545"/>
      <c r="EVV92" s="545"/>
      <c r="EVW92" s="545"/>
      <c r="EVX92" s="545"/>
      <c r="EWA92" s="545"/>
      <c r="EWB92" s="545"/>
      <c r="EWD92" s="545"/>
      <c r="EWE92" s="545"/>
      <c r="EWF92" s="545"/>
      <c r="EWI92" s="545"/>
      <c r="EWJ92" s="545"/>
      <c r="EWL92" s="545"/>
      <c r="EWM92" s="545"/>
      <c r="EWN92" s="545"/>
      <c r="EWQ92" s="545"/>
      <c r="EWR92" s="545"/>
      <c r="EWT92" s="545"/>
      <c r="EWU92" s="545"/>
      <c r="EWV92" s="545"/>
      <c r="EWY92" s="545"/>
      <c r="EWZ92" s="545"/>
      <c r="EXB92" s="545"/>
      <c r="EXC92" s="545"/>
      <c r="EXD92" s="545"/>
      <c r="EXG92" s="545"/>
      <c r="EXH92" s="545"/>
      <c r="EXJ92" s="545"/>
      <c r="EXK92" s="545"/>
      <c r="EXL92" s="545"/>
      <c r="EXO92" s="545"/>
      <c r="EXP92" s="545"/>
      <c r="EXR92" s="545"/>
      <c r="EXS92" s="545"/>
      <c r="EXT92" s="545"/>
      <c r="EXW92" s="545"/>
      <c r="EXX92" s="545"/>
      <c r="EXZ92" s="545"/>
      <c r="EYA92" s="545"/>
      <c r="EYB92" s="545"/>
      <c r="EYE92" s="545"/>
      <c r="EYF92" s="545"/>
      <c r="EYH92" s="545"/>
      <c r="EYI92" s="545"/>
      <c r="EYJ92" s="545"/>
      <c r="EYM92" s="545"/>
      <c r="EYN92" s="545"/>
      <c r="EYP92" s="545"/>
      <c r="EYQ92" s="545"/>
      <c r="EYR92" s="545"/>
      <c r="EYU92" s="545"/>
      <c r="EYV92" s="545"/>
      <c r="EYX92" s="545"/>
      <c r="EYY92" s="545"/>
      <c r="EYZ92" s="545"/>
      <c r="EZC92" s="545"/>
      <c r="EZD92" s="545"/>
      <c r="EZF92" s="545"/>
      <c r="EZG92" s="545"/>
      <c r="EZH92" s="545"/>
      <c r="EZK92" s="545"/>
      <c r="EZL92" s="545"/>
      <c r="EZN92" s="545"/>
      <c r="EZO92" s="545"/>
      <c r="EZP92" s="545"/>
      <c r="EZS92" s="545"/>
      <c r="EZT92" s="545"/>
      <c r="EZV92" s="545"/>
      <c r="EZW92" s="545"/>
      <c r="EZX92" s="545"/>
      <c r="FAA92" s="545"/>
      <c r="FAB92" s="545"/>
      <c r="FAD92" s="545"/>
      <c r="FAE92" s="545"/>
      <c r="FAF92" s="545"/>
      <c r="FAI92" s="545"/>
      <c r="FAJ92" s="545"/>
      <c r="FAL92" s="545"/>
      <c r="FAM92" s="545"/>
      <c r="FAN92" s="545"/>
      <c r="FAQ92" s="545"/>
      <c r="FAR92" s="545"/>
      <c r="FAT92" s="545"/>
      <c r="FAU92" s="545"/>
      <c r="FAV92" s="545"/>
      <c r="FAY92" s="545"/>
      <c r="FAZ92" s="545"/>
      <c r="FBB92" s="545"/>
      <c r="FBC92" s="545"/>
      <c r="FBD92" s="545"/>
      <c r="FBG92" s="545"/>
      <c r="FBH92" s="545"/>
      <c r="FBJ92" s="545"/>
      <c r="FBK92" s="545"/>
      <c r="FBL92" s="545"/>
      <c r="FBO92" s="545"/>
      <c r="FBP92" s="545"/>
      <c r="FBR92" s="545"/>
      <c r="FBS92" s="545"/>
      <c r="FBT92" s="545"/>
      <c r="FBW92" s="545"/>
      <c r="FBX92" s="545"/>
      <c r="FBZ92" s="545"/>
      <c r="FCA92" s="545"/>
      <c r="FCB92" s="545"/>
      <c r="FCE92" s="545"/>
      <c r="FCF92" s="545"/>
      <c r="FCH92" s="545"/>
      <c r="FCI92" s="545"/>
      <c r="FCJ92" s="545"/>
      <c r="FCM92" s="545"/>
      <c r="FCN92" s="545"/>
      <c r="FCP92" s="545"/>
      <c r="FCQ92" s="545"/>
      <c r="FCR92" s="545"/>
      <c r="FCU92" s="545"/>
      <c r="FCV92" s="545"/>
      <c r="FCX92" s="545"/>
      <c r="FCY92" s="545"/>
      <c r="FCZ92" s="545"/>
      <c r="FDC92" s="545"/>
      <c r="FDD92" s="545"/>
      <c r="FDF92" s="545"/>
      <c r="FDG92" s="545"/>
      <c r="FDH92" s="545"/>
      <c r="FDK92" s="545"/>
      <c r="FDL92" s="545"/>
      <c r="FDN92" s="545"/>
      <c r="FDO92" s="545"/>
      <c r="FDP92" s="545"/>
      <c r="FDS92" s="545"/>
      <c r="FDT92" s="545"/>
      <c r="FDV92" s="545"/>
      <c r="FDW92" s="545"/>
      <c r="FDX92" s="545"/>
      <c r="FEA92" s="545"/>
      <c r="FEB92" s="545"/>
      <c r="FED92" s="545"/>
      <c r="FEE92" s="545"/>
      <c r="FEF92" s="545"/>
      <c r="FEI92" s="545"/>
      <c r="FEJ92" s="545"/>
      <c r="FEL92" s="545"/>
      <c r="FEM92" s="545"/>
      <c r="FEN92" s="545"/>
      <c r="FEQ92" s="545"/>
      <c r="FER92" s="545"/>
      <c r="FET92" s="545"/>
      <c r="FEU92" s="545"/>
      <c r="FEV92" s="545"/>
      <c r="FEY92" s="545"/>
      <c r="FEZ92" s="545"/>
      <c r="FFB92" s="545"/>
      <c r="FFC92" s="545"/>
      <c r="FFD92" s="545"/>
      <c r="FFG92" s="545"/>
      <c r="FFH92" s="545"/>
      <c r="FFJ92" s="545"/>
      <c r="FFK92" s="545"/>
      <c r="FFL92" s="545"/>
      <c r="FFO92" s="545"/>
      <c r="FFP92" s="545"/>
      <c r="FFR92" s="545"/>
      <c r="FFS92" s="545"/>
      <c r="FFT92" s="545"/>
      <c r="FFW92" s="545"/>
      <c r="FFX92" s="545"/>
      <c r="FFZ92" s="545"/>
      <c r="FGA92" s="545"/>
      <c r="FGB92" s="545"/>
      <c r="FGE92" s="545"/>
      <c r="FGF92" s="545"/>
      <c r="FGH92" s="545"/>
      <c r="FGI92" s="545"/>
      <c r="FGJ92" s="545"/>
      <c r="FGM92" s="545"/>
      <c r="FGN92" s="545"/>
      <c r="FGP92" s="545"/>
      <c r="FGQ92" s="545"/>
      <c r="FGR92" s="545"/>
      <c r="FGU92" s="545"/>
      <c r="FGV92" s="545"/>
      <c r="FGX92" s="545"/>
      <c r="FGY92" s="545"/>
      <c r="FGZ92" s="545"/>
      <c r="FHC92" s="545"/>
      <c r="FHD92" s="545"/>
      <c r="FHF92" s="545"/>
      <c r="FHG92" s="545"/>
      <c r="FHH92" s="545"/>
      <c r="FHK92" s="545"/>
      <c r="FHL92" s="545"/>
      <c r="FHN92" s="545"/>
      <c r="FHO92" s="545"/>
      <c r="FHP92" s="545"/>
      <c r="FHS92" s="545"/>
      <c r="FHT92" s="545"/>
      <c r="FHV92" s="545"/>
      <c r="FHW92" s="545"/>
      <c r="FHX92" s="545"/>
      <c r="FIA92" s="545"/>
      <c r="FIB92" s="545"/>
      <c r="FID92" s="545"/>
      <c r="FIE92" s="545"/>
      <c r="FIF92" s="545"/>
      <c r="FII92" s="545"/>
      <c r="FIJ92" s="545"/>
      <c r="FIL92" s="545"/>
      <c r="FIM92" s="545"/>
      <c r="FIN92" s="545"/>
      <c r="FIQ92" s="545"/>
      <c r="FIR92" s="545"/>
      <c r="FIT92" s="545"/>
      <c r="FIU92" s="545"/>
      <c r="FIV92" s="545"/>
      <c r="FIY92" s="545"/>
      <c r="FIZ92" s="545"/>
      <c r="FJB92" s="545"/>
      <c r="FJC92" s="545"/>
      <c r="FJD92" s="545"/>
      <c r="FJG92" s="545"/>
      <c r="FJH92" s="545"/>
      <c r="FJJ92" s="545"/>
      <c r="FJK92" s="545"/>
      <c r="FJL92" s="545"/>
      <c r="FJO92" s="545"/>
      <c r="FJP92" s="545"/>
      <c r="FJR92" s="545"/>
      <c r="FJS92" s="545"/>
      <c r="FJT92" s="545"/>
      <c r="FJW92" s="545"/>
      <c r="FJX92" s="545"/>
      <c r="FJZ92" s="545"/>
      <c r="FKA92" s="545"/>
      <c r="FKB92" s="545"/>
      <c r="FKE92" s="545"/>
      <c r="FKF92" s="545"/>
      <c r="FKH92" s="545"/>
      <c r="FKI92" s="545"/>
      <c r="FKJ92" s="545"/>
      <c r="FKM92" s="545"/>
      <c r="FKN92" s="545"/>
      <c r="FKP92" s="545"/>
      <c r="FKQ92" s="545"/>
      <c r="FKR92" s="545"/>
      <c r="FKU92" s="545"/>
      <c r="FKV92" s="545"/>
      <c r="FKX92" s="545"/>
      <c r="FKY92" s="545"/>
      <c r="FKZ92" s="545"/>
      <c r="FLC92" s="545"/>
      <c r="FLD92" s="545"/>
      <c r="FLF92" s="545"/>
      <c r="FLG92" s="545"/>
      <c r="FLH92" s="545"/>
      <c r="FLK92" s="545"/>
      <c r="FLL92" s="545"/>
      <c r="FLN92" s="545"/>
      <c r="FLO92" s="545"/>
      <c r="FLP92" s="545"/>
      <c r="FLS92" s="545"/>
      <c r="FLT92" s="545"/>
      <c r="FLV92" s="545"/>
      <c r="FLW92" s="545"/>
      <c r="FLX92" s="545"/>
      <c r="FMA92" s="545"/>
      <c r="FMB92" s="545"/>
      <c r="FMD92" s="545"/>
      <c r="FME92" s="545"/>
      <c r="FMF92" s="545"/>
      <c r="FMI92" s="545"/>
      <c r="FMJ92" s="545"/>
      <c r="FML92" s="545"/>
      <c r="FMM92" s="545"/>
      <c r="FMN92" s="545"/>
      <c r="FMQ92" s="545"/>
      <c r="FMR92" s="545"/>
      <c r="FMT92" s="545"/>
      <c r="FMU92" s="545"/>
      <c r="FMV92" s="545"/>
      <c r="FMY92" s="545"/>
      <c r="FMZ92" s="545"/>
      <c r="FNB92" s="545"/>
      <c r="FNC92" s="545"/>
      <c r="FND92" s="545"/>
      <c r="FNG92" s="545"/>
      <c r="FNH92" s="545"/>
      <c r="FNJ92" s="545"/>
      <c r="FNK92" s="545"/>
      <c r="FNL92" s="545"/>
      <c r="FNO92" s="545"/>
      <c r="FNP92" s="545"/>
      <c r="FNR92" s="545"/>
      <c r="FNS92" s="545"/>
      <c r="FNT92" s="545"/>
      <c r="FNW92" s="545"/>
      <c r="FNX92" s="545"/>
      <c r="FNZ92" s="545"/>
      <c r="FOA92" s="545"/>
      <c r="FOB92" s="545"/>
      <c r="FOE92" s="545"/>
      <c r="FOF92" s="545"/>
      <c r="FOH92" s="545"/>
      <c r="FOI92" s="545"/>
      <c r="FOJ92" s="545"/>
      <c r="FOM92" s="545"/>
      <c r="FON92" s="545"/>
      <c r="FOP92" s="545"/>
      <c r="FOQ92" s="545"/>
      <c r="FOR92" s="545"/>
      <c r="FOU92" s="545"/>
      <c r="FOV92" s="545"/>
      <c r="FOX92" s="545"/>
      <c r="FOY92" s="545"/>
      <c r="FOZ92" s="545"/>
      <c r="FPC92" s="545"/>
      <c r="FPD92" s="545"/>
      <c r="FPF92" s="545"/>
      <c r="FPG92" s="545"/>
      <c r="FPH92" s="545"/>
      <c r="FPK92" s="545"/>
      <c r="FPL92" s="545"/>
      <c r="FPN92" s="545"/>
      <c r="FPO92" s="545"/>
      <c r="FPP92" s="545"/>
      <c r="FPS92" s="545"/>
      <c r="FPT92" s="545"/>
      <c r="FPV92" s="545"/>
      <c r="FPW92" s="545"/>
      <c r="FPX92" s="545"/>
      <c r="FQA92" s="545"/>
      <c r="FQB92" s="545"/>
      <c r="FQD92" s="545"/>
      <c r="FQE92" s="545"/>
      <c r="FQF92" s="545"/>
      <c r="FQI92" s="545"/>
      <c r="FQJ92" s="545"/>
      <c r="FQL92" s="545"/>
      <c r="FQM92" s="545"/>
      <c r="FQN92" s="545"/>
      <c r="FQQ92" s="545"/>
      <c r="FQR92" s="545"/>
      <c r="FQT92" s="545"/>
      <c r="FQU92" s="545"/>
      <c r="FQV92" s="545"/>
      <c r="FQY92" s="545"/>
      <c r="FQZ92" s="545"/>
      <c r="FRB92" s="545"/>
      <c r="FRC92" s="545"/>
      <c r="FRD92" s="545"/>
      <c r="FRG92" s="545"/>
      <c r="FRH92" s="545"/>
      <c r="FRJ92" s="545"/>
      <c r="FRK92" s="545"/>
      <c r="FRL92" s="545"/>
      <c r="FRO92" s="545"/>
      <c r="FRP92" s="545"/>
      <c r="FRR92" s="545"/>
      <c r="FRS92" s="545"/>
      <c r="FRT92" s="545"/>
      <c r="FRW92" s="545"/>
      <c r="FRX92" s="545"/>
      <c r="FRZ92" s="545"/>
      <c r="FSA92" s="545"/>
      <c r="FSB92" s="545"/>
      <c r="FSE92" s="545"/>
      <c r="FSF92" s="545"/>
      <c r="FSH92" s="545"/>
      <c r="FSI92" s="545"/>
      <c r="FSJ92" s="545"/>
      <c r="FSM92" s="545"/>
      <c r="FSN92" s="545"/>
      <c r="FSP92" s="545"/>
      <c r="FSQ92" s="545"/>
      <c r="FSR92" s="545"/>
      <c r="FSU92" s="545"/>
      <c r="FSV92" s="545"/>
      <c r="FSX92" s="545"/>
      <c r="FSY92" s="545"/>
      <c r="FSZ92" s="545"/>
      <c r="FTC92" s="545"/>
      <c r="FTD92" s="545"/>
      <c r="FTF92" s="545"/>
      <c r="FTG92" s="545"/>
      <c r="FTH92" s="545"/>
      <c r="FTK92" s="545"/>
      <c r="FTL92" s="545"/>
      <c r="FTN92" s="545"/>
      <c r="FTO92" s="545"/>
      <c r="FTP92" s="545"/>
      <c r="FTS92" s="545"/>
      <c r="FTT92" s="545"/>
      <c r="FTV92" s="545"/>
      <c r="FTW92" s="545"/>
      <c r="FTX92" s="545"/>
      <c r="FUA92" s="545"/>
      <c r="FUB92" s="545"/>
      <c r="FUD92" s="545"/>
      <c r="FUE92" s="545"/>
      <c r="FUF92" s="545"/>
      <c r="FUI92" s="545"/>
      <c r="FUJ92" s="545"/>
      <c r="FUL92" s="545"/>
      <c r="FUM92" s="545"/>
      <c r="FUN92" s="545"/>
      <c r="FUQ92" s="545"/>
      <c r="FUR92" s="545"/>
      <c r="FUT92" s="545"/>
      <c r="FUU92" s="545"/>
      <c r="FUV92" s="545"/>
      <c r="FUY92" s="545"/>
      <c r="FUZ92" s="545"/>
      <c r="FVB92" s="545"/>
      <c r="FVC92" s="545"/>
      <c r="FVD92" s="545"/>
      <c r="FVG92" s="545"/>
      <c r="FVH92" s="545"/>
      <c r="FVJ92" s="545"/>
      <c r="FVK92" s="545"/>
      <c r="FVL92" s="545"/>
      <c r="FVO92" s="545"/>
      <c r="FVP92" s="545"/>
      <c r="FVR92" s="545"/>
      <c r="FVS92" s="545"/>
      <c r="FVT92" s="545"/>
      <c r="FVW92" s="545"/>
      <c r="FVX92" s="545"/>
      <c r="FVZ92" s="545"/>
      <c r="FWA92" s="545"/>
      <c r="FWB92" s="545"/>
      <c r="FWE92" s="545"/>
      <c r="FWF92" s="545"/>
      <c r="FWH92" s="545"/>
      <c r="FWI92" s="545"/>
      <c r="FWJ92" s="545"/>
      <c r="FWM92" s="545"/>
      <c r="FWN92" s="545"/>
      <c r="FWP92" s="545"/>
      <c r="FWQ92" s="545"/>
      <c r="FWR92" s="545"/>
      <c r="FWU92" s="545"/>
      <c r="FWV92" s="545"/>
      <c r="FWX92" s="545"/>
      <c r="FWY92" s="545"/>
      <c r="FWZ92" s="545"/>
      <c r="FXC92" s="545"/>
      <c r="FXD92" s="545"/>
      <c r="FXF92" s="545"/>
      <c r="FXG92" s="545"/>
      <c r="FXH92" s="545"/>
      <c r="FXK92" s="545"/>
      <c r="FXL92" s="545"/>
      <c r="FXN92" s="545"/>
      <c r="FXO92" s="545"/>
      <c r="FXP92" s="545"/>
      <c r="FXS92" s="545"/>
      <c r="FXT92" s="545"/>
      <c r="FXV92" s="545"/>
      <c r="FXW92" s="545"/>
      <c r="FXX92" s="545"/>
      <c r="FYA92" s="545"/>
      <c r="FYB92" s="545"/>
      <c r="FYD92" s="545"/>
      <c r="FYE92" s="545"/>
      <c r="FYF92" s="545"/>
      <c r="FYI92" s="545"/>
      <c r="FYJ92" s="545"/>
      <c r="FYL92" s="545"/>
      <c r="FYM92" s="545"/>
      <c r="FYN92" s="545"/>
      <c r="FYQ92" s="545"/>
      <c r="FYR92" s="545"/>
      <c r="FYT92" s="545"/>
      <c r="FYU92" s="545"/>
      <c r="FYV92" s="545"/>
      <c r="FYY92" s="545"/>
      <c r="FYZ92" s="545"/>
      <c r="FZB92" s="545"/>
      <c r="FZC92" s="545"/>
      <c r="FZD92" s="545"/>
      <c r="FZG92" s="545"/>
      <c r="FZH92" s="545"/>
      <c r="FZJ92" s="545"/>
      <c r="FZK92" s="545"/>
      <c r="FZL92" s="545"/>
      <c r="FZO92" s="545"/>
      <c r="FZP92" s="545"/>
      <c r="FZR92" s="545"/>
      <c r="FZS92" s="545"/>
      <c r="FZT92" s="545"/>
      <c r="FZW92" s="545"/>
      <c r="FZX92" s="545"/>
      <c r="FZZ92" s="545"/>
      <c r="GAA92" s="545"/>
      <c r="GAB92" s="545"/>
      <c r="GAE92" s="545"/>
      <c r="GAF92" s="545"/>
      <c r="GAH92" s="545"/>
      <c r="GAI92" s="545"/>
      <c r="GAJ92" s="545"/>
      <c r="GAM92" s="545"/>
      <c r="GAN92" s="545"/>
      <c r="GAP92" s="545"/>
      <c r="GAQ92" s="545"/>
      <c r="GAR92" s="545"/>
      <c r="GAU92" s="545"/>
      <c r="GAV92" s="545"/>
      <c r="GAX92" s="545"/>
      <c r="GAY92" s="545"/>
      <c r="GAZ92" s="545"/>
      <c r="GBC92" s="545"/>
      <c r="GBD92" s="545"/>
      <c r="GBF92" s="545"/>
      <c r="GBG92" s="545"/>
      <c r="GBH92" s="545"/>
      <c r="GBK92" s="545"/>
      <c r="GBL92" s="545"/>
      <c r="GBN92" s="545"/>
      <c r="GBO92" s="545"/>
      <c r="GBP92" s="545"/>
      <c r="GBS92" s="545"/>
      <c r="GBT92" s="545"/>
      <c r="GBV92" s="545"/>
      <c r="GBW92" s="545"/>
      <c r="GBX92" s="545"/>
      <c r="GCA92" s="545"/>
      <c r="GCB92" s="545"/>
      <c r="GCD92" s="545"/>
      <c r="GCE92" s="545"/>
      <c r="GCF92" s="545"/>
      <c r="GCI92" s="545"/>
      <c r="GCJ92" s="545"/>
      <c r="GCL92" s="545"/>
      <c r="GCM92" s="545"/>
      <c r="GCN92" s="545"/>
      <c r="GCQ92" s="545"/>
      <c r="GCR92" s="545"/>
      <c r="GCT92" s="545"/>
      <c r="GCU92" s="545"/>
      <c r="GCV92" s="545"/>
      <c r="GCY92" s="545"/>
      <c r="GCZ92" s="545"/>
      <c r="GDB92" s="545"/>
      <c r="GDC92" s="545"/>
      <c r="GDD92" s="545"/>
      <c r="GDG92" s="545"/>
      <c r="GDH92" s="545"/>
      <c r="GDJ92" s="545"/>
      <c r="GDK92" s="545"/>
      <c r="GDL92" s="545"/>
      <c r="GDO92" s="545"/>
      <c r="GDP92" s="545"/>
      <c r="GDR92" s="545"/>
      <c r="GDS92" s="545"/>
      <c r="GDT92" s="545"/>
      <c r="GDW92" s="545"/>
      <c r="GDX92" s="545"/>
      <c r="GDZ92" s="545"/>
      <c r="GEA92" s="545"/>
      <c r="GEB92" s="545"/>
      <c r="GEE92" s="545"/>
      <c r="GEF92" s="545"/>
      <c r="GEH92" s="545"/>
      <c r="GEI92" s="545"/>
      <c r="GEJ92" s="545"/>
      <c r="GEM92" s="545"/>
      <c r="GEN92" s="545"/>
      <c r="GEP92" s="545"/>
      <c r="GEQ92" s="545"/>
      <c r="GER92" s="545"/>
      <c r="GEU92" s="545"/>
      <c r="GEV92" s="545"/>
      <c r="GEX92" s="545"/>
      <c r="GEY92" s="545"/>
      <c r="GEZ92" s="545"/>
      <c r="GFC92" s="545"/>
      <c r="GFD92" s="545"/>
      <c r="GFF92" s="545"/>
      <c r="GFG92" s="545"/>
      <c r="GFH92" s="545"/>
      <c r="GFK92" s="545"/>
      <c r="GFL92" s="545"/>
      <c r="GFN92" s="545"/>
      <c r="GFO92" s="545"/>
      <c r="GFP92" s="545"/>
      <c r="GFS92" s="545"/>
      <c r="GFT92" s="545"/>
      <c r="GFV92" s="545"/>
      <c r="GFW92" s="545"/>
      <c r="GFX92" s="545"/>
      <c r="GGA92" s="545"/>
      <c r="GGB92" s="545"/>
      <c r="GGD92" s="545"/>
      <c r="GGE92" s="545"/>
      <c r="GGF92" s="545"/>
      <c r="GGI92" s="545"/>
      <c r="GGJ92" s="545"/>
      <c r="GGL92" s="545"/>
      <c r="GGM92" s="545"/>
      <c r="GGN92" s="545"/>
      <c r="GGQ92" s="545"/>
      <c r="GGR92" s="545"/>
      <c r="GGT92" s="545"/>
      <c r="GGU92" s="545"/>
      <c r="GGV92" s="545"/>
      <c r="GGY92" s="545"/>
      <c r="GGZ92" s="545"/>
      <c r="GHB92" s="545"/>
      <c r="GHC92" s="545"/>
      <c r="GHD92" s="545"/>
      <c r="GHG92" s="545"/>
      <c r="GHH92" s="545"/>
      <c r="GHJ92" s="545"/>
      <c r="GHK92" s="545"/>
      <c r="GHL92" s="545"/>
      <c r="GHO92" s="545"/>
      <c r="GHP92" s="545"/>
      <c r="GHR92" s="545"/>
      <c r="GHS92" s="545"/>
      <c r="GHT92" s="545"/>
      <c r="GHW92" s="545"/>
      <c r="GHX92" s="545"/>
      <c r="GHZ92" s="545"/>
      <c r="GIA92" s="545"/>
      <c r="GIB92" s="545"/>
      <c r="GIE92" s="545"/>
      <c r="GIF92" s="545"/>
      <c r="GIH92" s="545"/>
      <c r="GII92" s="545"/>
      <c r="GIJ92" s="545"/>
      <c r="GIM92" s="545"/>
      <c r="GIN92" s="545"/>
      <c r="GIP92" s="545"/>
      <c r="GIQ92" s="545"/>
      <c r="GIR92" s="545"/>
      <c r="GIU92" s="545"/>
      <c r="GIV92" s="545"/>
      <c r="GIX92" s="545"/>
      <c r="GIY92" s="545"/>
      <c r="GIZ92" s="545"/>
      <c r="GJC92" s="545"/>
      <c r="GJD92" s="545"/>
      <c r="GJF92" s="545"/>
      <c r="GJG92" s="545"/>
      <c r="GJH92" s="545"/>
      <c r="GJK92" s="545"/>
      <c r="GJL92" s="545"/>
      <c r="GJN92" s="545"/>
      <c r="GJO92" s="545"/>
      <c r="GJP92" s="545"/>
      <c r="GJS92" s="545"/>
      <c r="GJT92" s="545"/>
      <c r="GJV92" s="545"/>
      <c r="GJW92" s="545"/>
      <c r="GJX92" s="545"/>
      <c r="GKA92" s="545"/>
      <c r="GKB92" s="545"/>
      <c r="GKD92" s="545"/>
      <c r="GKE92" s="545"/>
      <c r="GKF92" s="545"/>
      <c r="GKI92" s="545"/>
      <c r="GKJ92" s="545"/>
      <c r="GKL92" s="545"/>
      <c r="GKM92" s="545"/>
      <c r="GKN92" s="545"/>
      <c r="GKQ92" s="545"/>
      <c r="GKR92" s="545"/>
      <c r="GKT92" s="545"/>
      <c r="GKU92" s="545"/>
      <c r="GKV92" s="545"/>
      <c r="GKY92" s="545"/>
      <c r="GKZ92" s="545"/>
      <c r="GLB92" s="545"/>
      <c r="GLC92" s="545"/>
      <c r="GLD92" s="545"/>
      <c r="GLG92" s="545"/>
      <c r="GLH92" s="545"/>
      <c r="GLJ92" s="545"/>
      <c r="GLK92" s="545"/>
      <c r="GLL92" s="545"/>
      <c r="GLO92" s="545"/>
      <c r="GLP92" s="545"/>
      <c r="GLR92" s="545"/>
      <c r="GLS92" s="545"/>
      <c r="GLT92" s="545"/>
      <c r="GLW92" s="545"/>
      <c r="GLX92" s="545"/>
      <c r="GLZ92" s="545"/>
      <c r="GMA92" s="545"/>
      <c r="GMB92" s="545"/>
      <c r="GME92" s="545"/>
      <c r="GMF92" s="545"/>
      <c r="GMH92" s="545"/>
      <c r="GMI92" s="545"/>
      <c r="GMJ92" s="545"/>
      <c r="GMM92" s="545"/>
      <c r="GMN92" s="545"/>
      <c r="GMP92" s="545"/>
      <c r="GMQ92" s="545"/>
      <c r="GMR92" s="545"/>
      <c r="GMU92" s="545"/>
      <c r="GMV92" s="545"/>
      <c r="GMX92" s="545"/>
      <c r="GMY92" s="545"/>
      <c r="GMZ92" s="545"/>
      <c r="GNC92" s="545"/>
      <c r="GND92" s="545"/>
      <c r="GNF92" s="545"/>
      <c r="GNG92" s="545"/>
      <c r="GNH92" s="545"/>
      <c r="GNK92" s="545"/>
      <c r="GNL92" s="545"/>
      <c r="GNN92" s="545"/>
      <c r="GNO92" s="545"/>
      <c r="GNP92" s="545"/>
      <c r="GNS92" s="545"/>
      <c r="GNT92" s="545"/>
      <c r="GNV92" s="545"/>
      <c r="GNW92" s="545"/>
      <c r="GNX92" s="545"/>
      <c r="GOA92" s="545"/>
      <c r="GOB92" s="545"/>
      <c r="GOD92" s="545"/>
      <c r="GOE92" s="545"/>
      <c r="GOF92" s="545"/>
      <c r="GOI92" s="545"/>
      <c r="GOJ92" s="545"/>
      <c r="GOL92" s="545"/>
      <c r="GOM92" s="545"/>
      <c r="GON92" s="545"/>
      <c r="GOQ92" s="545"/>
      <c r="GOR92" s="545"/>
      <c r="GOT92" s="545"/>
      <c r="GOU92" s="545"/>
      <c r="GOV92" s="545"/>
      <c r="GOY92" s="545"/>
      <c r="GOZ92" s="545"/>
      <c r="GPB92" s="545"/>
      <c r="GPC92" s="545"/>
      <c r="GPD92" s="545"/>
      <c r="GPG92" s="545"/>
      <c r="GPH92" s="545"/>
      <c r="GPJ92" s="545"/>
      <c r="GPK92" s="545"/>
      <c r="GPL92" s="545"/>
      <c r="GPO92" s="545"/>
      <c r="GPP92" s="545"/>
      <c r="GPR92" s="545"/>
      <c r="GPS92" s="545"/>
      <c r="GPT92" s="545"/>
      <c r="GPW92" s="545"/>
      <c r="GPX92" s="545"/>
      <c r="GPZ92" s="545"/>
      <c r="GQA92" s="545"/>
      <c r="GQB92" s="545"/>
      <c r="GQE92" s="545"/>
      <c r="GQF92" s="545"/>
      <c r="GQH92" s="545"/>
      <c r="GQI92" s="545"/>
      <c r="GQJ92" s="545"/>
      <c r="GQM92" s="545"/>
      <c r="GQN92" s="545"/>
      <c r="GQP92" s="545"/>
      <c r="GQQ92" s="545"/>
      <c r="GQR92" s="545"/>
      <c r="GQU92" s="545"/>
      <c r="GQV92" s="545"/>
      <c r="GQX92" s="545"/>
      <c r="GQY92" s="545"/>
      <c r="GQZ92" s="545"/>
      <c r="GRC92" s="545"/>
      <c r="GRD92" s="545"/>
      <c r="GRF92" s="545"/>
      <c r="GRG92" s="545"/>
      <c r="GRH92" s="545"/>
      <c r="GRK92" s="545"/>
      <c r="GRL92" s="545"/>
      <c r="GRN92" s="545"/>
      <c r="GRO92" s="545"/>
      <c r="GRP92" s="545"/>
      <c r="GRS92" s="545"/>
      <c r="GRT92" s="545"/>
      <c r="GRV92" s="545"/>
      <c r="GRW92" s="545"/>
      <c r="GRX92" s="545"/>
      <c r="GSA92" s="545"/>
      <c r="GSB92" s="545"/>
      <c r="GSD92" s="545"/>
      <c r="GSE92" s="545"/>
      <c r="GSF92" s="545"/>
      <c r="GSI92" s="545"/>
      <c r="GSJ92" s="545"/>
      <c r="GSL92" s="545"/>
      <c r="GSM92" s="545"/>
      <c r="GSN92" s="545"/>
      <c r="GSQ92" s="545"/>
      <c r="GSR92" s="545"/>
      <c r="GST92" s="545"/>
      <c r="GSU92" s="545"/>
      <c r="GSV92" s="545"/>
      <c r="GSY92" s="545"/>
      <c r="GSZ92" s="545"/>
      <c r="GTB92" s="545"/>
      <c r="GTC92" s="545"/>
      <c r="GTD92" s="545"/>
      <c r="GTG92" s="545"/>
      <c r="GTH92" s="545"/>
      <c r="GTJ92" s="545"/>
      <c r="GTK92" s="545"/>
      <c r="GTL92" s="545"/>
      <c r="GTO92" s="545"/>
      <c r="GTP92" s="545"/>
      <c r="GTR92" s="545"/>
      <c r="GTS92" s="545"/>
      <c r="GTT92" s="545"/>
      <c r="GTW92" s="545"/>
      <c r="GTX92" s="545"/>
      <c r="GTZ92" s="545"/>
      <c r="GUA92" s="545"/>
      <c r="GUB92" s="545"/>
      <c r="GUE92" s="545"/>
      <c r="GUF92" s="545"/>
      <c r="GUH92" s="545"/>
      <c r="GUI92" s="545"/>
      <c r="GUJ92" s="545"/>
      <c r="GUM92" s="545"/>
      <c r="GUN92" s="545"/>
      <c r="GUP92" s="545"/>
      <c r="GUQ92" s="545"/>
      <c r="GUR92" s="545"/>
      <c r="GUU92" s="545"/>
      <c r="GUV92" s="545"/>
      <c r="GUX92" s="545"/>
      <c r="GUY92" s="545"/>
      <c r="GUZ92" s="545"/>
      <c r="GVC92" s="545"/>
      <c r="GVD92" s="545"/>
      <c r="GVF92" s="545"/>
      <c r="GVG92" s="545"/>
      <c r="GVH92" s="545"/>
      <c r="GVK92" s="545"/>
      <c r="GVL92" s="545"/>
      <c r="GVN92" s="545"/>
      <c r="GVO92" s="545"/>
      <c r="GVP92" s="545"/>
      <c r="GVS92" s="545"/>
      <c r="GVT92" s="545"/>
      <c r="GVV92" s="545"/>
      <c r="GVW92" s="545"/>
      <c r="GVX92" s="545"/>
      <c r="GWA92" s="545"/>
      <c r="GWB92" s="545"/>
      <c r="GWD92" s="545"/>
      <c r="GWE92" s="545"/>
      <c r="GWF92" s="545"/>
      <c r="GWI92" s="545"/>
      <c r="GWJ92" s="545"/>
      <c r="GWL92" s="545"/>
      <c r="GWM92" s="545"/>
      <c r="GWN92" s="545"/>
      <c r="GWQ92" s="545"/>
      <c r="GWR92" s="545"/>
      <c r="GWT92" s="545"/>
      <c r="GWU92" s="545"/>
      <c r="GWV92" s="545"/>
      <c r="GWY92" s="545"/>
      <c r="GWZ92" s="545"/>
      <c r="GXB92" s="545"/>
      <c r="GXC92" s="545"/>
      <c r="GXD92" s="545"/>
      <c r="GXG92" s="545"/>
      <c r="GXH92" s="545"/>
      <c r="GXJ92" s="545"/>
      <c r="GXK92" s="545"/>
      <c r="GXL92" s="545"/>
      <c r="GXO92" s="545"/>
      <c r="GXP92" s="545"/>
      <c r="GXR92" s="545"/>
      <c r="GXS92" s="545"/>
      <c r="GXT92" s="545"/>
      <c r="GXW92" s="545"/>
      <c r="GXX92" s="545"/>
      <c r="GXZ92" s="545"/>
      <c r="GYA92" s="545"/>
      <c r="GYB92" s="545"/>
      <c r="GYE92" s="545"/>
      <c r="GYF92" s="545"/>
      <c r="GYH92" s="545"/>
      <c r="GYI92" s="545"/>
      <c r="GYJ92" s="545"/>
      <c r="GYM92" s="545"/>
      <c r="GYN92" s="545"/>
      <c r="GYP92" s="545"/>
      <c r="GYQ92" s="545"/>
      <c r="GYR92" s="545"/>
      <c r="GYU92" s="545"/>
      <c r="GYV92" s="545"/>
      <c r="GYX92" s="545"/>
      <c r="GYY92" s="545"/>
      <c r="GYZ92" s="545"/>
      <c r="GZC92" s="545"/>
      <c r="GZD92" s="545"/>
      <c r="GZF92" s="545"/>
      <c r="GZG92" s="545"/>
      <c r="GZH92" s="545"/>
      <c r="GZK92" s="545"/>
      <c r="GZL92" s="545"/>
      <c r="GZN92" s="545"/>
      <c r="GZO92" s="545"/>
      <c r="GZP92" s="545"/>
      <c r="GZS92" s="545"/>
      <c r="GZT92" s="545"/>
      <c r="GZV92" s="545"/>
      <c r="GZW92" s="545"/>
      <c r="GZX92" s="545"/>
      <c r="HAA92" s="545"/>
      <c r="HAB92" s="545"/>
      <c r="HAD92" s="545"/>
      <c r="HAE92" s="545"/>
      <c r="HAF92" s="545"/>
      <c r="HAI92" s="545"/>
      <c r="HAJ92" s="545"/>
      <c r="HAL92" s="545"/>
      <c r="HAM92" s="545"/>
      <c r="HAN92" s="545"/>
      <c r="HAQ92" s="545"/>
      <c r="HAR92" s="545"/>
      <c r="HAT92" s="545"/>
      <c r="HAU92" s="545"/>
      <c r="HAV92" s="545"/>
      <c r="HAY92" s="545"/>
      <c r="HAZ92" s="545"/>
      <c r="HBB92" s="545"/>
      <c r="HBC92" s="545"/>
      <c r="HBD92" s="545"/>
      <c r="HBG92" s="545"/>
      <c r="HBH92" s="545"/>
      <c r="HBJ92" s="545"/>
      <c r="HBK92" s="545"/>
      <c r="HBL92" s="545"/>
      <c r="HBO92" s="545"/>
      <c r="HBP92" s="545"/>
      <c r="HBR92" s="545"/>
      <c r="HBS92" s="545"/>
      <c r="HBT92" s="545"/>
      <c r="HBW92" s="545"/>
      <c r="HBX92" s="545"/>
      <c r="HBZ92" s="545"/>
      <c r="HCA92" s="545"/>
      <c r="HCB92" s="545"/>
      <c r="HCE92" s="545"/>
      <c r="HCF92" s="545"/>
      <c r="HCH92" s="545"/>
      <c r="HCI92" s="545"/>
      <c r="HCJ92" s="545"/>
      <c r="HCM92" s="545"/>
      <c r="HCN92" s="545"/>
      <c r="HCP92" s="545"/>
      <c r="HCQ92" s="545"/>
      <c r="HCR92" s="545"/>
      <c r="HCU92" s="545"/>
      <c r="HCV92" s="545"/>
      <c r="HCX92" s="545"/>
      <c r="HCY92" s="545"/>
      <c r="HCZ92" s="545"/>
      <c r="HDC92" s="545"/>
      <c r="HDD92" s="545"/>
      <c r="HDF92" s="545"/>
      <c r="HDG92" s="545"/>
      <c r="HDH92" s="545"/>
      <c r="HDK92" s="545"/>
      <c r="HDL92" s="545"/>
      <c r="HDN92" s="545"/>
      <c r="HDO92" s="545"/>
      <c r="HDP92" s="545"/>
      <c r="HDS92" s="545"/>
      <c r="HDT92" s="545"/>
      <c r="HDV92" s="545"/>
      <c r="HDW92" s="545"/>
      <c r="HDX92" s="545"/>
      <c r="HEA92" s="545"/>
      <c r="HEB92" s="545"/>
      <c r="HED92" s="545"/>
      <c r="HEE92" s="545"/>
      <c r="HEF92" s="545"/>
      <c r="HEI92" s="545"/>
      <c r="HEJ92" s="545"/>
      <c r="HEL92" s="545"/>
      <c r="HEM92" s="545"/>
      <c r="HEN92" s="545"/>
      <c r="HEQ92" s="545"/>
      <c r="HER92" s="545"/>
      <c r="HET92" s="545"/>
      <c r="HEU92" s="545"/>
      <c r="HEV92" s="545"/>
      <c r="HEY92" s="545"/>
      <c r="HEZ92" s="545"/>
      <c r="HFB92" s="545"/>
      <c r="HFC92" s="545"/>
      <c r="HFD92" s="545"/>
      <c r="HFG92" s="545"/>
      <c r="HFH92" s="545"/>
      <c r="HFJ92" s="545"/>
      <c r="HFK92" s="545"/>
      <c r="HFL92" s="545"/>
      <c r="HFO92" s="545"/>
      <c r="HFP92" s="545"/>
      <c r="HFR92" s="545"/>
      <c r="HFS92" s="545"/>
      <c r="HFT92" s="545"/>
      <c r="HFW92" s="545"/>
      <c r="HFX92" s="545"/>
      <c r="HFZ92" s="545"/>
      <c r="HGA92" s="545"/>
      <c r="HGB92" s="545"/>
      <c r="HGE92" s="545"/>
      <c r="HGF92" s="545"/>
      <c r="HGH92" s="545"/>
      <c r="HGI92" s="545"/>
      <c r="HGJ92" s="545"/>
      <c r="HGM92" s="545"/>
      <c r="HGN92" s="545"/>
      <c r="HGP92" s="545"/>
      <c r="HGQ92" s="545"/>
      <c r="HGR92" s="545"/>
      <c r="HGU92" s="545"/>
      <c r="HGV92" s="545"/>
      <c r="HGX92" s="545"/>
      <c r="HGY92" s="545"/>
      <c r="HGZ92" s="545"/>
      <c r="HHC92" s="545"/>
      <c r="HHD92" s="545"/>
      <c r="HHF92" s="545"/>
      <c r="HHG92" s="545"/>
      <c r="HHH92" s="545"/>
      <c r="HHK92" s="545"/>
      <c r="HHL92" s="545"/>
      <c r="HHN92" s="545"/>
      <c r="HHO92" s="545"/>
      <c r="HHP92" s="545"/>
      <c r="HHS92" s="545"/>
      <c r="HHT92" s="545"/>
      <c r="HHV92" s="545"/>
      <c r="HHW92" s="545"/>
      <c r="HHX92" s="545"/>
      <c r="HIA92" s="545"/>
      <c r="HIB92" s="545"/>
      <c r="HID92" s="545"/>
      <c r="HIE92" s="545"/>
      <c r="HIF92" s="545"/>
      <c r="HII92" s="545"/>
      <c r="HIJ92" s="545"/>
      <c r="HIL92" s="545"/>
      <c r="HIM92" s="545"/>
      <c r="HIN92" s="545"/>
      <c r="HIQ92" s="545"/>
      <c r="HIR92" s="545"/>
      <c r="HIT92" s="545"/>
      <c r="HIU92" s="545"/>
      <c r="HIV92" s="545"/>
      <c r="HIY92" s="545"/>
      <c r="HIZ92" s="545"/>
      <c r="HJB92" s="545"/>
      <c r="HJC92" s="545"/>
      <c r="HJD92" s="545"/>
      <c r="HJG92" s="545"/>
      <c r="HJH92" s="545"/>
      <c r="HJJ92" s="545"/>
      <c r="HJK92" s="545"/>
      <c r="HJL92" s="545"/>
      <c r="HJO92" s="545"/>
      <c r="HJP92" s="545"/>
      <c r="HJR92" s="545"/>
      <c r="HJS92" s="545"/>
      <c r="HJT92" s="545"/>
      <c r="HJW92" s="545"/>
      <c r="HJX92" s="545"/>
      <c r="HJZ92" s="545"/>
      <c r="HKA92" s="545"/>
      <c r="HKB92" s="545"/>
      <c r="HKE92" s="545"/>
      <c r="HKF92" s="545"/>
      <c r="HKH92" s="545"/>
      <c r="HKI92" s="545"/>
      <c r="HKJ92" s="545"/>
      <c r="HKM92" s="545"/>
      <c r="HKN92" s="545"/>
      <c r="HKP92" s="545"/>
      <c r="HKQ92" s="545"/>
      <c r="HKR92" s="545"/>
      <c r="HKU92" s="545"/>
      <c r="HKV92" s="545"/>
      <c r="HKX92" s="545"/>
      <c r="HKY92" s="545"/>
      <c r="HKZ92" s="545"/>
      <c r="HLC92" s="545"/>
      <c r="HLD92" s="545"/>
      <c r="HLF92" s="545"/>
      <c r="HLG92" s="545"/>
      <c r="HLH92" s="545"/>
      <c r="HLK92" s="545"/>
      <c r="HLL92" s="545"/>
      <c r="HLN92" s="545"/>
      <c r="HLO92" s="545"/>
      <c r="HLP92" s="545"/>
      <c r="HLS92" s="545"/>
      <c r="HLT92" s="545"/>
      <c r="HLV92" s="545"/>
      <c r="HLW92" s="545"/>
      <c r="HLX92" s="545"/>
      <c r="HMA92" s="545"/>
      <c r="HMB92" s="545"/>
      <c r="HMD92" s="545"/>
      <c r="HME92" s="545"/>
      <c r="HMF92" s="545"/>
      <c r="HMI92" s="545"/>
      <c r="HMJ92" s="545"/>
      <c r="HML92" s="545"/>
      <c r="HMM92" s="545"/>
      <c r="HMN92" s="545"/>
      <c r="HMQ92" s="545"/>
      <c r="HMR92" s="545"/>
      <c r="HMT92" s="545"/>
      <c r="HMU92" s="545"/>
      <c r="HMV92" s="545"/>
      <c r="HMY92" s="545"/>
      <c r="HMZ92" s="545"/>
      <c r="HNB92" s="545"/>
      <c r="HNC92" s="545"/>
      <c r="HND92" s="545"/>
      <c r="HNG92" s="545"/>
      <c r="HNH92" s="545"/>
      <c r="HNJ92" s="545"/>
      <c r="HNK92" s="545"/>
      <c r="HNL92" s="545"/>
      <c r="HNO92" s="545"/>
      <c r="HNP92" s="545"/>
      <c r="HNR92" s="545"/>
      <c r="HNS92" s="545"/>
      <c r="HNT92" s="545"/>
      <c r="HNW92" s="545"/>
      <c r="HNX92" s="545"/>
      <c r="HNZ92" s="545"/>
      <c r="HOA92" s="545"/>
      <c r="HOB92" s="545"/>
      <c r="HOE92" s="545"/>
      <c r="HOF92" s="545"/>
      <c r="HOH92" s="545"/>
      <c r="HOI92" s="545"/>
      <c r="HOJ92" s="545"/>
      <c r="HOM92" s="545"/>
      <c r="HON92" s="545"/>
      <c r="HOP92" s="545"/>
      <c r="HOQ92" s="545"/>
      <c r="HOR92" s="545"/>
      <c r="HOU92" s="545"/>
      <c r="HOV92" s="545"/>
      <c r="HOX92" s="545"/>
      <c r="HOY92" s="545"/>
      <c r="HOZ92" s="545"/>
      <c r="HPC92" s="545"/>
      <c r="HPD92" s="545"/>
      <c r="HPF92" s="545"/>
      <c r="HPG92" s="545"/>
      <c r="HPH92" s="545"/>
      <c r="HPK92" s="545"/>
      <c r="HPL92" s="545"/>
      <c r="HPN92" s="545"/>
      <c r="HPO92" s="545"/>
      <c r="HPP92" s="545"/>
      <c r="HPS92" s="545"/>
      <c r="HPT92" s="545"/>
      <c r="HPV92" s="545"/>
      <c r="HPW92" s="545"/>
      <c r="HPX92" s="545"/>
      <c r="HQA92" s="545"/>
      <c r="HQB92" s="545"/>
      <c r="HQD92" s="545"/>
      <c r="HQE92" s="545"/>
      <c r="HQF92" s="545"/>
      <c r="HQI92" s="545"/>
      <c r="HQJ92" s="545"/>
      <c r="HQL92" s="545"/>
      <c r="HQM92" s="545"/>
      <c r="HQN92" s="545"/>
      <c r="HQQ92" s="545"/>
      <c r="HQR92" s="545"/>
      <c r="HQT92" s="545"/>
      <c r="HQU92" s="545"/>
      <c r="HQV92" s="545"/>
      <c r="HQY92" s="545"/>
      <c r="HQZ92" s="545"/>
      <c r="HRB92" s="545"/>
      <c r="HRC92" s="545"/>
      <c r="HRD92" s="545"/>
      <c r="HRG92" s="545"/>
      <c r="HRH92" s="545"/>
      <c r="HRJ92" s="545"/>
      <c r="HRK92" s="545"/>
      <c r="HRL92" s="545"/>
      <c r="HRO92" s="545"/>
      <c r="HRP92" s="545"/>
      <c r="HRR92" s="545"/>
      <c r="HRS92" s="545"/>
      <c r="HRT92" s="545"/>
      <c r="HRW92" s="545"/>
      <c r="HRX92" s="545"/>
      <c r="HRZ92" s="545"/>
      <c r="HSA92" s="545"/>
      <c r="HSB92" s="545"/>
      <c r="HSE92" s="545"/>
      <c r="HSF92" s="545"/>
      <c r="HSH92" s="545"/>
      <c r="HSI92" s="545"/>
      <c r="HSJ92" s="545"/>
      <c r="HSM92" s="545"/>
      <c r="HSN92" s="545"/>
      <c r="HSP92" s="545"/>
      <c r="HSQ92" s="545"/>
      <c r="HSR92" s="545"/>
      <c r="HSU92" s="545"/>
      <c r="HSV92" s="545"/>
      <c r="HSX92" s="545"/>
      <c r="HSY92" s="545"/>
      <c r="HSZ92" s="545"/>
      <c r="HTC92" s="545"/>
      <c r="HTD92" s="545"/>
      <c r="HTF92" s="545"/>
      <c r="HTG92" s="545"/>
      <c r="HTH92" s="545"/>
      <c r="HTK92" s="545"/>
      <c r="HTL92" s="545"/>
      <c r="HTN92" s="545"/>
      <c r="HTO92" s="545"/>
      <c r="HTP92" s="545"/>
      <c r="HTS92" s="545"/>
      <c r="HTT92" s="545"/>
      <c r="HTV92" s="545"/>
      <c r="HTW92" s="545"/>
      <c r="HTX92" s="545"/>
      <c r="HUA92" s="545"/>
      <c r="HUB92" s="545"/>
      <c r="HUD92" s="545"/>
      <c r="HUE92" s="545"/>
      <c r="HUF92" s="545"/>
      <c r="HUI92" s="545"/>
      <c r="HUJ92" s="545"/>
      <c r="HUL92" s="545"/>
      <c r="HUM92" s="545"/>
      <c r="HUN92" s="545"/>
      <c r="HUQ92" s="545"/>
      <c r="HUR92" s="545"/>
      <c r="HUT92" s="545"/>
      <c r="HUU92" s="545"/>
      <c r="HUV92" s="545"/>
      <c r="HUY92" s="545"/>
      <c r="HUZ92" s="545"/>
      <c r="HVB92" s="545"/>
      <c r="HVC92" s="545"/>
      <c r="HVD92" s="545"/>
      <c r="HVG92" s="545"/>
      <c r="HVH92" s="545"/>
      <c r="HVJ92" s="545"/>
      <c r="HVK92" s="545"/>
      <c r="HVL92" s="545"/>
      <c r="HVO92" s="545"/>
      <c r="HVP92" s="545"/>
      <c r="HVR92" s="545"/>
      <c r="HVS92" s="545"/>
      <c r="HVT92" s="545"/>
      <c r="HVW92" s="545"/>
      <c r="HVX92" s="545"/>
      <c r="HVZ92" s="545"/>
      <c r="HWA92" s="545"/>
      <c r="HWB92" s="545"/>
      <c r="HWE92" s="545"/>
      <c r="HWF92" s="545"/>
      <c r="HWH92" s="545"/>
      <c r="HWI92" s="545"/>
      <c r="HWJ92" s="545"/>
      <c r="HWM92" s="545"/>
      <c r="HWN92" s="545"/>
      <c r="HWP92" s="545"/>
      <c r="HWQ92" s="545"/>
      <c r="HWR92" s="545"/>
      <c r="HWU92" s="545"/>
      <c r="HWV92" s="545"/>
      <c r="HWX92" s="545"/>
      <c r="HWY92" s="545"/>
      <c r="HWZ92" s="545"/>
      <c r="HXC92" s="545"/>
      <c r="HXD92" s="545"/>
      <c r="HXF92" s="545"/>
      <c r="HXG92" s="545"/>
      <c r="HXH92" s="545"/>
      <c r="HXK92" s="545"/>
      <c r="HXL92" s="545"/>
      <c r="HXN92" s="545"/>
      <c r="HXO92" s="545"/>
      <c r="HXP92" s="545"/>
      <c r="HXS92" s="545"/>
      <c r="HXT92" s="545"/>
      <c r="HXV92" s="545"/>
      <c r="HXW92" s="545"/>
      <c r="HXX92" s="545"/>
      <c r="HYA92" s="545"/>
      <c r="HYB92" s="545"/>
      <c r="HYD92" s="545"/>
      <c r="HYE92" s="545"/>
      <c r="HYF92" s="545"/>
      <c r="HYI92" s="545"/>
      <c r="HYJ92" s="545"/>
      <c r="HYL92" s="545"/>
      <c r="HYM92" s="545"/>
      <c r="HYN92" s="545"/>
      <c r="HYQ92" s="545"/>
      <c r="HYR92" s="545"/>
      <c r="HYT92" s="545"/>
      <c r="HYU92" s="545"/>
      <c r="HYV92" s="545"/>
      <c r="HYY92" s="545"/>
      <c r="HYZ92" s="545"/>
      <c r="HZB92" s="545"/>
      <c r="HZC92" s="545"/>
      <c r="HZD92" s="545"/>
      <c r="HZG92" s="545"/>
      <c r="HZH92" s="545"/>
      <c r="HZJ92" s="545"/>
      <c r="HZK92" s="545"/>
      <c r="HZL92" s="545"/>
      <c r="HZO92" s="545"/>
      <c r="HZP92" s="545"/>
      <c r="HZR92" s="545"/>
      <c r="HZS92" s="545"/>
      <c r="HZT92" s="545"/>
      <c r="HZW92" s="545"/>
      <c r="HZX92" s="545"/>
      <c r="HZZ92" s="545"/>
      <c r="IAA92" s="545"/>
      <c r="IAB92" s="545"/>
      <c r="IAE92" s="545"/>
      <c r="IAF92" s="545"/>
      <c r="IAH92" s="545"/>
      <c r="IAI92" s="545"/>
      <c r="IAJ92" s="545"/>
      <c r="IAM92" s="545"/>
      <c r="IAN92" s="545"/>
      <c r="IAP92" s="545"/>
      <c r="IAQ92" s="545"/>
      <c r="IAR92" s="545"/>
      <c r="IAU92" s="545"/>
      <c r="IAV92" s="545"/>
      <c r="IAX92" s="545"/>
      <c r="IAY92" s="545"/>
      <c r="IAZ92" s="545"/>
      <c r="IBC92" s="545"/>
      <c r="IBD92" s="545"/>
      <c r="IBF92" s="545"/>
      <c r="IBG92" s="545"/>
      <c r="IBH92" s="545"/>
      <c r="IBK92" s="545"/>
      <c r="IBL92" s="545"/>
      <c r="IBN92" s="545"/>
      <c r="IBO92" s="545"/>
      <c r="IBP92" s="545"/>
      <c r="IBS92" s="545"/>
      <c r="IBT92" s="545"/>
      <c r="IBV92" s="545"/>
      <c r="IBW92" s="545"/>
      <c r="IBX92" s="545"/>
      <c r="ICA92" s="545"/>
      <c r="ICB92" s="545"/>
      <c r="ICD92" s="545"/>
      <c r="ICE92" s="545"/>
      <c r="ICF92" s="545"/>
      <c r="ICI92" s="545"/>
      <c r="ICJ92" s="545"/>
      <c r="ICL92" s="545"/>
      <c r="ICM92" s="545"/>
      <c r="ICN92" s="545"/>
      <c r="ICQ92" s="545"/>
      <c r="ICR92" s="545"/>
      <c r="ICT92" s="545"/>
      <c r="ICU92" s="545"/>
      <c r="ICV92" s="545"/>
      <c r="ICY92" s="545"/>
      <c r="ICZ92" s="545"/>
      <c r="IDB92" s="545"/>
      <c r="IDC92" s="545"/>
      <c r="IDD92" s="545"/>
      <c r="IDG92" s="545"/>
      <c r="IDH92" s="545"/>
      <c r="IDJ92" s="545"/>
      <c r="IDK92" s="545"/>
      <c r="IDL92" s="545"/>
      <c r="IDO92" s="545"/>
      <c r="IDP92" s="545"/>
      <c r="IDR92" s="545"/>
      <c r="IDS92" s="545"/>
      <c r="IDT92" s="545"/>
      <c r="IDW92" s="545"/>
      <c r="IDX92" s="545"/>
      <c r="IDZ92" s="545"/>
      <c r="IEA92" s="545"/>
      <c r="IEB92" s="545"/>
      <c r="IEE92" s="545"/>
      <c r="IEF92" s="545"/>
      <c r="IEH92" s="545"/>
      <c r="IEI92" s="545"/>
      <c r="IEJ92" s="545"/>
      <c r="IEM92" s="545"/>
      <c r="IEN92" s="545"/>
      <c r="IEP92" s="545"/>
      <c r="IEQ92" s="545"/>
      <c r="IER92" s="545"/>
      <c r="IEU92" s="545"/>
      <c r="IEV92" s="545"/>
      <c r="IEX92" s="545"/>
      <c r="IEY92" s="545"/>
      <c r="IEZ92" s="545"/>
      <c r="IFC92" s="545"/>
      <c r="IFD92" s="545"/>
      <c r="IFF92" s="545"/>
      <c r="IFG92" s="545"/>
      <c r="IFH92" s="545"/>
      <c r="IFK92" s="545"/>
      <c r="IFL92" s="545"/>
      <c r="IFN92" s="545"/>
      <c r="IFO92" s="545"/>
      <c r="IFP92" s="545"/>
      <c r="IFS92" s="545"/>
      <c r="IFT92" s="545"/>
      <c r="IFV92" s="545"/>
      <c r="IFW92" s="545"/>
      <c r="IFX92" s="545"/>
      <c r="IGA92" s="545"/>
      <c r="IGB92" s="545"/>
      <c r="IGD92" s="545"/>
      <c r="IGE92" s="545"/>
      <c r="IGF92" s="545"/>
      <c r="IGI92" s="545"/>
      <c r="IGJ92" s="545"/>
      <c r="IGL92" s="545"/>
      <c r="IGM92" s="545"/>
      <c r="IGN92" s="545"/>
      <c r="IGQ92" s="545"/>
      <c r="IGR92" s="545"/>
      <c r="IGT92" s="545"/>
      <c r="IGU92" s="545"/>
      <c r="IGV92" s="545"/>
      <c r="IGY92" s="545"/>
      <c r="IGZ92" s="545"/>
      <c r="IHB92" s="545"/>
      <c r="IHC92" s="545"/>
      <c r="IHD92" s="545"/>
      <c r="IHG92" s="545"/>
      <c r="IHH92" s="545"/>
      <c r="IHJ92" s="545"/>
      <c r="IHK92" s="545"/>
      <c r="IHL92" s="545"/>
      <c r="IHO92" s="545"/>
      <c r="IHP92" s="545"/>
      <c r="IHR92" s="545"/>
      <c r="IHS92" s="545"/>
      <c r="IHT92" s="545"/>
      <c r="IHW92" s="545"/>
      <c r="IHX92" s="545"/>
      <c r="IHZ92" s="545"/>
      <c r="IIA92" s="545"/>
      <c r="IIB92" s="545"/>
      <c r="IIE92" s="545"/>
      <c r="IIF92" s="545"/>
      <c r="IIH92" s="545"/>
      <c r="III92" s="545"/>
      <c r="IIJ92" s="545"/>
      <c r="IIM92" s="545"/>
      <c r="IIN92" s="545"/>
      <c r="IIP92" s="545"/>
      <c r="IIQ92" s="545"/>
      <c r="IIR92" s="545"/>
      <c r="IIU92" s="545"/>
      <c r="IIV92" s="545"/>
      <c r="IIX92" s="545"/>
      <c r="IIY92" s="545"/>
      <c r="IIZ92" s="545"/>
      <c r="IJC92" s="545"/>
      <c r="IJD92" s="545"/>
      <c r="IJF92" s="545"/>
      <c r="IJG92" s="545"/>
      <c r="IJH92" s="545"/>
      <c r="IJK92" s="545"/>
      <c r="IJL92" s="545"/>
      <c r="IJN92" s="545"/>
      <c r="IJO92" s="545"/>
      <c r="IJP92" s="545"/>
      <c r="IJS92" s="545"/>
      <c r="IJT92" s="545"/>
      <c r="IJV92" s="545"/>
      <c r="IJW92" s="545"/>
      <c r="IJX92" s="545"/>
      <c r="IKA92" s="545"/>
      <c r="IKB92" s="545"/>
      <c r="IKD92" s="545"/>
      <c r="IKE92" s="545"/>
      <c r="IKF92" s="545"/>
      <c r="IKI92" s="545"/>
      <c r="IKJ92" s="545"/>
      <c r="IKL92" s="545"/>
      <c r="IKM92" s="545"/>
      <c r="IKN92" s="545"/>
      <c r="IKQ92" s="545"/>
      <c r="IKR92" s="545"/>
      <c r="IKT92" s="545"/>
      <c r="IKU92" s="545"/>
      <c r="IKV92" s="545"/>
      <c r="IKY92" s="545"/>
      <c r="IKZ92" s="545"/>
      <c r="ILB92" s="545"/>
      <c r="ILC92" s="545"/>
      <c r="ILD92" s="545"/>
      <c r="ILG92" s="545"/>
      <c r="ILH92" s="545"/>
      <c r="ILJ92" s="545"/>
      <c r="ILK92" s="545"/>
      <c r="ILL92" s="545"/>
      <c r="ILO92" s="545"/>
      <c r="ILP92" s="545"/>
      <c r="ILR92" s="545"/>
      <c r="ILS92" s="545"/>
      <c r="ILT92" s="545"/>
      <c r="ILW92" s="545"/>
      <c r="ILX92" s="545"/>
      <c r="ILZ92" s="545"/>
      <c r="IMA92" s="545"/>
      <c r="IMB92" s="545"/>
      <c r="IME92" s="545"/>
      <c r="IMF92" s="545"/>
      <c r="IMH92" s="545"/>
      <c r="IMI92" s="545"/>
      <c r="IMJ92" s="545"/>
      <c r="IMM92" s="545"/>
      <c r="IMN92" s="545"/>
      <c r="IMP92" s="545"/>
      <c r="IMQ92" s="545"/>
      <c r="IMR92" s="545"/>
      <c r="IMU92" s="545"/>
      <c r="IMV92" s="545"/>
      <c r="IMX92" s="545"/>
      <c r="IMY92" s="545"/>
      <c r="IMZ92" s="545"/>
      <c r="INC92" s="545"/>
      <c r="IND92" s="545"/>
      <c r="INF92" s="545"/>
      <c r="ING92" s="545"/>
      <c r="INH92" s="545"/>
      <c r="INK92" s="545"/>
      <c r="INL92" s="545"/>
      <c r="INN92" s="545"/>
      <c r="INO92" s="545"/>
      <c r="INP92" s="545"/>
      <c r="INS92" s="545"/>
      <c r="INT92" s="545"/>
      <c r="INV92" s="545"/>
      <c r="INW92" s="545"/>
      <c r="INX92" s="545"/>
      <c r="IOA92" s="545"/>
      <c r="IOB92" s="545"/>
      <c r="IOD92" s="545"/>
      <c r="IOE92" s="545"/>
      <c r="IOF92" s="545"/>
      <c r="IOI92" s="545"/>
      <c r="IOJ92" s="545"/>
      <c r="IOL92" s="545"/>
      <c r="IOM92" s="545"/>
      <c r="ION92" s="545"/>
      <c r="IOQ92" s="545"/>
      <c r="IOR92" s="545"/>
      <c r="IOT92" s="545"/>
      <c r="IOU92" s="545"/>
      <c r="IOV92" s="545"/>
      <c r="IOY92" s="545"/>
      <c r="IOZ92" s="545"/>
      <c r="IPB92" s="545"/>
      <c r="IPC92" s="545"/>
      <c r="IPD92" s="545"/>
      <c r="IPG92" s="545"/>
      <c r="IPH92" s="545"/>
      <c r="IPJ92" s="545"/>
      <c r="IPK92" s="545"/>
      <c r="IPL92" s="545"/>
      <c r="IPO92" s="545"/>
      <c r="IPP92" s="545"/>
      <c r="IPR92" s="545"/>
      <c r="IPS92" s="545"/>
      <c r="IPT92" s="545"/>
      <c r="IPW92" s="545"/>
      <c r="IPX92" s="545"/>
      <c r="IPZ92" s="545"/>
      <c r="IQA92" s="545"/>
      <c r="IQB92" s="545"/>
      <c r="IQE92" s="545"/>
      <c r="IQF92" s="545"/>
      <c r="IQH92" s="545"/>
      <c r="IQI92" s="545"/>
      <c r="IQJ92" s="545"/>
      <c r="IQM92" s="545"/>
      <c r="IQN92" s="545"/>
      <c r="IQP92" s="545"/>
      <c r="IQQ92" s="545"/>
      <c r="IQR92" s="545"/>
      <c r="IQU92" s="545"/>
      <c r="IQV92" s="545"/>
      <c r="IQX92" s="545"/>
      <c r="IQY92" s="545"/>
      <c r="IQZ92" s="545"/>
      <c r="IRC92" s="545"/>
      <c r="IRD92" s="545"/>
      <c r="IRF92" s="545"/>
      <c r="IRG92" s="545"/>
      <c r="IRH92" s="545"/>
      <c r="IRK92" s="545"/>
      <c r="IRL92" s="545"/>
      <c r="IRN92" s="545"/>
      <c r="IRO92" s="545"/>
      <c r="IRP92" s="545"/>
      <c r="IRS92" s="545"/>
      <c r="IRT92" s="545"/>
      <c r="IRV92" s="545"/>
      <c r="IRW92" s="545"/>
      <c r="IRX92" s="545"/>
      <c r="ISA92" s="545"/>
      <c r="ISB92" s="545"/>
      <c r="ISD92" s="545"/>
      <c r="ISE92" s="545"/>
      <c r="ISF92" s="545"/>
      <c r="ISI92" s="545"/>
      <c r="ISJ92" s="545"/>
      <c r="ISL92" s="545"/>
      <c r="ISM92" s="545"/>
      <c r="ISN92" s="545"/>
      <c r="ISQ92" s="545"/>
      <c r="ISR92" s="545"/>
      <c r="IST92" s="545"/>
      <c r="ISU92" s="545"/>
      <c r="ISV92" s="545"/>
      <c r="ISY92" s="545"/>
      <c r="ISZ92" s="545"/>
      <c r="ITB92" s="545"/>
      <c r="ITC92" s="545"/>
      <c r="ITD92" s="545"/>
      <c r="ITG92" s="545"/>
      <c r="ITH92" s="545"/>
      <c r="ITJ92" s="545"/>
      <c r="ITK92" s="545"/>
      <c r="ITL92" s="545"/>
      <c r="ITO92" s="545"/>
      <c r="ITP92" s="545"/>
      <c r="ITR92" s="545"/>
      <c r="ITS92" s="545"/>
      <c r="ITT92" s="545"/>
      <c r="ITW92" s="545"/>
      <c r="ITX92" s="545"/>
      <c r="ITZ92" s="545"/>
      <c r="IUA92" s="545"/>
      <c r="IUB92" s="545"/>
      <c r="IUE92" s="545"/>
      <c r="IUF92" s="545"/>
      <c r="IUH92" s="545"/>
      <c r="IUI92" s="545"/>
      <c r="IUJ92" s="545"/>
      <c r="IUM92" s="545"/>
      <c r="IUN92" s="545"/>
      <c r="IUP92" s="545"/>
      <c r="IUQ92" s="545"/>
      <c r="IUR92" s="545"/>
      <c r="IUU92" s="545"/>
      <c r="IUV92" s="545"/>
      <c r="IUX92" s="545"/>
      <c r="IUY92" s="545"/>
      <c r="IUZ92" s="545"/>
      <c r="IVC92" s="545"/>
      <c r="IVD92" s="545"/>
      <c r="IVF92" s="545"/>
      <c r="IVG92" s="545"/>
      <c r="IVH92" s="545"/>
      <c r="IVK92" s="545"/>
      <c r="IVL92" s="545"/>
      <c r="IVN92" s="545"/>
      <c r="IVO92" s="545"/>
      <c r="IVP92" s="545"/>
      <c r="IVS92" s="545"/>
      <c r="IVT92" s="545"/>
      <c r="IVV92" s="545"/>
      <c r="IVW92" s="545"/>
      <c r="IVX92" s="545"/>
      <c r="IWA92" s="545"/>
      <c r="IWB92" s="545"/>
      <c r="IWD92" s="545"/>
      <c r="IWE92" s="545"/>
      <c r="IWF92" s="545"/>
      <c r="IWI92" s="545"/>
      <c r="IWJ92" s="545"/>
      <c r="IWL92" s="545"/>
      <c r="IWM92" s="545"/>
      <c r="IWN92" s="545"/>
      <c r="IWQ92" s="545"/>
      <c r="IWR92" s="545"/>
      <c r="IWT92" s="545"/>
      <c r="IWU92" s="545"/>
      <c r="IWV92" s="545"/>
      <c r="IWY92" s="545"/>
      <c r="IWZ92" s="545"/>
      <c r="IXB92" s="545"/>
      <c r="IXC92" s="545"/>
      <c r="IXD92" s="545"/>
      <c r="IXG92" s="545"/>
      <c r="IXH92" s="545"/>
      <c r="IXJ92" s="545"/>
      <c r="IXK92" s="545"/>
      <c r="IXL92" s="545"/>
      <c r="IXO92" s="545"/>
      <c r="IXP92" s="545"/>
      <c r="IXR92" s="545"/>
      <c r="IXS92" s="545"/>
      <c r="IXT92" s="545"/>
      <c r="IXW92" s="545"/>
      <c r="IXX92" s="545"/>
      <c r="IXZ92" s="545"/>
      <c r="IYA92" s="545"/>
      <c r="IYB92" s="545"/>
      <c r="IYE92" s="545"/>
      <c r="IYF92" s="545"/>
      <c r="IYH92" s="545"/>
      <c r="IYI92" s="545"/>
      <c r="IYJ92" s="545"/>
      <c r="IYM92" s="545"/>
      <c r="IYN92" s="545"/>
      <c r="IYP92" s="545"/>
      <c r="IYQ92" s="545"/>
      <c r="IYR92" s="545"/>
      <c r="IYU92" s="545"/>
      <c r="IYV92" s="545"/>
      <c r="IYX92" s="545"/>
      <c r="IYY92" s="545"/>
      <c r="IYZ92" s="545"/>
      <c r="IZC92" s="545"/>
      <c r="IZD92" s="545"/>
      <c r="IZF92" s="545"/>
      <c r="IZG92" s="545"/>
      <c r="IZH92" s="545"/>
      <c r="IZK92" s="545"/>
      <c r="IZL92" s="545"/>
      <c r="IZN92" s="545"/>
      <c r="IZO92" s="545"/>
      <c r="IZP92" s="545"/>
      <c r="IZS92" s="545"/>
      <c r="IZT92" s="545"/>
      <c r="IZV92" s="545"/>
      <c r="IZW92" s="545"/>
      <c r="IZX92" s="545"/>
      <c r="JAA92" s="545"/>
      <c r="JAB92" s="545"/>
      <c r="JAD92" s="545"/>
      <c r="JAE92" s="545"/>
      <c r="JAF92" s="545"/>
      <c r="JAI92" s="545"/>
      <c r="JAJ92" s="545"/>
      <c r="JAL92" s="545"/>
      <c r="JAM92" s="545"/>
      <c r="JAN92" s="545"/>
      <c r="JAQ92" s="545"/>
      <c r="JAR92" s="545"/>
      <c r="JAT92" s="545"/>
      <c r="JAU92" s="545"/>
      <c r="JAV92" s="545"/>
      <c r="JAY92" s="545"/>
      <c r="JAZ92" s="545"/>
      <c r="JBB92" s="545"/>
      <c r="JBC92" s="545"/>
      <c r="JBD92" s="545"/>
      <c r="JBG92" s="545"/>
      <c r="JBH92" s="545"/>
      <c r="JBJ92" s="545"/>
      <c r="JBK92" s="545"/>
      <c r="JBL92" s="545"/>
      <c r="JBO92" s="545"/>
      <c r="JBP92" s="545"/>
      <c r="JBR92" s="545"/>
      <c r="JBS92" s="545"/>
      <c r="JBT92" s="545"/>
      <c r="JBW92" s="545"/>
      <c r="JBX92" s="545"/>
      <c r="JBZ92" s="545"/>
      <c r="JCA92" s="545"/>
      <c r="JCB92" s="545"/>
      <c r="JCE92" s="545"/>
      <c r="JCF92" s="545"/>
      <c r="JCH92" s="545"/>
      <c r="JCI92" s="545"/>
      <c r="JCJ92" s="545"/>
      <c r="JCM92" s="545"/>
      <c r="JCN92" s="545"/>
      <c r="JCP92" s="545"/>
      <c r="JCQ92" s="545"/>
      <c r="JCR92" s="545"/>
      <c r="JCU92" s="545"/>
      <c r="JCV92" s="545"/>
      <c r="JCX92" s="545"/>
      <c r="JCY92" s="545"/>
      <c r="JCZ92" s="545"/>
      <c r="JDC92" s="545"/>
      <c r="JDD92" s="545"/>
      <c r="JDF92" s="545"/>
      <c r="JDG92" s="545"/>
      <c r="JDH92" s="545"/>
      <c r="JDK92" s="545"/>
      <c r="JDL92" s="545"/>
      <c r="JDN92" s="545"/>
      <c r="JDO92" s="545"/>
      <c r="JDP92" s="545"/>
      <c r="JDS92" s="545"/>
      <c r="JDT92" s="545"/>
      <c r="JDV92" s="545"/>
      <c r="JDW92" s="545"/>
      <c r="JDX92" s="545"/>
      <c r="JEA92" s="545"/>
      <c r="JEB92" s="545"/>
      <c r="JED92" s="545"/>
      <c r="JEE92" s="545"/>
      <c r="JEF92" s="545"/>
      <c r="JEI92" s="545"/>
      <c r="JEJ92" s="545"/>
      <c r="JEL92" s="545"/>
      <c r="JEM92" s="545"/>
      <c r="JEN92" s="545"/>
      <c r="JEQ92" s="545"/>
      <c r="JER92" s="545"/>
      <c r="JET92" s="545"/>
      <c r="JEU92" s="545"/>
      <c r="JEV92" s="545"/>
      <c r="JEY92" s="545"/>
      <c r="JEZ92" s="545"/>
      <c r="JFB92" s="545"/>
      <c r="JFC92" s="545"/>
      <c r="JFD92" s="545"/>
      <c r="JFG92" s="545"/>
      <c r="JFH92" s="545"/>
      <c r="JFJ92" s="545"/>
      <c r="JFK92" s="545"/>
      <c r="JFL92" s="545"/>
      <c r="JFO92" s="545"/>
      <c r="JFP92" s="545"/>
      <c r="JFR92" s="545"/>
      <c r="JFS92" s="545"/>
      <c r="JFT92" s="545"/>
      <c r="JFW92" s="545"/>
      <c r="JFX92" s="545"/>
      <c r="JFZ92" s="545"/>
      <c r="JGA92" s="545"/>
      <c r="JGB92" s="545"/>
      <c r="JGE92" s="545"/>
      <c r="JGF92" s="545"/>
      <c r="JGH92" s="545"/>
      <c r="JGI92" s="545"/>
      <c r="JGJ92" s="545"/>
      <c r="JGM92" s="545"/>
      <c r="JGN92" s="545"/>
      <c r="JGP92" s="545"/>
      <c r="JGQ92" s="545"/>
      <c r="JGR92" s="545"/>
      <c r="JGU92" s="545"/>
      <c r="JGV92" s="545"/>
      <c r="JGX92" s="545"/>
      <c r="JGY92" s="545"/>
      <c r="JGZ92" s="545"/>
      <c r="JHC92" s="545"/>
      <c r="JHD92" s="545"/>
      <c r="JHF92" s="545"/>
      <c r="JHG92" s="545"/>
      <c r="JHH92" s="545"/>
      <c r="JHK92" s="545"/>
      <c r="JHL92" s="545"/>
      <c r="JHN92" s="545"/>
      <c r="JHO92" s="545"/>
      <c r="JHP92" s="545"/>
      <c r="JHS92" s="545"/>
      <c r="JHT92" s="545"/>
      <c r="JHV92" s="545"/>
      <c r="JHW92" s="545"/>
      <c r="JHX92" s="545"/>
      <c r="JIA92" s="545"/>
      <c r="JIB92" s="545"/>
      <c r="JID92" s="545"/>
      <c r="JIE92" s="545"/>
      <c r="JIF92" s="545"/>
      <c r="JII92" s="545"/>
      <c r="JIJ92" s="545"/>
      <c r="JIL92" s="545"/>
      <c r="JIM92" s="545"/>
      <c r="JIN92" s="545"/>
      <c r="JIQ92" s="545"/>
      <c r="JIR92" s="545"/>
      <c r="JIT92" s="545"/>
      <c r="JIU92" s="545"/>
      <c r="JIV92" s="545"/>
      <c r="JIY92" s="545"/>
      <c r="JIZ92" s="545"/>
      <c r="JJB92" s="545"/>
      <c r="JJC92" s="545"/>
      <c r="JJD92" s="545"/>
      <c r="JJG92" s="545"/>
      <c r="JJH92" s="545"/>
      <c r="JJJ92" s="545"/>
      <c r="JJK92" s="545"/>
      <c r="JJL92" s="545"/>
      <c r="JJO92" s="545"/>
      <c r="JJP92" s="545"/>
      <c r="JJR92" s="545"/>
      <c r="JJS92" s="545"/>
      <c r="JJT92" s="545"/>
      <c r="JJW92" s="545"/>
      <c r="JJX92" s="545"/>
      <c r="JJZ92" s="545"/>
      <c r="JKA92" s="545"/>
      <c r="JKB92" s="545"/>
      <c r="JKE92" s="545"/>
      <c r="JKF92" s="545"/>
      <c r="JKH92" s="545"/>
      <c r="JKI92" s="545"/>
      <c r="JKJ92" s="545"/>
      <c r="JKM92" s="545"/>
      <c r="JKN92" s="545"/>
      <c r="JKP92" s="545"/>
      <c r="JKQ92" s="545"/>
      <c r="JKR92" s="545"/>
      <c r="JKU92" s="545"/>
      <c r="JKV92" s="545"/>
      <c r="JKX92" s="545"/>
      <c r="JKY92" s="545"/>
      <c r="JKZ92" s="545"/>
      <c r="JLC92" s="545"/>
      <c r="JLD92" s="545"/>
      <c r="JLF92" s="545"/>
      <c r="JLG92" s="545"/>
      <c r="JLH92" s="545"/>
      <c r="JLK92" s="545"/>
      <c r="JLL92" s="545"/>
      <c r="JLN92" s="545"/>
      <c r="JLO92" s="545"/>
      <c r="JLP92" s="545"/>
      <c r="JLS92" s="545"/>
      <c r="JLT92" s="545"/>
      <c r="JLV92" s="545"/>
      <c r="JLW92" s="545"/>
      <c r="JLX92" s="545"/>
      <c r="JMA92" s="545"/>
      <c r="JMB92" s="545"/>
      <c r="JMD92" s="545"/>
      <c r="JME92" s="545"/>
      <c r="JMF92" s="545"/>
      <c r="JMI92" s="545"/>
      <c r="JMJ92" s="545"/>
      <c r="JML92" s="545"/>
      <c r="JMM92" s="545"/>
      <c r="JMN92" s="545"/>
      <c r="JMQ92" s="545"/>
      <c r="JMR92" s="545"/>
      <c r="JMT92" s="545"/>
      <c r="JMU92" s="545"/>
      <c r="JMV92" s="545"/>
      <c r="JMY92" s="545"/>
      <c r="JMZ92" s="545"/>
      <c r="JNB92" s="545"/>
      <c r="JNC92" s="545"/>
      <c r="JND92" s="545"/>
      <c r="JNG92" s="545"/>
      <c r="JNH92" s="545"/>
      <c r="JNJ92" s="545"/>
      <c r="JNK92" s="545"/>
      <c r="JNL92" s="545"/>
      <c r="JNO92" s="545"/>
      <c r="JNP92" s="545"/>
      <c r="JNR92" s="545"/>
      <c r="JNS92" s="545"/>
      <c r="JNT92" s="545"/>
      <c r="JNW92" s="545"/>
      <c r="JNX92" s="545"/>
      <c r="JNZ92" s="545"/>
      <c r="JOA92" s="545"/>
      <c r="JOB92" s="545"/>
      <c r="JOE92" s="545"/>
      <c r="JOF92" s="545"/>
      <c r="JOH92" s="545"/>
      <c r="JOI92" s="545"/>
      <c r="JOJ92" s="545"/>
      <c r="JOM92" s="545"/>
      <c r="JON92" s="545"/>
      <c r="JOP92" s="545"/>
      <c r="JOQ92" s="545"/>
      <c r="JOR92" s="545"/>
      <c r="JOU92" s="545"/>
      <c r="JOV92" s="545"/>
      <c r="JOX92" s="545"/>
      <c r="JOY92" s="545"/>
      <c r="JOZ92" s="545"/>
      <c r="JPC92" s="545"/>
      <c r="JPD92" s="545"/>
      <c r="JPF92" s="545"/>
      <c r="JPG92" s="545"/>
      <c r="JPH92" s="545"/>
      <c r="JPK92" s="545"/>
      <c r="JPL92" s="545"/>
      <c r="JPN92" s="545"/>
      <c r="JPO92" s="545"/>
      <c r="JPP92" s="545"/>
      <c r="JPS92" s="545"/>
      <c r="JPT92" s="545"/>
      <c r="JPV92" s="545"/>
      <c r="JPW92" s="545"/>
      <c r="JPX92" s="545"/>
      <c r="JQA92" s="545"/>
      <c r="JQB92" s="545"/>
      <c r="JQD92" s="545"/>
      <c r="JQE92" s="545"/>
      <c r="JQF92" s="545"/>
      <c r="JQI92" s="545"/>
      <c r="JQJ92" s="545"/>
      <c r="JQL92" s="545"/>
      <c r="JQM92" s="545"/>
      <c r="JQN92" s="545"/>
      <c r="JQQ92" s="545"/>
      <c r="JQR92" s="545"/>
      <c r="JQT92" s="545"/>
      <c r="JQU92" s="545"/>
      <c r="JQV92" s="545"/>
      <c r="JQY92" s="545"/>
      <c r="JQZ92" s="545"/>
      <c r="JRB92" s="545"/>
      <c r="JRC92" s="545"/>
      <c r="JRD92" s="545"/>
      <c r="JRG92" s="545"/>
      <c r="JRH92" s="545"/>
      <c r="JRJ92" s="545"/>
      <c r="JRK92" s="545"/>
      <c r="JRL92" s="545"/>
      <c r="JRO92" s="545"/>
      <c r="JRP92" s="545"/>
      <c r="JRR92" s="545"/>
      <c r="JRS92" s="545"/>
      <c r="JRT92" s="545"/>
      <c r="JRW92" s="545"/>
      <c r="JRX92" s="545"/>
      <c r="JRZ92" s="545"/>
      <c r="JSA92" s="545"/>
      <c r="JSB92" s="545"/>
      <c r="JSE92" s="545"/>
      <c r="JSF92" s="545"/>
      <c r="JSH92" s="545"/>
      <c r="JSI92" s="545"/>
      <c r="JSJ92" s="545"/>
      <c r="JSM92" s="545"/>
      <c r="JSN92" s="545"/>
      <c r="JSP92" s="545"/>
      <c r="JSQ92" s="545"/>
      <c r="JSR92" s="545"/>
      <c r="JSU92" s="545"/>
      <c r="JSV92" s="545"/>
      <c r="JSX92" s="545"/>
      <c r="JSY92" s="545"/>
      <c r="JSZ92" s="545"/>
      <c r="JTC92" s="545"/>
      <c r="JTD92" s="545"/>
      <c r="JTF92" s="545"/>
      <c r="JTG92" s="545"/>
      <c r="JTH92" s="545"/>
      <c r="JTK92" s="545"/>
      <c r="JTL92" s="545"/>
      <c r="JTN92" s="545"/>
      <c r="JTO92" s="545"/>
      <c r="JTP92" s="545"/>
      <c r="JTS92" s="545"/>
      <c r="JTT92" s="545"/>
      <c r="JTV92" s="545"/>
      <c r="JTW92" s="545"/>
      <c r="JTX92" s="545"/>
      <c r="JUA92" s="545"/>
      <c r="JUB92" s="545"/>
      <c r="JUD92" s="545"/>
      <c r="JUE92" s="545"/>
      <c r="JUF92" s="545"/>
      <c r="JUI92" s="545"/>
      <c r="JUJ92" s="545"/>
      <c r="JUL92" s="545"/>
      <c r="JUM92" s="545"/>
      <c r="JUN92" s="545"/>
      <c r="JUQ92" s="545"/>
      <c r="JUR92" s="545"/>
      <c r="JUT92" s="545"/>
      <c r="JUU92" s="545"/>
      <c r="JUV92" s="545"/>
      <c r="JUY92" s="545"/>
      <c r="JUZ92" s="545"/>
      <c r="JVB92" s="545"/>
      <c r="JVC92" s="545"/>
      <c r="JVD92" s="545"/>
      <c r="JVG92" s="545"/>
      <c r="JVH92" s="545"/>
      <c r="JVJ92" s="545"/>
      <c r="JVK92" s="545"/>
      <c r="JVL92" s="545"/>
      <c r="JVO92" s="545"/>
      <c r="JVP92" s="545"/>
      <c r="JVR92" s="545"/>
      <c r="JVS92" s="545"/>
      <c r="JVT92" s="545"/>
      <c r="JVW92" s="545"/>
      <c r="JVX92" s="545"/>
      <c r="JVZ92" s="545"/>
      <c r="JWA92" s="545"/>
      <c r="JWB92" s="545"/>
      <c r="JWE92" s="545"/>
      <c r="JWF92" s="545"/>
      <c r="JWH92" s="545"/>
      <c r="JWI92" s="545"/>
      <c r="JWJ92" s="545"/>
      <c r="JWM92" s="545"/>
      <c r="JWN92" s="545"/>
      <c r="JWP92" s="545"/>
      <c r="JWQ92" s="545"/>
      <c r="JWR92" s="545"/>
      <c r="JWU92" s="545"/>
      <c r="JWV92" s="545"/>
      <c r="JWX92" s="545"/>
      <c r="JWY92" s="545"/>
      <c r="JWZ92" s="545"/>
      <c r="JXC92" s="545"/>
      <c r="JXD92" s="545"/>
      <c r="JXF92" s="545"/>
      <c r="JXG92" s="545"/>
      <c r="JXH92" s="545"/>
      <c r="JXK92" s="545"/>
      <c r="JXL92" s="545"/>
      <c r="JXN92" s="545"/>
      <c r="JXO92" s="545"/>
      <c r="JXP92" s="545"/>
      <c r="JXS92" s="545"/>
      <c r="JXT92" s="545"/>
      <c r="JXV92" s="545"/>
      <c r="JXW92" s="545"/>
      <c r="JXX92" s="545"/>
      <c r="JYA92" s="545"/>
      <c r="JYB92" s="545"/>
      <c r="JYD92" s="545"/>
      <c r="JYE92" s="545"/>
      <c r="JYF92" s="545"/>
      <c r="JYI92" s="545"/>
      <c r="JYJ92" s="545"/>
      <c r="JYL92" s="545"/>
      <c r="JYM92" s="545"/>
      <c r="JYN92" s="545"/>
      <c r="JYQ92" s="545"/>
      <c r="JYR92" s="545"/>
      <c r="JYT92" s="545"/>
      <c r="JYU92" s="545"/>
      <c r="JYV92" s="545"/>
      <c r="JYY92" s="545"/>
      <c r="JYZ92" s="545"/>
      <c r="JZB92" s="545"/>
      <c r="JZC92" s="545"/>
      <c r="JZD92" s="545"/>
      <c r="JZG92" s="545"/>
      <c r="JZH92" s="545"/>
      <c r="JZJ92" s="545"/>
      <c r="JZK92" s="545"/>
      <c r="JZL92" s="545"/>
      <c r="JZO92" s="545"/>
      <c r="JZP92" s="545"/>
      <c r="JZR92" s="545"/>
      <c r="JZS92" s="545"/>
      <c r="JZT92" s="545"/>
      <c r="JZW92" s="545"/>
      <c r="JZX92" s="545"/>
      <c r="JZZ92" s="545"/>
      <c r="KAA92" s="545"/>
      <c r="KAB92" s="545"/>
      <c r="KAE92" s="545"/>
      <c r="KAF92" s="545"/>
      <c r="KAH92" s="545"/>
      <c r="KAI92" s="545"/>
      <c r="KAJ92" s="545"/>
      <c r="KAM92" s="545"/>
      <c r="KAN92" s="545"/>
      <c r="KAP92" s="545"/>
      <c r="KAQ92" s="545"/>
      <c r="KAR92" s="545"/>
      <c r="KAU92" s="545"/>
      <c r="KAV92" s="545"/>
      <c r="KAX92" s="545"/>
      <c r="KAY92" s="545"/>
      <c r="KAZ92" s="545"/>
      <c r="KBC92" s="545"/>
      <c r="KBD92" s="545"/>
      <c r="KBF92" s="545"/>
      <c r="KBG92" s="545"/>
      <c r="KBH92" s="545"/>
      <c r="KBK92" s="545"/>
      <c r="KBL92" s="545"/>
      <c r="KBN92" s="545"/>
      <c r="KBO92" s="545"/>
      <c r="KBP92" s="545"/>
      <c r="KBS92" s="545"/>
      <c r="KBT92" s="545"/>
      <c r="KBV92" s="545"/>
      <c r="KBW92" s="545"/>
      <c r="KBX92" s="545"/>
      <c r="KCA92" s="545"/>
      <c r="KCB92" s="545"/>
      <c r="KCD92" s="545"/>
      <c r="KCE92" s="545"/>
      <c r="KCF92" s="545"/>
      <c r="KCI92" s="545"/>
      <c r="KCJ92" s="545"/>
      <c r="KCL92" s="545"/>
      <c r="KCM92" s="545"/>
      <c r="KCN92" s="545"/>
      <c r="KCQ92" s="545"/>
      <c r="KCR92" s="545"/>
      <c r="KCT92" s="545"/>
      <c r="KCU92" s="545"/>
      <c r="KCV92" s="545"/>
      <c r="KCY92" s="545"/>
      <c r="KCZ92" s="545"/>
      <c r="KDB92" s="545"/>
      <c r="KDC92" s="545"/>
      <c r="KDD92" s="545"/>
      <c r="KDG92" s="545"/>
      <c r="KDH92" s="545"/>
      <c r="KDJ92" s="545"/>
      <c r="KDK92" s="545"/>
      <c r="KDL92" s="545"/>
      <c r="KDO92" s="545"/>
      <c r="KDP92" s="545"/>
      <c r="KDR92" s="545"/>
      <c r="KDS92" s="545"/>
      <c r="KDT92" s="545"/>
      <c r="KDW92" s="545"/>
      <c r="KDX92" s="545"/>
      <c r="KDZ92" s="545"/>
      <c r="KEA92" s="545"/>
      <c r="KEB92" s="545"/>
      <c r="KEE92" s="545"/>
      <c r="KEF92" s="545"/>
      <c r="KEH92" s="545"/>
      <c r="KEI92" s="545"/>
      <c r="KEJ92" s="545"/>
      <c r="KEM92" s="545"/>
      <c r="KEN92" s="545"/>
      <c r="KEP92" s="545"/>
      <c r="KEQ92" s="545"/>
      <c r="KER92" s="545"/>
      <c r="KEU92" s="545"/>
      <c r="KEV92" s="545"/>
      <c r="KEX92" s="545"/>
      <c r="KEY92" s="545"/>
      <c r="KEZ92" s="545"/>
      <c r="KFC92" s="545"/>
      <c r="KFD92" s="545"/>
      <c r="KFF92" s="545"/>
      <c r="KFG92" s="545"/>
      <c r="KFH92" s="545"/>
      <c r="KFK92" s="545"/>
      <c r="KFL92" s="545"/>
      <c r="KFN92" s="545"/>
      <c r="KFO92" s="545"/>
      <c r="KFP92" s="545"/>
      <c r="KFS92" s="545"/>
      <c r="KFT92" s="545"/>
      <c r="KFV92" s="545"/>
      <c r="KFW92" s="545"/>
      <c r="KFX92" s="545"/>
      <c r="KGA92" s="545"/>
      <c r="KGB92" s="545"/>
      <c r="KGD92" s="545"/>
      <c r="KGE92" s="545"/>
      <c r="KGF92" s="545"/>
      <c r="KGI92" s="545"/>
      <c r="KGJ92" s="545"/>
      <c r="KGL92" s="545"/>
      <c r="KGM92" s="545"/>
      <c r="KGN92" s="545"/>
      <c r="KGQ92" s="545"/>
      <c r="KGR92" s="545"/>
      <c r="KGT92" s="545"/>
      <c r="KGU92" s="545"/>
      <c r="KGV92" s="545"/>
      <c r="KGY92" s="545"/>
      <c r="KGZ92" s="545"/>
      <c r="KHB92" s="545"/>
      <c r="KHC92" s="545"/>
      <c r="KHD92" s="545"/>
      <c r="KHG92" s="545"/>
      <c r="KHH92" s="545"/>
      <c r="KHJ92" s="545"/>
      <c r="KHK92" s="545"/>
      <c r="KHL92" s="545"/>
      <c r="KHO92" s="545"/>
      <c r="KHP92" s="545"/>
      <c r="KHR92" s="545"/>
      <c r="KHS92" s="545"/>
      <c r="KHT92" s="545"/>
      <c r="KHW92" s="545"/>
      <c r="KHX92" s="545"/>
      <c r="KHZ92" s="545"/>
      <c r="KIA92" s="545"/>
      <c r="KIB92" s="545"/>
      <c r="KIE92" s="545"/>
      <c r="KIF92" s="545"/>
      <c r="KIH92" s="545"/>
      <c r="KII92" s="545"/>
      <c r="KIJ92" s="545"/>
      <c r="KIM92" s="545"/>
      <c r="KIN92" s="545"/>
      <c r="KIP92" s="545"/>
      <c r="KIQ92" s="545"/>
      <c r="KIR92" s="545"/>
      <c r="KIU92" s="545"/>
      <c r="KIV92" s="545"/>
      <c r="KIX92" s="545"/>
      <c r="KIY92" s="545"/>
      <c r="KIZ92" s="545"/>
      <c r="KJC92" s="545"/>
      <c r="KJD92" s="545"/>
      <c r="KJF92" s="545"/>
      <c r="KJG92" s="545"/>
      <c r="KJH92" s="545"/>
      <c r="KJK92" s="545"/>
      <c r="KJL92" s="545"/>
      <c r="KJN92" s="545"/>
      <c r="KJO92" s="545"/>
      <c r="KJP92" s="545"/>
      <c r="KJS92" s="545"/>
      <c r="KJT92" s="545"/>
      <c r="KJV92" s="545"/>
      <c r="KJW92" s="545"/>
      <c r="KJX92" s="545"/>
      <c r="KKA92" s="545"/>
      <c r="KKB92" s="545"/>
      <c r="KKD92" s="545"/>
      <c r="KKE92" s="545"/>
      <c r="KKF92" s="545"/>
      <c r="KKI92" s="545"/>
      <c r="KKJ92" s="545"/>
      <c r="KKL92" s="545"/>
      <c r="KKM92" s="545"/>
      <c r="KKN92" s="545"/>
      <c r="KKQ92" s="545"/>
      <c r="KKR92" s="545"/>
      <c r="KKT92" s="545"/>
      <c r="KKU92" s="545"/>
      <c r="KKV92" s="545"/>
      <c r="KKY92" s="545"/>
      <c r="KKZ92" s="545"/>
      <c r="KLB92" s="545"/>
      <c r="KLC92" s="545"/>
      <c r="KLD92" s="545"/>
      <c r="KLG92" s="545"/>
      <c r="KLH92" s="545"/>
      <c r="KLJ92" s="545"/>
      <c r="KLK92" s="545"/>
      <c r="KLL92" s="545"/>
      <c r="KLO92" s="545"/>
      <c r="KLP92" s="545"/>
      <c r="KLR92" s="545"/>
      <c r="KLS92" s="545"/>
      <c r="KLT92" s="545"/>
      <c r="KLW92" s="545"/>
      <c r="KLX92" s="545"/>
      <c r="KLZ92" s="545"/>
      <c r="KMA92" s="545"/>
      <c r="KMB92" s="545"/>
      <c r="KME92" s="545"/>
      <c r="KMF92" s="545"/>
      <c r="KMH92" s="545"/>
      <c r="KMI92" s="545"/>
      <c r="KMJ92" s="545"/>
      <c r="KMM92" s="545"/>
      <c r="KMN92" s="545"/>
      <c r="KMP92" s="545"/>
      <c r="KMQ92" s="545"/>
      <c r="KMR92" s="545"/>
      <c r="KMU92" s="545"/>
      <c r="KMV92" s="545"/>
      <c r="KMX92" s="545"/>
      <c r="KMY92" s="545"/>
      <c r="KMZ92" s="545"/>
      <c r="KNC92" s="545"/>
      <c r="KND92" s="545"/>
      <c r="KNF92" s="545"/>
      <c r="KNG92" s="545"/>
      <c r="KNH92" s="545"/>
      <c r="KNK92" s="545"/>
      <c r="KNL92" s="545"/>
      <c r="KNN92" s="545"/>
      <c r="KNO92" s="545"/>
      <c r="KNP92" s="545"/>
      <c r="KNS92" s="545"/>
      <c r="KNT92" s="545"/>
      <c r="KNV92" s="545"/>
      <c r="KNW92" s="545"/>
      <c r="KNX92" s="545"/>
      <c r="KOA92" s="545"/>
      <c r="KOB92" s="545"/>
      <c r="KOD92" s="545"/>
      <c r="KOE92" s="545"/>
      <c r="KOF92" s="545"/>
      <c r="KOI92" s="545"/>
      <c r="KOJ92" s="545"/>
      <c r="KOL92" s="545"/>
      <c r="KOM92" s="545"/>
      <c r="KON92" s="545"/>
      <c r="KOQ92" s="545"/>
      <c r="KOR92" s="545"/>
      <c r="KOT92" s="545"/>
      <c r="KOU92" s="545"/>
      <c r="KOV92" s="545"/>
      <c r="KOY92" s="545"/>
      <c r="KOZ92" s="545"/>
      <c r="KPB92" s="545"/>
      <c r="KPC92" s="545"/>
      <c r="KPD92" s="545"/>
      <c r="KPG92" s="545"/>
      <c r="KPH92" s="545"/>
      <c r="KPJ92" s="545"/>
      <c r="KPK92" s="545"/>
      <c r="KPL92" s="545"/>
      <c r="KPO92" s="545"/>
      <c r="KPP92" s="545"/>
      <c r="KPR92" s="545"/>
      <c r="KPS92" s="545"/>
      <c r="KPT92" s="545"/>
      <c r="KPW92" s="545"/>
      <c r="KPX92" s="545"/>
      <c r="KPZ92" s="545"/>
      <c r="KQA92" s="545"/>
      <c r="KQB92" s="545"/>
      <c r="KQE92" s="545"/>
      <c r="KQF92" s="545"/>
      <c r="KQH92" s="545"/>
      <c r="KQI92" s="545"/>
      <c r="KQJ92" s="545"/>
      <c r="KQM92" s="545"/>
      <c r="KQN92" s="545"/>
      <c r="KQP92" s="545"/>
      <c r="KQQ92" s="545"/>
      <c r="KQR92" s="545"/>
      <c r="KQU92" s="545"/>
      <c r="KQV92" s="545"/>
      <c r="KQX92" s="545"/>
      <c r="KQY92" s="545"/>
      <c r="KQZ92" s="545"/>
      <c r="KRC92" s="545"/>
      <c r="KRD92" s="545"/>
      <c r="KRF92" s="545"/>
      <c r="KRG92" s="545"/>
      <c r="KRH92" s="545"/>
      <c r="KRK92" s="545"/>
      <c r="KRL92" s="545"/>
      <c r="KRN92" s="545"/>
      <c r="KRO92" s="545"/>
      <c r="KRP92" s="545"/>
      <c r="KRS92" s="545"/>
      <c r="KRT92" s="545"/>
      <c r="KRV92" s="545"/>
      <c r="KRW92" s="545"/>
      <c r="KRX92" s="545"/>
      <c r="KSA92" s="545"/>
      <c r="KSB92" s="545"/>
      <c r="KSD92" s="545"/>
      <c r="KSE92" s="545"/>
      <c r="KSF92" s="545"/>
      <c r="KSI92" s="545"/>
      <c r="KSJ92" s="545"/>
      <c r="KSL92" s="545"/>
      <c r="KSM92" s="545"/>
      <c r="KSN92" s="545"/>
      <c r="KSQ92" s="545"/>
      <c r="KSR92" s="545"/>
      <c r="KST92" s="545"/>
      <c r="KSU92" s="545"/>
      <c r="KSV92" s="545"/>
      <c r="KSY92" s="545"/>
      <c r="KSZ92" s="545"/>
      <c r="KTB92" s="545"/>
      <c r="KTC92" s="545"/>
      <c r="KTD92" s="545"/>
      <c r="KTG92" s="545"/>
      <c r="KTH92" s="545"/>
      <c r="KTJ92" s="545"/>
      <c r="KTK92" s="545"/>
      <c r="KTL92" s="545"/>
      <c r="KTO92" s="545"/>
      <c r="KTP92" s="545"/>
      <c r="KTR92" s="545"/>
      <c r="KTS92" s="545"/>
      <c r="KTT92" s="545"/>
      <c r="KTW92" s="545"/>
      <c r="KTX92" s="545"/>
      <c r="KTZ92" s="545"/>
      <c r="KUA92" s="545"/>
      <c r="KUB92" s="545"/>
      <c r="KUE92" s="545"/>
      <c r="KUF92" s="545"/>
      <c r="KUH92" s="545"/>
      <c r="KUI92" s="545"/>
      <c r="KUJ92" s="545"/>
      <c r="KUM92" s="545"/>
      <c r="KUN92" s="545"/>
      <c r="KUP92" s="545"/>
      <c r="KUQ92" s="545"/>
      <c r="KUR92" s="545"/>
      <c r="KUU92" s="545"/>
      <c r="KUV92" s="545"/>
      <c r="KUX92" s="545"/>
      <c r="KUY92" s="545"/>
      <c r="KUZ92" s="545"/>
      <c r="KVC92" s="545"/>
      <c r="KVD92" s="545"/>
      <c r="KVF92" s="545"/>
      <c r="KVG92" s="545"/>
      <c r="KVH92" s="545"/>
      <c r="KVK92" s="545"/>
      <c r="KVL92" s="545"/>
      <c r="KVN92" s="545"/>
      <c r="KVO92" s="545"/>
      <c r="KVP92" s="545"/>
      <c r="KVS92" s="545"/>
      <c r="KVT92" s="545"/>
      <c r="KVV92" s="545"/>
      <c r="KVW92" s="545"/>
      <c r="KVX92" s="545"/>
      <c r="KWA92" s="545"/>
      <c r="KWB92" s="545"/>
      <c r="KWD92" s="545"/>
      <c r="KWE92" s="545"/>
      <c r="KWF92" s="545"/>
      <c r="KWI92" s="545"/>
      <c r="KWJ92" s="545"/>
      <c r="KWL92" s="545"/>
      <c r="KWM92" s="545"/>
      <c r="KWN92" s="545"/>
      <c r="KWQ92" s="545"/>
      <c r="KWR92" s="545"/>
      <c r="KWT92" s="545"/>
      <c r="KWU92" s="545"/>
      <c r="KWV92" s="545"/>
      <c r="KWY92" s="545"/>
      <c r="KWZ92" s="545"/>
      <c r="KXB92" s="545"/>
      <c r="KXC92" s="545"/>
      <c r="KXD92" s="545"/>
      <c r="KXG92" s="545"/>
      <c r="KXH92" s="545"/>
      <c r="KXJ92" s="545"/>
      <c r="KXK92" s="545"/>
      <c r="KXL92" s="545"/>
      <c r="KXO92" s="545"/>
      <c r="KXP92" s="545"/>
      <c r="KXR92" s="545"/>
      <c r="KXS92" s="545"/>
      <c r="KXT92" s="545"/>
      <c r="KXW92" s="545"/>
      <c r="KXX92" s="545"/>
      <c r="KXZ92" s="545"/>
      <c r="KYA92" s="545"/>
      <c r="KYB92" s="545"/>
      <c r="KYE92" s="545"/>
      <c r="KYF92" s="545"/>
      <c r="KYH92" s="545"/>
      <c r="KYI92" s="545"/>
      <c r="KYJ92" s="545"/>
      <c r="KYM92" s="545"/>
      <c r="KYN92" s="545"/>
      <c r="KYP92" s="545"/>
      <c r="KYQ92" s="545"/>
      <c r="KYR92" s="545"/>
      <c r="KYU92" s="545"/>
      <c r="KYV92" s="545"/>
      <c r="KYX92" s="545"/>
      <c r="KYY92" s="545"/>
      <c r="KYZ92" s="545"/>
      <c r="KZC92" s="545"/>
      <c r="KZD92" s="545"/>
      <c r="KZF92" s="545"/>
      <c r="KZG92" s="545"/>
      <c r="KZH92" s="545"/>
      <c r="KZK92" s="545"/>
      <c r="KZL92" s="545"/>
      <c r="KZN92" s="545"/>
      <c r="KZO92" s="545"/>
      <c r="KZP92" s="545"/>
      <c r="KZS92" s="545"/>
      <c r="KZT92" s="545"/>
      <c r="KZV92" s="545"/>
      <c r="KZW92" s="545"/>
      <c r="KZX92" s="545"/>
      <c r="LAA92" s="545"/>
      <c r="LAB92" s="545"/>
      <c r="LAD92" s="545"/>
      <c r="LAE92" s="545"/>
      <c r="LAF92" s="545"/>
      <c r="LAI92" s="545"/>
      <c r="LAJ92" s="545"/>
      <c r="LAL92" s="545"/>
      <c r="LAM92" s="545"/>
      <c r="LAN92" s="545"/>
      <c r="LAQ92" s="545"/>
      <c r="LAR92" s="545"/>
      <c r="LAT92" s="545"/>
      <c r="LAU92" s="545"/>
      <c r="LAV92" s="545"/>
      <c r="LAY92" s="545"/>
      <c r="LAZ92" s="545"/>
      <c r="LBB92" s="545"/>
      <c r="LBC92" s="545"/>
      <c r="LBD92" s="545"/>
      <c r="LBG92" s="545"/>
      <c r="LBH92" s="545"/>
      <c r="LBJ92" s="545"/>
      <c r="LBK92" s="545"/>
      <c r="LBL92" s="545"/>
      <c r="LBO92" s="545"/>
      <c r="LBP92" s="545"/>
      <c r="LBR92" s="545"/>
      <c r="LBS92" s="545"/>
      <c r="LBT92" s="545"/>
      <c r="LBW92" s="545"/>
      <c r="LBX92" s="545"/>
      <c r="LBZ92" s="545"/>
      <c r="LCA92" s="545"/>
      <c r="LCB92" s="545"/>
      <c r="LCE92" s="545"/>
      <c r="LCF92" s="545"/>
      <c r="LCH92" s="545"/>
      <c r="LCI92" s="545"/>
      <c r="LCJ92" s="545"/>
      <c r="LCM92" s="545"/>
      <c r="LCN92" s="545"/>
      <c r="LCP92" s="545"/>
      <c r="LCQ92" s="545"/>
      <c r="LCR92" s="545"/>
      <c r="LCU92" s="545"/>
      <c r="LCV92" s="545"/>
      <c r="LCX92" s="545"/>
      <c r="LCY92" s="545"/>
      <c r="LCZ92" s="545"/>
      <c r="LDC92" s="545"/>
      <c r="LDD92" s="545"/>
      <c r="LDF92" s="545"/>
      <c r="LDG92" s="545"/>
      <c r="LDH92" s="545"/>
      <c r="LDK92" s="545"/>
      <c r="LDL92" s="545"/>
      <c r="LDN92" s="545"/>
      <c r="LDO92" s="545"/>
      <c r="LDP92" s="545"/>
      <c r="LDS92" s="545"/>
      <c r="LDT92" s="545"/>
      <c r="LDV92" s="545"/>
      <c r="LDW92" s="545"/>
      <c r="LDX92" s="545"/>
      <c r="LEA92" s="545"/>
      <c r="LEB92" s="545"/>
      <c r="LED92" s="545"/>
      <c r="LEE92" s="545"/>
      <c r="LEF92" s="545"/>
      <c r="LEI92" s="545"/>
      <c r="LEJ92" s="545"/>
      <c r="LEL92" s="545"/>
      <c r="LEM92" s="545"/>
      <c r="LEN92" s="545"/>
      <c r="LEQ92" s="545"/>
      <c r="LER92" s="545"/>
      <c r="LET92" s="545"/>
      <c r="LEU92" s="545"/>
      <c r="LEV92" s="545"/>
      <c r="LEY92" s="545"/>
      <c r="LEZ92" s="545"/>
      <c r="LFB92" s="545"/>
      <c r="LFC92" s="545"/>
      <c r="LFD92" s="545"/>
      <c r="LFG92" s="545"/>
      <c r="LFH92" s="545"/>
      <c r="LFJ92" s="545"/>
      <c r="LFK92" s="545"/>
      <c r="LFL92" s="545"/>
      <c r="LFO92" s="545"/>
      <c r="LFP92" s="545"/>
      <c r="LFR92" s="545"/>
      <c r="LFS92" s="545"/>
      <c r="LFT92" s="545"/>
      <c r="LFW92" s="545"/>
      <c r="LFX92" s="545"/>
      <c r="LFZ92" s="545"/>
      <c r="LGA92" s="545"/>
      <c r="LGB92" s="545"/>
      <c r="LGE92" s="545"/>
      <c r="LGF92" s="545"/>
      <c r="LGH92" s="545"/>
      <c r="LGI92" s="545"/>
      <c r="LGJ92" s="545"/>
      <c r="LGM92" s="545"/>
      <c r="LGN92" s="545"/>
      <c r="LGP92" s="545"/>
      <c r="LGQ92" s="545"/>
      <c r="LGR92" s="545"/>
      <c r="LGU92" s="545"/>
      <c r="LGV92" s="545"/>
      <c r="LGX92" s="545"/>
      <c r="LGY92" s="545"/>
      <c r="LGZ92" s="545"/>
      <c r="LHC92" s="545"/>
      <c r="LHD92" s="545"/>
      <c r="LHF92" s="545"/>
      <c r="LHG92" s="545"/>
      <c r="LHH92" s="545"/>
      <c r="LHK92" s="545"/>
      <c r="LHL92" s="545"/>
      <c r="LHN92" s="545"/>
      <c r="LHO92" s="545"/>
      <c r="LHP92" s="545"/>
      <c r="LHS92" s="545"/>
      <c r="LHT92" s="545"/>
      <c r="LHV92" s="545"/>
      <c r="LHW92" s="545"/>
      <c r="LHX92" s="545"/>
      <c r="LIA92" s="545"/>
      <c r="LIB92" s="545"/>
      <c r="LID92" s="545"/>
      <c r="LIE92" s="545"/>
      <c r="LIF92" s="545"/>
      <c r="LII92" s="545"/>
      <c r="LIJ92" s="545"/>
      <c r="LIL92" s="545"/>
      <c r="LIM92" s="545"/>
      <c r="LIN92" s="545"/>
      <c r="LIQ92" s="545"/>
      <c r="LIR92" s="545"/>
      <c r="LIT92" s="545"/>
      <c r="LIU92" s="545"/>
      <c r="LIV92" s="545"/>
      <c r="LIY92" s="545"/>
      <c r="LIZ92" s="545"/>
      <c r="LJB92" s="545"/>
      <c r="LJC92" s="545"/>
      <c r="LJD92" s="545"/>
      <c r="LJG92" s="545"/>
      <c r="LJH92" s="545"/>
      <c r="LJJ92" s="545"/>
      <c r="LJK92" s="545"/>
      <c r="LJL92" s="545"/>
      <c r="LJO92" s="545"/>
      <c r="LJP92" s="545"/>
      <c r="LJR92" s="545"/>
      <c r="LJS92" s="545"/>
      <c r="LJT92" s="545"/>
      <c r="LJW92" s="545"/>
      <c r="LJX92" s="545"/>
      <c r="LJZ92" s="545"/>
      <c r="LKA92" s="545"/>
      <c r="LKB92" s="545"/>
      <c r="LKE92" s="545"/>
      <c r="LKF92" s="545"/>
      <c r="LKH92" s="545"/>
      <c r="LKI92" s="545"/>
      <c r="LKJ92" s="545"/>
      <c r="LKM92" s="545"/>
      <c r="LKN92" s="545"/>
      <c r="LKP92" s="545"/>
      <c r="LKQ92" s="545"/>
      <c r="LKR92" s="545"/>
      <c r="LKU92" s="545"/>
      <c r="LKV92" s="545"/>
      <c r="LKX92" s="545"/>
      <c r="LKY92" s="545"/>
      <c r="LKZ92" s="545"/>
      <c r="LLC92" s="545"/>
      <c r="LLD92" s="545"/>
      <c r="LLF92" s="545"/>
      <c r="LLG92" s="545"/>
      <c r="LLH92" s="545"/>
      <c r="LLK92" s="545"/>
      <c r="LLL92" s="545"/>
      <c r="LLN92" s="545"/>
      <c r="LLO92" s="545"/>
      <c r="LLP92" s="545"/>
      <c r="LLS92" s="545"/>
      <c r="LLT92" s="545"/>
      <c r="LLV92" s="545"/>
      <c r="LLW92" s="545"/>
      <c r="LLX92" s="545"/>
      <c r="LMA92" s="545"/>
      <c r="LMB92" s="545"/>
      <c r="LMD92" s="545"/>
      <c r="LME92" s="545"/>
      <c r="LMF92" s="545"/>
      <c r="LMI92" s="545"/>
      <c r="LMJ92" s="545"/>
      <c r="LML92" s="545"/>
      <c r="LMM92" s="545"/>
      <c r="LMN92" s="545"/>
      <c r="LMQ92" s="545"/>
      <c r="LMR92" s="545"/>
      <c r="LMT92" s="545"/>
      <c r="LMU92" s="545"/>
      <c r="LMV92" s="545"/>
      <c r="LMY92" s="545"/>
      <c r="LMZ92" s="545"/>
      <c r="LNB92" s="545"/>
      <c r="LNC92" s="545"/>
      <c r="LND92" s="545"/>
      <c r="LNG92" s="545"/>
      <c r="LNH92" s="545"/>
      <c r="LNJ92" s="545"/>
      <c r="LNK92" s="545"/>
      <c r="LNL92" s="545"/>
      <c r="LNO92" s="545"/>
      <c r="LNP92" s="545"/>
      <c r="LNR92" s="545"/>
      <c r="LNS92" s="545"/>
      <c r="LNT92" s="545"/>
      <c r="LNW92" s="545"/>
      <c r="LNX92" s="545"/>
      <c r="LNZ92" s="545"/>
      <c r="LOA92" s="545"/>
      <c r="LOB92" s="545"/>
      <c r="LOE92" s="545"/>
      <c r="LOF92" s="545"/>
      <c r="LOH92" s="545"/>
      <c r="LOI92" s="545"/>
      <c r="LOJ92" s="545"/>
      <c r="LOM92" s="545"/>
      <c r="LON92" s="545"/>
      <c r="LOP92" s="545"/>
      <c r="LOQ92" s="545"/>
      <c r="LOR92" s="545"/>
      <c r="LOU92" s="545"/>
      <c r="LOV92" s="545"/>
      <c r="LOX92" s="545"/>
      <c r="LOY92" s="545"/>
      <c r="LOZ92" s="545"/>
      <c r="LPC92" s="545"/>
      <c r="LPD92" s="545"/>
      <c r="LPF92" s="545"/>
      <c r="LPG92" s="545"/>
      <c r="LPH92" s="545"/>
      <c r="LPK92" s="545"/>
      <c r="LPL92" s="545"/>
      <c r="LPN92" s="545"/>
      <c r="LPO92" s="545"/>
      <c r="LPP92" s="545"/>
      <c r="LPS92" s="545"/>
      <c r="LPT92" s="545"/>
      <c r="LPV92" s="545"/>
      <c r="LPW92" s="545"/>
      <c r="LPX92" s="545"/>
      <c r="LQA92" s="545"/>
      <c r="LQB92" s="545"/>
      <c r="LQD92" s="545"/>
      <c r="LQE92" s="545"/>
      <c r="LQF92" s="545"/>
      <c r="LQI92" s="545"/>
      <c r="LQJ92" s="545"/>
      <c r="LQL92" s="545"/>
      <c r="LQM92" s="545"/>
      <c r="LQN92" s="545"/>
      <c r="LQQ92" s="545"/>
      <c r="LQR92" s="545"/>
      <c r="LQT92" s="545"/>
      <c r="LQU92" s="545"/>
      <c r="LQV92" s="545"/>
      <c r="LQY92" s="545"/>
      <c r="LQZ92" s="545"/>
      <c r="LRB92" s="545"/>
      <c r="LRC92" s="545"/>
      <c r="LRD92" s="545"/>
      <c r="LRG92" s="545"/>
      <c r="LRH92" s="545"/>
      <c r="LRJ92" s="545"/>
      <c r="LRK92" s="545"/>
      <c r="LRL92" s="545"/>
      <c r="LRO92" s="545"/>
      <c r="LRP92" s="545"/>
      <c r="LRR92" s="545"/>
      <c r="LRS92" s="545"/>
      <c r="LRT92" s="545"/>
      <c r="LRW92" s="545"/>
      <c r="LRX92" s="545"/>
      <c r="LRZ92" s="545"/>
      <c r="LSA92" s="545"/>
      <c r="LSB92" s="545"/>
      <c r="LSE92" s="545"/>
      <c r="LSF92" s="545"/>
      <c r="LSH92" s="545"/>
      <c r="LSI92" s="545"/>
      <c r="LSJ92" s="545"/>
      <c r="LSM92" s="545"/>
      <c r="LSN92" s="545"/>
      <c r="LSP92" s="545"/>
      <c r="LSQ92" s="545"/>
      <c r="LSR92" s="545"/>
      <c r="LSU92" s="545"/>
      <c r="LSV92" s="545"/>
      <c r="LSX92" s="545"/>
      <c r="LSY92" s="545"/>
      <c r="LSZ92" s="545"/>
      <c r="LTC92" s="545"/>
      <c r="LTD92" s="545"/>
      <c r="LTF92" s="545"/>
      <c r="LTG92" s="545"/>
      <c r="LTH92" s="545"/>
      <c r="LTK92" s="545"/>
      <c r="LTL92" s="545"/>
      <c r="LTN92" s="545"/>
      <c r="LTO92" s="545"/>
      <c r="LTP92" s="545"/>
      <c r="LTS92" s="545"/>
      <c r="LTT92" s="545"/>
      <c r="LTV92" s="545"/>
      <c r="LTW92" s="545"/>
      <c r="LTX92" s="545"/>
      <c r="LUA92" s="545"/>
      <c r="LUB92" s="545"/>
      <c r="LUD92" s="545"/>
      <c r="LUE92" s="545"/>
      <c r="LUF92" s="545"/>
      <c r="LUI92" s="545"/>
      <c r="LUJ92" s="545"/>
      <c r="LUL92" s="545"/>
      <c r="LUM92" s="545"/>
      <c r="LUN92" s="545"/>
      <c r="LUQ92" s="545"/>
      <c r="LUR92" s="545"/>
      <c r="LUT92" s="545"/>
      <c r="LUU92" s="545"/>
      <c r="LUV92" s="545"/>
      <c r="LUY92" s="545"/>
      <c r="LUZ92" s="545"/>
      <c r="LVB92" s="545"/>
      <c r="LVC92" s="545"/>
      <c r="LVD92" s="545"/>
      <c r="LVG92" s="545"/>
      <c r="LVH92" s="545"/>
      <c r="LVJ92" s="545"/>
      <c r="LVK92" s="545"/>
      <c r="LVL92" s="545"/>
      <c r="LVO92" s="545"/>
      <c r="LVP92" s="545"/>
      <c r="LVR92" s="545"/>
      <c r="LVS92" s="545"/>
      <c r="LVT92" s="545"/>
      <c r="LVW92" s="545"/>
      <c r="LVX92" s="545"/>
      <c r="LVZ92" s="545"/>
      <c r="LWA92" s="545"/>
      <c r="LWB92" s="545"/>
      <c r="LWE92" s="545"/>
      <c r="LWF92" s="545"/>
      <c r="LWH92" s="545"/>
      <c r="LWI92" s="545"/>
      <c r="LWJ92" s="545"/>
      <c r="LWM92" s="545"/>
      <c r="LWN92" s="545"/>
      <c r="LWP92" s="545"/>
      <c r="LWQ92" s="545"/>
      <c r="LWR92" s="545"/>
      <c r="LWU92" s="545"/>
      <c r="LWV92" s="545"/>
      <c r="LWX92" s="545"/>
      <c r="LWY92" s="545"/>
      <c r="LWZ92" s="545"/>
      <c r="LXC92" s="545"/>
      <c r="LXD92" s="545"/>
      <c r="LXF92" s="545"/>
      <c r="LXG92" s="545"/>
      <c r="LXH92" s="545"/>
      <c r="LXK92" s="545"/>
      <c r="LXL92" s="545"/>
      <c r="LXN92" s="545"/>
      <c r="LXO92" s="545"/>
      <c r="LXP92" s="545"/>
      <c r="LXS92" s="545"/>
      <c r="LXT92" s="545"/>
      <c r="LXV92" s="545"/>
      <c r="LXW92" s="545"/>
      <c r="LXX92" s="545"/>
      <c r="LYA92" s="545"/>
      <c r="LYB92" s="545"/>
      <c r="LYD92" s="545"/>
      <c r="LYE92" s="545"/>
      <c r="LYF92" s="545"/>
      <c r="LYI92" s="545"/>
      <c r="LYJ92" s="545"/>
      <c r="LYL92" s="545"/>
      <c r="LYM92" s="545"/>
      <c r="LYN92" s="545"/>
      <c r="LYQ92" s="545"/>
      <c r="LYR92" s="545"/>
      <c r="LYT92" s="545"/>
      <c r="LYU92" s="545"/>
      <c r="LYV92" s="545"/>
      <c r="LYY92" s="545"/>
      <c r="LYZ92" s="545"/>
      <c r="LZB92" s="545"/>
      <c r="LZC92" s="545"/>
      <c r="LZD92" s="545"/>
      <c r="LZG92" s="545"/>
      <c r="LZH92" s="545"/>
      <c r="LZJ92" s="545"/>
      <c r="LZK92" s="545"/>
      <c r="LZL92" s="545"/>
      <c r="LZO92" s="545"/>
      <c r="LZP92" s="545"/>
      <c r="LZR92" s="545"/>
      <c r="LZS92" s="545"/>
      <c r="LZT92" s="545"/>
      <c r="LZW92" s="545"/>
      <c r="LZX92" s="545"/>
      <c r="LZZ92" s="545"/>
      <c r="MAA92" s="545"/>
      <c r="MAB92" s="545"/>
      <c r="MAE92" s="545"/>
      <c r="MAF92" s="545"/>
      <c r="MAH92" s="545"/>
      <c r="MAI92" s="545"/>
      <c r="MAJ92" s="545"/>
      <c r="MAM92" s="545"/>
      <c r="MAN92" s="545"/>
      <c r="MAP92" s="545"/>
      <c r="MAQ92" s="545"/>
      <c r="MAR92" s="545"/>
      <c r="MAU92" s="545"/>
      <c r="MAV92" s="545"/>
      <c r="MAX92" s="545"/>
      <c r="MAY92" s="545"/>
      <c r="MAZ92" s="545"/>
      <c r="MBC92" s="545"/>
      <c r="MBD92" s="545"/>
      <c r="MBF92" s="545"/>
      <c r="MBG92" s="545"/>
      <c r="MBH92" s="545"/>
      <c r="MBK92" s="545"/>
      <c r="MBL92" s="545"/>
      <c r="MBN92" s="545"/>
      <c r="MBO92" s="545"/>
      <c r="MBP92" s="545"/>
      <c r="MBS92" s="545"/>
      <c r="MBT92" s="545"/>
      <c r="MBV92" s="545"/>
      <c r="MBW92" s="545"/>
      <c r="MBX92" s="545"/>
      <c r="MCA92" s="545"/>
      <c r="MCB92" s="545"/>
      <c r="MCD92" s="545"/>
      <c r="MCE92" s="545"/>
      <c r="MCF92" s="545"/>
      <c r="MCI92" s="545"/>
      <c r="MCJ92" s="545"/>
      <c r="MCL92" s="545"/>
      <c r="MCM92" s="545"/>
      <c r="MCN92" s="545"/>
      <c r="MCQ92" s="545"/>
      <c r="MCR92" s="545"/>
      <c r="MCT92" s="545"/>
      <c r="MCU92" s="545"/>
      <c r="MCV92" s="545"/>
      <c r="MCY92" s="545"/>
      <c r="MCZ92" s="545"/>
      <c r="MDB92" s="545"/>
      <c r="MDC92" s="545"/>
      <c r="MDD92" s="545"/>
      <c r="MDG92" s="545"/>
      <c r="MDH92" s="545"/>
      <c r="MDJ92" s="545"/>
      <c r="MDK92" s="545"/>
      <c r="MDL92" s="545"/>
      <c r="MDO92" s="545"/>
      <c r="MDP92" s="545"/>
      <c r="MDR92" s="545"/>
      <c r="MDS92" s="545"/>
      <c r="MDT92" s="545"/>
      <c r="MDW92" s="545"/>
      <c r="MDX92" s="545"/>
      <c r="MDZ92" s="545"/>
      <c r="MEA92" s="545"/>
      <c r="MEB92" s="545"/>
      <c r="MEE92" s="545"/>
      <c r="MEF92" s="545"/>
      <c r="MEH92" s="545"/>
      <c r="MEI92" s="545"/>
      <c r="MEJ92" s="545"/>
      <c r="MEM92" s="545"/>
      <c r="MEN92" s="545"/>
      <c r="MEP92" s="545"/>
      <c r="MEQ92" s="545"/>
      <c r="MER92" s="545"/>
      <c r="MEU92" s="545"/>
      <c r="MEV92" s="545"/>
      <c r="MEX92" s="545"/>
      <c r="MEY92" s="545"/>
      <c r="MEZ92" s="545"/>
      <c r="MFC92" s="545"/>
      <c r="MFD92" s="545"/>
      <c r="MFF92" s="545"/>
      <c r="MFG92" s="545"/>
      <c r="MFH92" s="545"/>
      <c r="MFK92" s="545"/>
      <c r="MFL92" s="545"/>
      <c r="MFN92" s="545"/>
      <c r="MFO92" s="545"/>
      <c r="MFP92" s="545"/>
      <c r="MFS92" s="545"/>
      <c r="MFT92" s="545"/>
      <c r="MFV92" s="545"/>
      <c r="MFW92" s="545"/>
      <c r="MFX92" s="545"/>
      <c r="MGA92" s="545"/>
      <c r="MGB92" s="545"/>
      <c r="MGD92" s="545"/>
      <c r="MGE92" s="545"/>
      <c r="MGF92" s="545"/>
      <c r="MGI92" s="545"/>
      <c r="MGJ92" s="545"/>
      <c r="MGL92" s="545"/>
      <c r="MGM92" s="545"/>
      <c r="MGN92" s="545"/>
      <c r="MGQ92" s="545"/>
      <c r="MGR92" s="545"/>
      <c r="MGT92" s="545"/>
      <c r="MGU92" s="545"/>
      <c r="MGV92" s="545"/>
      <c r="MGY92" s="545"/>
      <c r="MGZ92" s="545"/>
      <c r="MHB92" s="545"/>
      <c r="MHC92" s="545"/>
      <c r="MHD92" s="545"/>
      <c r="MHG92" s="545"/>
      <c r="MHH92" s="545"/>
      <c r="MHJ92" s="545"/>
      <c r="MHK92" s="545"/>
      <c r="MHL92" s="545"/>
      <c r="MHO92" s="545"/>
      <c r="MHP92" s="545"/>
      <c r="MHR92" s="545"/>
      <c r="MHS92" s="545"/>
      <c r="MHT92" s="545"/>
      <c r="MHW92" s="545"/>
      <c r="MHX92" s="545"/>
      <c r="MHZ92" s="545"/>
      <c r="MIA92" s="545"/>
      <c r="MIB92" s="545"/>
      <c r="MIE92" s="545"/>
      <c r="MIF92" s="545"/>
      <c r="MIH92" s="545"/>
      <c r="MII92" s="545"/>
      <c r="MIJ92" s="545"/>
      <c r="MIM92" s="545"/>
      <c r="MIN92" s="545"/>
      <c r="MIP92" s="545"/>
      <c r="MIQ92" s="545"/>
      <c r="MIR92" s="545"/>
      <c r="MIU92" s="545"/>
      <c r="MIV92" s="545"/>
      <c r="MIX92" s="545"/>
      <c r="MIY92" s="545"/>
      <c r="MIZ92" s="545"/>
      <c r="MJC92" s="545"/>
      <c r="MJD92" s="545"/>
      <c r="MJF92" s="545"/>
      <c r="MJG92" s="545"/>
      <c r="MJH92" s="545"/>
      <c r="MJK92" s="545"/>
      <c r="MJL92" s="545"/>
      <c r="MJN92" s="545"/>
      <c r="MJO92" s="545"/>
      <c r="MJP92" s="545"/>
      <c r="MJS92" s="545"/>
      <c r="MJT92" s="545"/>
      <c r="MJV92" s="545"/>
      <c r="MJW92" s="545"/>
      <c r="MJX92" s="545"/>
      <c r="MKA92" s="545"/>
      <c r="MKB92" s="545"/>
      <c r="MKD92" s="545"/>
      <c r="MKE92" s="545"/>
      <c r="MKF92" s="545"/>
      <c r="MKI92" s="545"/>
      <c r="MKJ92" s="545"/>
      <c r="MKL92" s="545"/>
      <c r="MKM92" s="545"/>
      <c r="MKN92" s="545"/>
      <c r="MKQ92" s="545"/>
      <c r="MKR92" s="545"/>
      <c r="MKT92" s="545"/>
      <c r="MKU92" s="545"/>
      <c r="MKV92" s="545"/>
      <c r="MKY92" s="545"/>
      <c r="MKZ92" s="545"/>
      <c r="MLB92" s="545"/>
      <c r="MLC92" s="545"/>
      <c r="MLD92" s="545"/>
      <c r="MLG92" s="545"/>
      <c r="MLH92" s="545"/>
      <c r="MLJ92" s="545"/>
      <c r="MLK92" s="545"/>
      <c r="MLL92" s="545"/>
      <c r="MLO92" s="545"/>
      <c r="MLP92" s="545"/>
      <c r="MLR92" s="545"/>
      <c r="MLS92" s="545"/>
      <c r="MLT92" s="545"/>
      <c r="MLW92" s="545"/>
      <c r="MLX92" s="545"/>
      <c r="MLZ92" s="545"/>
      <c r="MMA92" s="545"/>
      <c r="MMB92" s="545"/>
      <c r="MME92" s="545"/>
      <c r="MMF92" s="545"/>
      <c r="MMH92" s="545"/>
      <c r="MMI92" s="545"/>
      <c r="MMJ92" s="545"/>
      <c r="MMM92" s="545"/>
      <c r="MMN92" s="545"/>
      <c r="MMP92" s="545"/>
      <c r="MMQ92" s="545"/>
      <c r="MMR92" s="545"/>
      <c r="MMU92" s="545"/>
      <c r="MMV92" s="545"/>
      <c r="MMX92" s="545"/>
      <c r="MMY92" s="545"/>
      <c r="MMZ92" s="545"/>
      <c r="MNC92" s="545"/>
      <c r="MND92" s="545"/>
      <c r="MNF92" s="545"/>
      <c r="MNG92" s="545"/>
      <c r="MNH92" s="545"/>
      <c r="MNK92" s="545"/>
      <c r="MNL92" s="545"/>
      <c r="MNN92" s="545"/>
      <c r="MNO92" s="545"/>
      <c r="MNP92" s="545"/>
      <c r="MNS92" s="545"/>
      <c r="MNT92" s="545"/>
      <c r="MNV92" s="545"/>
      <c r="MNW92" s="545"/>
      <c r="MNX92" s="545"/>
      <c r="MOA92" s="545"/>
      <c r="MOB92" s="545"/>
      <c r="MOD92" s="545"/>
      <c r="MOE92" s="545"/>
      <c r="MOF92" s="545"/>
      <c r="MOI92" s="545"/>
      <c r="MOJ92" s="545"/>
      <c r="MOL92" s="545"/>
      <c r="MOM92" s="545"/>
      <c r="MON92" s="545"/>
      <c r="MOQ92" s="545"/>
      <c r="MOR92" s="545"/>
      <c r="MOT92" s="545"/>
      <c r="MOU92" s="545"/>
      <c r="MOV92" s="545"/>
      <c r="MOY92" s="545"/>
      <c r="MOZ92" s="545"/>
      <c r="MPB92" s="545"/>
      <c r="MPC92" s="545"/>
      <c r="MPD92" s="545"/>
      <c r="MPG92" s="545"/>
      <c r="MPH92" s="545"/>
      <c r="MPJ92" s="545"/>
      <c r="MPK92" s="545"/>
      <c r="MPL92" s="545"/>
      <c r="MPO92" s="545"/>
      <c r="MPP92" s="545"/>
      <c r="MPR92" s="545"/>
      <c r="MPS92" s="545"/>
      <c r="MPT92" s="545"/>
      <c r="MPW92" s="545"/>
      <c r="MPX92" s="545"/>
      <c r="MPZ92" s="545"/>
      <c r="MQA92" s="545"/>
      <c r="MQB92" s="545"/>
      <c r="MQE92" s="545"/>
      <c r="MQF92" s="545"/>
      <c r="MQH92" s="545"/>
      <c r="MQI92" s="545"/>
      <c r="MQJ92" s="545"/>
      <c r="MQM92" s="545"/>
      <c r="MQN92" s="545"/>
      <c r="MQP92" s="545"/>
      <c r="MQQ92" s="545"/>
      <c r="MQR92" s="545"/>
      <c r="MQU92" s="545"/>
      <c r="MQV92" s="545"/>
      <c r="MQX92" s="545"/>
      <c r="MQY92" s="545"/>
      <c r="MQZ92" s="545"/>
      <c r="MRC92" s="545"/>
      <c r="MRD92" s="545"/>
      <c r="MRF92" s="545"/>
      <c r="MRG92" s="545"/>
      <c r="MRH92" s="545"/>
      <c r="MRK92" s="545"/>
      <c r="MRL92" s="545"/>
      <c r="MRN92" s="545"/>
      <c r="MRO92" s="545"/>
      <c r="MRP92" s="545"/>
      <c r="MRS92" s="545"/>
      <c r="MRT92" s="545"/>
      <c r="MRV92" s="545"/>
      <c r="MRW92" s="545"/>
      <c r="MRX92" s="545"/>
      <c r="MSA92" s="545"/>
      <c r="MSB92" s="545"/>
      <c r="MSD92" s="545"/>
      <c r="MSE92" s="545"/>
      <c r="MSF92" s="545"/>
      <c r="MSI92" s="545"/>
      <c r="MSJ92" s="545"/>
      <c r="MSL92" s="545"/>
      <c r="MSM92" s="545"/>
      <c r="MSN92" s="545"/>
      <c r="MSQ92" s="545"/>
      <c r="MSR92" s="545"/>
      <c r="MST92" s="545"/>
      <c r="MSU92" s="545"/>
      <c r="MSV92" s="545"/>
      <c r="MSY92" s="545"/>
      <c r="MSZ92" s="545"/>
      <c r="MTB92" s="545"/>
      <c r="MTC92" s="545"/>
      <c r="MTD92" s="545"/>
      <c r="MTG92" s="545"/>
      <c r="MTH92" s="545"/>
      <c r="MTJ92" s="545"/>
      <c r="MTK92" s="545"/>
      <c r="MTL92" s="545"/>
      <c r="MTO92" s="545"/>
      <c r="MTP92" s="545"/>
      <c r="MTR92" s="545"/>
      <c r="MTS92" s="545"/>
      <c r="MTT92" s="545"/>
      <c r="MTW92" s="545"/>
      <c r="MTX92" s="545"/>
      <c r="MTZ92" s="545"/>
      <c r="MUA92" s="545"/>
      <c r="MUB92" s="545"/>
      <c r="MUE92" s="545"/>
      <c r="MUF92" s="545"/>
      <c r="MUH92" s="545"/>
      <c r="MUI92" s="545"/>
      <c r="MUJ92" s="545"/>
      <c r="MUM92" s="545"/>
      <c r="MUN92" s="545"/>
      <c r="MUP92" s="545"/>
      <c r="MUQ92" s="545"/>
      <c r="MUR92" s="545"/>
      <c r="MUU92" s="545"/>
      <c r="MUV92" s="545"/>
      <c r="MUX92" s="545"/>
      <c r="MUY92" s="545"/>
      <c r="MUZ92" s="545"/>
      <c r="MVC92" s="545"/>
      <c r="MVD92" s="545"/>
      <c r="MVF92" s="545"/>
      <c r="MVG92" s="545"/>
      <c r="MVH92" s="545"/>
      <c r="MVK92" s="545"/>
      <c r="MVL92" s="545"/>
      <c r="MVN92" s="545"/>
      <c r="MVO92" s="545"/>
      <c r="MVP92" s="545"/>
      <c r="MVS92" s="545"/>
      <c r="MVT92" s="545"/>
      <c r="MVV92" s="545"/>
      <c r="MVW92" s="545"/>
      <c r="MVX92" s="545"/>
      <c r="MWA92" s="545"/>
      <c r="MWB92" s="545"/>
      <c r="MWD92" s="545"/>
      <c r="MWE92" s="545"/>
      <c r="MWF92" s="545"/>
      <c r="MWI92" s="545"/>
      <c r="MWJ92" s="545"/>
      <c r="MWL92" s="545"/>
      <c r="MWM92" s="545"/>
      <c r="MWN92" s="545"/>
      <c r="MWQ92" s="545"/>
      <c r="MWR92" s="545"/>
      <c r="MWT92" s="545"/>
      <c r="MWU92" s="545"/>
      <c r="MWV92" s="545"/>
      <c r="MWY92" s="545"/>
      <c r="MWZ92" s="545"/>
      <c r="MXB92" s="545"/>
      <c r="MXC92" s="545"/>
      <c r="MXD92" s="545"/>
      <c r="MXG92" s="545"/>
      <c r="MXH92" s="545"/>
      <c r="MXJ92" s="545"/>
      <c r="MXK92" s="545"/>
      <c r="MXL92" s="545"/>
      <c r="MXO92" s="545"/>
      <c r="MXP92" s="545"/>
      <c r="MXR92" s="545"/>
      <c r="MXS92" s="545"/>
      <c r="MXT92" s="545"/>
      <c r="MXW92" s="545"/>
      <c r="MXX92" s="545"/>
      <c r="MXZ92" s="545"/>
      <c r="MYA92" s="545"/>
      <c r="MYB92" s="545"/>
      <c r="MYE92" s="545"/>
      <c r="MYF92" s="545"/>
      <c r="MYH92" s="545"/>
      <c r="MYI92" s="545"/>
      <c r="MYJ92" s="545"/>
      <c r="MYM92" s="545"/>
      <c r="MYN92" s="545"/>
      <c r="MYP92" s="545"/>
      <c r="MYQ92" s="545"/>
      <c r="MYR92" s="545"/>
      <c r="MYU92" s="545"/>
      <c r="MYV92" s="545"/>
      <c r="MYX92" s="545"/>
      <c r="MYY92" s="545"/>
      <c r="MYZ92" s="545"/>
      <c r="MZC92" s="545"/>
      <c r="MZD92" s="545"/>
      <c r="MZF92" s="545"/>
      <c r="MZG92" s="545"/>
      <c r="MZH92" s="545"/>
      <c r="MZK92" s="545"/>
      <c r="MZL92" s="545"/>
      <c r="MZN92" s="545"/>
      <c r="MZO92" s="545"/>
      <c r="MZP92" s="545"/>
      <c r="MZS92" s="545"/>
      <c r="MZT92" s="545"/>
      <c r="MZV92" s="545"/>
      <c r="MZW92" s="545"/>
      <c r="MZX92" s="545"/>
      <c r="NAA92" s="545"/>
      <c r="NAB92" s="545"/>
      <c r="NAD92" s="545"/>
      <c r="NAE92" s="545"/>
      <c r="NAF92" s="545"/>
      <c r="NAI92" s="545"/>
      <c r="NAJ92" s="545"/>
      <c r="NAL92" s="545"/>
      <c r="NAM92" s="545"/>
      <c r="NAN92" s="545"/>
      <c r="NAQ92" s="545"/>
      <c r="NAR92" s="545"/>
      <c r="NAT92" s="545"/>
      <c r="NAU92" s="545"/>
      <c r="NAV92" s="545"/>
      <c r="NAY92" s="545"/>
      <c r="NAZ92" s="545"/>
      <c r="NBB92" s="545"/>
      <c r="NBC92" s="545"/>
      <c r="NBD92" s="545"/>
      <c r="NBG92" s="545"/>
      <c r="NBH92" s="545"/>
      <c r="NBJ92" s="545"/>
      <c r="NBK92" s="545"/>
      <c r="NBL92" s="545"/>
      <c r="NBO92" s="545"/>
      <c r="NBP92" s="545"/>
      <c r="NBR92" s="545"/>
      <c r="NBS92" s="545"/>
      <c r="NBT92" s="545"/>
      <c r="NBW92" s="545"/>
      <c r="NBX92" s="545"/>
      <c r="NBZ92" s="545"/>
      <c r="NCA92" s="545"/>
      <c r="NCB92" s="545"/>
      <c r="NCE92" s="545"/>
      <c r="NCF92" s="545"/>
      <c r="NCH92" s="545"/>
      <c r="NCI92" s="545"/>
      <c r="NCJ92" s="545"/>
      <c r="NCM92" s="545"/>
      <c r="NCN92" s="545"/>
      <c r="NCP92" s="545"/>
      <c r="NCQ92" s="545"/>
      <c r="NCR92" s="545"/>
      <c r="NCU92" s="545"/>
      <c r="NCV92" s="545"/>
      <c r="NCX92" s="545"/>
      <c r="NCY92" s="545"/>
      <c r="NCZ92" s="545"/>
      <c r="NDC92" s="545"/>
      <c r="NDD92" s="545"/>
      <c r="NDF92" s="545"/>
      <c r="NDG92" s="545"/>
      <c r="NDH92" s="545"/>
      <c r="NDK92" s="545"/>
      <c r="NDL92" s="545"/>
      <c r="NDN92" s="545"/>
      <c r="NDO92" s="545"/>
      <c r="NDP92" s="545"/>
      <c r="NDS92" s="545"/>
      <c r="NDT92" s="545"/>
      <c r="NDV92" s="545"/>
      <c r="NDW92" s="545"/>
      <c r="NDX92" s="545"/>
      <c r="NEA92" s="545"/>
      <c r="NEB92" s="545"/>
      <c r="NED92" s="545"/>
      <c r="NEE92" s="545"/>
      <c r="NEF92" s="545"/>
      <c r="NEI92" s="545"/>
      <c r="NEJ92" s="545"/>
      <c r="NEL92" s="545"/>
      <c r="NEM92" s="545"/>
      <c r="NEN92" s="545"/>
      <c r="NEQ92" s="545"/>
      <c r="NER92" s="545"/>
      <c r="NET92" s="545"/>
      <c r="NEU92" s="545"/>
      <c r="NEV92" s="545"/>
      <c r="NEY92" s="545"/>
      <c r="NEZ92" s="545"/>
      <c r="NFB92" s="545"/>
      <c r="NFC92" s="545"/>
      <c r="NFD92" s="545"/>
      <c r="NFG92" s="545"/>
      <c r="NFH92" s="545"/>
      <c r="NFJ92" s="545"/>
      <c r="NFK92" s="545"/>
      <c r="NFL92" s="545"/>
      <c r="NFO92" s="545"/>
      <c r="NFP92" s="545"/>
      <c r="NFR92" s="545"/>
      <c r="NFS92" s="545"/>
      <c r="NFT92" s="545"/>
      <c r="NFW92" s="545"/>
      <c r="NFX92" s="545"/>
      <c r="NFZ92" s="545"/>
      <c r="NGA92" s="545"/>
      <c r="NGB92" s="545"/>
      <c r="NGE92" s="545"/>
      <c r="NGF92" s="545"/>
      <c r="NGH92" s="545"/>
      <c r="NGI92" s="545"/>
      <c r="NGJ92" s="545"/>
      <c r="NGM92" s="545"/>
      <c r="NGN92" s="545"/>
      <c r="NGP92" s="545"/>
      <c r="NGQ92" s="545"/>
      <c r="NGR92" s="545"/>
      <c r="NGU92" s="545"/>
      <c r="NGV92" s="545"/>
      <c r="NGX92" s="545"/>
      <c r="NGY92" s="545"/>
      <c r="NGZ92" s="545"/>
      <c r="NHC92" s="545"/>
      <c r="NHD92" s="545"/>
      <c r="NHF92" s="545"/>
      <c r="NHG92" s="545"/>
      <c r="NHH92" s="545"/>
      <c r="NHK92" s="545"/>
      <c r="NHL92" s="545"/>
      <c r="NHN92" s="545"/>
      <c r="NHO92" s="545"/>
      <c r="NHP92" s="545"/>
      <c r="NHS92" s="545"/>
      <c r="NHT92" s="545"/>
      <c r="NHV92" s="545"/>
      <c r="NHW92" s="545"/>
      <c r="NHX92" s="545"/>
      <c r="NIA92" s="545"/>
      <c r="NIB92" s="545"/>
      <c r="NID92" s="545"/>
      <c r="NIE92" s="545"/>
      <c r="NIF92" s="545"/>
      <c r="NII92" s="545"/>
      <c r="NIJ92" s="545"/>
      <c r="NIL92" s="545"/>
      <c r="NIM92" s="545"/>
      <c r="NIN92" s="545"/>
      <c r="NIQ92" s="545"/>
      <c r="NIR92" s="545"/>
      <c r="NIT92" s="545"/>
      <c r="NIU92" s="545"/>
      <c r="NIV92" s="545"/>
      <c r="NIY92" s="545"/>
      <c r="NIZ92" s="545"/>
      <c r="NJB92" s="545"/>
      <c r="NJC92" s="545"/>
      <c r="NJD92" s="545"/>
      <c r="NJG92" s="545"/>
      <c r="NJH92" s="545"/>
      <c r="NJJ92" s="545"/>
      <c r="NJK92" s="545"/>
      <c r="NJL92" s="545"/>
      <c r="NJO92" s="545"/>
      <c r="NJP92" s="545"/>
      <c r="NJR92" s="545"/>
      <c r="NJS92" s="545"/>
      <c r="NJT92" s="545"/>
      <c r="NJW92" s="545"/>
      <c r="NJX92" s="545"/>
      <c r="NJZ92" s="545"/>
      <c r="NKA92" s="545"/>
      <c r="NKB92" s="545"/>
      <c r="NKE92" s="545"/>
      <c r="NKF92" s="545"/>
      <c r="NKH92" s="545"/>
      <c r="NKI92" s="545"/>
      <c r="NKJ92" s="545"/>
      <c r="NKM92" s="545"/>
      <c r="NKN92" s="545"/>
      <c r="NKP92" s="545"/>
      <c r="NKQ92" s="545"/>
      <c r="NKR92" s="545"/>
      <c r="NKU92" s="545"/>
      <c r="NKV92" s="545"/>
      <c r="NKX92" s="545"/>
      <c r="NKY92" s="545"/>
      <c r="NKZ92" s="545"/>
      <c r="NLC92" s="545"/>
      <c r="NLD92" s="545"/>
      <c r="NLF92" s="545"/>
      <c r="NLG92" s="545"/>
      <c r="NLH92" s="545"/>
      <c r="NLK92" s="545"/>
      <c r="NLL92" s="545"/>
      <c r="NLN92" s="545"/>
      <c r="NLO92" s="545"/>
      <c r="NLP92" s="545"/>
      <c r="NLS92" s="545"/>
      <c r="NLT92" s="545"/>
      <c r="NLV92" s="545"/>
      <c r="NLW92" s="545"/>
      <c r="NLX92" s="545"/>
      <c r="NMA92" s="545"/>
      <c r="NMB92" s="545"/>
      <c r="NMD92" s="545"/>
      <c r="NME92" s="545"/>
      <c r="NMF92" s="545"/>
      <c r="NMI92" s="545"/>
      <c r="NMJ92" s="545"/>
      <c r="NML92" s="545"/>
      <c r="NMM92" s="545"/>
      <c r="NMN92" s="545"/>
      <c r="NMQ92" s="545"/>
      <c r="NMR92" s="545"/>
      <c r="NMT92" s="545"/>
      <c r="NMU92" s="545"/>
      <c r="NMV92" s="545"/>
      <c r="NMY92" s="545"/>
      <c r="NMZ92" s="545"/>
      <c r="NNB92" s="545"/>
      <c r="NNC92" s="545"/>
      <c r="NND92" s="545"/>
      <c r="NNG92" s="545"/>
      <c r="NNH92" s="545"/>
      <c r="NNJ92" s="545"/>
      <c r="NNK92" s="545"/>
      <c r="NNL92" s="545"/>
      <c r="NNO92" s="545"/>
      <c r="NNP92" s="545"/>
      <c r="NNR92" s="545"/>
      <c r="NNS92" s="545"/>
      <c r="NNT92" s="545"/>
      <c r="NNW92" s="545"/>
      <c r="NNX92" s="545"/>
      <c r="NNZ92" s="545"/>
      <c r="NOA92" s="545"/>
      <c r="NOB92" s="545"/>
      <c r="NOE92" s="545"/>
      <c r="NOF92" s="545"/>
      <c r="NOH92" s="545"/>
      <c r="NOI92" s="545"/>
      <c r="NOJ92" s="545"/>
      <c r="NOM92" s="545"/>
      <c r="NON92" s="545"/>
      <c r="NOP92" s="545"/>
      <c r="NOQ92" s="545"/>
      <c r="NOR92" s="545"/>
      <c r="NOU92" s="545"/>
      <c r="NOV92" s="545"/>
      <c r="NOX92" s="545"/>
      <c r="NOY92" s="545"/>
      <c r="NOZ92" s="545"/>
      <c r="NPC92" s="545"/>
      <c r="NPD92" s="545"/>
      <c r="NPF92" s="545"/>
      <c r="NPG92" s="545"/>
      <c r="NPH92" s="545"/>
      <c r="NPK92" s="545"/>
      <c r="NPL92" s="545"/>
      <c r="NPN92" s="545"/>
      <c r="NPO92" s="545"/>
      <c r="NPP92" s="545"/>
      <c r="NPS92" s="545"/>
      <c r="NPT92" s="545"/>
      <c r="NPV92" s="545"/>
      <c r="NPW92" s="545"/>
      <c r="NPX92" s="545"/>
      <c r="NQA92" s="545"/>
      <c r="NQB92" s="545"/>
      <c r="NQD92" s="545"/>
      <c r="NQE92" s="545"/>
      <c r="NQF92" s="545"/>
      <c r="NQI92" s="545"/>
      <c r="NQJ92" s="545"/>
      <c r="NQL92" s="545"/>
      <c r="NQM92" s="545"/>
      <c r="NQN92" s="545"/>
      <c r="NQQ92" s="545"/>
      <c r="NQR92" s="545"/>
      <c r="NQT92" s="545"/>
      <c r="NQU92" s="545"/>
      <c r="NQV92" s="545"/>
      <c r="NQY92" s="545"/>
      <c r="NQZ92" s="545"/>
      <c r="NRB92" s="545"/>
      <c r="NRC92" s="545"/>
      <c r="NRD92" s="545"/>
      <c r="NRG92" s="545"/>
      <c r="NRH92" s="545"/>
      <c r="NRJ92" s="545"/>
      <c r="NRK92" s="545"/>
      <c r="NRL92" s="545"/>
      <c r="NRO92" s="545"/>
      <c r="NRP92" s="545"/>
      <c r="NRR92" s="545"/>
      <c r="NRS92" s="545"/>
      <c r="NRT92" s="545"/>
      <c r="NRW92" s="545"/>
      <c r="NRX92" s="545"/>
      <c r="NRZ92" s="545"/>
      <c r="NSA92" s="545"/>
      <c r="NSB92" s="545"/>
      <c r="NSE92" s="545"/>
      <c r="NSF92" s="545"/>
      <c r="NSH92" s="545"/>
      <c r="NSI92" s="545"/>
      <c r="NSJ92" s="545"/>
      <c r="NSM92" s="545"/>
      <c r="NSN92" s="545"/>
      <c r="NSP92" s="545"/>
      <c r="NSQ92" s="545"/>
      <c r="NSR92" s="545"/>
      <c r="NSU92" s="545"/>
      <c r="NSV92" s="545"/>
      <c r="NSX92" s="545"/>
      <c r="NSY92" s="545"/>
      <c r="NSZ92" s="545"/>
      <c r="NTC92" s="545"/>
      <c r="NTD92" s="545"/>
      <c r="NTF92" s="545"/>
      <c r="NTG92" s="545"/>
      <c r="NTH92" s="545"/>
      <c r="NTK92" s="545"/>
      <c r="NTL92" s="545"/>
      <c r="NTN92" s="545"/>
      <c r="NTO92" s="545"/>
      <c r="NTP92" s="545"/>
      <c r="NTS92" s="545"/>
      <c r="NTT92" s="545"/>
      <c r="NTV92" s="545"/>
      <c r="NTW92" s="545"/>
      <c r="NTX92" s="545"/>
      <c r="NUA92" s="545"/>
      <c r="NUB92" s="545"/>
      <c r="NUD92" s="545"/>
      <c r="NUE92" s="545"/>
      <c r="NUF92" s="545"/>
      <c r="NUI92" s="545"/>
      <c r="NUJ92" s="545"/>
      <c r="NUL92" s="545"/>
      <c r="NUM92" s="545"/>
      <c r="NUN92" s="545"/>
      <c r="NUQ92" s="545"/>
      <c r="NUR92" s="545"/>
      <c r="NUT92" s="545"/>
      <c r="NUU92" s="545"/>
      <c r="NUV92" s="545"/>
      <c r="NUY92" s="545"/>
      <c r="NUZ92" s="545"/>
      <c r="NVB92" s="545"/>
      <c r="NVC92" s="545"/>
      <c r="NVD92" s="545"/>
      <c r="NVG92" s="545"/>
      <c r="NVH92" s="545"/>
      <c r="NVJ92" s="545"/>
      <c r="NVK92" s="545"/>
      <c r="NVL92" s="545"/>
      <c r="NVO92" s="545"/>
      <c r="NVP92" s="545"/>
      <c r="NVR92" s="545"/>
      <c r="NVS92" s="545"/>
      <c r="NVT92" s="545"/>
      <c r="NVW92" s="545"/>
      <c r="NVX92" s="545"/>
      <c r="NVZ92" s="545"/>
      <c r="NWA92" s="545"/>
      <c r="NWB92" s="545"/>
      <c r="NWE92" s="545"/>
      <c r="NWF92" s="545"/>
      <c r="NWH92" s="545"/>
      <c r="NWI92" s="545"/>
      <c r="NWJ92" s="545"/>
      <c r="NWM92" s="545"/>
      <c r="NWN92" s="545"/>
      <c r="NWP92" s="545"/>
      <c r="NWQ92" s="545"/>
      <c r="NWR92" s="545"/>
      <c r="NWU92" s="545"/>
      <c r="NWV92" s="545"/>
      <c r="NWX92" s="545"/>
      <c r="NWY92" s="545"/>
      <c r="NWZ92" s="545"/>
      <c r="NXC92" s="545"/>
      <c r="NXD92" s="545"/>
      <c r="NXF92" s="545"/>
      <c r="NXG92" s="545"/>
      <c r="NXH92" s="545"/>
      <c r="NXK92" s="545"/>
      <c r="NXL92" s="545"/>
      <c r="NXN92" s="545"/>
      <c r="NXO92" s="545"/>
      <c r="NXP92" s="545"/>
      <c r="NXS92" s="545"/>
      <c r="NXT92" s="545"/>
      <c r="NXV92" s="545"/>
      <c r="NXW92" s="545"/>
      <c r="NXX92" s="545"/>
      <c r="NYA92" s="545"/>
      <c r="NYB92" s="545"/>
      <c r="NYD92" s="545"/>
      <c r="NYE92" s="545"/>
      <c r="NYF92" s="545"/>
      <c r="NYI92" s="545"/>
      <c r="NYJ92" s="545"/>
      <c r="NYL92" s="545"/>
      <c r="NYM92" s="545"/>
      <c r="NYN92" s="545"/>
      <c r="NYQ92" s="545"/>
      <c r="NYR92" s="545"/>
      <c r="NYT92" s="545"/>
      <c r="NYU92" s="545"/>
      <c r="NYV92" s="545"/>
      <c r="NYY92" s="545"/>
      <c r="NYZ92" s="545"/>
      <c r="NZB92" s="545"/>
      <c r="NZC92" s="545"/>
      <c r="NZD92" s="545"/>
      <c r="NZG92" s="545"/>
      <c r="NZH92" s="545"/>
      <c r="NZJ92" s="545"/>
      <c r="NZK92" s="545"/>
      <c r="NZL92" s="545"/>
      <c r="NZO92" s="545"/>
      <c r="NZP92" s="545"/>
      <c r="NZR92" s="545"/>
      <c r="NZS92" s="545"/>
      <c r="NZT92" s="545"/>
      <c r="NZW92" s="545"/>
      <c r="NZX92" s="545"/>
      <c r="NZZ92" s="545"/>
      <c r="OAA92" s="545"/>
      <c r="OAB92" s="545"/>
      <c r="OAE92" s="545"/>
      <c r="OAF92" s="545"/>
      <c r="OAH92" s="545"/>
      <c r="OAI92" s="545"/>
      <c r="OAJ92" s="545"/>
      <c r="OAM92" s="545"/>
      <c r="OAN92" s="545"/>
      <c r="OAP92" s="545"/>
      <c r="OAQ92" s="545"/>
      <c r="OAR92" s="545"/>
      <c r="OAU92" s="545"/>
      <c r="OAV92" s="545"/>
      <c r="OAX92" s="545"/>
      <c r="OAY92" s="545"/>
      <c r="OAZ92" s="545"/>
      <c r="OBC92" s="545"/>
      <c r="OBD92" s="545"/>
      <c r="OBF92" s="545"/>
      <c r="OBG92" s="545"/>
      <c r="OBH92" s="545"/>
      <c r="OBK92" s="545"/>
      <c r="OBL92" s="545"/>
      <c r="OBN92" s="545"/>
      <c r="OBO92" s="545"/>
      <c r="OBP92" s="545"/>
      <c r="OBS92" s="545"/>
      <c r="OBT92" s="545"/>
      <c r="OBV92" s="545"/>
      <c r="OBW92" s="545"/>
      <c r="OBX92" s="545"/>
      <c r="OCA92" s="545"/>
      <c r="OCB92" s="545"/>
      <c r="OCD92" s="545"/>
      <c r="OCE92" s="545"/>
      <c r="OCF92" s="545"/>
      <c r="OCI92" s="545"/>
      <c r="OCJ92" s="545"/>
      <c r="OCL92" s="545"/>
      <c r="OCM92" s="545"/>
      <c r="OCN92" s="545"/>
      <c r="OCQ92" s="545"/>
      <c r="OCR92" s="545"/>
      <c r="OCT92" s="545"/>
      <c r="OCU92" s="545"/>
      <c r="OCV92" s="545"/>
      <c r="OCY92" s="545"/>
      <c r="OCZ92" s="545"/>
      <c r="ODB92" s="545"/>
      <c r="ODC92" s="545"/>
      <c r="ODD92" s="545"/>
      <c r="ODG92" s="545"/>
      <c r="ODH92" s="545"/>
      <c r="ODJ92" s="545"/>
      <c r="ODK92" s="545"/>
      <c r="ODL92" s="545"/>
      <c r="ODO92" s="545"/>
      <c r="ODP92" s="545"/>
      <c r="ODR92" s="545"/>
      <c r="ODS92" s="545"/>
      <c r="ODT92" s="545"/>
      <c r="ODW92" s="545"/>
      <c r="ODX92" s="545"/>
      <c r="ODZ92" s="545"/>
      <c r="OEA92" s="545"/>
      <c r="OEB92" s="545"/>
      <c r="OEE92" s="545"/>
      <c r="OEF92" s="545"/>
      <c r="OEH92" s="545"/>
      <c r="OEI92" s="545"/>
      <c r="OEJ92" s="545"/>
      <c r="OEM92" s="545"/>
      <c r="OEN92" s="545"/>
      <c r="OEP92" s="545"/>
      <c r="OEQ92" s="545"/>
      <c r="OER92" s="545"/>
      <c r="OEU92" s="545"/>
      <c r="OEV92" s="545"/>
      <c r="OEX92" s="545"/>
      <c r="OEY92" s="545"/>
      <c r="OEZ92" s="545"/>
      <c r="OFC92" s="545"/>
      <c r="OFD92" s="545"/>
      <c r="OFF92" s="545"/>
      <c r="OFG92" s="545"/>
      <c r="OFH92" s="545"/>
      <c r="OFK92" s="545"/>
      <c r="OFL92" s="545"/>
      <c r="OFN92" s="545"/>
      <c r="OFO92" s="545"/>
      <c r="OFP92" s="545"/>
      <c r="OFS92" s="545"/>
      <c r="OFT92" s="545"/>
      <c r="OFV92" s="545"/>
      <c r="OFW92" s="545"/>
      <c r="OFX92" s="545"/>
      <c r="OGA92" s="545"/>
      <c r="OGB92" s="545"/>
      <c r="OGD92" s="545"/>
      <c r="OGE92" s="545"/>
      <c r="OGF92" s="545"/>
      <c r="OGI92" s="545"/>
      <c r="OGJ92" s="545"/>
      <c r="OGL92" s="545"/>
      <c r="OGM92" s="545"/>
      <c r="OGN92" s="545"/>
      <c r="OGQ92" s="545"/>
      <c r="OGR92" s="545"/>
      <c r="OGT92" s="545"/>
      <c r="OGU92" s="545"/>
      <c r="OGV92" s="545"/>
      <c r="OGY92" s="545"/>
      <c r="OGZ92" s="545"/>
      <c r="OHB92" s="545"/>
      <c r="OHC92" s="545"/>
      <c r="OHD92" s="545"/>
      <c r="OHG92" s="545"/>
      <c r="OHH92" s="545"/>
      <c r="OHJ92" s="545"/>
      <c r="OHK92" s="545"/>
      <c r="OHL92" s="545"/>
      <c r="OHO92" s="545"/>
      <c r="OHP92" s="545"/>
      <c r="OHR92" s="545"/>
      <c r="OHS92" s="545"/>
      <c r="OHT92" s="545"/>
      <c r="OHW92" s="545"/>
      <c r="OHX92" s="545"/>
      <c r="OHZ92" s="545"/>
      <c r="OIA92" s="545"/>
      <c r="OIB92" s="545"/>
      <c r="OIE92" s="545"/>
      <c r="OIF92" s="545"/>
      <c r="OIH92" s="545"/>
      <c r="OII92" s="545"/>
      <c r="OIJ92" s="545"/>
      <c r="OIM92" s="545"/>
      <c r="OIN92" s="545"/>
      <c r="OIP92" s="545"/>
      <c r="OIQ92" s="545"/>
      <c r="OIR92" s="545"/>
      <c r="OIU92" s="545"/>
      <c r="OIV92" s="545"/>
      <c r="OIX92" s="545"/>
      <c r="OIY92" s="545"/>
      <c r="OIZ92" s="545"/>
      <c r="OJC92" s="545"/>
      <c r="OJD92" s="545"/>
      <c r="OJF92" s="545"/>
      <c r="OJG92" s="545"/>
      <c r="OJH92" s="545"/>
      <c r="OJK92" s="545"/>
      <c r="OJL92" s="545"/>
      <c r="OJN92" s="545"/>
      <c r="OJO92" s="545"/>
      <c r="OJP92" s="545"/>
      <c r="OJS92" s="545"/>
      <c r="OJT92" s="545"/>
      <c r="OJV92" s="545"/>
      <c r="OJW92" s="545"/>
      <c r="OJX92" s="545"/>
      <c r="OKA92" s="545"/>
      <c r="OKB92" s="545"/>
      <c r="OKD92" s="545"/>
      <c r="OKE92" s="545"/>
      <c r="OKF92" s="545"/>
      <c r="OKI92" s="545"/>
      <c r="OKJ92" s="545"/>
      <c r="OKL92" s="545"/>
      <c r="OKM92" s="545"/>
      <c r="OKN92" s="545"/>
      <c r="OKQ92" s="545"/>
      <c r="OKR92" s="545"/>
      <c r="OKT92" s="545"/>
      <c r="OKU92" s="545"/>
      <c r="OKV92" s="545"/>
      <c r="OKY92" s="545"/>
      <c r="OKZ92" s="545"/>
      <c r="OLB92" s="545"/>
      <c r="OLC92" s="545"/>
      <c r="OLD92" s="545"/>
      <c r="OLG92" s="545"/>
      <c r="OLH92" s="545"/>
      <c r="OLJ92" s="545"/>
      <c r="OLK92" s="545"/>
      <c r="OLL92" s="545"/>
      <c r="OLO92" s="545"/>
      <c r="OLP92" s="545"/>
      <c r="OLR92" s="545"/>
      <c r="OLS92" s="545"/>
      <c r="OLT92" s="545"/>
      <c r="OLW92" s="545"/>
      <c r="OLX92" s="545"/>
      <c r="OLZ92" s="545"/>
      <c r="OMA92" s="545"/>
      <c r="OMB92" s="545"/>
      <c r="OME92" s="545"/>
      <c r="OMF92" s="545"/>
      <c r="OMH92" s="545"/>
      <c r="OMI92" s="545"/>
      <c r="OMJ92" s="545"/>
      <c r="OMM92" s="545"/>
      <c r="OMN92" s="545"/>
      <c r="OMP92" s="545"/>
      <c r="OMQ92" s="545"/>
      <c r="OMR92" s="545"/>
      <c r="OMU92" s="545"/>
      <c r="OMV92" s="545"/>
      <c r="OMX92" s="545"/>
      <c r="OMY92" s="545"/>
      <c r="OMZ92" s="545"/>
      <c r="ONC92" s="545"/>
      <c r="OND92" s="545"/>
      <c r="ONF92" s="545"/>
      <c r="ONG92" s="545"/>
      <c r="ONH92" s="545"/>
      <c r="ONK92" s="545"/>
      <c r="ONL92" s="545"/>
      <c r="ONN92" s="545"/>
      <c r="ONO92" s="545"/>
      <c r="ONP92" s="545"/>
      <c r="ONS92" s="545"/>
      <c r="ONT92" s="545"/>
      <c r="ONV92" s="545"/>
      <c r="ONW92" s="545"/>
      <c r="ONX92" s="545"/>
      <c r="OOA92" s="545"/>
      <c r="OOB92" s="545"/>
      <c r="OOD92" s="545"/>
      <c r="OOE92" s="545"/>
      <c r="OOF92" s="545"/>
      <c r="OOI92" s="545"/>
      <c r="OOJ92" s="545"/>
      <c r="OOL92" s="545"/>
      <c r="OOM92" s="545"/>
      <c r="OON92" s="545"/>
      <c r="OOQ92" s="545"/>
      <c r="OOR92" s="545"/>
      <c r="OOT92" s="545"/>
      <c r="OOU92" s="545"/>
      <c r="OOV92" s="545"/>
      <c r="OOY92" s="545"/>
      <c r="OOZ92" s="545"/>
      <c r="OPB92" s="545"/>
      <c r="OPC92" s="545"/>
      <c r="OPD92" s="545"/>
      <c r="OPG92" s="545"/>
      <c r="OPH92" s="545"/>
      <c r="OPJ92" s="545"/>
      <c r="OPK92" s="545"/>
      <c r="OPL92" s="545"/>
      <c r="OPO92" s="545"/>
      <c r="OPP92" s="545"/>
      <c r="OPR92" s="545"/>
      <c r="OPS92" s="545"/>
      <c r="OPT92" s="545"/>
      <c r="OPW92" s="545"/>
      <c r="OPX92" s="545"/>
      <c r="OPZ92" s="545"/>
      <c r="OQA92" s="545"/>
      <c r="OQB92" s="545"/>
      <c r="OQE92" s="545"/>
      <c r="OQF92" s="545"/>
      <c r="OQH92" s="545"/>
      <c r="OQI92" s="545"/>
      <c r="OQJ92" s="545"/>
      <c r="OQM92" s="545"/>
      <c r="OQN92" s="545"/>
      <c r="OQP92" s="545"/>
      <c r="OQQ92" s="545"/>
      <c r="OQR92" s="545"/>
      <c r="OQU92" s="545"/>
      <c r="OQV92" s="545"/>
      <c r="OQX92" s="545"/>
      <c r="OQY92" s="545"/>
      <c r="OQZ92" s="545"/>
      <c r="ORC92" s="545"/>
      <c r="ORD92" s="545"/>
      <c r="ORF92" s="545"/>
      <c r="ORG92" s="545"/>
      <c r="ORH92" s="545"/>
      <c r="ORK92" s="545"/>
      <c r="ORL92" s="545"/>
      <c r="ORN92" s="545"/>
      <c r="ORO92" s="545"/>
      <c r="ORP92" s="545"/>
      <c r="ORS92" s="545"/>
      <c r="ORT92" s="545"/>
      <c r="ORV92" s="545"/>
      <c r="ORW92" s="545"/>
      <c r="ORX92" s="545"/>
      <c r="OSA92" s="545"/>
      <c r="OSB92" s="545"/>
      <c r="OSD92" s="545"/>
      <c r="OSE92" s="545"/>
      <c r="OSF92" s="545"/>
      <c r="OSI92" s="545"/>
      <c r="OSJ92" s="545"/>
      <c r="OSL92" s="545"/>
      <c r="OSM92" s="545"/>
      <c r="OSN92" s="545"/>
      <c r="OSQ92" s="545"/>
      <c r="OSR92" s="545"/>
      <c r="OST92" s="545"/>
      <c r="OSU92" s="545"/>
      <c r="OSV92" s="545"/>
      <c r="OSY92" s="545"/>
      <c r="OSZ92" s="545"/>
      <c r="OTB92" s="545"/>
      <c r="OTC92" s="545"/>
      <c r="OTD92" s="545"/>
      <c r="OTG92" s="545"/>
      <c r="OTH92" s="545"/>
      <c r="OTJ92" s="545"/>
      <c r="OTK92" s="545"/>
      <c r="OTL92" s="545"/>
      <c r="OTO92" s="545"/>
      <c r="OTP92" s="545"/>
      <c r="OTR92" s="545"/>
      <c r="OTS92" s="545"/>
      <c r="OTT92" s="545"/>
      <c r="OTW92" s="545"/>
      <c r="OTX92" s="545"/>
      <c r="OTZ92" s="545"/>
      <c r="OUA92" s="545"/>
      <c r="OUB92" s="545"/>
      <c r="OUE92" s="545"/>
      <c r="OUF92" s="545"/>
      <c r="OUH92" s="545"/>
      <c r="OUI92" s="545"/>
      <c r="OUJ92" s="545"/>
      <c r="OUM92" s="545"/>
      <c r="OUN92" s="545"/>
      <c r="OUP92" s="545"/>
      <c r="OUQ92" s="545"/>
      <c r="OUR92" s="545"/>
      <c r="OUU92" s="545"/>
      <c r="OUV92" s="545"/>
      <c r="OUX92" s="545"/>
      <c r="OUY92" s="545"/>
      <c r="OUZ92" s="545"/>
      <c r="OVC92" s="545"/>
      <c r="OVD92" s="545"/>
      <c r="OVF92" s="545"/>
      <c r="OVG92" s="545"/>
      <c r="OVH92" s="545"/>
      <c r="OVK92" s="545"/>
      <c r="OVL92" s="545"/>
      <c r="OVN92" s="545"/>
      <c r="OVO92" s="545"/>
      <c r="OVP92" s="545"/>
      <c r="OVS92" s="545"/>
      <c r="OVT92" s="545"/>
      <c r="OVV92" s="545"/>
      <c r="OVW92" s="545"/>
      <c r="OVX92" s="545"/>
      <c r="OWA92" s="545"/>
      <c r="OWB92" s="545"/>
      <c r="OWD92" s="545"/>
      <c r="OWE92" s="545"/>
      <c r="OWF92" s="545"/>
      <c r="OWI92" s="545"/>
      <c r="OWJ92" s="545"/>
      <c r="OWL92" s="545"/>
      <c r="OWM92" s="545"/>
      <c r="OWN92" s="545"/>
      <c r="OWQ92" s="545"/>
      <c r="OWR92" s="545"/>
      <c r="OWT92" s="545"/>
      <c r="OWU92" s="545"/>
      <c r="OWV92" s="545"/>
      <c r="OWY92" s="545"/>
      <c r="OWZ92" s="545"/>
      <c r="OXB92" s="545"/>
      <c r="OXC92" s="545"/>
      <c r="OXD92" s="545"/>
      <c r="OXG92" s="545"/>
      <c r="OXH92" s="545"/>
      <c r="OXJ92" s="545"/>
      <c r="OXK92" s="545"/>
      <c r="OXL92" s="545"/>
      <c r="OXO92" s="545"/>
      <c r="OXP92" s="545"/>
      <c r="OXR92" s="545"/>
      <c r="OXS92" s="545"/>
      <c r="OXT92" s="545"/>
      <c r="OXW92" s="545"/>
      <c r="OXX92" s="545"/>
      <c r="OXZ92" s="545"/>
      <c r="OYA92" s="545"/>
      <c r="OYB92" s="545"/>
      <c r="OYE92" s="545"/>
      <c r="OYF92" s="545"/>
      <c r="OYH92" s="545"/>
      <c r="OYI92" s="545"/>
      <c r="OYJ92" s="545"/>
      <c r="OYM92" s="545"/>
      <c r="OYN92" s="545"/>
      <c r="OYP92" s="545"/>
      <c r="OYQ92" s="545"/>
      <c r="OYR92" s="545"/>
      <c r="OYU92" s="545"/>
      <c r="OYV92" s="545"/>
      <c r="OYX92" s="545"/>
      <c r="OYY92" s="545"/>
      <c r="OYZ92" s="545"/>
      <c r="OZC92" s="545"/>
      <c r="OZD92" s="545"/>
      <c r="OZF92" s="545"/>
      <c r="OZG92" s="545"/>
      <c r="OZH92" s="545"/>
      <c r="OZK92" s="545"/>
      <c r="OZL92" s="545"/>
      <c r="OZN92" s="545"/>
      <c r="OZO92" s="545"/>
      <c r="OZP92" s="545"/>
      <c r="OZS92" s="545"/>
      <c r="OZT92" s="545"/>
      <c r="OZV92" s="545"/>
      <c r="OZW92" s="545"/>
      <c r="OZX92" s="545"/>
      <c r="PAA92" s="545"/>
      <c r="PAB92" s="545"/>
      <c r="PAD92" s="545"/>
      <c r="PAE92" s="545"/>
      <c r="PAF92" s="545"/>
      <c r="PAI92" s="545"/>
      <c r="PAJ92" s="545"/>
      <c r="PAL92" s="545"/>
      <c r="PAM92" s="545"/>
      <c r="PAN92" s="545"/>
      <c r="PAQ92" s="545"/>
      <c r="PAR92" s="545"/>
      <c r="PAT92" s="545"/>
      <c r="PAU92" s="545"/>
      <c r="PAV92" s="545"/>
      <c r="PAY92" s="545"/>
      <c r="PAZ92" s="545"/>
      <c r="PBB92" s="545"/>
      <c r="PBC92" s="545"/>
      <c r="PBD92" s="545"/>
      <c r="PBG92" s="545"/>
      <c r="PBH92" s="545"/>
      <c r="PBJ92" s="545"/>
      <c r="PBK92" s="545"/>
      <c r="PBL92" s="545"/>
      <c r="PBO92" s="545"/>
      <c r="PBP92" s="545"/>
      <c r="PBR92" s="545"/>
      <c r="PBS92" s="545"/>
      <c r="PBT92" s="545"/>
      <c r="PBW92" s="545"/>
      <c r="PBX92" s="545"/>
      <c r="PBZ92" s="545"/>
      <c r="PCA92" s="545"/>
      <c r="PCB92" s="545"/>
      <c r="PCE92" s="545"/>
      <c r="PCF92" s="545"/>
      <c r="PCH92" s="545"/>
      <c r="PCI92" s="545"/>
      <c r="PCJ92" s="545"/>
      <c r="PCM92" s="545"/>
      <c r="PCN92" s="545"/>
      <c r="PCP92" s="545"/>
      <c r="PCQ92" s="545"/>
      <c r="PCR92" s="545"/>
      <c r="PCU92" s="545"/>
      <c r="PCV92" s="545"/>
      <c r="PCX92" s="545"/>
      <c r="PCY92" s="545"/>
      <c r="PCZ92" s="545"/>
      <c r="PDC92" s="545"/>
      <c r="PDD92" s="545"/>
      <c r="PDF92" s="545"/>
      <c r="PDG92" s="545"/>
      <c r="PDH92" s="545"/>
      <c r="PDK92" s="545"/>
      <c r="PDL92" s="545"/>
      <c r="PDN92" s="545"/>
      <c r="PDO92" s="545"/>
      <c r="PDP92" s="545"/>
      <c r="PDS92" s="545"/>
      <c r="PDT92" s="545"/>
      <c r="PDV92" s="545"/>
      <c r="PDW92" s="545"/>
      <c r="PDX92" s="545"/>
      <c r="PEA92" s="545"/>
      <c r="PEB92" s="545"/>
      <c r="PED92" s="545"/>
      <c r="PEE92" s="545"/>
      <c r="PEF92" s="545"/>
      <c r="PEI92" s="545"/>
      <c r="PEJ92" s="545"/>
      <c r="PEL92" s="545"/>
      <c r="PEM92" s="545"/>
      <c r="PEN92" s="545"/>
      <c r="PEQ92" s="545"/>
      <c r="PER92" s="545"/>
      <c r="PET92" s="545"/>
      <c r="PEU92" s="545"/>
      <c r="PEV92" s="545"/>
      <c r="PEY92" s="545"/>
      <c r="PEZ92" s="545"/>
      <c r="PFB92" s="545"/>
      <c r="PFC92" s="545"/>
      <c r="PFD92" s="545"/>
      <c r="PFG92" s="545"/>
      <c r="PFH92" s="545"/>
      <c r="PFJ92" s="545"/>
      <c r="PFK92" s="545"/>
      <c r="PFL92" s="545"/>
      <c r="PFO92" s="545"/>
      <c r="PFP92" s="545"/>
      <c r="PFR92" s="545"/>
      <c r="PFS92" s="545"/>
      <c r="PFT92" s="545"/>
      <c r="PFW92" s="545"/>
      <c r="PFX92" s="545"/>
      <c r="PFZ92" s="545"/>
      <c r="PGA92" s="545"/>
      <c r="PGB92" s="545"/>
      <c r="PGE92" s="545"/>
      <c r="PGF92" s="545"/>
      <c r="PGH92" s="545"/>
      <c r="PGI92" s="545"/>
      <c r="PGJ92" s="545"/>
      <c r="PGM92" s="545"/>
      <c r="PGN92" s="545"/>
      <c r="PGP92" s="545"/>
      <c r="PGQ92" s="545"/>
      <c r="PGR92" s="545"/>
      <c r="PGU92" s="545"/>
      <c r="PGV92" s="545"/>
      <c r="PGX92" s="545"/>
      <c r="PGY92" s="545"/>
      <c r="PGZ92" s="545"/>
      <c r="PHC92" s="545"/>
      <c r="PHD92" s="545"/>
      <c r="PHF92" s="545"/>
      <c r="PHG92" s="545"/>
      <c r="PHH92" s="545"/>
      <c r="PHK92" s="545"/>
      <c r="PHL92" s="545"/>
      <c r="PHN92" s="545"/>
      <c r="PHO92" s="545"/>
      <c r="PHP92" s="545"/>
      <c r="PHS92" s="545"/>
      <c r="PHT92" s="545"/>
      <c r="PHV92" s="545"/>
      <c r="PHW92" s="545"/>
      <c r="PHX92" s="545"/>
      <c r="PIA92" s="545"/>
      <c r="PIB92" s="545"/>
      <c r="PID92" s="545"/>
      <c r="PIE92" s="545"/>
      <c r="PIF92" s="545"/>
      <c r="PII92" s="545"/>
      <c r="PIJ92" s="545"/>
      <c r="PIL92" s="545"/>
      <c r="PIM92" s="545"/>
      <c r="PIN92" s="545"/>
      <c r="PIQ92" s="545"/>
      <c r="PIR92" s="545"/>
      <c r="PIT92" s="545"/>
      <c r="PIU92" s="545"/>
      <c r="PIV92" s="545"/>
      <c r="PIY92" s="545"/>
      <c r="PIZ92" s="545"/>
      <c r="PJB92" s="545"/>
      <c r="PJC92" s="545"/>
      <c r="PJD92" s="545"/>
      <c r="PJG92" s="545"/>
      <c r="PJH92" s="545"/>
      <c r="PJJ92" s="545"/>
      <c r="PJK92" s="545"/>
      <c r="PJL92" s="545"/>
      <c r="PJO92" s="545"/>
      <c r="PJP92" s="545"/>
      <c r="PJR92" s="545"/>
      <c r="PJS92" s="545"/>
      <c r="PJT92" s="545"/>
      <c r="PJW92" s="545"/>
      <c r="PJX92" s="545"/>
      <c r="PJZ92" s="545"/>
      <c r="PKA92" s="545"/>
      <c r="PKB92" s="545"/>
      <c r="PKE92" s="545"/>
      <c r="PKF92" s="545"/>
      <c r="PKH92" s="545"/>
      <c r="PKI92" s="545"/>
      <c r="PKJ92" s="545"/>
      <c r="PKM92" s="545"/>
      <c r="PKN92" s="545"/>
      <c r="PKP92" s="545"/>
      <c r="PKQ92" s="545"/>
      <c r="PKR92" s="545"/>
      <c r="PKU92" s="545"/>
      <c r="PKV92" s="545"/>
      <c r="PKX92" s="545"/>
      <c r="PKY92" s="545"/>
      <c r="PKZ92" s="545"/>
      <c r="PLC92" s="545"/>
      <c r="PLD92" s="545"/>
      <c r="PLF92" s="545"/>
      <c r="PLG92" s="545"/>
      <c r="PLH92" s="545"/>
      <c r="PLK92" s="545"/>
      <c r="PLL92" s="545"/>
      <c r="PLN92" s="545"/>
      <c r="PLO92" s="545"/>
      <c r="PLP92" s="545"/>
      <c r="PLS92" s="545"/>
      <c r="PLT92" s="545"/>
      <c r="PLV92" s="545"/>
      <c r="PLW92" s="545"/>
      <c r="PLX92" s="545"/>
      <c r="PMA92" s="545"/>
      <c r="PMB92" s="545"/>
      <c r="PMD92" s="545"/>
      <c r="PME92" s="545"/>
      <c r="PMF92" s="545"/>
      <c r="PMI92" s="545"/>
      <c r="PMJ92" s="545"/>
      <c r="PML92" s="545"/>
      <c r="PMM92" s="545"/>
      <c r="PMN92" s="545"/>
      <c r="PMQ92" s="545"/>
      <c r="PMR92" s="545"/>
      <c r="PMT92" s="545"/>
      <c r="PMU92" s="545"/>
      <c r="PMV92" s="545"/>
      <c r="PMY92" s="545"/>
      <c r="PMZ92" s="545"/>
      <c r="PNB92" s="545"/>
      <c r="PNC92" s="545"/>
      <c r="PND92" s="545"/>
      <c r="PNG92" s="545"/>
      <c r="PNH92" s="545"/>
      <c r="PNJ92" s="545"/>
      <c r="PNK92" s="545"/>
      <c r="PNL92" s="545"/>
      <c r="PNO92" s="545"/>
      <c r="PNP92" s="545"/>
      <c r="PNR92" s="545"/>
      <c r="PNS92" s="545"/>
      <c r="PNT92" s="545"/>
      <c r="PNW92" s="545"/>
      <c r="PNX92" s="545"/>
      <c r="PNZ92" s="545"/>
      <c r="POA92" s="545"/>
      <c r="POB92" s="545"/>
      <c r="POE92" s="545"/>
      <c r="POF92" s="545"/>
      <c r="POH92" s="545"/>
      <c r="POI92" s="545"/>
      <c r="POJ92" s="545"/>
      <c r="POM92" s="545"/>
      <c r="PON92" s="545"/>
      <c r="POP92" s="545"/>
      <c r="POQ92" s="545"/>
      <c r="POR92" s="545"/>
      <c r="POU92" s="545"/>
      <c r="POV92" s="545"/>
      <c r="POX92" s="545"/>
      <c r="POY92" s="545"/>
      <c r="POZ92" s="545"/>
      <c r="PPC92" s="545"/>
      <c r="PPD92" s="545"/>
      <c r="PPF92" s="545"/>
      <c r="PPG92" s="545"/>
      <c r="PPH92" s="545"/>
      <c r="PPK92" s="545"/>
      <c r="PPL92" s="545"/>
      <c r="PPN92" s="545"/>
      <c r="PPO92" s="545"/>
      <c r="PPP92" s="545"/>
      <c r="PPS92" s="545"/>
      <c r="PPT92" s="545"/>
      <c r="PPV92" s="545"/>
      <c r="PPW92" s="545"/>
      <c r="PPX92" s="545"/>
      <c r="PQA92" s="545"/>
      <c r="PQB92" s="545"/>
      <c r="PQD92" s="545"/>
      <c r="PQE92" s="545"/>
      <c r="PQF92" s="545"/>
      <c r="PQI92" s="545"/>
      <c r="PQJ92" s="545"/>
      <c r="PQL92" s="545"/>
      <c r="PQM92" s="545"/>
      <c r="PQN92" s="545"/>
      <c r="PQQ92" s="545"/>
      <c r="PQR92" s="545"/>
      <c r="PQT92" s="545"/>
      <c r="PQU92" s="545"/>
      <c r="PQV92" s="545"/>
      <c r="PQY92" s="545"/>
      <c r="PQZ92" s="545"/>
      <c r="PRB92" s="545"/>
      <c r="PRC92" s="545"/>
      <c r="PRD92" s="545"/>
      <c r="PRG92" s="545"/>
      <c r="PRH92" s="545"/>
      <c r="PRJ92" s="545"/>
      <c r="PRK92" s="545"/>
      <c r="PRL92" s="545"/>
      <c r="PRO92" s="545"/>
      <c r="PRP92" s="545"/>
      <c r="PRR92" s="545"/>
      <c r="PRS92" s="545"/>
      <c r="PRT92" s="545"/>
      <c r="PRW92" s="545"/>
      <c r="PRX92" s="545"/>
      <c r="PRZ92" s="545"/>
      <c r="PSA92" s="545"/>
      <c r="PSB92" s="545"/>
      <c r="PSE92" s="545"/>
      <c r="PSF92" s="545"/>
      <c r="PSH92" s="545"/>
      <c r="PSI92" s="545"/>
      <c r="PSJ92" s="545"/>
      <c r="PSM92" s="545"/>
      <c r="PSN92" s="545"/>
      <c r="PSP92" s="545"/>
      <c r="PSQ92" s="545"/>
      <c r="PSR92" s="545"/>
      <c r="PSU92" s="545"/>
      <c r="PSV92" s="545"/>
      <c r="PSX92" s="545"/>
      <c r="PSY92" s="545"/>
      <c r="PSZ92" s="545"/>
      <c r="PTC92" s="545"/>
      <c r="PTD92" s="545"/>
      <c r="PTF92" s="545"/>
      <c r="PTG92" s="545"/>
      <c r="PTH92" s="545"/>
      <c r="PTK92" s="545"/>
      <c r="PTL92" s="545"/>
      <c r="PTN92" s="545"/>
      <c r="PTO92" s="545"/>
      <c r="PTP92" s="545"/>
      <c r="PTS92" s="545"/>
      <c r="PTT92" s="545"/>
      <c r="PTV92" s="545"/>
      <c r="PTW92" s="545"/>
      <c r="PTX92" s="545"/>
      <c r="PUA92" s="545"/>
      <c r="PUB92" s="545"/>
      <c r="PUD92" s="545"/>
      <c r="PUE92" s="545"/>
      <c r="PUF92" s="545"/>
      <c r="PUI92" s="545"/>
      <c r="PUJ92" s="545"/>
      <c r="PUL92" s="545"/>
      <c r="PUM92" s="545"/>
      <c r="PUN92" s="545"/>
      <c r="PUQ92" s="545"/>
      <c r="PUR92" s="545"/>
      <c r="PUT92" s="545"/>
      <c r="PUU92" s="545"/>
      <c r="PUV92" s="545"/>
      <c r="PUY92" s="545"/>
      <c r="PUZ92" s="545"/>
      <c r="PVB92" s="545"/>
      <c r="PVC92" s="545"/>
      <c r="PVD92" s="545"/>
      <c r="PVG92" s="545"/>
      <c r="PVH92" s="545"/>
      <c r="PVJ92" s="545"/>
      <c r="PVK92" s="545"/>
      <c r="PVL92" s="545"/>
      <c r="PVO92" s="545"/>
      <c r="PVP92" s="545"/>
      <c r="PVR92" s="545"/>
      <c r="PVS92" s="545"/>
      <c r="PVT92" s="545"/>
      <c r="PVW92" s="545"/>
      <c r="PVX92" s="545"/>
      <c r="PVZ92" s="545"/>
      <c r="PWA92" s="545"/>
      <c r="PWB92" s="545"/>
      <c r="PWE92" s="545"/>
      <c r="PWF92" s="545"/>
      <c r="PWH92" s="545"/>
      <c r="PWI92" s="545"/>
      <c r="PWJ92" s="545"/>
      <c r="PWM92" s="545"/>
      <c r="PWN92" s="545"/>
      <c r="PWP92" s="545"/>
      <c r="PWQ92" s="545"/>
      <c r="PWR92" s="545"/>
      <c r="PWU92" s="545"/>
      <c r="PWV92" s="545"/>
      <c r="PWX92" s="545"/>
      <c r="PWY92" s="545"/>
      <c r="PWZ92" s="545"/>
      <c r="PXC92" s="545"/>
      <c r="PXD92" s="545"/>
      <c r="PXF92" s="545"/>
      <c r="PXG92" s="545"/>
      <c r="PXH92" s="545"/>
      <c r="PXK92" s="545"/>
      <c r="PXL92" s="545"/>
      <c r="PXN92" s="545"/>
      <c r="PXO92" s="545"/>
      <c r="PXP92" s="545"/>
      <c r="PXS92" s="545"/>
      <c r="PXT92" s="545"/>
      <c r="PXV92" s="545"/>
      <c r="PXW92" s="545"/>
      <c r="PXX92" s="545"/>
      <c r="PYA92" s="545"/>
      <c r="PYB92" s="545"/>
      <c r="PYD92" s="545"/>
      <c r="PYE92" s="545"/>
      <c r="PYF92" s="545"/>
      <c r="PYI92" s="545"/>
      <c r="PYJ92" s="545"/>
      <c r="PYL92" s="545"/>
      <c r="PYM92" s="545"/>
      <c r="PYN92" s="545"/>
      <c r="PYQ92" s="545"/>
      <c r="PYR92" s="545"/>
      <c r="PYT92" s="545"/>
      <c r="PYU92" s="545"/>
      <c r="PYV92" s="545"/>
      <c r="PYY92" s="545"/>
      <c r="PYZ92" s="545"/>
      <c r="PZB92" s="545"/>
      <c r="PZC92" s="545"/>
      <c r="PZD92" s="545"/>
      <c r="PZG92" s="545"/>
      <c r="PZH92" s="545"/>
      <c r="PZJ92" s="545"/>
      <c r="PZK92" s="545"/>
      <c r="PZL92" s="545"/>
      <c r="PZO92" s="545"/>
      <c r="PZP92" s="545"/>
      <c r="PZR92" s="545"/>
      <c r="PZS92" s="545"/>
      <c r="PZT92" s="545"/>
      <c r="PZW92" s="545"/>
      <c r="PZX92" s="545"/>
      <c r="PZZ92" s="545"/>
      <c r="QAA92" s="545"/>
      <c r="QAB92" s="545"/>
      <c r="QAE92" s="545"/>
      <c r="QAF92" s="545"/>
      <c r="QAH92" s="545"/>
      <c r="QAI92" s="545"/>
      <c r="QAJ92" s="545"/>
      <c r="QAM92" s="545"/>
      <c r="QAN92" s="545"/>
      <c r="QAP92" s="545"/>
      <c r="QAQ92" s="545"/>
      <c r="QAR92" s="545"/>
      <c r="QAU92" s="545"/>
      <c r="QAV92" s="545"/>
      <c r="QAX92" s="545"/>
      <c r="QAY92" s="545"/>
      <c r="QAZ92" s="545"/>
      <c r="QBC92" s="545"/>
      <c r="QBD92" s="545"/>
      <c r="QBF92" s="545"/>
      <c r="QBG92" s="545"/>
      <c r="QBH92" s="545"/>
      <c r="QBK92" s="545"/>
      <c r="QBL92" s="545"/>
      <c r="QBN92" s="545"/>
      <c r="QBO92" s="545"/>
      <c r="QBP92" s="545"/>
      <c r="QBS92" s="545"/>
      <c r="QBT92" s="545"/>
      <c r="QBV92" s="545"/>
      <c r="QBW92" s="545"/>
      <c r="QBX92" s="545"/>
      <c r="QCA92" s="545"/>
      <c r="QCB92" s="545"/>
      <c r="QCD92" s="545"/>
      <c r="QCE92" s="545"/>
      <c r="QCF92" s="545"/>
      <c r="QCI92" s="545"/>
      <c r="QCJ92" s="545"/>
      <c r="QCL92" s="545"/>
      <c r="QCM92" s="545"/>
      <c r="QCN92" s="545"/>
      <c r="QCQ92" s="545"/>
      <c r="QCR92" s="545"/>
      <c r="QCT92" s="545"/>
      <c r="QCU92" s="545"/>
      <c r="QCV92" s="545"/>
      <c r="QCY92" s="545"/>
      <c r="QCZ92" s="545"/>
      <c r="QDB92" s="545"/>
      <c r="QDC92" s="545"/>
      <c r="QDD92" s="545"/>
      <c r="QDG92" s="545"/>
      <c r="QDH92" s="545"/>
      <c r="QDJ92" s="545"/>
      <c r="QDK92" s="545"/>
      <c r="QDL92" s="545"/>
      <c r="QDO92" s="545"/>
      <c r="QDP92" s="545"/>
      <c r="QDR92" s="545"/>
      <c r="QDS92" s="545"/>
      <c r="QDT92" s="545"/>
      <c r="QDW92" s="545"/>
      <c r="QDX92" s="545"/>
      <c r="QDZ92" s="545"/>
      <c r="QEA92" s="545"/>
      <c r="QEB92" s="545"/>
      <c r="QEE92" s="545"/>
      <c r="QEF92" s="545"/>
      <c r="QEH92" s="545"/>
      <c r="QEI92" s="545"/>
      <c r="QEJ92" s="545"/>
      <c r="QEM92" s="545"/>
      <c r="QEN92" s="545"/>
      <c r="QEP92" s="545"/>
      <c r="QEQ92" s="545"/>
      <c r="QER92" s="545"/>
      <c r="QEU92" s="545"/>
      <c r="QEV92" s="545"/>
      <c r="QEX92" s="545"/>
      <c r="QEY92" s="545"/>
      <c r="QEZ92" s="545"/>
      <c r="QFC92" s="545"/>
      <c r="QFD92" s="545"/>
      <c r="QFF92" s="545"/>
      <c r="QFG92" s="545"/>
      <c r="QFH92" s="545"/>
      <c r="QFK92" s="545"/>
      <c r="QFL92" s="545"/>
      <c r="QFN92" s="545"/>
      <c r="QFO92" s="545"/>
      <c r="QFP92" s="545"/>
      <c r="QFS92" s="545"/>
      <c r="QFT92" s="545"/>
      <c r="QFV92" s="545"/>
      <c r="QFW92" s="545"/>
      <c r="QFX92" s="545"/>
      <c r="QGA92" s="545"/>
      <c r="QGB92" s="545"/>
      <c r="QGD92" s="545"/>
      <c r="QGE92" s="545"/>
      <c r="QGF92" s="545"/>
      <c r="QGI92" s="545"/>
      <c r="QGJ92" s="545"/>
      <c r="QGL92" s="545"/>
      <c r="QGM92" s="545"/>
      <c r="QGN92" s="545"/>
      <c r="QGQ92" s="545"/>
      <c r="QGR92" s="545"/>
      <c r="QGT92" s="545"/>
      <c r="QGU92" s="545"/>
      <c r="QGV92" s="545"/>
      <c r="QGY92" s="545"/>
      <c r="QGZ92" s="545"/>
      <c r="QHB92" s="545"/>
      <c r="QHC92" s="545"/>
      <c r="QHD92" s="545"/>
      <c r="QHG92" s="545"/>
      <c r="QHH92" s="545"/>
      <c r="QHJ92" s="545"/>
      <c r="QHK92" s="545"/>
      <c r="QHL92" s="545"/>
      <c r="QHO92" s="545"/>
      <c r="QHP92" s="545"/>
      <c r="QHR92" s="545"/>
      <c r="QHS92" s="545"/>
      <c r="QHT92" s="545"/>
      <c r="QHW92" s="545"/>
      <c r="QHX92" s="545"/>
      <c r="QHZ92" s="545"/>
      <c r="QIA92" s="545"/>
      <c r="QIB92" s="545"/>
      <c r="QIE92" s="545"/>
      <c r="QIF92" s="545"/>
      <c r="QIH92" s="545"/>
      <c r="QII92" s="545"/>
      <c r="QIJ92" s="545"/>
      <c r="QIM92" s="545"/>
      <c r="QIN92" s="545"/>
      <c r="QIP92" s="545"/>
      <c r="QIQ92" s="545"/>
      <c r="QIR92" s="545"/>
      <c r="QIU92" s="545"/>
      <c r="QIV92" s="545"/>
      <c r="QIX92" s="545"/>
      <c r="QIY92" s="545"/>
      <c r="QIZ92" s="545"/>
      <c r="QJC92" s="545"/>
      <c r="QJD92" s="545"/>
      <c r="QJF92" s="545"/>
      <c r="QJG92" s="545"/>
      <c r="QJH92" s="545"/>
      <c r="QJK92" s="545"/>
      <c r="QJL92" s="545"/>
      <c r="QJN92" s="545"/>
      <c r="QJO92" s="545"/>
      <c r="QJP92" s="545"/>
      <c r="QJS92" s="545"/>
      <c r="QJT92" s="545"/>
      <c r="QJV92" s="545"/>
      <c r="QJW92" s="545"/>
      <c r="QJX92" s="545"/>
      <c r="QKA92" s="545"/>
      <c r="QKB92" s="545"/>
      <c r="QKD92" s="545"/>
      <c r="QKE92" s="545"/>
      <c r="QKF92" s="545"/>
      <c r="QKI92" s="545"/>
      <c r="QKJ92" s="545"/>
      <c r="QKL92" s="545"/>
      <c r="QKM92" s="545"/>
      <c r="QKN92" s="545"/>
      <c r="QKQ92" s="545"/>
      <c r="QKR92" s="545"/>
      <c r="QKT92" s="545"/>
      <c r="QKU92" s="545"/>
      <c r="QKV92" s="545"/>
      <c r="QKY92" s="545"/>
      <c r="QKZ92" s="545"/>
      <c r="QLB92" s="545"/>
      <c r="QLC92" s="545"/>
      <c r="QLD92" s="545"/>
      <c r="QLG92" s="545"/>
      <c r="QLH92" s="545"/>
      <c r="QLJ92" s="545"/>
      <c r="QLK92" s="545"/>
      <c r="QLL92" s="545"/>
      <c r="QLO92" s="545"/>
      <c r="QLP92" s="545"/>
      <c r="QLR92" s="545"/>
      <c r="QLS92" s="545"/>
      <c r="QLT92" s="545"/>
      <c r="QLW92" s="545"/>
      <c r="QLX92" s="545"/>
      <c r="QLZ92" s="545"/>
      <c r="QMA92" s="545"/>
      <c r="QMB92" s="545"/>
      <c r="QME92" s="545"/>
      <c r="QMF92" s="545"/>
      <c r="QMH92" s="545"/>
      <c r="QMI92" s="545"/>
      <c r="QMJ92" s="545"/>
      <c r="QMM92" s="545"/>
      <c r="QMN92" s="545"/>
      <c r="QMP92" s="545"/>
      <c r="QMQ92" s="545"/>
      <c r="QMR92" s="545"/>
      <c r="QMU92" s="545"/>
      <c r="QMV92" s="545"/>
      <c r="QMX92" s="545"/>
      <c r="QMY92" s="545"/>
      <c r="QMZ92" s="545"/>
      <c r="QNC92" s="545"/>
      <c r="QND92" s="545"/>
      <c r="QNF92" s="545"/>
      <c r="QNG92" s="545"/>
      <c r="QNH92" s="545"/>
      <c r="QNK92" s="545"/>
      <c r="QNL92" s="545"/>
      <c r="QNN92" s="545"/>
      <c r="QNO92" s="545"/>
      <c r="QNP92" s="545"/>
      <c r="QNS92" s="545"/>
      <c r="QNT92" s="545"/>
      <c r="QNV92" s="545"/>
      <c r="QNW92" s="545"/>
      <c r="QNX92" s="545"/>
      <c r="QOA92" s="545"/>
      <c r="QOB92" s="545"/>
      <c r="QOD92" s="545"/>
      <c r="QOE92" s="545"/>
      <c r="QOF92" s="545"/>
      <c r="QOI92" s="545"/>
      <c r="QOJ92" s="545"/>
      <c r="QOL92" s="545"/>
      <c r="QOM92" s="545"/>
      <c r="QON92" s="545"/>
      <c r="QOQ92" s="545"/>
      <c r="QOR92" s="545"/>
      <c r="QOT92" s="545"/>
      <c r="QOU92" s="545"/>
      <c r="QOV92" s="545"/>
      <c r="QOY92" s="545"/>
      <c r="QOZ92" s="545"/>
      <c r="QPB92" s="545"/>
      <c r="QPC92" s="545"/>
      <c r="QPD92" s="545"/>
      <c r="QPG92" s="545"/>
      <c r="QPH92" s="545"/>
      <c r="QPJ92" s="545"/>
      <c r="QPK92" s="545"/>
      <c r="QPL92" s="545"/>
      <c r="QPO92" s="545"/>
      <c r="QPP92" s="545"/>
      <c r="QPR92" s="545"/>
      <c r="QPS92" s="545"/>
      <c r="QPT92" s="545"/>
      <c r="QPW92" s="545"/>
      <c r="QPX92" s="545"/>
      <c r="QPZ92" s="545"/>
      <c r="QQA92" s="545"/>
      <c r="QQB92" s="545"/>
      <c r="QQE92" s="545"/>
      <c r="QQF92" s="545"/>
      <c r="QQH92" s="545"/>
      <c r="QQI92" s="545"/>
      <c r="QQJ92" s="545"/>
      <c r="QQM92" s="545"/>
      <c r="QQN92" s="545"/>
      <c r="QQP92" s="545"/>
      <c r="QQQ92" s="545"/>
      <c r="QQR92" s="545"/>
      <c r="QQU92" s="545"/>
      <c r="QQV92" s="545"/>
      <c r="QQX92" s="545"/>
      <c r="QQY92" s="545"/>
      <c r="QQZ92" s="545"/>
      <c r="QRC92" s="545"/>
      <c r="QRD92" s="545"/>
      <c r="QRF92" s="545"/>
      <c r="QRG92" s="545"/>
      <c r="QRH92" s="545"/>
      <c r="QRK92" s="545"/>
      <c r="QRL92" s="545"/>
      <c r="QRN92" s="545"/>
      <c r="QRO92" s="545"/>
      <c r="QRP92" s="545"/>
      <c r="QRS92" s="545"/>
      <c r="QRT92" s="545"/>
      <c r="QRV92" s="545"/>
      <c r="QRW92" s="545"/>
      <c r="QRX92" s="545"/>
      <c r="QSA92" s="545"/>
      <c r="QSB92" s="545"/>
      <c r="QSD92" s="545"/>
      <c r="QSE92" s="545"/>
      <c r="QSF92" s="545"/>
      <c r="QSI92" s="545"/>
      <c r="QSJ92" s="545"/>
      <c r="QSL92" s="545"/>
      <c r="QSM92" s="545"/>
      <c r="QSN92" s="545"/>
      <c r="QSQ92" s="545"/>
      <c r="QSR92" s="545"/>
      <c r="QST92" s="545"/>
      <c r="QSU92" s="545"/>
      <c r="QSV92" s="545"/>
      <c r="QSY92" s="545"/>
      <c r="QSZ92" s="545"/>
      <c r="QTB92" s="545"/>
      <c r="QTC92" s="545"/>
      <c r="QTD92" s="545"/>
      <c r="QTG92" s="545"/>
      <c r="QTH92" s="545"/>
      <c r="QTJ92" s="545"/>
      <c r="QTK92" s="545"/>
      <c r="QTL92" s="545"/>
      <c r="QTO92" s="545"/>
      <c r="QTP92" s="545"/>
      <c r="QTR92" s="545"/>
      <c r="QTS92" s="545"/>
      <c r="QTT92" s="545"/>
      <c r="QTW92" s="545"/>
      <c r="QTX92" s="545"/>
      <c r="QTZ92" s="545"/>
      <c r="QUA92" s="545"/>
      <c r="QUB92" s="545"/>
      <c r="QUE92" s="545"/>
      <c r="QUF92" s="545"/>
      <c r="QUH92" s="545"/>
      <c r="QUI92" s="545"/>
      <c r="QUJ92" s="545"/>
      <c r="QUM92" s="545"/>
      <c r="QUN92" s="545"/>
      <c r="QUP92" s="545"/>
      <c r="QUQ92" s="545"/>
      <c r="QUR92" s="545"/>
      <c r="QUU92" s="545"/>
      <c r="QUV92" s="545"/>
      <c r="QUX92" s="545"/>
      <c r="QUY92" s="545"/>
      <c r="QUZ92" s="545"/>
      <c r="QVC92" s="545"/>
      <c r="QVD92" s="545"/>
      <c r="QVF92" s="545"/>
      <c r="QVG92" s="545"/>
      <c r="QVH92" s="545"/>
      <c r="QVK92" s="545"/>
      <c r="QVL92" s="545"/>
      <c r="QVN92" s="545"/>
      <c r="QVO92" s="545"/>
      <c r="QVP92" s="545"/>
      <c r="QVS92" s="545"/>
      <c r="QVT92" s="545"/>
      <c r="QVV92" s="545"/>
      <c r="QVW92" s="545"/>
      <c r="QVX92" s="545"/>
      <c r="QWA92" s="545"/>
      <c r="QWB92" s="545"/>
      <c r="QWD92" s="545"/>
      <c r="QWE92" s="545"/>
      <c r="QWF92" s="545"/>
      <c r="QWI92" s="545"/>
      <c r="QWJ92" s="545"/>
      <c r="QWL92" s="545"/>
      <c r="QWM92" s="545"/>
      <c r="QWN92" s="545"/>
      <c r="QWQ92" s="545"/>
      <c r="QWR92" s="545"/>
      <c r="QWT92" s="545"/>
      <c r="QWU92" s="545"/>
      <c r="QWV92" s="545"/>
      <c r="QWY92" s="545"/>
      <c r="QWZ92" s="545"/>
      <c r="QXB92" s="545"/>
      <c r="QXC92" s="545"/>
      <c r="QXD92" s="545"/>
      <c r="QXG92" s="545"/>
      <c r="QXH92" s="545"/>
      <c r="QXJ92" s="545"/>
      <c r="QXK92" s="545"/>
      <c r="QXL92" s="545"/>
      <c r="QXO92" s="545"/>
      <c r="QXP92" s="545"/>
      <c r="QXR92" s="545"/>
      <c r="QXS92" s="545"/>
      <c r="QXT92" s="545"/>
      <c r="QXW92" s="545"/>
      <c r="QXX92" s="545"/>
      <c r="QXZ92" s="545"/>
      <c r="QYA92" s="545"/>
      <c r="QYB92" s="545"/>
      <c r="QYE92" s="545"/>
      <c r="QYF92" s="545"/>
      <c r="QYH92" s="545"/>
      <c r="QYI92" s="545"/>
      <c r="QYJ92" s="545"/>
      <c r="QYM92" s="545"/>
      <c r="QYN92" s="545"/>
      <c r="QYP92" s="545"/>
      <c r="QYQ92" s="545"/>
      <c r="QYR92" s="545"/>
      <c r="QYU92" s="545"/>
      <c r="QYV92" s="545"/>
      <c r="QYX92" s="545"/>
      <c r="QYY92" s="545"/>
      <c r="QYZ92" s="545"/>
      <c r="QZC92" s="545"/>
      <c r="QZD92" s="545"/>
      <c r="QZF92" s="545"/>
      <c r="QZG92" s="545"/>
      <c r="QZH92" s="545"/>
      <c r="QZK92" s="545"/>
      <c r="QZL92" s="545"/>
      <c r="QZN92" s="545"/>
      <c r="QZO92" s="545"/>
      <c r="QZP92" s="545"/>
      <c r="QZS92" s="545"/>
      <c r="QZT92" s="545"/>
      <c r="QZV92" s="545"/>
      <c r="QZW92" s="545"/>
      <c r="QZX92" s="545"/>
      <c r="RAA92" s="545"/>
      <c r="RAB92" s="545"/>
      <c r="RAD92" s="545"/>
      <c r="RAE92" s="545"/>
      <c r="RAF92" s="545"/>
      <c r="RAI92" s="545"/>
      <c r="RAJ92" s="545"/>
      <c r="RAL92" s="545"/>
      <c r="RAM92" s="545"/>
      <c r="RAN92" s="545"/>
      <c r="RAQ92" s="545"/>
      <c r="RAR92" s="545"/>
      <c r="RAT92" s="545"/>
      <c r="RAU92" s="545"/>
      <c r="RAV92" s="545"/>
      <c r="RAY92" s="545"/>
      <c r="RAZ92" s="545"/>
      <c r="RBB92" s="545"/>
      <c r="RBC92" s="545"/>
      <c r="RBD92" s="545"/>
      <c r="RBG92" s="545"/>
      <c r="RBH92" s="545"/>
      <c r="RBJ92" s="545"/>
      <c r="RBK92" s="545"/>
      <c r="RBL92" s="545"/>
      <c r="RBO92" s="545"/>
      <c r="RBP92" s="545"/>
      <c r="RBR92" s="545"/>
      <c r="RBS92" s="545"/>
      <c r="RBT92" s="545"/>
      <c r="RBW92" s="545"/>
      <c r="RBX92" s="545"/>
      <c r="RBZ92" s="545"/>
      <c r="RCA92" s="545"/>
      <c r="RCB92" s="545"/>
      <c r="RCE92" s="545"/>
      <c r="RCF92" s="545"/>
      <c r="RCH92" s="545"/>
      <c r="RCI92" s="545"/>
      <c r="RCJ92" s="545"/>
      <c r="RCM92" s="545"/>
      <c r="RCN92" s="545"/>
      <c r="RCP92" s="545"/>
      <c r="RCQ92" s="545"/>
      <c r="RCR92" s="545"/>
      <c r="RCU92" s="545"/>
      <c r="RCV92" s="545"/>
      <c r="RCX92" s="545"/>
      <c r="RCY92" s="545"/>
      <c r="RCZ92" s="545"/>
      <c r="RDC92" s="545"/>
      <c r="RDD92" s="545"/>
      <c r="RDF92" s="545"/>
      <c r="RDG92" s="545"/>
      <c r="RDH92" s="545"/>
      <c r="RDK92" s="545"/>
      <c r="RDL92" s="545"/>
      <c r="RDN92" s="545"/>
      <c r="RDO92" s="545"/>
      <c r="RDP92" s="545"/>
      <c r="RDS92" s="545"/>
      <c r="RDT92" s="545"/>
      <c r="RDV92" s="545"/>
      <c r="RDW92" s="545"/>
      <c r="RDX92" s="545"/>
      <c r="REA92" s="545"/>
      <c r="REB92" s="545"/>
      <c r="RED92" s="545"/>
      <c r="REE92" s="545"/>
      <c r="REF92" s="545"/>
      <c r="REI92" s="545"/>
      <c r="REJ92" s="545"/>
      <c r="REL92" s="545"/>
      <c r="REM92" s="545"/>
      <c r="REN92" s="545"/>
      <c r="REQ92" s="545"/>
      <c r="RER92" s="545"/>
      <c r="RET92" s="545"/>
      <c r="REU92" s="545"/>
      <c r="REV92" s="545"/>
      <c r="REY92" s="545"/>
      <c r="REZ92" s="545"/>
      <c r="RFB92" s="545"/>
      <c r="RFC92" s="545"/>
      <c r="RFD92" s="545"/>
      <c r="RFG92" s="545"/>
      <c r="RFH92" s="545"/>
      <c r="RFJ92" s="545"/>
      <c r="RFK92" s="545"/>
      <c r="RFL92" s="545"/>
      <c r="RFO92" s="545"/>
      <c r="RFP92" s="545"/>
      <c r="RFR92" s="545"/>
      <c r="RFS92" s="545"/>
      <c r="RFT92" s="545"/>
      <c r="RFW92" s="545"/>
      <c r="RFX92" s="545"/>
      <c r="RFZ92" s="545"/>
      <c r="RGA92" s="545"/>
      <c r="RGB92" s="545"/>
      <c r="RGE92" s="545"/>
      <c r="RGF92" s="545"/>
      <c r="RGH92" s="545"/>
      <c r="RGI92" s="545"/>
      <c r="RGJ92" s="545"/>
      <c r="RGM92" s="545"/>
      <c r="RGN92" s="545"/>
      <c r="RGP92" s="545"/>
      <c r="RGQ92" s="545"/>
      <c r="RGR92" s="545"/>
      <c r="RGU92" s="545"/>
      <c r="RGV92" s="545"/>
      <c r="RGX92" s="545"/>
      <c r="RGY92" s="545"/>
      <c r="RGZ92" s="545"/>
      <c r="RHC92" s="545"/>
      <c r="RHD92" s="545"/>
      <c r="RHF92" s="545"/>
      <c r="RHG92" s="545"/>
      <c r="RHH92" s="545"/>
      <c r="RHK92" s="545"/>
      <c r="RHL92" s="545"/>
      <c r="RHN92" s="545"/>
      <c r="RHO92" s="545"/>
      <c r="RHP92" s="545"/>
      <c r="RHS92" s="545"/>
      <c r="RHT92" s="545"/>
      <c r="RHV92" s="545"/>
      <c r="RHW92" s="545"/>
      <c r="RHX92" s="545"/>
      <c r="RIA92" s="545"/>
      <c r="RIB92" s="545"/>
      <c r="RID92" s="545"/>
      <c r="RIE92" s="545"/>
      <c r="RIF92" s="545"/>
      <c r="RII92" s="545"/>
      <c r="RIJ92" s="545"/>
      <c r="RIL92" s="545"/>
      <c r="RIM92" s="545"/>
      <c r="RIN92" s="545"/>
      <c r="RIQ92" s="545"/>
      <c r="RIR92" s="545"/>
      <c r="RIT92" s="545"/>
      <c r="RIU92" s="545"/>
      <c r="RIV92" s="545"/>
      <c r="RIY92" s="545"/>
      <c r="RIZ92" s="545"/>
      <c r="RJB92" s="545"/>
      <c r="RJC92" s="545"/>
      <c r="RJD92" s="545"/>
      <c r="RJG92" s="545"/>
      <c r="RJH92" s="545"/>
      <c r="RJJ92" s="545"/>
      <c r="RJK92" s="545"/>
      <c r="RJL92" s="545"/>
      <c r="RJO92" s="545"/>
      <c r="RJP92" s="545"/>
      <c r="RJR92" s="545"/>
      <c r="RJS92" s="545"/>
      <c r="RJT92" s="545"/>
      <c r="RJW92" s="545"/>
      <c r="RJX92" s="545"/>
      <c r="RJZ92" s="545"/>
      <c r="RKA92" s="545"/>
      <c r="RKB92" s="545"/>
      <c r="RKE92" s="545"/>
      <c r="RKF92" s="545"/>
      <c r="RKH92" s="545"/>
      <c r="RKI92" s="545"/>
      <c r="RKJ92" s="545"/>
      <c r="RKM92" s="545"/>
      <c r="RKN92" s="545"/>
      <c r="RKP92" s="545"/>
      <c r="RKQ92" s="545"/>
      <c r="RKR92" s="545"/>
      <c r="RKU92" s="545"/>
      <c r="RKV92" s="545"/>
      <c r="RKX92" s="545"/>
      <c r="RKY92" s="545"/>
      <c r="RKZ92" s="545"/>
      <c r="RLC92" s="545"/>
      <c r="RLD92" s="545"/>
      <c r="RLF92" s="545"/>
      <c r="RLG92" s="545"/>
      <c r="RLH92" s="545"/>
      <c r="RLK92" s="545"/>
      <c r="RLL92" s="545"/>
      <c r="RLN92" s="545"/>
      <c r="RLO92" s="545"/>
      <c r="RLP92" s="545"/>
      <c r="RLS92" s="545"/>
      <c r="RLT92" s="545"/>
      <c r="RLV92" s="545"/>
      <c r="RLW92" s="545"/>
      <c r="RLX92" s="545"/>
      <c r="RMA92" s="545"/>
      <c r="RMB92" s="545"/>
      <c r="RMD92" s="545"/>
      <c r="RME92" s="545"/>
      <c r="RMF92" s="545"/>
      <c r="RMI92" s="545"/>
      <c r="RMJ92" s="545"/>
      <c r="RML92" s="545"/>
      <c r="RMM92" s="545"/>
      <c r="RMN92" s="545"/>
      <c r="RMQ92" s="545"/>
      <c r="RMR92" s="545"/>
      <c r="RMT92" s="545"/>
      <c r="RMU92" s="545"/>
      <c r="RMV92" s="545"/>
      <c r="RMY92" s="545"/>
      <c r="RMZ92" s="545"/>
      <c r="RNB92" s="545"/>
      <c r="RNC92" s="545"/>
      <c r="RND92" s="545"/>
      <c r="RNG92" s="545"/>
      <c r="RNH92" s="545"/>
      <c r="RNJ92" s="545"/>
      <c r="RNK92" s="545"/>
      <c r="RNL92" s="545"/>
      <c r="RNO92" s="545"/>
      <c r="RNP92" s="545"/>
      <c r="RNR92" s="545"/>
      <c r="RNS92" s="545"/>
      <c r="RNT92" s="545"/>
      <c r="RNW92" s="545"/>
      <c r="RNX92" s="545"/>
      <c r="RNZ92" s="545"/>
      <c r="ROA92" s="545"/>
      <c r="ROB92" s="545"/>
      <c r="ROE92" s="545"/>
      <c r="ROF92" s="545"/>
      <c r="ROH92" s="545"/>
      <c r="ROI92" s="545"/>
      <c r="ROJ92" s="545"/>
      <c r="ROM92" s="545"/>
      <c r="RON92" s="545"/>
      <c r="ROP92" s="545"/>
      <c r="ROQ92" s="545"/>
      <c r="ROR92" s="545"/>
      <c r="ROU92" s="545"/>
      <c r="ROV92" s="545"/>
      <c r="ROX92" s="545"/>
      <c r="ROY92" s="545"/>
      <c r="ROZ92" s="545"/>
      <c r="RPC92" s="545"/>
      <c r="RPD92" s="545"/>
      <c r="RPF92" s="545"/>
      <c r="RPG92" s="545"/>
      <c r="RPH92" s="545"/>
      <c r="RPK92" s="545"/>
      <c r="RPL92" s="545"/>
      <c r="RPN92" s="545"/>
      <c r="RPO92" s="545"/>
      <c r="RPP92" s="545"/>
      <c r="RPS92" s="545"/>
      <c r="RPT92" s="545"/>
      <c r="RPV92" s="545"/>
      <c r="RPW92" s="545"/>
      <c r="RPX92" s="545"/>
      <c r="RQA92" s="545"/>
      <c r="RQB92" s="545"/>
      <c r="RQD92" s="545"/>
      <c r="RQE92" s="545"/>
      <c r="RQF92" s="545"/>
      <c r="RQI92" s="545"/>
      <c r="RQJ92" s="545"/>
      <c r="RQL92" s="545"/>
      <c r="RQM92" s="545"/>
      <c r="RQN92" s="545"/>
      <c r="RQQ92" s="545"/>
      <c r="RQR92" s="545"/>
      <c r="RQT92" s="545"/>
      <c r="RQU92" s="545"/>
      <c r="RQV92" s="545"/>
      <c r="RQY92" s="545"/>
      <c r="RQZ92" s="545"/>
      <c r="RRB92" s="545"/>
      <c r="RRC92" s="545"/>
      <c r="RRD92" s="545"/>
      <c r="RRG92" s="545"/>
      <c r="RRH92" s="545"/>
      <c r="RRJ92" s="545"/>
      <c r="RRK92" s="545"/>
      <c r="RRL92" s="545"/>
      <c r="RRO92" s="545"/>
      <c r="RRP92" s="545"/>
      <c r="RRR92" s="545"/>
      <c r="RRS92" s="545"/>
      <c r="RRT92" s="545"/>
      <c r="RRW92" s="545"/>
      <c r="RRX92" s="545"/>
      <c r="RRZ92" s="545"/>
      <c r="RSA92" s="545"/>
      <c r="RSB92" s="545"/>
      <c r="RSE92" s="545"/>
      <c r="RSF92" s="545"/>
      <c r="RSH92" s="545"/>
      <c r="RSI92" s="545"/>
      <c r="RSJ92" s="545"/>
      <c r="RSM92" s="545"/>
      <c r="RSN92" s="545"/>
      <c r="RSP92" s="545"/>
      <c r="RSQ92" s="545"/>
      <c r="RSR92" s="545"/>
      <c r="RSU92" s="545"/>
      <c r="RSV92" s="545"/>
      <c r="RSX92" s="545"/>
      <c r="RSY92" s="545"/>
      <c r="RSZ92" s="545"/>
      <c r="RTC92" s="545"/>
      <c r="RTD92" s="545"/>
      <c r="RTF92" s="545"/>
      <c r="RTG92" s="545"/>
      <c r="RTH92" s="545"/>
      <c r="RTK92" s="545"/>
      <c r="RTL92" s="545"/>
      <c r="RTN92" s="545"/>
      <c r="RTO92" s="545"/>
      <c r="RTP92" s="545"/>
      <c r="RTS92" s="545"/>
      <c r="RTT92" s="545"/>
      <c r="RTV92" s="545"/>
      <c r="RTW92" s="545"/>
      <c r="RTX92" s="545"/>
      <c r="RUA92" s="545"/>
      <c r="RUB92" s="545"/>
      <c r="RUD92" s="545"/>
      <c r="RUE92" s="545"/>
      <c r="RUF92" s="545"/>
      <c r="RUI92" s="545"/>
      <c r="RUJ92" s="545"/>
      <c r="RUL92" s="545"/>
      <c r="RUM92" s="545"/>
      <c r="RUN92" s="545"/>
      <c r="RUQ92" s="545"/>
      <c r="RUR92" s="545"/>
      <c r="RUT92" s="545"/>
      <c r="RUU92" s="545"/>
      <c r="RUV92" s="545"/>
      <c r="RUY92" s="545"/>
      <c r="RUZ92" s="545"/>
      <c r="RVB92" s="545"/>
      <c r="RVC92" s="545"/>
      <c r="RVD92" s="545"/>
      <c r="RVG92" s="545"/>
      <c r="RVH92" s="545"/>
      <c r="RVJ92" s="545"/>
      <c r="RVK92" s="545"/>
      <c r="RVL92" s="545"/>
      <c r="RVO92" s="545"/>
      <c r="RVP92" s="545"/>
      <c r="RVR92" s="545"/>
      <c r="RVS92" s="545"/>
      <c r="RVT92" s="545"/>
      <c r="RVW92" s="545"/>
      <c r="RVX92" s="545"/>
      <c r="RVZ92" s="545"/>
      <c r="RWA92" s="545"/>
      <c r="RWB92" s="545"/>
      <c r="RWE92" s="545"/>
      <c r="RWF92" s="545"/>
      <c r="RWH92" s="545"/>
      <c r="RWI92" s="545"/>
      <c r="RWJ92" s="545"/>
      <c r="RWM92" s="545"/>
      <c r="RWN92" s="545"/>
      <c r="RWP92" s="545"/>
      <c r="RWQ92" s="545"/>
      <c r="RWR92" s="545"/>
      <c r="RWU92" s="545"/>
      <c r="RWV92" s="545"/>
      <c r="RWX92" s="545"/>
      <c r="RWY92" s="545"/>
      <c r="RWZ92" s="545"/>
      <c r="RXC92" s="545"/>
      <c r="RXD92" s="545"/>
      <c r="RXF92" s="545"/>
      <c r="RXG92" s="545"/>
      <c r="RXH92" s="545"/>
      <c r="RXK92" s="545"/>
      <c r="RXL92" s="545"/>
      <c r="RXN92" s="545"/>
      <c r="RXO92" s="545"/>
      <c r="RXP92" s="545"/>
      <c r="RXS92" s="545"/>
      <c r="RXT92" s="545"/>
      <c r="RXV92" s="545"/>
      <c r="RXW92" s="545"/>
      <c r="RXX92" s="545"/>
      <c r="RYA92" s="545"/>
      <c r="RYB92" s="545"/>
      <c r="RYD92" s="545"/>
      <c r="RYE92" s="545"/>
      <c r="RYF92" s="545"/>
      <c r="RYI92" s="545"/>
      <c r="RYJ92" s="545"/>
      <c r="RYL92" s="545"/>
      <c r="RYM92" s="545"/>
      <c r="RYN92" s="545"/>
      <c r="RYQ92" s="545"/>
      <c r="RYR92" s="545"/>
      <c r="RYT92" s="545"/>
      <c r="RYU92" s="545"/>
      <c r="RYV92" s="545"/>
      <c r="RYY92" s="545"/>
      <c r="RYZ92" s="545"/>
      <c r="RZB92" s="545"/>
      <c r="RZC92" s="545"/>
      <c r="RZD92" s="545"/>
      <c r="RZG92" s="545"/>
      <c r="RZH92" s="545"/>
      <c r="RZJ92" s="545"/>
      <c r="RZK92" s="545"/>
      <c r="RZL92" s="545"/>
      <c r="RZO92" s="545"/>
      <c r="RZP92" s="545"/>
      <c r="RZR92" s="545"/>
      <c r="RZS92" s="545"/>
      <c r="RZT92" s="545"/>
      <c r="RZW92" s="545"/>
      <c r="RZX92" s="545"/>
      <c r="RZZ92" s="545"/>
      <c r="SAA92" s="545"/>
      <c r="SAB92" s="545"/>
      <c r="SAE92" s="545"/>
      <c r="SAF92" s="545"/>
      <c r="SAH92" s="545"/>
      <c r="SAI92" s="545"/>
      <c r="SAJ92" s="545"/>
      <c r="SAM92" s="545"/>
      <c r="SAN92" s="545"/>
      <c r="SAP92" s="545"/>
      <c r="SAQ92" s="545"/>
      <c r="SAR92" s="545"/>
      <c r="SAU92" s="545"/>
      <c r="SAV92" s="545"/>
      <c r="SAX92" s="545"/>
      <c r="SAY92" s="545"/>
      <c r="SAZ92" s="545"/>
      <c r="SBC92" s="545"/>
      <c r="SBD92" s="545"/>
      <c r="SBF92" s="545"/>
      <c r="SBG92" s="545"/>
      <c r="SBH92" s="545"/>
      <c r="SBK92" s="545"/>
      <c r="SBL92" s="545"/>
      <c r="SBN92" s="545"/>
      <c r="SBO92" s="545"/>
      <c r="SBP92" s="545"/>
      <c r="SBS92" s="545"/>
      <c r="SBT92" s="545"/>
      <c r="SBV92" s="545"/>
      <c r="SBW92" s="545"/>
      <c r="SBX92" s="545"/>
      <c r="SCA92" s="545"/>
      <c r="SCB92" s="545"/>
      <c r="SCD92" s="545"/>
      <c r="SCE92" s="545"/>
      <c r="SCF92" s="545"/>
      <c r="SCI92" s="545"/>
      <c r="SCJ92" s="545"/>
      <c r="SCL92" s="545"/>
      <c r="SCM92" s="545"/>
      <c r="SCN92" s="545"/>
      <c r="SCQ92" s="545"/>
      <c r="SCR92" s="545"/>
      <c r="SCT92" s="545"/>
      <c r="SCU92" s="545"/>
      <c r="SCV92" s="545"/>
      <c r="SCY92" s="545"/>
      <c r="SCZ92" s="545"/>
      <c r="SDB92" s="545"/>
      <c r="SDC92" s="545"/>
      <c r="SDD92" s="545"/>
      <c r="SDG92" s="545"/>
      <c r="SDH92" s="545"/>
      <c r="SDJ92" s="545"/>
      <c r="SDK92" s="545"/>
      <c r="SDL92" s="545"/>
      <c r="SDO92" s="545"/>
      <c r="SDP92" s="545"/>
      <c r="SDR92" s="545"/>
      <c r="SDS92" s="545"/>
      <c r="SDT92" s="545"/>
      <c r="SDW92" s="545"/>
      <c r="SDX92" s="545"/>
      <c r="SDZ92" s="545"/>
      <c r="SEA92" s="545"/>
      <c r="SEB92" s="545"/>
      <c r="SEE92" s="545"/>
      <c r="SEF92" s="545"/>
      <c r="SEH92" s="545"/>
      <c r="SEI92" s="545"/>
      <c r="SEJ92" s="545"/>
      <c r="SEM92" s="545"/>
      <c r="SEN92" s="545"/>
      <c r="SEP92" s="545"/>
      <c r="SEQ92" s="545"/>
      <c r="SER92" s="545"/>
      <c r="SEU92" s="545"/>
      <c r="SEV92" s="545"/>
      <c r="SEX92" s="545"/>
      <c r="SEY92" s="545"/>
      <c r="SEZ92" s="545"/>
      <c r="SFC92" s="545"/>
      <c r="SFD92" s="545"/>
      <c r="SFF92" s="545"/>
      <c r="SFG92" s="545"/>
      <c r="SFH92" s="545"/>
      <c r="SFK92" s="545"/>
      <c r="SFL92" s="545"/>
      <c r="SFN92" s="545"/>
      <c r="SFO92" s="545"/>
      <c r="SFP92" s="545"/>
      <c r="SFS92" s="545"/>
      <c r="SFT92" s="545"/>
      <c r="SFV92" s="545"/>
      <c r="SFW92" s="545"/>
      <c r="SFX92" s="545"/>
      <c r="SGA92" s="545"/>
      <c r="SGB92" s="545"/>
      <c r="SGD92" s="545"/>
      <c r="SGE92" s="545"/>
      <c r="SGF92" s="545"/>
      <c r="SGI92" s="545"/>
      <c r="SGJ92" s="545"/>
      <c r="SGL92" s="545"/>
      <c r="SGM92" s="545"/>
      <c r="SGN92" s="545"/>
      <c r="SGQ92" s="545"/>
      <c r="SGR92" s="545"/>
      <c r="SGT92" s="545"/>
      <c r="SGU92" s="545"/>
      <c r="SGV92" s="545"/>
      <c r="SGY92" s="545"/>
      <c r="SGZ92" s="545"/>
      <c r="SHB92" s="545"/>
      <c r="SHC92" s="545"/>
      <c r="SHD92" s="545"/>
      <c r="SHG92" s="545"/>
      <c r="SHH92" s="545"/>
      <c r="SHJ92" s="545"/>
      <c r="SHK92" s="545"/>
      <c r="SHL92" s="545"/>
      <c r="SHO92" s="545"/>
      <c r="SHP92" s="545"/>
      <c r="SHR92" s="545"/>
      <c r="SHS92" s="545"/>
      <c r="SHT92" s="545"/>
      <c r="SHW92" s="545"/>
      <c r="SHX92" s="545"/>
      <c r="SHZ92" s="545"/>
      <c r="SIA92" s="545"/>
      <c r="SIB92" s="545"/>
      <c r="SIE92" s="545"/>
      <c r="SIF92" s="545"/>
      <c r="SIH92" s="545"/>
      <c r="SII92" s="545"/>
      <c r="SIJ92" s="545"/>
      <c r="SIM92" s="545"/>
      <c r="SIN92" s="545"/>
      <c r="SIP92" s="545"/>
      <c r="SIQ92" s="545"/>
      <c r="SIR92" s="545"/>
      <c r="SIU92" s="545"/>
      <c r="SIV92" s="545"/>
      <c r="SIX92" s="545"/>
      <c r="SIY92" s="545"/>
      <c r="SIZ92" s="545"/>
      <c r="SJC92" s="545"/>
      <c r="SJD92" s="545"/>
      <c r="SJF92" s="545"/>
      <c r="SJG92" s="545"/>
      <c r="SJH92" s="545"/>
      <c r="SJK92" s="545"/>
      <c r="SJL92" s="545"/>
      <c r="SJN92" s="545"/>
      <c r="SJO92" s="545"/>
      <c r="SJP92" s="545"/>
      <c r="SJS92" s="545"/>
      <c r="SJT92" s="545"/>
      <c r="SJV92" s="545"/>
      <c r="SJW92" s="545"/>
      <c r="SJX92" s="545"/>
      <c r="SKA92" s="545"/>
      <c r="SKB92" s="545"/>
      <c r="SKD92" s="545"/>
      <c r="SKE92" s="545"/>
      <c r="SKF92" s="545"/>
      <c r="SKI92" s="545"/>
      <c r="SKJ92" s="545"/>
      <c r="SKL92" s="545"/>
      <c r="SKM92" s="545"/>
      <c r="SKN92" s="545"/>
      <c r="SKQ92" s="545"/>
      <c r="SKR92" s="545"/>
      <c r="SKT92" s="545"/>
      <c r="SKU92" s="545"/>
      <c r="SKV92" s="545"/>
      <c r="SKY92" s="545"/>
      <c r="SKZ92" s="545"/>
      <c r="SLB92" s="545"/>
      <c r="SLC92" s="545"/>
      <c r="SLD92" s="545"/>
      <c r="SLG92" s="545"/>
      <c r="SLH92" s="545"/>
      <c r="SLJ92" s="545"/>
      <c r="SLK92" s="545"/>
      <c r="SLL92" s="545"/>
      <c r="SLO92" s="545"/>
      <c r="SLP92" s="545"/>
      <c r="SLR92" s="545"/>
      <c r="SLS92" s="545"/>
      <c r="SLT92" s="545"/>
      <c r="SLW92" s="545"/>
      <c r="SLX92" s="545"/>
      <c r="SLZ92" s="545"/>
      <c r="SMA92" s="545"/>
      <c r="SMB92" s="545"/>
      <c r="SME92" s="545"/>
      <c r="SMF92" s="545"/>
      <c r="SMH92" s="545"/>
      <c r="SMI92" s="545"/>
      <c r="SMJ92" s="545"/>
      <c r="SMM92" s="545"/>
      <c r="SMN92" s="545"/>
      <c r="SMP92" s="545"/>
      <c r="SMQ92" s="545"/>
      <c r="SMR92" s="545"/>
      <c r="SMU92" s="545"/>
      <c r="SMV92" s="545"/>
      <c r="SMX92" s="545"/>
      <c r="SMY92" s="545"/>
      <c r="SMZ92" s="545"/>
      <c r="SNC92" s="545"/>
      <c r="SND92" s="545"/>
      <c r="SNF92" s="545"/>
      <c r="SNG92" s="545"/>
      <c r="SNH92" s="545"/>
      <c r="SNK92" s="545"/>
      <c r="SNL92" s="545"/>
      <c r="SNN92" s="545"/>
      <c r="SNO92" s="545"/>
      <c r="SNP92" s="545"/>
      <c r="SNS92" s="545"/>
      <c r="SNT92" s="545"/>
      <c r="SNV92" s="545"/>
      <c r="SNW92" s="545"/>
      <c r="SNX92" s="545"/>
      <c r="SOA92" s="545"/>
      <c r="SOB92" s="545"/>
      <c r="SOD92" s="545"/>
      <c r="SOE92" s="545"/>
      <c r="SOF92" s="545"/>
      <c r="SOI92" s="545"/>
      <c r="SOJ92" s="545"/>
      <c r="SOL92" s="545"/>
      <c r="SOM92" s="545"/>
      <c r="SON92" s="545"/>
      <c r="SOQ92" s="545"/>
      <c r="SOR92" s="545"/>
      <c r="SOT92" s="545"/>
      <c r="SOU92" s="545"/>
      <c r="SOV92" s="545"/>
      <c r="SOY92" s="545"/>
      <c r="SOZ92" s="545"/>
      <c r="SPB92" s="545"/>
      <c r="SPC92" s="545"/>
      <c r="SPD92" s="545"/>
      <c r="SPG92" s="545"/>
      <c r="SPH92" s="545"/>
      <c r="SPJ92" s="545"/>
      <c r="SPK92" s="545"/>
      <c r="SPL92" s="545"/>
      <c r="SPO92" s="545"/>
      <c r="SPP92" s="545"/>
      <c r="SPR92" s="545"/>
      <c r="SPS92" s="545"/>
      <c r="SPT92" s="545"/>
      <c r="SPW92" s="545"/>
      <c r="SPX92" s="545"/>
      <c r="SPZ92" s="545"/>
      <c r="SQA92" s="545"/>
      <c r="SQB92" s="545"/>
      <c r="SQE92" s="545"/>
      <c r="SQF92" s="545"/>
      <c r="SQH92" s="545"/>
      <c r="SQI92" s="545"/>
      <c r="SQJ92" s="545"/>
      <c r="SQM92" s="545"/>
      <c r="SQN92" s="545"/>
      <c r="SQP92" s="545"/>
      <c r="SQQ92" s="545"/>
      <c r="SQR92" s="545"/>
      <c r="SQU92" s="545"/>
      <c r="SQV92" s="545"/>
      <c r="SQX92" s="545"/>
      <c r="SQY92" s="545"/>
      <c r="SQZ92" s="545"/>
      <c r="SRC92" s="545"/>
      <c r="SRD92" s="545"/>
      <c r="SRF92" s="545"/>
      <c r="SRG92" s="545"/>
      <c r="SRH92" s="545"/>
      <c r="SRK92" s="545"/>
      <c r="SRL92" s="545"/>
      <c r="SRN92" s="545"/>
      <c r="SRO92" s="545"/>
      <c r="SRP92" s="545"/>
      <c r="SRS92" s="545"/>
      <c r="SRT92" s="545"/>
      <c r="SRV92" s="545"/>
      <c r="SRW92" s="545"/>
      <c r="SRX92" s="545"/>
      <c r="SSA92" s="545"/>
      <c r="SSB92" s="545"/>
      <c r="SSD92" s="545"/>
      <c r="SSE92" s="545"/>
      <c r="SSF92" s="545"/>
      <c r="SSI92" s="545"/>
      <c r="SSJ92" s="545"/>
      <c r="SSL92" s="545"/>
      <c r="SSM92" s="545"/>
      <c r="SSN92" s="545"/>
      <c r="SSQ92" s="545"/>
      <c r="SSR92" s="545"/>
      <c r="SST92" s="545"/>
      <c r="SSU92" s="545"/>
      <c r="SSV92" s="545"/>
      <c r="SSY92" s="545"/>
      <c r="SSZ92" s="545"/>
      <c r="STB92" s="545"/>
      <c r="STC92" s="545"/>
      <c r="STD92" s="545"/>
      <c r="STG92" s="545"/>
      <c r="STH92" s="545"/>
      <c r="STJ92" s="545"/>
      <c r="STK92" s="545"/>
      <c r="STL92" s="545"/>
      <c r="STO92" s="545"/>
      <c r="STP92" s="545"/>
      <c r="STR92" s="545"/>
      <c r="STS92" s="545"/>
      <c r="STT92" s="545"/>
      <c r="STW92" s="545"/>
      <c r="STX92" s="545"/>
      <c r="STZ92" s="545"/>
      <c r="SUA92" s="545"/>
      <c r="SUB92" s="545"/>
      <c r="SUE92" s="545"/>
      <c r="SUF92" s="545"/>
      <c r="SUH92" s="545"/>
      <c r="SUI92" s="545"/>
      <c r="SUJ92" s="545"/>
      <c r="SUM92" s="545"/>
      <c r="SUN92" s="545"/>
      <c r="SUP92" s="545"/>
      <c r="SUQ92" s="545"/>
      <c r="SUR92" s="545"/>
      <c r="SUU92" s="545"/>
      <c r="SUV92" s="545"/>
      <c r="SUX92" s="545"/>
      <c r="SUY92" s="545"/>
      <c r="SUZ92" s="545"/>
      <c r="SVC92" s="545"/>
      <c r="SVD92" s="545"/>
      <c r="SVF92" s="545"/>
      <c r="SVG92" s="545"/>
      <c r="SVH92" s="545"/>
      <c r="SVK92" s="545"/>
      <c r="SVL92" s="545"/>
      <c r="SVN92" s="545"/>
      <c r="SVO92" s="545"/>
      <c r="SVP92" s="545"/>
      <c r="SVS92" s="545"/>
      <c r="SVT92" s="545"/>
      <c r="SVV92" s="545"/>
      <c r="SVW92" s="545"/>
      <c r="SVX92" s="545"/>
      <c r="SWA92" s="545"/>
      <c r="SWB92" s="545"/>
      <c r="SWD92" s="545"/>
      <c r="SWE92" s="545"/>
      <c r="SWF92" s="545"/>
      <c r="SWI92" s="545"/>
      <c r="SWJ92" s="545"/>
      <c r="SWL92" s="545"/>
      <c r="SWM92" s="545"/>
      <c r="SWN92" s="545"/>
      <c r="SWQ92" s="545"/>
      <c r="SWR92" s="545"/>
      <c r="SWT92" s="545"/>
      <c r="SWU92" s="545"/>
      <c r="SWV92" s="545"/>
      <c r="SWY92" s="545"/>
      <c r="SWZ92" s="545"/>
      <c r="SXB92" s="545"/>
      <c r="SXC92" s="545"/>
      <c r="SXD92" s="545"/>
      <c r="SXG92" s="545"/>
      <c r="SXH92" s="545"/>
      <c r="SXJ92" s="545"/>
      <c r="SXK92" s="545"/>
      <c r="SXL92" s="545"/>
      <c r="SXO92" s="545"/>
      <c r="SXP92" s="545"/>
      <c r="SXR92" s="545"/>
      <c r="SXS92" s="545"/>
      <c r="SXT92" s="545"/>
      <c r="SXW92" s="545"/>
      <c r="SXX92" s="545"/>
      <c r="SXZ92" s="545"/>
      <c r="SYA92" s="545"/>
      <c r="SYB92" s="545"/>
      <c r="SYE92" s="545"/>
      <c r="SYF92" s="545"/>
      <c r="SYH92" s="545"/>
      <c r="SYI92" s="545"/>
      <c r="SYJ92" s="545"/>
      <c r="SYM92" s="545"/>
      <c r="SYN92" s="545"/>
      <c r="SYP92" s="545"/>
      <c r="SYQ92" s="545"/>
      <c r="SYR92" s="545"/>
      <c r="SYU92" s="545"/>
      <c r="SYV92" s="545"/>
      <c r="SYX92" s="545"/>
      <c r="SYY92" s="545"/>
      <c r="SYZ92" s="545"/>
      <c r="SZC92" s="545"/>
      <c r="SZD92" s="545"/>
      <c r="SZF92" s="545"/>
      <c r="SZG92" s="545"/>
      <c r="SZH92" s="545"/>
      <c r="SZK92" s="545"/>
      <c r="SZL92" s="545"/>
      <c r="SZN92" s="545"/>
      <c r="SZO92" s="545"/>
      <c r="SZP92" s="545"/>
      <c r="SZS92" s="545"/>
      <c r="SZT92" s="545"/>
      <c r="SZV92" s="545"/>
      <c r="SZW92" s="545"/>
      <c r="SZX92" s="545"/>
      <c r="TAA92" s="545"/>
      <c r="TAB92" s="545"/>
      <c r="TAD92" s="545"/>
      <c r="TAE92" s="545"/>
      <c r="TAF92" s="545"/>
      <c r="TAI92" s="545"/>
      <c r="TAJ92" s="545"/>
      <c r="TAL92" s="545"/>
      <c r="TAM92" s="545"/>
      <c r="TAN92" s="545"/>
      <c r="TAQ92" s="545"/>
      <c r="TAR92" s="545"/>
      <c r="TAT92" s="545"/>
      <c r="TAU92" s="545"/>
      <c r="TAV92" s="545"/>
      <c r="TAY92" s="545"/>
      <c r="TAZ92" s="545"/>
      <c r="TBB92" s="545"/>
      <c r="TBC92" s="545"/>
      <c r="TBD92" s="545"/>
      <c r="TBG92" s="545"/>
      <c r="TBH92" s="545"/>
      <c r="TBJ92" s="545"/>
      <c r="TBK92" s="545"/>
      <c r="TBL92" s="545"/>
      <c r="TBO92" s="545"/>
      <c r="TBP92" s="545"/>
      <c r="TBR92" s="545"/>
      <c r="TBS92" s="545"/>
      <c r="TBT92" s="545"/>
      <c r="TBW92" s="545"/>
      <c r="TBX92" s="545"/>
      <c r="TBZ92" s="545"/>
      <c r="TCA92" s="545"/>
      <c r="TCB92" s="545"/>
      <c r="TCE92" s="545"/>
      <c r="TCF92" s="545"/>
      <c r="TCH92" s="545"/>
      <c r="TCI92" s="545"/>
      <c r="TCJ92" s="545"/>
      <c r="TCM92" s="545"/>
      <c r="TCN92" s="545"/>
      <c r="TCP92" s="545"/>
      <c r="TCQ92" s="545"/>
      <c r="TCR92" s="545"/>
      <c r="TCU92" s="545"/>
      <c r="TCV92" s="545"/>
      <c r="TCX92" s="545"/>
      <c r="TCY92" s="545"/>
      <c r="TCZ92" s="545"/>
      <c r="TDC92" s="545"/>
      <c r="TDD92" s="545"/>
      <c r="TDF92" s="545"/>
      <c r="TDG92" s="545"/>
      <c r="TDH92" s="545"/>
      <c r="TDK92" s="545"/>
      <c r="TDL92" s="545"/>
      <c r="TDN92" s="545"/>
      <c r="TDO92" s="545"/>
      <c r="TDP92" s="545"/>
      <c r="TDS92" s="545"/>
      <c r="TDT92" s="545"/>
      <c r="TDV92" s="545"/>
      <c r="TDW92" s="545"/>
      <c r="TDX92" s="545"/>
      <c r="TEA92" s="545"/>
      <c r="TEB92" s="545"/>
      <c r="TED92" s="545"/>
      <c r="TEE92" s="545"/>
      <c r="TEF92" s="545"/>
      <c r="TEI92" s="545"/>
      <c r="TEJ92" s="545"/>
      <c r="TEL92" s="545"/>
      <c r="TEM92" s="545"/>
      <c r="TEN92" s="545"/>
      <c r="TEQ92" s="545"/>
      <c r="TER92" s="545"/>
      <c r="TET92" s="545"/>
      <c r="TEU92" s="545"/>
      <c r="TEV92" s="545"/>
      <c r="TEY92" s="545"/>
      <c r="TEZ92" s="545"/>
      <c r="TFB92" s="545"/>
      <c r="TFC92" s="545"/>
      <c r="TFD92" s="545"/>
      <c r="TFG92" s="545"/>
      <c r="TFH92" s="545"/>
      <c r="TFJ92" s="545"/>
      <c r="TFK92" s="545"/>
      <c r="TFL92" s="545"/>
      <c r="TFO92" s="545"/>
      <c r="TFP92" s="545"/>
      <c r="TFR92" s="545"/>
      <c r="TFS92" s="545"/>
      <c r="TFT92" s="545"/>
      <c r="TFW92" s="545"/>
      <c r="TFX92" s="545"/>
      <c r="TFZ92" s="545"/>
      <c r="TGA92" s="545"/>
      <c r="TGB92" s="545"/>
      <c r="TGE92" s="545"/>
      <c r="TGF92" s="545"/>
      <c r="TGH92" s="545"/>
      <c r="TGI92" s="545"/>
      <c r="TGJ92" s="545"/>
      <c r="TGM92" s="545"/>
      <c r="TGN92" s="545"/>
      <c r="TGP92" s="545"/>
      <c r="TGQ92" s="545"/>
      <c r="TGR92" s="545"/>
      <c r="TGU92" s="545"/>
      <c r="TGV92" s="545"/>
      <c r="TGX92" s="545"/>
      <c r="TGY92" s="545"/>
      <c r="TGZ92" s="545"/>
      <c r="THC92" s="545"/>
      <c r="THD92" s="545"/>
      <c r="THF92" s="545"/>
      <c r="THG92" s="545"/>
      <c r="THH92" s="545"/>
      <c r="THK92" s="545"/>
      <c r="THL92" s="545"/>
      <c r="THN92" s="545"/>
      <c r="THO92" s="545"/>
      <c r="THP92" s="545"/>
      <c r="THS92" s="545"/>
      <c r="THT92" s="545"/>
      <c r="THV92" s="545"/>
      <c r="THW92" s="545"/>
      <c r="THX92" s="545"/>
      <c r="TIA92" s="545"/>
      <c r="TIB92" s="545"/>
      <c r="TID92" s="545"/>
      <c r="TIE92" s="545"/>
      <c r="TIF92" s="545"/>
      <c r="TII92" s="545"/>
      <c r="TIJ92" s="545"/>
      <c r="TIL92" s="545"/>
      <c r="TIM92" s="545"/>
      <c r="TIN92" s="545"/>
      <c r="TIQ92" s="545"/>
      <c r="TIR92" s="545"/>
      <c r="TIT92" s="545"/>
      <c r="TIU92" s="545"/>
      <c r="TIV92" s="545"/>
      <c r="TIY92" s="545"/>
      <c r="TIZ92" s="545"/>
      <c r="TJB92" s="545"/>
      <c r="TJC92" s="545"/>
      <c r="TJD92" s="545"/>
      <c r="TJG92" s="545"/>
      <c r="TJH92" s="545"/>
      <c r="TJJ92" s="545"/>
      <c r="TJK92" s="545"/>
      <c r="TJL92" s="545"/>
      <c r="TJO92" s="545"/>
      <c r="TJP92" s="545"/>
      <c r="TJR92" s="545"/>
      <c r="TJS92" s="545"/>
      <c r="TJT92" s="545"/>
      <c r="TJW92" s="545"/>
      <c r="TJX92" s="545"/>
      <c r="TJZ92" s="545"/>
      <c r="TKA92" s="545"/>
      <c r="TKB92" s="545"/>
      <c r="TKE92" s="545"/>
      <c r="TKF92" s="545"/>
      <c r="TKH92" s="545"/>
      <c r="TKI92" s="545"/>
      <c r="TKJ92" s="545"/>
      <c r="TKM92" s="545"/>
      <c r="TKN92" s="545"/>
      <c r="TKP92" s="545"/>
      <c r="TKQ92" s="545"/>
      <c r="TKR92" s="545"/>
      <c r="TKU92" s="545"/>
      <c r="TKV92" s="545"/>
      <c r="TKX92" s="545"/>
      <c r="TKY92" s="545"/>
      <c r="TKZ92" s="545"/>
      <c r="TLC92" s="545"/>
      <c r="TLD92" s="545"/>
      <c r="TLF92" s="545"/>
      <c r="TLG92" s="545"/>
      <c r="TLH92" s="545"/>
      <c r="TLK92" s="545"/>
      <c r="TLL92" s="545"/>
      <c r="TLN92" s="545"/>
      <c r="TLO92" s="545"/>
      <c r="TLP92" s="545"/>
      <c r="TLS92" s="545"/>
      <c r="TLT92" s="545"/>
      <c r="TLV92" s="545"/>
      <c r="TLW92" s="545"/>
      <c r="TLX92" s="545"/>
      <c r="TMA92" s="545"/>
      <c r="TMB92" s="545"/>
      <c r="TMD92" s="545"/>
      <c r="TME92" s="545"/>
      <c r="TMF92" s="545"/>
      <c r="TMI92" s="545"/>
      <c r="TMJ92" s="545"/>
      <c r="TML92" s="545"/>
      <c r="TMM92" s="545"/>
      <c r="TMN92" s="545"/>
      <c r="TMQ92" s="545"/>
      <c r="TMR92" s="545"/>
      <c r="TMT92" s="545"/>
      <c r="TMU92" s="545"/>
      <c r="TMV92" s="545"/>
      <c r="TMY92" s="545"/>
      <c r="TMZ92" s="545"/>
      <c r="TNB92" s="545"/>
      <c r="TNC92" s="545"/>
      <c r="TND92" s="545"/>
      <c r="TNG92" s="545"/>
      <c r="TNH92" s="545"/>
      <c r="TNJ92" s="545"/>
      <c r="TNK92" s="545"/>
      <c r="TNL92" s="545"/>
      <c r="TNO92" s="545"/>
      <c r="TNP92" s="545"/>
      <c r="TNR92" s="545"/>
      <c r="TNS92" s="545"/>
      <c r="TNT92" s="545"/>
      <c r="TNW92" s="545"/>
      <c r="TNX92" s="545"/>
      <c r="TNZ92" s="545"/>
      <c r="TOA92" s="545"/>
      <c r="TOB92" s="545"/>
      <c r="TOE92" s="545"/>
      <c r="TOF92" s="545"/>
      <c r="TOH92" s="545"/>
      <c r="TOI92" s="545"/>
      <c r="TOJ92" s="545"/>
      <c r="TOM92" s="545"/>
      <c r="TON92" s="545"/>
      <c r="TOP92" s="545"/>
      <c r="TOQ92" s="545"/>
      <c r="TOR92" s="545"/>
      <c r="TOU92" s="545"/>
      <c r="TOV92" s="545"/>
      <c r="TOX92" s="545"/>
      <c r="TOY92" s="545"/>
      <c r="TOZ92" s="545"/>
      <c r="TPC92" s="545"/>
      <c r="TPD92" s="545"/>
      <c r="TPF92" s="545"/>
      <c r="TPG92" s="545"/>
      <c r="TPH92" s="545"/>
      <c r="TPK92" s="545"/>
      <c r="TPL92" s="545"/>
      <c r="TPN92" s="545"/>
      <c r="TPO92" s="545"/>
      <c r="TPP92" s="545"/>
      <c r="TPS92" s="545"/>
      <c r="TPT92" s="545"/>
      <c r="TPV92" s="545"/>
      <c r="TPW92" s="545"/>
      <c r="TPX92" s="545"/>
      <c r="TQA92" s="545"/>
      <c r="TQB92" s="545"/>
      <c r="TQD92" s="545"/>
      <c r="TQE92" s="545"/>
      <c r="TQF92" s="545"/>
      <c r="TQI92" s="545"/>
      <c r="TQJ92" s="545"/>
      <c r="TQL92" s="545"/>
      <c r="TQM92" s="545"/>
      <c r="TQN92" s="545"/>
      <c r="TQQ92" s="545"/>
      <c r="TQR92" s="545"/>
      <c r="TQT92" s="545"/>
      <c r="TQU92" s="545"/>
      <c r="TQV92" s="545"/>
      <c r="TQY92" s="545"/>
      <c r="TQZ92" s="545"/>
      <c r="TRB92" s="545"/>
      <c r="TRC92" s="545"/>
      <c r="TRD92" s="545"/>
      <c r="TRG92" s="545"/>
      <c r="TRH92" s="545"/>
      <c r="TRJ92" s="545"/>
      <c r="TRK92" s="545"/>
      <c r="TRL92" s="545"/>
      <c r="TRO92" s="545"/>
      <c r="TRP92" s="545"/>
      <c r="TRR92" s="545"/>
      <c r="TRS92" s="545"/>
      <c r="TRT92" s="545"/>
      <c r="TRW92" s="545"/>
      <c r="TRX92" s="545"/>
      <c r="TRZ92" s="545"/>
      <c r="TSA92" s="545"/>
      <c r="TSB92" s="545"/>
      <c r="TSE92" s="545"/>
      <c r="TSF92" s="545"/>
      <c r="TSH92" s="545"/>
      <c r="TSI92" s="545"/>
      <c r="TSJ92" s="545"/>
      <c r="TSM92" s="545"/>
      <c r="TSN92" s="545"/>
      <c r="TSP92" s="545"/>
      <c r="TSQ92" s="545"/>
      <c r="TSR92" s="545"/>
      <c r="TSU92" s="545"/>
      <c r="TSV92" s="545"/>
      <c r="TSX92" s="545"/>
      <c r="TSY92" s="545"/>
      <c r="TSZ92" s="545"/>
      <c r="TTC92" s="545"/>
      <c r="TTD92" s="545"/>
      <c r="TTF92" s="545"/>
      <c r="TTG92" s="545"/>
      <c r="TTH92" s="545"/>
      <c r="TTK92" s="545"/>
      <c r="TTL92" s="545"/>
      <c r="TTN92" s="545"/>
      <c r="TTO92" s="545"/>
      <c r="TTP92" s="545"/>
      <c r="TTS92" s="545"/>
      <c r="TTT92" s="545"/>
      <c r="TTV92" s="545"/>
      <c r="TTW92" s="545"/>
      <c r="TTX92" s="545"/>
      <c r="TUA92" s="545"/>
      <c r="TUB92" s="545"/>
      <c r="TUD92" s="545"/>
      <c r="TUE92" s="545"/>
      <c r="TUF92" s="545"/>
      <c r="TUI92" s="545"/>
      <c r="TUJ92" s="545"/>
      <c r="TUL92" s="545"/>
      <c r="TUM92" s="545"/>
      <c r="TUN92" s="545"/>
      <c r="TUQ92" s="545"/>
      <c r="TUR92" s="545"/>
      <c r="TUT92" s="545"/>
      <c r="TUU92" s="545"/>
      <c r="TUV92" s="545"/>
      <c r="TUY92" s="545"/>
      <c r="TUZ92" s="545"/>
      <c r="TVB92" s="545"/>
      <c r="TVC92" s="545"/>
      <c r="TVD92" s="545"/>
      <c r="TVG92" s="545"/>
      <c r="TVH92" s="545"/>
      <c r="TVJ92" s="545"/>
      <c r="TVK92" s="545"/>
      <c r="TVL92" s="545"/>
      <c r="TVO92" s="545"/>
      <c r="TVP92" s="545"/>
      <c r="TVR92" s="545"/>
      <c r="TVS92" s="545"/>
      <c r="TVT92" s="545"/>
      <c r="TVW92" s="545"/>
      <c r="TVX92" s="545"/>
      <c r="TVZ92" s="545"/>
      <c r="TWA92" s="545"/>
      <c r="TWB92" s="545"/>
      <c r="TWE92" s="545"/>
      <c r="TWF92" s="545"/>
      <c r="TWH92" s="545"/>
      <c r="TWI92" s="545"/>
      <c r="TWJ92" s="545"/>
      <c r="TWM92" s="545"/>
      <c r="TWN92" s="545"/>
      <c r="TWP92" s="545"/>
      <c r="TWQ92" s="545"/>
      <c r="TWR92" s="545"/>
      <c r="TWU92" s="545"/>
      <c r="TWV92" s="545"/>
      <c r="TWX92" s="545"/>
      <c r="TWY92" s="545"/>
      <c r="TWZ92" s="545"/>
      <c r="TXC92" s="545"/>
      <c r="TXD92" s="545"/>
      <c r="TXF92" s="545"/>
      <c r="TXG92" s="545"/>
      <c r="TXH92" s="545"/>
      <c r="TXK92" s="545"/>
      <c r="TXL92" s="545"/>
      <c r="TXN92" s="545"/>
      <c r="TXO92" s="545"/>
      <c r="TXP92" s="545"/>
      <c r="TXS92" s="545"/>
      <c r="TXT92" s="545"/>
      <c r="TXV92" s="545"/>
      <c r="TXW92" s="545"/>
      <c r="TXX92" s="545"/>
      <c r="TYA92" s="545"/>
      <c r="TYB92" s="545"/>
      <c r="TYD92" s="545"/>
      <c r="TYE92" s="545"/>
      <c r="TYF92" s="545"/>
      <c r="TYI92" s="545"/>
      <c r="TYJ92" s="545"/>
      <c r="TYL92" s="545"/>
      <c r="TYM92" s="545"/>
      <c r="TYN92" s="545"/>
      <c r="TYQ92" s="545"/>
      <c r="TYR92" s="545"/>
      <c r="TYT92" s="545"/>
      <c r="TYU92" s="545"/>
      <c r="TYV92" s="545"/>
      <c r="TYY92" s="545"/>
      <c r="TYZ92" s="545"/>
      <c r="TZB92" s="545"/>
      <c r="TZC92" s="545"/>
      <c r="TZD92" s="545"/>
      <c r="TZG92" s="545"/>
      <c r="TZH92" s="545"/>
      <c r="TZJ92" s="545"/>
      <c r="TZK92" s="545"/>
      <c r="TZL92" s="545"/>
      <c r="TZO92" s="545"/>
      <c r="TZP92" s="545"/>
      <c r="TZR92" s="545"/>
      <c r="TZS92" s="545"/>
      <c r="TZT92" s="545"/>
      <c r="TZW92" s="545"/>
      <c r="TZX92" s="545"/>
      <c r="TZZ92" s="545"/>
      <c r="UAA92" s="545"/>
      <c r="UAB92" s="545"/>
      <c r="UAE92" s="545"/>
      <c r="UAF92" s="545"/>
      <c r="UAH92" s="545"/>
      <c r="UAI92" s="545"/>
      <c r="UAJ92" s="545"/>
      <c r="UAM92" s="545"/>
      <c r="UAN92" s="545"/>
      <c r="UAP92" s="545"/>
      <c r="UAQ92" s="545"/>
      <c r="UAR92" s="545"/>
      <c r="UAU92" s="545"/>
      <c r="UAV92" s="545"/>
      <c r="UAX92" s="545"/>
      <c r="UAY92" s="545"/>
      <c r="UAZ92" s="545"/>
      <c r="UBC92" s="545"/>
      <c r="UBD92" s="545"/>
      <c r="UBF92" s="545"/>
      <c r="UBG92" s="545"/>
      <c r="UBH92" s="545"/>
      <c r="UBK92" s="545"/>
      <c r="UBL92" s="545"/>
      <c r="UBN92" s="545"/>
      <c r="UBO92" s="545"/>
      <c r="UBP92" s="545"/>
      <c r="UBS92" s="545"/>
      <c r="UBT92" s="545"/>
      <c r="UBV92" s="545"/>
      <c r="UBW92" s="545"/>
      <c r="UBX92" s="545"/>
      <c r="UCA92" s="545"/>
      <c r="UCB92" s="545"/>
      <c r="UCD92" s="545"/>
      <c r="UCE92" s="545"/>
      <c r="UCF92" s="545"/>
      <c r="UCI92" s="545"/>
      <c r="UCJ92" s="545"/>
      <c r="UCL92" s="545"/>
      <c r="UCM92" s="545"/>
      <c r="UCN92" s="545"/>
      <c r="UCQ92" s="545"/>
      <c r="UCR92" s="545"/>
      <c r="UCT92" s="545"/>
      <c r="UCU92" s="545"/>
      <c r="UCV92" s="545"/>
      <c r="UCY92" s="545"/>
      <c r="UCZ92" s="545"/>
      <c r="UDB92" s="545"/>
      <c r="UDC92" s="545"/>
      <c r="UDD92" s="545"/>
      <c r="UDG92" s="545"/>
      <c r="UDH92" s="545"/>
      <c r="UDJ92" s="545"/>
      <c r="UDK92" s="545"/>
      <c r="UDL92" s="545"/>
      <c r="UDO92" s="545"/>
      <c r="UDP92" s="545"/>
      <c r="UDR92" s="545"/>
      <c r="UDS92" s="545"/>
      <c r="UDT92" s="545"/>
      <c r="UDW92" s="545"/>
      <c r="UDX92" s="545"/>
      <c r="UDZ92" s="545"/>
      <c r="UEA92" s="545"/>
      <c r="UEB92" s="545"/>
      <c r="UEE92" s="545"/>
      <c r="UEF92" s="545"/>
      <c r="UEH92" s="545"/>
      <c r="UEI92" s="545"/>
      <c r="UEJ92" s="545"/>
      <c r="UEM92" s="545"/>
      <c r="UEN92" s="545"/>
      <c r="UEP92" s="545"/>
      <c r="UEQ92" s="545"/>
      <c r="UER92" s="545"/>
      <c r="UEU92" s="545"/>
      <c r="UEV92" s="545"/>
      <c r="UEX92" s="545"/>
      <c r="UEY92" s="545"/>
      <c r="UEZ92" s="545"/>
      <c r="UFC92" s="545"/>
      <c r="UFD92" s="545"/>
      <c r="UFF92" s="545"/>
      <c r="UFG92" s="545"/>
      <c r="UFH92" s="545"/>
      <c r="UFK92" s="545"/>
      <c r="UFL92" s="545"/>
      <c r="UFN92" s="545"/>
      <c r="UFO92" s="545"/>
      <c r="UFP92" s="545"/>
      <c r="UFS92" s="545"/>
      <c r="UFT92" s="545"/>
      <c r="UFV92" s="545"/>
      <c r="UFW92" s="545"/>
      <c r="UFX92" s="545"/>
      <c r="UGA92" s="545"/>
      <c r="UGB92" s="545"/>
      <c r="UGD92" s="545"/>
      <c r="UGE92" s="545"/>
      <c r="UGF92" s="545"/>
      <c r="UGI92" s="545"/>
      <c r="UGJ92" s="545"/>
      <c r="UGL92" s="545"/>
      <c r="UGM92" s="545"/>
      <c r="UGN92" s="545"/>
      <c r="UGQ92" s="545"/>
      <c r="UGR92" s="545"/>
      <c r="UGT92" s="545"/>
      <c r="UGU92" s="545"/>
      <c r="UGV92" s="545"/>
      <c r="UGY92" s="545"/>
      <c r="UGZ92" s="545"/>
      <c r="UHB92" s="545"/>
      <c r="UHC92" s="545"/>
      <c r="UHD92" s="545"/>
      <c r="UHG92" s="545"/>
      <c r="UHH92" s="545"/>
      <c r="UHJ92" s="545"/>
      <c r="UHK92" s="545"/>
      <c r="UHL92" s="545"/>
      <c r="UHO92" s="545"/>
      <c r="UHP92" s="545"/>
      <c r="UHR92" s="545"/>
      <c r="UHS92" s="545"/>
      <c r="UHT92" s="545"/>
      <c r="UHW92" s="545"/>
      <c r="UHX92" s="545"/>
      <c r="UHZ92" s="545"/>
      <c r="UIA92" s="545"/>
      <c r="UIB92" s="545"/>
      <c r="UIE92" s="545"/>
      <c r="UIF92" s="545"/>
      <c r="UIH92" s="545"/>
      <c r="UII92" s="545"/>
      <c r="UIJ92" s="545"/>
      <c r="UIM92" s="545"/>
      <c r="UIN92" s="545"/>
      <c r="UIP92" s="545"/>
      <c r="UIQ92" s="545"/>
      <c r="UIR92" s="545"/>
      <c r="UIU92" s="545"/>
      <c r="UIV92" s="545"/>
      <c r="UIX92" s="545"/>
      <c r="UIY92" s="545"/>
      <c r="UIZ92" s="545"/>
      <c r="UJC92" s="545"/>
      <c r="UJD92" s="545"/>
      <c r="UJF92" s="545"/>
      <c r="UJG92" s="545"/>
      <c r="UJH92" s="545"/>
      <c r="UJK92" s="545"/>
      <c r="UJL92" s="545"/>
      <c r="UJN92" s="545"/>
      <c r="UJO92" s="545"/>
      <c r="UJP92" s="545"/>
      <c r="UJS92" s="545"/>
      <c r="UJT92" s="545"/>
      <c r="UJV92" s="545"/>
      <c r="UJW92" s="545"/>
      <c r="UJX92" s="545"/>
      <c r="UKA92" s="545"/>
      <c r="UKB92" s="545"/>
      <c r="UKD92" s="545"/>
      <c r="UKE92" s="545"/>
      <c r="UKF92" s="545"/>
      <c r="UKI92" s="545"/>
      <c r="UKJ92" s="545"/>
      <c r="UKL92" s="545"/>
      <c r="UKM92" s="545"/>
      <c r="UKN92" s="545"/>
      <c r="UKQ92" s="545"/>
      <c r="UKR92" s="545"/>
      <c r="UKT92" s="545"/>
      <c r="UKU92" s="545"/>
      <c r="UKV92" s="545"/>
      <c r="UKY92" s="545"/>
      <c r="UKZ92" s="545"/>
      <c r="ULB92" s="545"/>
      <c r="ULC92" s="545"/>
      <c r="ULD92" s="545"/>
      <c r="ULG92" s="545"/>
      <c r="ULH92" s="545"/>
      <c r="ULJ92" s="545"/>
      <c r="ULK92" s="545"/>
      <c r="ULL92" s="545"/>
      <c r="ULO92" s="545"/>
      <c r="ULP92" s="545"/>
      <c r="ULR92" s="545"/>
      <c r="ULS92" s="545"/>
      <c r="ULT92" s="545"/>
      <c r="ULW92" s="545"/>
      <c r="ULX92" s="545"/>
      <c r="ULZ92" s="545"/>
      <c r="UMA92" s="545"/>
      <c r="UMB92" s="545"/>
      <c r="UME92" s="545"/>
      <c r="UMF92" s="545"/>
      <c r="UMH92" s="545"/>
      <c r="UMI92" s="545"/>
      <c r="UMJ92" s="545"/>
      <c r="UMM92" s="545"/>
      <c r="UMN92" s="545"/>
      <c r="UMP92" s="545"/>
      <c r="UMQ92" s="545"/>
      <c r="UMR92" s="545"/>
      <c r="UMU92" s="545"/>
      <c r="UMV92" s="545"/>
      <c r="UMX92" s="545"/>
      <c r="UMY92" s="545"/>
      <c r="UMZ92" s="545"/>
      <c r="UNC92" s="545"/>
      <c r="UND92" s="545"/>
      <c r="UNF92" s="545"/>
      <c r="UNG92" s="545"/>
      <c r="UNH92" s="545"/>
      <c r="UNK92" s="545"/>
      <c r="UNL92" s="545"/>
      <c r="UNN92" s="545"/>
      <c r="UNO92" s="545"/>
      <c r="UNP92" s="545"/>
      <c r="UNS92" s="545"/>
      <c r="UNT92" s="545"/>
      <c r="UNV92" s="545"/>
      <c r="UNW92" s="545"/>
      <c r="UNX92" s="545"/>
      <c r="UOA92" s="545"/>
      <c r="UOB92" s="545"/>
      <c r="UOD92" s="545"/>
      <c r="UOE92" s="545"/>
      <c r="UOF92" s="545"/>
      <c r="UOI92" s="545"/>
      <c r="UOJ92" s="545"/>
      <c r="UOL92" s="545"/>
      <c r="UOM92" s="545"/>
      <c r="UON92" s="545"/>
      <c r="UOQ92" s="545"/>
      <c r="UOR92" s="545"/>
      <c r="UOT92" s="545"/>
      <c r="UOU92" s="545"/>
      <c r="UOV92" s="545"/>
      <c r="UOY92" s="545"/>
      <c r="UOZ92" s="545"/>
      <c r="UPB92" s="545"/>
      <c r="UPC92" s="545"/>
      <c r="UPD92" s="545"/>
      <c r="UPG92" s="545"/>
      <c r="UPH92" s="545"/>
      <c r="UPJ92" s="545"/>
      <c r="UPK92" s="545"/>
      <c r="UPL92" s="545"/>
      <c r="UPO92" s="545"/>
      <c r="UPP92" s="545"/>
      <c r="UPR92" s="545"/>
      <c r="UPS92" s="545"/>
      <c r="UPT92" s="545"/>
      <c r="UPW92" s="545"/>
      <c r="UPX92" s="545"/>
      <c r="UPZ92" s="545"/>
      <c r="UQA92" s="545"/>
      <c r="UQB92" s="545"/>
      <c r="UQE92" s="545"/>
      <c r="UQF92" s="545"/>
      <c r="UQH92" s="545"/>
      <c r="UQI92" s="545"/>
      <c r="UQJ92" s="545"/>
      <c r="UQM92" s="545"/>
      <c r="UQN92" s="545"/>
      <c r="UQP92" s="545"/>
      <c r="UQQ92" s="545"/>
      <c r="UQR92" s="545"/>
      <c r="UQU92" s="545"/>
      <c r="UQV92" s="545"/>
      <c r="UQX92" s="545"/>
      <c r="UQY92" s="545"/>
      <c r="UQZ92" s="545"/>
      <c r="URC92" s="545"/>
      <c r="URD92" s="545"/>
      <c r="URF92" s="545"/>
      <c r="URG92" s="545"/>
      <c r="URH92" s="545"/>
      <c r="URK92" s="545"/>
      <c r="URL92" s="545"/>
      <c r="URN92" s="545"/>
      <c r="URO92" s="545"/>
      <c r="URP92" s="545"/>
      <c r="URS92" s="545"/>
      <c r="URT92" s="545"/>
      <c r="URV92" s="545"/>
      <c r="URW92" s="545"/>
      <c r="URX92" s="545"/>
      <c r="USA92" s="545"/>
      <c r="USB92" s="545"/>
      <c r="USD92" s="545"/>
      <c r="USE92" s="545"/>
      <c r="USF92" s="545"/>
      <c r="USI92" s="545"/>
      <c r="USJ92" s="545"/>
      <c r="USL92" s="545"/>
      <c r="USM92" s="545"/>
      <c r="USN92" s="545"/>
      <c r="USQ92" s="545"/>
      <c r="USR92" s="545"/>
      <c r="UST92" s="545"/>
      <c r="USU92" s="545"/>
      <c r="USV92" s="545"/>
      <c r="USY92" s="545"/>
      <c r="USZ92" s="545"/>
      <c r="UTB92" s="545"/>
      <c r="UTC92" s="545"/>
      <c r="UTD92" s="545"/>
      <c r="UTG92" s="545"/>
      <c r="UTH92" s="545"/>
      <c r="UTJ92" s="545"/>
      <c r="UTK92" s="545"/>
      <c r="UTL92" s="545"/>
      <c r="UTO92" s="545"/>
      <c r="UTP92" s="545"/>
      <c r="UTR92" s="545"/>
      <c r="UTS92" s="545"/>
      <c r="UTT92" s="545"/>
      <c r="UTW92" s="545"/>
      <c r="UTX92" s="545"/>
      <c r="UTZ92" s="545"/>
      <c r="UUA92" s="545"/>
      <c r="UUB92" s="545"/>
      <c r="UUE92" s="545"/>
      <c r="UUF92" s="545"/>
      <c r="UUH92" s="545"/>
      <c r="UUI92" s="545"/>
      <c r="UUJ92" s="545"/>
      <c r="UUM92" s="545"/>
      <c r="UUN92" s="545"/>
      <c r="UUP92" s="545"/>
      <c r="UUQ92" s="545"/>
      <c r="UUR92" s="545"/>
      <c r="UUU92" s="545"/>
      <c r="UUV92" s="545"/>
      <c r="UUX92" s="545"/>
      <c r="UUY92" s="545"/>
      <c r="UUZ92" s="545"/>
      <c r="UVC92" s="545"/>
      <c r="UVD92" s="545"/>
      <c r="UVF92" s="545"/>
      <c r="UVG92" s="545"/>
      <c r="UVH92" s="545"/>
      <c r="UVK92" s="545"/>
      <c r="UVL92" s="545"/>
      <c r="UVN92" s="545"/>
      <c r="UVO92" s="545"/>
      <c r="UVP92" s="545"/>
      <c r="UVS92" s="545"/>
      <c r="UVT92" s="545"/>
      <c r="UVV92" s="545"/>
      <c r="UVW92" s="545"/>
      <c r="UVX92" s="545"/>
      <c r="UWA92" s="545"/>
      <c r="UWB92" s="545"/>
      <c r="UWD92" s="545"/>
      <c r="UWE92" s="545"/>
      <c r="UWF92" s="545"/>
      <c r="UWI92" s="545"/>
      <c r="UWJ92" s="545"/>
      <c r="UWL92" s="545"/>
      <c r="UWM92" s="545"/>
      <c r="UWN92" s="545"/>
      <c r="UWQ92" s="545"/>
      <c r="UWR92" s="545"/>
      <c r="UWT92" s="545"/>
      <c r="UWU92" s="545"/>
      <c r="UWV92" s="545"/>
      <c r="UWY92" s="545"/>
      <c r="UWZ92" s="545"/>
      <c r="UXB92" s="545"/>
      <c r="UXC92" s="545"/>
      <c r="UXD92" s="545"/>
      <c r="UXG92" s="545"/>
      <c r="UXH92" s="545"/>
      <c r="UXJ92" s="545"/>
      <c r="UXK92" s="545"/>
      <c r="UXL92" s="545"/>
      <c r="UXO92" s="545"/>
      <c r="UXP92" s="545"/>
      <c r="UXR92" s="545"/>
      <c r="UXS92" s="545"/>
      <c r="UXT92" s="545"/>
      <c r="UXW92" s="545"/>
      <c r="UXX92" s="545"/>
      <c r="UXZ92" s="545"/>
      <c r="UYA92" s="545"/>
      <c r="UYB92" s="545"/>
      <c r="UYE92" s="545"/>
      <c r="UYF92" s="545"/>
      <c r="UYH92" s="545"/>
      <c r="UYI92" s="545"/>
      <c r="UYJ92" s="545"/>
      <c r="UYM92" s="545"/>
      <c r="UYN92" s="545"/>
      <c r="UYP92" s="545"/>
      <c r="UYQ92" s="545"/>
      <c r="UYR92" s="545"/>
      <c r="UYU92" s="545"/>
      <c r="UYV92" s="545"/>
      <c r="UYX92" s="545"/>
      <c r="UYY92" s="545"/>
      <c r="UYZ92" s="545"/>
      <c r="UZC92" s="545"/>
      <c r="UZD92" s="545"/>
      <c r="UZF92" s="545"/>
      <c r="UZG92" s="545"/>
      <c r="UZH92" s="545"/>
      <c r="UZK92" s="545"/>
      <c r="UZL92" s="545"/>
      <c r="UZN92" s="545"/>
      <c r="UZO92" s="545"/>
      <c r="UZP92" s="545"/>
      <c r="UZS92" s="545"/>
      <c r="UZT92" s="545"/>
      <c r="UZV92" s="545"/>
      <c r="UZW92" s="545"/>
      <c r="UZX92" s="545"/>
      <c r="VAA92" s="545"/>
      <c r="VAB92" s="545"/>
      <c r="VAD92" s="545"/>
      <c r="VAE92" s="545"/>
      <c r="VAF92" s="545"/>
      <c r="VAI92" s="545"/>
      <c r="VAJ92" s="545"/>
      <c r="VAL92" s="545"/>
      <c r="VAM92" s="545"/>
      <c r="VAN92" s="545"/>
      <c r="VAQ92" s="545"/>
      <c r="VAR92" s="545"/>
      <c r="VAT92" s="545"/>
      <c r="VAU92" s="545"/>
      <c r="VAV92" s="545"/>
      <c r="VAY92" s="545"/>
      <c r="VAZ92" s="545"/>
      <c r="VBB92" s="545"/>
      <c r="VBC92" s="545"/>
      <c r="VBD92" s="545"/>
      <c r="VBG92" s="545"/>
      <c r="VBH92" s="545"/>
      <c r="VBJ92" s="545"/>
      <c r="VBK92" s="545"/>
      <c r="VBL92" s="545"/>
      <c r="VBO92" s="545"/>
      <c r="VBP92" s="545"/>
      <c r="VBR92" s="545"/>
      <c r="VBS92" s="545"/>
      <c r="VBT92" s="545"/>
      <c r="VBW92" s="545"/>
      <c r="VBX92" s="545"/>
      <c r="VBZ92" s="545"/>
      <c r="VCA92" s="545"/>
      <c r="VCB92" s="545"/>
      <c r="VCE92" s="545"/>
      <c r="VCF92" s="545"/>
      <c r="VCH92" s="545"/>
      <c r="VCI92" s="545"/>
      <c r="VCJ92" s="545"/>
      <c r="VCM92" s="545"/>
      <c r="VCN92" s="545"/>
      <c r="VCP92" s="545"/>
      <c r="VCQ92" s="545"/>
      <c r="VCR92" s="545"/>
      <c r="VCU92" s="545"/>
      <c r="VCV92" s="545"/>
      <c r="VCX92" s="545"/>
      <c r="VCY92" s="545"/>
      <c r="VCZ92" s="545"/>
      <c r="VDC92" s="545"/>
      <c r="VDD92" s="545"/>
      <c r="VDF92" s="545"/>
      <c r="VDG92" s="545"/>
      <c r="VDH92" s="545"/>
      <c r="VDK92" s="545"/>
      <c r="VDL92" s="545"/>
      <c r="VDN92" s="545"/>
      <c r="VDO92" s="545"/>
      <c r="VDP92" s="545"/>
      <c r="VDS92" s="545"/>
      <c r="VDT92" s="545"/>
      <c r="VDV92" s="545"/>
      <c r="VDW92" s="545"/>
      <c r="VDX92" s="545"/>
      <c r="VEA92" s="545"/>
      <c r="VEB92" s="545"/>
      <c r="VED92" s="545"/>
      <c r="VEE92" s="545"/>
      <c r="VEF92" s="545"/>
      <c r="VEI92" s="545"/>
      <c r="VEJ92" s="545"/>
      <c r="VEL92" s="545"/>
      <c r="VEM92" s="545"/>
      <c r="VEN92" s="545"/>
      <c r="VEQ92" s="545"/>
      <c r="VER92" s="545"/>
      <c r="VET92" s="545"/>
      <c r="VEU92" s="545"/>
      <c r="VEV92" s="545"/>
      <c r="VEY92" s="545"/>
      <c r="VEZ92" s="545"/>
      <c r="VFB92" s="545"/>
      <c r="VFC92" s="545"/>
      <c r="VFD92" s="545"/>
      <c r="VFG92" s="545"/>
      <c r="VFH92" s="545"/>
      <c r="VFJ92" s="545"/>
      <c r="VFK92" s="545"/>
      <c r="VFL92" s="545"/>
      <c r="VFO92" s="545"/>
      <c r="VFP92" s="545"/>
      <c r="VFR92" s="545"/>
      <c r="VFS92" s="545"/>
      <c r="VFT92" s="545"/>
      <c r="VFW92" s="545"/>
      <c r="VFX92" s="545"/>
      <c r="VFZ92" s="545"/>
      <c r="VGA92" s="545"/>
      <c r="VGB92" s="545"/>
      <c r="VGE92" s="545"/>
      <c r="VGF92" s="545"/>
      <c r="VGH92" s="545"/>
      <c r="VGI92" s="545"/>
      <c r="VGJ92" s="545"/>
      <c r="VGM92" s="545"/>
      <c r="VGN92" s="545"/>
      <c r="VGP92" s="545"/>
      <c r="VGQ92" s="545"/>
      <c r="VGR92" s="545"/>
      <c r="VGU92" s="545"/>
      <c r="VGV92" s="545"/>
      <c r="VGX92" s="545"/>
      <c r="VGY92" s="545"/>
      <c r="VGZ92" s="545"/>
      <c r="VHC92" s="545"/>
      <c r="VHD92" s="545"/>
      <c r="VHF92" s="545"/>
      <c r="VHG92" s="545"/>
      <c r="VHH92" s="545"/>
      <c r="VHK92" s="545"/>
      <c r="VHL92" s="545"/>
      <c r="VHN92" s="545"/>
      <c r="VHO92" s="545"/>
      <c r="VHP92" s="545"/>
      <c r="VHS92" s="545"/>
      <c r="VHT92" s="545"/>
      <c r="VHV92" s="545"/>
      <c r="VHW92" s="545"/>
      <c r="VHX92" s="545"/>
      <c r="VIA92" s="545"/>
      <c r="VIB92" s="545"/>
      <c r="VID92" s="545"/>
      <c r="VIE92" s="545"/>
      <c r="VIF92" s="545"/>
      <c r="VII92" s="545"/>
      <c r="VIJ92" s="545"/>
      <c r="VIL92" s="545"/>
      <c r="VIM92" s="545"/>
      <c r="VIN92" s="545"/>
      <c r="VIQ92" s="545"/>
      <c r="VIR92" s="545"/>
      <c r="VIT92" s="545"/>
      <c r="VIU92" s="545"/>
      <c r="VIV92" s="545"/>
      <c r="VIY92" s="545"/>
      <c r="VIZ92" s="545"/>
      <c r="VJB92" s="545"/>
      <c r="VJC92" s="545"/>
      <c r="VJD92" s="545"/>
      <c r="VJG92" s="545"/>
      <c r="VJH92" s="545"/>
      <c r="VJJ92" s="545"/>
      <c r="VJK92" s="545"/>
      <c r="VJL92" s="545"/>
      <c r="VJO92" s="545"/>
      <c r="VJP92" s="545"/>
      <c r="VJR92" s="545"/>
      <c r="VJS92" s="545"/>
      <c r="VJT92" s="545"/>
      <c r="VJW92" s="545"/>
      <c r="VJX92" s="545"/>
      <c r="VJZ92" s="545"/>
      <c r="VKA92" s="545"/>
      <c r="VKB92" s="545"/>
      <c r="VKE92" s="545"/>
      <c r="VKF92" s="545"/>
      <c r="VKH92" s="545"/>
      <c r="VKI92" s="545"/>
      <c r="VKJ92" s="545"/>
      <c r="VKM92" s="545"/>
      <c r="VKN92" s="545"/>
      <c r="VKP92" s="545"/>
      <c r="VKQ92" s="545"/>
      <c r="VKR92" s="545"/>
      <c r="VKU92" s="545"/>
      <c r="VKV92" s="545"/>
      <c r="VKX92" s="545"/>
      <c r="VKY92" s="545"/>
      <c r="VKZ92" s="545"/>
      <c r="VLC92" s="545"/>
      <c r="VLD92" s="545"/>
      <c r="VLF92" s="545"/>
      <c r="VLG92" s="545"/>
      <c r="VLH92" s="545"/>
      <c r="VLK92" s="545"/>
      <c r="VLL92" s="545"/>
      <c r="VLN92" s="545"/>
      <c r="VLO92" s="545"/>
      <c r="VLP92" s="545"/>
      <c r="VLS92" s="545"/>
      <c r="VLT92" s="545"/>
      <c r="VLV92" s="545"/>
      <c r="VLW92" s="545"/>
      <c r="VLX92" s="545"/>
      <c r="VMA92" s="545"/>
      <c r="VMB92" s="545"/>
      <c r="VMD92" s="545"/>
      <c r="VME92" s="545"/>
      <c r="VMF92" s="545"/>
      <c r="VMI92" s="545"/>
      <c r="VMJ92" s="545"/>
      <c r="VML92" s="545"/>
      <c r="VMM92" s="545"/>
      <c r="VMN92" s="545"/>
      <c r="VMQ92" s="545"/>
      <c r="VMR92" s="545"/>
      <c r="VMT92" s="545"/>
      <c r="VMU92" s="545"/>
      <c r="VMV92" s="545"/>
      <c r="VMY92" s="545"/>
      <c r="VMZ92" s="545"/>
      <c r="VNB92" s="545"/>
      <c r="VNC92" s="545"/>
      <c r="VND92" s="545"/>
      <c r="VNG92" s="545"/>
      <c r="VNH92" s="545"/>
      <c r="VNJ92" s="545"/>
      <c r="VNK92" s="545"/>
      <c r="VNL92" s="545"/>
      <c r="VNO92" s="545"/>
      <c r="VNP92" s="545"/>
      <c r="VNR92" s="545"/>
      <c r="VNS92" s="545"/>
      <c r="VNT92" s="545"/>
      <c r="VNW92" s="545"/>
      <c r="VNX92" s="545"/>
      <c r="VNZ92" s="545"/>
      <c r="VOA92" s="545"/>
      <c r="VOB92" s="545"/>
      <c r="VOE92" s="545"/>
      <c r="VOF92" s="545"/>
      <c r="VOH92" s="545"/>
      <c r="VOI92" s="545"/>
      <c r="VOJ92" s="545"/>
      <c r="VOM92" s="545"/>
      <c r="VON92" s="545"/>
      <c r="VOP92" s="545"/>
      <c r="VOQ92" s="545"/>
      <c r="VOR92" s="545"/>
      <c r="VOU92" s="545"/>
      <c r="VOV92" s="545"/>
      <c r="VOX92" s="545"/>
      <c r="VOY92" s="545"/>
      <c r="VOZ92" s="545"/>
      <c r="VPC92" s="545"/>
      <c r="VPD92" s="545"/>
      <c r="VPF92" s="545"/>
      <c r="VPG92" s="545"/>
      <c r="VPH92" s="545"/>
      <c r="VPK92" s="545"/>
      <c r="VPL92" s="545"/>
      <c r="VPN92" s="545"/>
      <c r="VPO92" s="545"/>
      <c r="VPP92" s="545"/>
      <c r="VPS92" s="545"/>
      <c r="VPT92" s="545"/>
      <c r="VPV92" s="545"/>
      <c r="VPW92" s="545"/>
      <c r="VPX92" s="545"/>
      <c r="VQA92" s="545"/>
      <c r="VQB92" s="545"/>
      <c r="VQD92" s="545"/>
      <c r="VQE92" s="545"/>
      <c r="VQF92" s="545"/>
      <c r="VQI92" s="545"/>
      <c r="VQJ92" s="545"/>
      <c r="VQL92" s="545"/>
      <c r="VQM92" s="545"/>
      <c r="VQN92" s="545"/>
      <c r="VQQ92" s="545"/>
      <c r="VQR92" s="545"/>
      <c r="VQT92" s="545"/>
      <c r="VQU92" s="545"/>
      <c r="VQV92" s="545"/>
      <c r="VQY92" s="545"/>
      <c r="VQZ92" s="545"/>
      <c r="VRB92" s="545"/>
      <c r="VRC92" s="545"/>
      <c r="VRD92" s="545"/>
      <c r="VRG92" s="545"/>
      <c r="VRH92" s="545"/>
      <c r="VRJ92" s="545"/>
      <c r="VRK92" s="545"/>
      <c r="VRL92" s="545"/>
      <c r="VRO92" s="545"/>
      <c r="VRP92" s="545"/>
      <c r="VRR92" s="545"/>
      <c r="VRS92" s="545"/>
      <c r="VRT92" s="545"/>
      <c r="VRW92" s="545"/>
      <c r="VRX92" s="545"/>
      <c r="VRZ92" s="545"/>
      <c r="VSA92" s="545"/>
      <c r="VSB92" s="545"/>
      <c r="VSE92" s="545"/>
      <c r="VSF92" s="545"/>
      <c r="VSH92" s="545"/>
      <c r="VSI92" s="545"/>
      <c r="VSJ92" s="545"/>
      <c r="VSM92" s="545"/>
      <c r="VSN92" s="545"/>
      <c r="VSP92" s="545"/>
      <c r="VSQ92" s="545"/>
      <c r="VSR92" s="545"/>
      <c r="VSU92" s="545"/>
      <c r="VSV92" s="545"/>
      <c r="VSX92" s="545"/>
      <c r="VSY92" s="545"/>
      <c r="VSZ92" s="545"/>
      <c r="VTC92" s="545"/>
      <c r="VTD92" s="545"/>
      <c r="VTF92" s="545"/>
      <c r="VTG92" s="545"/>
      <c r="VTH92" s="545"/>
      <c r="VTK92" s="545"/>
      <c r="VTL92" s="545"/>
      <c r="VTN92" s="545"/>
      <c r="VTO92" s="545"/>
      <c r="VTP92" s="545"/>
      <c r="VTS92" s="545"/>
      <c r="VTT92" s="545"/>
      <c r="VTV92" s="545"/>
      <c r="VTW92" s="545"/>
      <c r="VTX92" s="545"/>
      <c r="VUA92" s="545"/>
      <c r="VUB92" s="545"/>
      <c r="VUD92" s="545"/>
      <c r="VUE92" s="545"/>
      <c r="VUF92" s="545"/>
      <c r="VUI92" s="545"/>
      <c r="VUJ92" s="545"/>
      <c r="VUL92" s="545"/>
      <c r="VUM92" s="545"/>
      <c r="VUN92" s="545"/>
      <c r="VUQ92" s="545"/>
      <c r="VUR92" s="545"/>
      <c r="VUT92" s="545"/>
      <c r="VUU92" s="545"/>
      <c r="VUV92" s="545"/>
      <c r="VUY92" s="545"/>
      <c r="VUZ92" s="545"/>
      <c r="VVB92" s="545"/>
      <c r="VVC92" s="545"/>
      <c r="VVD92" s="545"/>
      <c r="VVG92" s="545"/>
      <c r="VVH92" s="545"/>
      <c r="VVJ92" s="545"/>
      <c r="VVK92" s="545"/>
      <c r="VVL92" s="545"/>
      <c r="VVO92" s="545"/>
      <c r="VVP92" s="545"/>
      <c r="VVR92" s="545"/>
      <c r="VVS92" s="545"/>
      <c r="VVT92" s="545"/>
      <c r="VVW92" s="545"/>
      <c r="VVX92" s="545"/>
      <c r="VVZ92" s="545"/>
      <c r="VWA92" s="545"/>
      <c r="VWB92" s="545"/>
      <c r="VWE92" s="545"/>
      <c r="VWF92" s="545"/>
      <c r="VWH92" s="545"/>
      <c r="VWI92" s="545"/>
      <c r="VWJ92" s="545"/>
      <c r="VWM92" s="545"/>
      <c r="VWN92" s="545"/>
      <c r="VWP92" s="545"/>
      <c r="VWQ92" s="545"/>
      <c r="VWR92" s="545"/>
      <c r="VWU92" s="545"/>
      <c r="VWV92" s="545"/>
      <c r="VWX92" s="545"/>
      <c r="VWY92" s="545"/>
      <c r="VWZ92" s="545"/>
      <c r="VXC92" s="545"/>
      <c r="VXD92" s="545"/>
      <c r="VXF92" s="545"/>
      <c r="VXG92" s="545"/>
      <c r="VXH92" s="545"/>
      <c r="VXK92" s="545"/>
      <c r="VXL92" s="545"/>
      <c r="VXN92" s="545"/>
      <c r="VXO92" s="545"/>
      <c r="VXP92" s="545"/>
      <c r="VXS92" s="545"/>
      <c r="VXT92" s="545"/>
      <c r="VXV92" s="545"/>
      <c r="VXW92" s="545"/>
      <c r="VXX92" s="545"/>
      <c r="VYA92" s="545"/>
      <c r="VYB92" s="545"/>
      <c r="VYD92" s="545"/>
      <c r="VYE92" s="545"/>
      <c r="VYF92" s="545"/>
      <c r="VYI92" s="545"/>
      <c r="VYJ92" s="545"/>
      <c r="VYL92" s="545"/>
      <c r="VYM92" s="545"/>
      <c r="VYN92" s="545"/>
      <c r="VYQ92" s="545"/>
      <c r="VYR92" s="545"/>
      <c r="VYT92" s="545"/>
      <c r="VYU92" s="545"/>
      <c r="VYV92" s="545"/>
      <c r="VYY92" s="545"/>
      <c r="VYZ92" s="545"/>
      <c r="VZB92" s="545"/>
      <c r="VZC92" s="545"/>
      <c r="VZD92" s="545"/>
      <c r="VZG92" s="545"/>
      <c r="VZH92" s="545"/>
      <c r="VZJ92" s="545"/>
      <c r="VZK92" s="545"/>
      <c r="VZL92" s="545"/>
      <c r="VZO92" s="545"/>
      <c r="VZP92" s="545"/>
      <c r="VZR92" s="545"/>
      <c r="VZS92" s="545"/>
      <c r="VZT92" s="545"/>
      <c r="VZW92" s="545"/>
      <c r="VZX92" s="545"/>
      <c r="VZZ92" s="545"/>
      <c r="WAA92" s="545"/>
      <c r="WAB92" s="545"/>
      <c r="WAE92" s="545"/>
      <c r="WAF92" s="545"/>
      <c r="WAH92" s="545"/>
      <c r="WAI92" s="545"/>
      <c r="WAJ92" s="545"/>
      <c r="WAM92" s="545"/>
      <c r="WAN92" s="545"/>
      <c r="WAP92" s="545"/>
      <c r="WAQ92" s="545"/>
      <c r="WAR92" s="545"/>
      <c r="WAU92" s="545"/>
      <c r="WAV92" s="545"/>
      <c r="WAX92" s="545"/>
      <c r="WAY92" s="545"/>
      <c r="WAZ92" s="545"/>
      <c r="WBC92" s="545"/>
      <c r="WBD92" s="545"/>
      <c r="WBF92" s="545"/>
      <c r="WBG92" s="545"/>
      <c r="WBH92" s="545"/>
      <c r="WBK92" s="545"/>
      <c r="WBL92" s="545"/>
      <c r="WBN92" s="545"/>
      <c r="WBO92" s="545"/>
      <c r="WBP92" s="545"/>
      <c r="WBS92" s="545"/>
      <c r="WBT92" s="545"/>
      <c r="WBV92" s="545"/>
      <c r="WBW92" s="545"/>
      <c r="WBX92" s="545"/>
      <c r="WCA92" s="545"/>
      <c r="WCB92" s="545"/>
      <c r="WCD92" s="545"/>
      <c r="WCE92" s="545"/>
      <c r="WCF92" s="545"/>
      <c r="WCI92" s="545"/>
      <c r="WCJ92" s="545"/>
      <c r="WCL92" s="545"/>
      <c r="WCM92" s="545"/>
      <c r="WCN92" s="545"/>
      <c r="WCQ92" s="545"/>
      <c r="WCR92" s="545"/>
      <c r="WCT92" s="545"/>
      <c r="WCU92" s="545"/>
      <c r="WCV92" s="545"/>
      <c r="WCY92" s="545"/>
      <c r="WCZ92" s="545"/>
      <c r="WDB92" s="545"/>
      <c r="WDC92" s="545"/>
      <c r="WDD92" s="545"/>
      <c r="WDG92" s="545"/>
      <c r="WDH92" s="545"/>
      <c r="WDJ92" s="545"/>
      <c r="WDK92" s="545"/>
      <c r="WDL92" s="545"/>
      <c r="WDO92" s="545"/>
      <c r="WDP92" s="545"/>
      <c r="WDR92" s="545"/>
      <c r="WDS92" s="545"/>
      <c r="WDT92" s="545"/>
      <c r="WDW92" s="545"/>
      <c r="WDX92" s="545"/>
      <c r="WDZ92" s="545"/>
      <c r="WEA92" s="545"/>
      <c r="WEB92" s="545"/>
      <c r="WEE92" s="545"/>
      <c r="WEF92" s="545"/>
      <c r="WEH92" s="545"/>
      <c r="WEI92" s="545"/>
      <c r="WEJ92" s="545"/>
      <c r="WEM92" s="545"/>
      <c r="WEN92" s="545"/>
      <c r="WEP92" s="545"/>
      <c r="WEQ92" s="545"/>
      <c r="WER92" s="545"/>
      <c r="WEU92" s="545"/>
      <c r="WEV92" s="545"/>
      <c r="WEX92" s="545"/>
      <c r="WEY92" s="545"/>
      <c r="WEZ92" s="545"/>
      <c r="WFC92" s="545"/>
      <c r="WFD92" s="545"/>
      <c r="WFF92" s="545"/>
      <c r="WFG92" s="545"/>
      <c r="WFH92" s="545"/>
      <c r="WFK92" s="545"/>
      <c r="WFL92" s="545"/>
      <c r="WFN92" s="545"/>
      <c r="WFO92" s="545"/>
      <c r="WFP92" s="545"/>
      <c r="WFS92" s="545"/>
      <c r="WFT92" s="545"/>
      <c r="WFV92" s="545"/>
      <c r="WFW92" s="545"/>
      <c r="WFX92" s="545"/>
      <c r="WGA92" s="545"/>
      <c r="WGB92" s="545"/>
      <c r="WGD92" s="545"/>
      <c r="WGE92" s="545"/>
      <c r="WGF92" s="545"/>
      <c r="WGI92" s="545"/>
      <c r="WGJ92" s="545"/>
      <c r="WGL92" s="545"/>
      <c r="WGM92" s="545"/>
      <c r="WGN92" s="545"/>
      <c r="WGQ92" s="545"/>
      <c r="WGR92" s="545"/>
      <c r="WGT92" s="545"/>
      <c r="WGU92" s="545"/>
      <c r="WGV92" s="545"/>
      <c r="WGY92" s="545"/>
      <c r="WGZ92" s="545"/>
      <c r="WHB92" s="545"/>
      <c r="WHC92" s="545"/>
      <c r="WHD92" s="545"/>
      <c r="WHG92" s="545"/>
      <c r="WHH92" s="545"/>
      <c r="WHJ92" s="545"/>
      <c r="WHK92" s="545"/>
      <c r="WHL92" s="545"/>
      <c r="WHO92" s="545"/>
      <c r="WHP92" s="545"/>
      <c r="WHR92" s="545"/>
      <c r="WHS92" s="545"/>
      <c r="WHT92" s="545"/>
      <c r="WHW92" s="545"/>
      <c r="WHX92" s="545"/>
      <c r="WHZ92" s="545"/>
      <c r="WIA92" s="545"/>
      <c r="WIB92" s="545"/>
      <c r="WIE92" s="545"/>
      <c r="WIF92" s="545"/>
      <c r="WIH92" s="545"/>
      <c r="WII92" s="545"/>
      <c r="WIJ92" s="545"/>
      <c r="WIM92" s="545"/>
      <c r="WIN92" s="545"/>
      <c r="WIP92" s="545"/>
      <c r="WIQ92" s="545"/>
      <c r="WIR92" s="545"/>
      <c r="WIU92" s="545"/>
      <c r="WIV92" s="545"/>
      <c r="WIX92" s="545"/>
      <c r="WIY92" s="545"/>
      <c r="WIZ92" s="545"/>
      <c r="WJC92" s="545"/>
      <c r="WJD92" s="545"/>
      <c r="WJF92" s="545"/>
      <c r="WJG92" s="545"/>
      <c r="WJH92" s="545"/>
      <c r="WJK92" s="545"/>
      <c r="WJL92" s="545"/>
      <c r="WJN92" s="545"/>
      <c r="WJO92" s="545"/>
      <c r="WJP92" s="545"/>
      <c r="WJS92" s="545"/>
      <c r="WJT92" s="545"/>
      <c r="WJV92" s="545"/>
      <c r="WJW92" s="545"/>
      <c r="WJX92" s="545"/>
      <c r="WKA92" s="545"/>
      <c r="WKB92" s="545"/>
      <c r="WKD92" s="545"/>
      <c r="WKE92" s="545"/>
      <c r="WKF92" s="545"/>
      <c r="WKI92" s="545"/>
      <c r="WKJ92" s="545"/>
      <c r="WKL92" s="545"/>
      <c r="WKM92" s="545"/>
      <c r="WKN92" s="545"/>
      <c r="WKQ92" s="545"/>
      <c r="WKR92" s="545"/>
      <c r="WKT92" s="545"/>
      <c r="WKU92" s="545"/>
      <c r="WKV92" s="545"/>
      <c r="WKY92" s="545"/>
      <c r="WKZ92" s="545"/>
      <c r="WLB92" s="545"/>
      <c r="WLC92" s="545"/>
      <c r="WLD92" s="545"/>
      <c r="WLG92" s="545"/>
      <c r="WLH92" s="545"/>
      <c r="WLJ92" s="545"/>
      <c r="WLK92" s="545"/>
      <c r="WLL92" s="545"/>
      <c r="WLO92" s="545"/>
      <c r="WLP92" s="545"/>
      <c r="WLR92" s="545"/>
      <c r="WLS92" s="545"/>
      <c r="WLT92" s="545"/>
      <c r="WLW92" s="545"/>
      <c r="WLX92" s="545"/>
      <c r="WLZ92" s="545"/>
      <c r="WMA92" s="545"/>
      <c r="WMB92" s="545"/>
      <c r="WME92" s="545"/>
      <c r="WMF92" s="545"/>
      <c r="WMH92" s="545"/>
      <c r="WMI92" s="545"/>
      <c r="WMJ92" s="545"/>
      <c r="WMM92" s="545"/>
      <c r="WMN92" s="545"/>
      <c r="WMP92" s="545"/>
      <c r="WMQ92" s="545"/>
      <c r="WMR92" s="545"/>
      <c r="WMU92" s="545"/>
      <c r="WMV92" s="545"/>
      <c r="WMX92" s="545"/>
      <c r="WMY92" s="545"/>
      <c r="WMZ92" s="545"/>
      <c r="WNC92" s="545"/>
      <c r="WND92" s="545"/>
      <c r="WNF92" s="545"/>
      <c r="WNG92" s="545"/>
      <c r="WNH92" s="545"/>
      <c r="WNK92" s="545"/>
      <c r="WNL92" s="545"/>
      <c r="WNN92" s="545"/>
      <c r="WNO92" s="545"/>
      <c r="WNP92" s="545"/>
      <c r="WNS92" s="545"/>
      <c r="WNT92" s="545"/>
      <c r="WNV92" s="545"/>
      <c r="WNW92" s="545"/>
      <c r="WNX92" s="545"/>
      <c r="WOA92" s="545"/>
      <c r="WOB92" s="545"/>
      <c r="WOD92" s="545"/>
      <c r="WOE92" s="545"/>
      <c r="WOF92" s="545"/>
      <c r="WOI92" s="545"/>
      <c r="WOJ92" s="545"/>
      <c r="WOL92" s="545"/>
      <c r="WOM92" s="545"/>
      <c r="WON92" s="545"/>
      <c r="WOQ92" s="545"/>
      <c r="WOR92" s="545"/>
      <c r="WOT92" s="545"/>
      <c r="WOU92" s="545"/>
      <c r="WOV92" s="545"/>
      <c r="WOY92" s="545"/>
      <c r="WOZ92" s="545"/>
      <c r="WPB92" s="545"/>
      <c r="WPC92" s="545"/>
      <c r="WPD92" s="545"/>
      <c r="WPG92" s="545"/>
      <c r="WPH92" s="545"/>
      <c r="WPJ92" s="545"/>
      <c r="WPK92" s="545"/>
      <c r="WPL92" s="545"/>
      <c r="WPO92" s="545"/>
      <c r="WPP92" s="545"/>
      <c r="WPR92" s="545"/>
      <c r="WPS92" s="545"/>
      <c r="WPT92" s="545"/>
      <c r="WPW92" s="545"/>
      <c r="WPX92" s="545"/>
      <c r="WPZ92" s="545"/>
      <c r="WQA92" s="545"/>
      <c r="WQB92" s="545"/>
      <c r="WQE92" s="545"/>
      <c r="WQF92" s="545"/>
      <c r="WQH92" s="545"/>
      <c r="WQI92" s="545"/>
      <c r="WQJ92" s="545"/>
      <c r="WQM92" s="545"/>
      <c r="WQN92" s="545"/>
      <c r="WQP92" s="545"/>
      <c r="WQQ92" s="545"/>
      <c r="WQR92" s="545"/>
      <c r="WQU92" s="545"/>
      <c r="WQV92" s="545"/>
      <c r="WQX92" s="545"/>
      <c r="WQY92" s="545"/>
      <c r="WQZ92" s="545"/>
      <c r="WRC92" s="545"/>
      <c r="WRD92" s="545"/>
      <c r="WRF92" s="545"/>
      <c r="WRG92" s="545"/>
      <c r="WRH92" s="545"/>
      <c r="WRK92" s="545"/>
      <c r="WRL92" s="545"/>
      <c r="WRN92" s="545"/>
      <c r="WRO92" s="545"/>
      <c r="WRP92" s="545"/>
      <c r="WRS92" s="545"/>
      <c r="WRT92" s="545"/>
      <c r="WRV92" s="545"/>
      <c r="WRW92" s="545"/>
      <c r="WRX92" s="545"/>
      <c r="WSA92" s="545"/>
      <c r="WSB92" s="545"/>
      <c r="WSD92" s="545"/>
      <c r="WSE92" s="545"/>
      <c r="WSF92" s="545"/>
      <c r="WSI92" s="545"/>
      <c r="WSJ92" s="545"/>
      <c r="WSL92" s="545"/>
      <c r="WSM92" s="545"/>
      <c r="WSN92" s="545"/>
      <c r="WSQ92" s="545"/>
      <c r="WSR92" s="545"/>
      <c r="WST92" s="545"/>
      <c r="WSU92" s="545"/>
      <c r="WSV92" s="545"/>
      <c r="WSY92" s="545"/>
      <c r="WSZ92" s="545"/>
      <c r="WTB92" s="545"/>
      <c r="WTC92" s="545"/>
      <c r="WTD92" s="545"/>
      <c r="WTG92" s="545"/>
      <c r="WTH92" s="545"/>
      <c r="WTJ92" s="545"/>
      <c r="WTK92" s="545"/>
      <c r="WTL92" s="545"/>
      <c r="WTO92" s="545"/>
      <c r="WTP92" s="545"/>
      <c r="WTR92" s="545"/>
      <c r="WTS92" s="545"/>
      <c r="WTT92" s="545"/>
      <c r="WTW92" s="545"/>
      <c r="WTX92" s="545"/>
      <c r="WTZ92" s="545"/>
      <c r="WUA92" s="545"/>
      <c r="WUB92" s="545"/>
      <c r="WUE92" s="545"/>
      <c r="WUF92" s="545"/>
      <c r="WUH92" s="545"/>
      <c r="WUI92" s="545"/>
      <c r="WUJ92" s="545"/>
      <c r="WUM92" s="545"/>
      <c r="WUN92" s="545"/>
      <c r="WUP92" s="545"/>
      <c r="WUQ92" s="545"/>
      <c r="WUR92" s="545"/>
      <c r="WUU92" s="545"/>
      <c r="WUV92" s="545"/>
      <c r="WUX92" s="545"/>
      <c r="WUY92" s="545"/>
      <c r="WUZ92" s="545"/>
      <c r="WVC92" s="545"/>
      <c r="WVD92" s="545"/>
      <c r="WVF92" s="545"/>
      <c r="WVG92" s="545"/>
      <c r="WVH92" s="545"/>
      <c r="WVK92" s="545"/>
      <c r="WVL92" s="545"/>
      <c r="WVN92" s="545"/>
      <c r="WVO92" s="545"/>
      <c r="WVP92" s="545"/>
      <c r="WVS92" s="545"/>
      <c r="WVT92" s="545"/>
      <c r="WVV92" s="545"/>
      <c r="WVW92" s="545"/>
      <c r="WVX92" s="545"/>
      <c r="WWA92" s="545"/>
      <c r="WWB92" s="545"/>
      <c r="WWD92" s="545"/>
      <c r="WWE92" s="545"/>
      <c r="WWF92" s="545"/>
      <c r="WWI92" s="545"/>
      <c r="WWJ92" s="545"/>
      <c r="WWL92" s="545"/>
      <c r="WWM92" s="545"/>
      <c r="WWN92" s="545"/>
      <c r="WWQ92" s="545"/>
      <c r="WWR92" s="545"/>
      <c r="WWT92" s="545"/>
      <c r="WWU92" s="545"/>
      <c r="WWV92" s="545"/>
      <c r="WWY92" s="545"/>
      <c r="WWZ92" s="545"/>
      <c r="WXB92" s="545"/>
      <c r="WXC92" s="545"/>
      <c r="WXD92" s="545"/>
      <c r="WXG92" s="545"/>
      <c r="WXH92" s="545"/>
      <c r="WXJ92" s="545"/>
      <c r="WXK92" s="545"/>
      <c r="WXL92" s="545"/>
      <c r="WXO92" s="545"/>
      <c r="WXP92" s="545"/>
      <c r="WXR92" s="545"/>
      <c r="WXS92" s="545"/>
      <c r="WXT92" s="545"/>
      <c r="WXW92" s="545"/>
      <c r="WXX92" s="545"/>
      <c r="WXZ92" s="545"/>
      <c r="WYA92" s="545"/>
      <c r="WYB92" s="545"/>
      <c r="WYE92" s="545"/>
      <c r="WYF92" s="545"/>
      <c r="WYH92" s="545"/>
      <c r="WYI92" s="545"/>
      <c r="WYJ92" s="545"/>
      <c r="WYM92" s="545"/>
      <c r="WYN92" s="545"/>
      <c r="WYP92" s="545"/>
      <c r="WYQ92" s="545"/>
      <c r="WYR92" s="545"/>
      <c r="WYU92" s="545"/>
      <c r="WYV92" s="545"/>
      <c r="WYX92" s="545"/>
      <c r="WYY92" s="545"/>
      <c r="WYZ92" s="545"/>
      <c r="WZC92" s="545"/>
      <c r="WZD92" s="545"/>
      <c r="WZF92" s="545"/>
      <c r="WZG92" s="545"/>
      <c r="WZH92" s="545"/>
      <c r="WZK92" s="545"/>
      <c r="WZL92" s="545"/>
      <c r="WZN92" s="545"/>
      <c r="WZO92" s="545"/>
      <c r="WZP92" s="545"/>
      <c r="WZS92" s="545"/>
      <c r="WZT92" s="545"/>
      <c r="WZV92" s="545"/>
      <c r="WZW92" s="545"/>
      <c r="WZX92" s="545"/>
      <c r="XAA92" s="545"/>
      <c r="XAB92" s="545"/>
      <c r="XAD92" s="545"/>
      <c r="XAE92" s="545"/>
      <c r="XAF92" s="545"/>
      <c r="XAI92" s="545"/>
      <c r="XAJ92" s="545"/>
      <c r="XAL92" s="545"/>
      <c r="XAM92" s="545"/>
      <c r="XAN92" s="545"/>
      <c r="XAQ92" s="545"/>
      <c r="XAR92" s="545"/>
      <c r="XAT92" s="545"/>
      <c r="XAU92" s="545"/>
      <c r="XAV92" s="545"/>
      <c r="XAY92" s="545"/>
      <c r="XAZ92" s="545"/>
      <c r="XBB92" s="545"/>
      <c r="XBC92" s="545"/>
      <c r="XBD92" s="545"/>
      <c r="XBG92" s="545"/>
      <c r="XBH92" s="545"/>
      <c r="XBJ92" s="545"/>
      <c r="XBK92" s="545"/>
      <c r="XBL92" s="545"/>
      <c r="XBO92" s="545"/>
      <c r="XBP92" s="545"/>
      <c r="XBR92" s="545"/>
      <c r="XBS92" s="545"/>
      <c r="XBT92" s="545"/>
      <c r="XBW92" s="545"/>
      <c r="XBX92" s="545"/>
      <c r="XBZ92" s="545"/>
      <c r="XCA92" s="545"/>
      <c r="XCB92" s="545"/>
      <c r="XCE92" s="545"/>
      <c r="XCF92" s="545"/>
      <c r="XCH92" s="545"/>
      <c r="XCI92" s="545"/>
      <c r="XCJ92" s="545"/>
      <c r="XCM92" s="545"/>
      <c r="XCN92" s="545"/>
      <c r="XCP92" s="545"/>
      <c r="XCQ92" s="545"/>
      <c r="XCR92" s="545"/>
      <c r="XCU92" s="545"/>
      <c r="XCV92" s="545"/>
      <c r="XCX92" s="545"/>
      <c r="XCY92" s="545"/>
      <c r="XCZ92" s="545"/>
      <c r="XDC92" s="545"/>
      <c r="XDD92" s="545"/>
      <c r="XDF92" s="545"/>
      <c r="XDG92" s="545"/>
      <c r="XDH92" s="545"/>
      <c r="XDK92" s="545"/>
      <c r="XDL92" s="545"/>
      <c r="XDN92" s="545"/>
      <c r="XDO92" s="545"/>
      <c r="XDP92" s="545"/>
      <c r="XDS92" s="545"/>
      <c r="XDT92" s="545"/>
      <c r="XDV92" s="545"/>
      <c r="XDW92" s="545"/>
      <c r="XDX92" s="545"/>
      <c r="XEA92" s="545"/>
      <c r="XEB92" s="545"/>
      <c r="XED92" s="545"/>
      <c r="XEE92" s="545"/>
      <c r="XEF92" s="545"/>
      <c r="XEI92" s="545"/>
      <c r="XEJ92" s="545"/>
      <c r="XEL92" s="545"/>
      <c r="XEM92" s="545"/>
      <c r="XEN92" s="545"/>
      <c r="XEQ92" s="545"/>
      <c r="XER92" s="545"/>
      <c r="XET92" s="545"/>
      <c r="XEU92" s="545"/>
      <c r="XEV92" s="545"/>
      <c r="XEY92" s="545"/>
      <c r="XEZ92" s="545"/>
      <c r="XFB92" s="545"/>
      <c r="XFC92" s="545"/>
      <c r="XFD92" s="545"/>
    </row>
    <row r="93" spans="3:1024 1026:2048 2050:3072 3074:4096 4098:5120 5122:6144 6146:7168 7170:8192 8194:9216 9218:10240 10242:11264 11266:12288 12290:13312 13314:14336 14338:15360 15362:16384" s="256" customFormat="1" x14ac:dyDescent="0.15">
      <c r="C93" s="49"/>
      <c r="D93" s="258"/>
      <c r="E93" s="274"/>
      <c r="F93" s="521"/>
      <c r="G93" s="274"/>
      <c r="H93" s="274"/>
      <c r="I93" s="274"/>
      <c r="J93" s="650"/>
      <c r="K93" s="650"/>
      <c r="L93" s="609"/>
      <c r="M93" s="521"/>
      <c r="N93" s="545"/>
      <c r="O93" s="545"/>
      <c r="P93" s="545"/>
      <c r="S93" s="545"/>
      <c r="T93" s="545"/>
      <c r="V93" s="545"/>
      <c r="W93" s="545"/>
      <c r="X93" s="545"/>
      <c r="AA93" s="545"/>
      <c r="AB93" s="545"/>
      <c r="AD93" s="545"/>
      <c r="AE93" s="545"/>
      <c r="AF93" s="545"/>
      <c r="AI93" s="545"/>
      <c r="AJ93" s="545"/>
      <c r="AL93" s="545"/>
      <c r="AM93" s="545"/>
      <c r="AN93" s="545"/>
      <c r="AQ93" s="545"/>
      <c r="AR93" s="545"/>
      <c r="AT93" s="545"/>
      <c r="AU93" s="545"/>
      <c r="AV93" s="545"/>
      <c r="AY93" s="545"/>
      <c r="AZ93" s="545"/>
      <c r="BB93" s="545"/>
      <c r="BC93" s="545"/>
      <c r="BD93" s="545"/>
      <c r="BG93" s="545"/>
      <c r="BH93" s="545"/>
      <c r="BJ93" s="545"/>
      <c r="BK93" s="545"/>
      <c r="BL93" s="545"/>
      <c r="BO93" s="545"/>
      <c r="BP93" s="545"/>
      <c r="BR93" s="545"/>
      <c r="BS93" s="545"/>
      <c r="BT93" s="545"/>
      <c r="BW93" s="545"/>
      <c r="BX93" s="545"/>
      <c r="BZ93" s="545"/>
      <c r="CA93" s="545"/>
      <c r="CB93" s="545"/>
      <c r="CE93" s="545"/>
      <c r="CF93" s="545"/>
      <c r="CH93" s="545"/>
      <c r="CI93" s="545"/>
      <c r="CJ93" s="545"/>
      <c r="CM93" s="545"/>
      <c r="CN93" s="545"/>
      <c r="CP93" s="545"/>
      <c r="CQ93" s="545"/>
      <c r="CR93" s="545"/>
      <c r="CU93" s="545"/>
      <c r="CV93" s="545"/>
      <c r="CX93" s="545"/>
      <c r="CY93" s="545"/>
      <c r="CZ93" s="545"/>
      <c r="DC93" s="545"/>
      <c r="DD93" s="545"/>
      <c r="DF93" s="545"/>
      <c r="DG93" s="545"/>
      <c r="DH93" s="545"/>
      <c r="DK93" s="545"/>
      <c r="DL93" s="545"/>
      <c r="DN93" s="545"/>
      <c r="DO93" s="545"/>
      <c r="DP93" s="545"/>
      <c r="DS93" s="545"/>
      <c r="DT93" s="545"/>
      <c r="DV93" s="545"/>
      <c r="DW93" s="545"/>
      <c r="DX93" s="545"/>
      <c r="EA93" s="545"/>
      <c r="EB93" s="545"/>
      <c r="ED93" s="545"/>
      <c r="EE93" s="545"/>
      <c r="EF93" s="545"/>
      <c r="EI93" s="545"/>
      <c r="EJ93" s="545"/>
      <c r="EL93" s="545"/>
      <c r="EM93" s="545"/>
      <c r="EN93" s="545"/>
      <c r="EQ93" s="545"/>
      <c r="ER93" s="545"/>
      <c r="ET93" s="545"/>
      <c r="EU93" s="545"/>
      <c r="EV93" s="545"/>
      <c r="EY93" s="545"/>
      <c r="EZ93" s="545"/>
      <c r="FB93" s="545"/>
      <c r="FC93" s="545"/>
      <c r="FD93" s="545"/>
      <c r="FG93" s="545"/>
      <c r="FH93" s="545"/>
      <c r="FJ93" s="545"/>
      <c r="FK93" s="545"/>
      <c r="FL93" s="545"/>
      <c r="FO93" s="545"/>
      <c r="FP93" s="545"/>
      <c r="FR93" s="545"/>
      <c r="FS93" s="545"/>
      <c r="FT93" s="545"/>
      <c r="FW93" s="545"/>
      <c r="FX93" s="545"/>
      <c r="FZ93" s="545"/>
      <c r="GA93" s="545"/>
      <c r="GB93" s="545"/>
      <c r="GE93" s="545"/>
      <c r="GF93" s="545"/>
      <c r="GH93" s="545"/>
      <c r="GI93" s="545"/>
      <c r="GJ93" s="545"/>
      <c r="GM93" s="545"/>
      <c r="GN93" s="545"/>
      <c r="GP93" s="545"/>
      <c r="GQ93" s="545"/>
      <c r="GR93" s="545"/>
      <c r="GU93" s="545"/>
      <c r="GV93" s="545"/>
      <c r="GX93" s="545"/>
      <c r="GY93" s="545"/>
      <c r="GZ93" s="545"/>
      <c r="HC93" s="545"/>
      <c r="HD93" s="545"/>
      <c r="HF93" s="545"/>
      <c r="HG93" s="545"/>
      <c r="HH93" s="545"/>
      <c r="HK93" s="545"/>
      <c r="HL93" s="545"/>
      <c r="HN93" s="545"/>
      <c r="HO93" s="545"/>
      <c r="HP93" s="545"/>
      <c r="HS93" s="545"/>
      <c r="HT93" s="545"/>
      <c r="HV93" s="545"/>
      <c r="HW93" s="545"/>
      <c r="HX93" s="545"/>
      <c r="IA93" s="545"/>
      <c r="IB93" s="545"/>
      <c r="ID93" s="545"/>
      <c r="IE93" s="545"/>
      <c r="IF93" s="545"/>
      <c r="II93" s="545"/>
      <c r="IJ93" s="545"/>
      <c r="IL93" s="545"/>
      <c r="IM93" s="545"/>
      <c r="IN93" s="545"/>
      <c r="IQ93" s="545"/>
      <c r="IR93" s="545"/>
      <c r="IT93" s="545"/>
      <c r="IU93" s="545"/>
      <c r="IV93" s="545"/>
      <c r="IY93" s="545"/>
      <c r="IZ93" s="545"/>
      <c r="JB93" s="545"/>
      <c r="JC93" s="545"/>
      <c r="JD93" s="545"/>
      <c r="JG93" s="545"/>
      <c r="JH93" s="545"/>
      <c r="JJ93" s="545"/>
      <c r="JK93" s="545"/>
      <c r="JL93" s="545"/>
      <c r="JO93" s="545"/>
      <c r="JP93" s="545"/>
      <c r="JR93" s="545"/>
      <c r="JS93" s="545"/>
      <c r="JT93" s="545"/>
      <c r="JW93" s="545"/>
      <c r="JX93" s="545"/>
      <c r="JZ93" s="545"/>
      <c r="KA93" s="545"/>
      <c r="KB93" s="545"/>
      <c r="KE93" s="545"/>
      <c r="KF93" s="545"/>
      <c r="KH93" s="545"/>
      <c r="KI93" s="545"/>
      <c r="KJ93" s="545"/>
      <c r="KM93" s="545"/>
      <c r="KN93" s="545"/>
      <c r="KP93" s="545"/>
      <c r="KQ93" s="545"/>
      <c r="KR93" s="545"/>
      <c r="KU93" s="545"/>
      <c r="KV93" s="545"/>
      <c r="KX93" s="545"/>
      <c r="KY93" s="545"/>
      <c r="KZ93" s="545"/>
      <c r="LC93" s="545"/>
      <c r="LD93" s="545"/>
      <c r="LF93" s="545"/>
      <c r="LG93" s="545"/>
      <c r="LH93" s="545"/>
      <c r="LK93" s="545"/>
      <c r="LL93" s="545"/>
      <c r="LN93" s="545"/>
      <c r="LO93" s="545"/>
      <c r="LP93" s="545"/>
      <c r="LS93" s="545"/>
      <c r="LT93" s="545"/>
      <c r="LV93" s="545"/>
      <c r="LW93" s="545"/>
      <c r="LX93" s="545"/>
      <c r="MA93" s="545"/>
      <c r="MB93" s="545"/>
      <c r="MD93" s="545"/>
      <c r="ME93" s="545"/>
      <c r="MF93" s="545"/>
      <c r="MI93" s="545"/>
      <c r="MJ93" s="545"/>
      <c r="ML93" s="545"/>
      <c r="MM93" s="545"/>
      <c r="MN93" s="545"/>
      <c r="MQ93" s="545"/>
      <c r="MR93" s="545"/>
      <c r="MT93" s="545"/>
      <c r="MU93" s="545"/>
      <c r="MV93" s="545"/>
      <c r="MY93" s="545"/>
      <c r="MZ93" s="545"/>
      <c r="NB93" s="545"/>
      <c r="NC93" s="545"/>
      <c r="ND93" s="545"/>
      <c r="NG93" s="545"/>
      <c r="NH93" s="545"/>
      <c r="NJ93" s="545"/>
      <c r="NK93" s="545"/>
      <c r="NL93" s="545"/>
      <c r="NO93" s="545"/>
      <c r="NP93" s="545"/>
      <c r="NR93" s="545"/>
      <c r="NS93" s="545"/>
      <c r="NT93" s="545"/>
      <c r="NW93" s="545"/>
      <c r="NX93" s="545"/>
      <c r="NZ93" s="545"/>
      <c r="OA93" s="545"/>
      <c r="OB93" s="545"/>
      <c r="OE93" s="545"/>
      <c r="OF93" s="545"/>
      <c r="OH93" s="545"/>
      <c r="OI93" s="545"/>
      <c r="OJ93" s="545"/>
      <c r="OM93" s="545"/>
      <c r="ON93" s="545"/>
      <c r="OP93" s="545"/>
      <c r="OQ93" s="545"/>
      <c r="OR93" s="545"/>
      <c r="OU93" s="545"/>
      <c r="OV93" s="545"/>
      <c r="OX93" s="545"/>
      <c r="OY93" s="545"/>
      <c r="OZ93" s="545"/>
      <c r="PC93" s="545"/>
      <c r="PD93" s="545"/>
      <c r="PF93" s="545"/>
      <c r="PG93" s="545"/>
      <c r="PH93" s="545"/>
      <c r="PK93" s="545"/>
      <c r="PL93" s="545"/>
      <c r="PN93" s="545"/>
      <c r="PO93" s="545"/>
      <c r="PP93" s="545"/>
      <c r="PS93" s="545"/>
      <c r="PT93" s="545"/>
      <c r="PV93" s="545"/>
      <c r="PW93" s="545"/>
      <c r="PX93" s="545"/>
      <c r="QA93" s="545"/>
      <c r="QB93" s="545"/>
      <c r="QD93" s="545"/>
      <c r="QE93" s="545"/>
      <c r="QF93" s="545"/>
      <c r="QI93" s="545"/>
      <c r="QJ93" s="545"/>
      <c r="QL93" s="545"/>
      <c r="QM93" s="545"/>
      <c r="QN93" s="545"/>
      <c r="QQ93" s="545"/>
      <c r="QR93" s="545"/>
      <c r="QT93" s="545"/>
      <c r="QU93" s="545"/>
      <c r="QV93" s="545"/>
      <c r="QY93" s="545"/>
      <c r="QZ93" s="545"/>
      <c r="RB93" s="545"/>
      <c r="RC93" s="545"/>
      <c r="RD93" s="545"/>
      <c r="RG93" s="545"/>
      <c r="RH93" s="545"/>
      <c r="RJ93" s="545"/>
      <c r="RK93" s="545"/>
      <c r="RL93" s="545"/>
      <c r="RO93" s="545"/>
      <c r="RP93" s="545"/>
      <c r="RR93" s="545"/>
      <c r="RS93" s="545"/>
      <c r="RT93" s="545"/>
      <c r="RW93" s="545"/>
      <c r="RX93" s="545"/>
      <c r="RZ93" s="545"/>
      <c r="SA93" s="545"/>
      <c r="SB93" s="545"/>
      <c r="SE93" s="545"/>
      <c r="SF93" s="545"/>
      <c r="SH93" s="545"/>
      <c r="SI93" s="545"/>
      <c r="SJ93" s="545"/>
      <c r="SM93" s="545"/>
      <c r="SN93" s="545"/>
      <c r="SP93" s="545"/>
      <c r="SQ93" s="545"/>
      <c r="SR93" s="545"/>
      <c r="SU93" s="545"/>
      <c r="SV93" s="545"/>
      <c r="SX93" s="545"/>
      <c r="SY93" s="545"/>
      <c r="SZ93" s="545"/>
      <c r="TC93" s="545"/>
      <c r="TD93" s="545"/>
      <c r="TF93" s="545"/>
      <c r="TG93" s="545"/>
      <c r="TH93" s="545"/>
      <c r="TK93" s="545"/>
      <c r="TL93" s="545"/>
      <c r="TN93" s="545"/>
      <c r="TO93" s="545"/>
      <c r="TP93" s="545"/>
      <c r="TS93" s="545"/>
      <c r="TT93" s="545"/>
      <c r="TV93" s="545"/>
      <c r="TW93" s="545"/>
      <c r="TX93" s="545"/>
      <c r="UA93" s="545"/>
      <c r="UB93" s="545"/>
      <c r="UD93" s="545"/>
      <c r="UE93" s="545"/>
      <c r="UF93" s="545"/>
      <c r="UI93" s="545"/>
      <c r="UJ93" s="545"/>
      <c r="UL93" s="545"/>
      <c r="UM93" s="545"/>
      <c r="UN93" s="545"/>
      <c r="UQ93" s="545"/>
      <c r="UR93" s="545"/>
      <c r="UT93" s="545"/>
      <c r="UU93" s="545"/>
      <c r="UV93" s="545"/>
      <c r="UY93" s="545"/>
      <c r="UZ93" s="545"/>
      <c r="VB93" s="545"/>
      <c r="VC93" s="545"/>
      <c r="VD93" s="545"/>
      <c r="VG93" s="545"/>
      <c r="VH93" s="545"/>
      <c r="VJ93" s="545"/>
      <c r="VK93" s="545"/>
      <c r="VL93" s="545"/>
      <c r="VO93" s="545"/>
      <c r="VP93" s="545"/>
      <c r="VR93" s="545"/>
      <c r="VS93" s="545"/>
      <c r="VT93" s="545"/>
      <c r="VW93" s="545"/>
      <c r="VX93" s="545"/>
      <c r="VZ93" s="545"/>
      <c r="WA93" s="545"/>
      <c r="WB93" s="545"/>
      <c r="WE93" s="545"/>
      <c r="WF93" s="545"/>
      <c r="WH93" s="545"/>
      <c r="WI93" s="545"/>
      <c r="WJ93" s="545"/>
      <c r="WM93" s="545"/>
      <c r="WN93" s="545"/>
      <c r="WP93" s="545"/>
      <c r="WQ93" s="545"/>
      <c r="WR93" s="545"/>
      <c r="WU93" s="545"/>
      <c r="WV93" s="545"/>
      <c r="WX93" s="545"/>
      <c r="WY93" s="545"/>
      <c r="WZ93" s="545"/>
      <c r="XC93" s="545"/>
      <c r="XD93" s="545"/>
      <c r="XF93" s="545"/>
      <c r="XG93" s="545"/>
      <c r="XH93" s="545"/>
      <c r="XK93" s="545"/>
      <c r="XL93" s="545"/>
      <c r="XN93" s="545"/>
      <c r="XO93" s="545"/>
      <c r="XP93" s="545"/>
      <c r="XS93" s="545"/>
      <c r="XT93" s="545"/>
      <c r="XV93" s="545"/>
      <c r="XW93" s="545"/>
      <c r="XX93" s="545"/>
      <c r="YA93" s="545"/>
      <c r="YB93" s="545"/>
      <c r="YD93" s="545"/>
      <c r="YE93" s="545"/>
      <c r="YF93" s="545"/>
      <c r="YI93" s="545"/>
      <c r="YJ93" s="545"/>
      <c r="YL93" s="545"/>
      <c r="YM93" s="545"/>
      <c r="YN93" s="545"/>
      <c r="YQ93" s="545"/>
      <c r="YR93" s="545"/>
      <c r="YT93" s="545"/>
      <c r="YU93" s="545"/>
      <c r="YV93" s="545"/>
      <c r="YY93" s="545"/>
      <c r="YZ93" s="545"/>
      <c r="ZB93" s="545"/>
      <c r="ZC93" s="545"/>
      <c r="ZD93" s="545"/>
      <c r="ZG93" s="545"/>
      <c r="ZH93" s="545"/>
      <c r="ZJ93" s="545"/>
      <c r="ZK93" s="545"/>
      <c r="ZL93" s="545"/>
      <c r="ZO93" s="545"/>
      <c r="ZP93" s="545"/>
      <c r="ZR93" s="545"/>
      <c r="ZS93" s="545"/>
      <c r="ZT93" s="545"/>
      <c r="ZW93" s="545"/>
      <c r="ZX93" s="545"/>
      <c r="ZZ93" s="545"/>
      <c r="AAA93" s="545"/>
      <c r="AAB93" s="545"/>
      <c r="AAE93" s="545"/>
      <c r="AAF93" s="545"/>
      <c r="AAH93" s="545"/>
      <c r="AAI93" s="545"/>
      <c r="AAJ93" s="545"/>
      <c r="AAM93" s="545"/>
      <c r="AAN93" s="545"/>
      <c r="AAP93" s="545"/>
      <c r="AAQ93" s="545"/>
      <c r="AAR93" s="545"/>
      <c r="AAU93" s="545"/>
      <c r="AAV93" s="545"/>
      <c r="AAX93" s="545"/>
      <c r="AAY93" s="545"/>
      <c r="AAZ93" s="545"/>
      <c r="ABC93" s="545"/>
      <c r="ABD93" s="545"/>
      <c r="ABF93" s="545"/>
      <c r="ABG93" s="545"/>
      <c r="ABH93" s="545"/>
      <c r="ABK93" s="545"/>
      <c r="ABL93" s="545"/>
      <c r="ABN93" s="545"/>
      <c r="ABO93" s="545"/>
      <c r="ABP93" s="545"/>
      <c r="ABS93" s="545"/>
      <c r="ABT93" s="545"/>
      <c r="ABV93" s="545"/>
      <c r="ABW93" s="545"/>
      <c r="ABX93" s="545"/>
      <c r="ACA93" s="545"/>
      <c r="ACB93" s="545"/>
      <c r="ACD93" s="545"/>
      <c r="ACE93" s="545"/>
      <c r="ACF93" s="545"/>
      <c r="ACI93" s="545"/>
      <c r="ACJ93" s="545"/>
      <c r="ACL93" s="545"/>
      <c r="ACM93" s="545"/>
      <c r="ACN93" s="545"/>
      <c r="ACQ93" s="545"/>
      <c r="ACR93" s="545"/>
      <c r="ACT93" s="545"/>
      <c r="ACU93" s="545"/>
      <c r="ACV93" s="545"/>
      <c r="ACY93" s="545"/>
      <c r="ACZ93" s="545"/>
      <c r="ADB93" s="545"/>
      <c r="ADC93" s="545"/>
      <c r="ADD93" s="545"/>
      <c r="ADG93" s="545"/>
      <c r="ADH93" s="545"/>
      <c r="ADJ93" s="545"/>
      <c r="ADK93" s="545"/>
      <c r="ADL93" s="545"/>
      <c r="ADO93" s="545"/>
      <c r="ADP93" s="545"/>
      <c r="ADR93" s="545"/>
      <c r="ADS93" s="545"/>
      <c r="ADT93" s="545"/>
      <c r="ADW93" s="545"/>
      <c r="ADX93" s="545"/>
      <c r="ADZ93" s="545"/>
      <c r="AEA93" s="545"/>
      <c r="AEB93" s="545"/>
      <c r="AEE93" s="545"/>
      <c r="AEF93" s="545"/>
      <c r="AEH93" s="545"/>
      <c r="AEI93" s="545"/>
      <c r="AEJ93" s="545"/>
      <c r="AEM93" s="545"/>
      <c r="AEN93" s="545"/>
      <c r="AEP93" s="545"/>
      <c r="AEQ93" s="545"/>
      <c r="AER93" s="545"/>
      <c r="AEU93" s="545"/>
      <c r="AEV93" s="545"/>
      <c r="AEX93" s="545"/>
      <c r="AEY93" s="545"/>
      <c r="AEZ93" s="545"/>
      <c r="AFC93" s="545"/>
      <c r="AFD93" s="545"/>
      <c r="AFF93" s="545"/>
      <c r="AFG93" s="545"/>
      <c r="AFH93" s="545"/>
      <c r="AFK93" s="545"/>
      <c r="AFL93" s="545"/>
      <c r="AFN93" s="545"/>
      <c r="AFO93" s="545"/>
      <c r="AFP93" s="545"/>
      <c r="AFS93" s="545"/>
      <c r="AFT93" s="545"/>
      <c r="AFV93" s="545"/>
      <c r="AFW93" s="545"/>
      <c r="AFX93" s="545"/>
      <c r="AGA93" s="545"/>
      <c r="AGB93" s="545"/>
      <c r="AGD93" s="545"/>
      <c r="AGE93" s="545"/>
      <c r="AGF93" s="545"/>
      <c r="AGI93" s="545"/>
      <c r="AGJ93" s="545"/>
      <c r="AGL93" s="545"/>
      <c r="AGM93" s="545"/>
      <c r="AGN93" s="545"/>
      <c r="AGQ93" s="545"/>
      <c r="AGR93" s="545"/>
      <c r="AGT93" s="545"/>
      <c r="AGU93" s="545"/>
      <c r="AGV93" s="545"/>
      <c r="AGY93" s="545"/>
      <c r="AGZ93" s="545"/>
      <c r="AHB93" s="545"/>
      <c r="AHC93" s="545"/>
      <c r="AHD93" s="545"/>
      <c r="AHG93" s="545"/>
      <c r="AHH93" s="545"/>
      <c r="AHJ93" s="545"/>
      <c r="AHK93" s="545"/>
      <c r="AHL93" s="545"/>
      <c r="AHO93" s="545"/>
      <c r="AHP93" s="545"/>
      <c r="AHR93" s="545"/>
      <c r="AHS93" s="545"/>
      <c r="AHT93" s="545"/>
      <c r="AHW93" s="545"/>
      <c r="AHX93" s="545"/>
      <c r="AHZ93" s="545"/>
      <c r="AIA93" s="545"/>
      <c r="AIB93" s="545"/>
      <c r="AIE93" s="545"/>
      <c r="AIF93" s="545"/>
      <c r="AIH93" s="545"/>
      <c r="AII93" s="545"/>
      <c r="AIJ93" s="545"/>
      <c r="AIM93" s="545"/>
      <c r="AIN93" s="545"/>
      <c r="AIP93" s="545"/>
      <c r="AIQ93" s="545"/>
      <c r="AIR93" s="545"/>
      <c r="AIU93" s="545"/>
      <c r="AIV93" s="545"/>
      <c r="AIX93" s="545"/>
      <c r="AIY93" s="545"/>
      <c r="AIZ93" s="545"/>
      <c r="AJC93" s="545"/>
      <c r="AJD93" s="545"/>
      <c r="AJF93" s="545"/>
      <c r="AJG93" s="545"/>
      <c r="AJH93" s="545"/>
      <c r="AJK93" s="545"/>
      <c r="AJL93" s="545"/>
      <c r="AJN93" s="545"/>
      <c r="AJO93" s="545"/>
      <c r="AJP93" s="545"/>
      <c r="AJS93" s="545"/>
      <c r="AJT93" s="545"/>
      <c r="AJV93" s="545"/>
      <c r="AJW93" s="545"/>
      <c r="AJX93" s="545"/>
      <c r="AKA93" s="545"/>
      <c r="AKB93" s="545"/>
      <c r="AKD93" s="545"/>
      <c r="AKE93" s="545"/>
      <c r="AKF93" s="545"/>
      <c r="AKI93" s="545"/>
      <c r="AKJ93" s="545"/>
      <c r="AKL93" s="545"/>
      <c r="AKM93" s="545"/>
      <c r="AKN93" s="545"/>
      <c r="AKQ93" s="545"/>
      <c r="AKR93" s="545"/>
      <c r="AKT93" s="545"/>
      <c r="AKU93" s="545"/>
      <c r="AKV93" s="545"/>
      <c r="AKY93" s="545"/>
      <c r="AKZ93" s="545"/>
      <c r="ALB93" s="545"/>
      <c r="ALC93" s="545"/>
      <c r="ALD93" s="545"/>
      <c r="ALG93" s="545"/>
      <c r="ALH93" s="545"/>
      <c r="ALJ93" s="545"/>
      <c r="ALK93" s="545"/>
      <c r="ALL93" s="545"/>
      <c r="ALO93" s="545"/>
      <c r="ALP93" s="545"/>
      <c r="ALR93" s="545"/>
      <c r="ALS93" s="545"/>
      <c r="ALT93" s="545"/>
      <c r="ALW93" s="545"/>
      <c r="ALX93" s="545"/>
      <c r="ALZ93" s="545"/>
      <c r="AMA93" s="545"/>
      <c r="AMB93" s="545"/>
      <c r="AME93" s="545"/>
      <c r="AMF93" s="545"/>
      <c r="AMH93" s="545"/>
      <c r="AMI93" s="545"/>
      <c r="AMJ93" s="545"/>
      <c r="AMM93" s="545"/>
      <c r="AMN93" s="545"/>
      <c r="AMP93" s="545"/>
      <c r="AMQ93" s="545"/>
      <c r="AMR93" s="545"/>
      <c r="AMU93" s="545"/>
      <c r="AMV93" s="545"/>
      <c r="AMX93" s="545"/>
      <c r="AMY93" s="545"/>
      <c r="AMZ93" s="545"/>
      <c r="ANC93" s="545"/>
      <c r="AND93" s="545"/>
      <c r="ANF93" s="545"/>
      <c r="ANG93" s="545"/>
      <c r="ANH93" s="545"/>
      <c r="ANK93" s="545"/>
      <c r="ANL93" s="545"/>
      <c r="ANN93" s="545"/>
      <c r="ANO93" s="545"/>
      <c r="ANP93" s="545"/>
      <c r="ANS93" s="545"/>
      <c r="ANT93" s="545"/>
      <c r="ANV93" s="545"/>
      <c r="ANW93" s="545"/>
      <c r="ANX93" s="545"/>
      <c r="AOA93" s="545"/>
      <c r="AOB93" s="545"/>
      <c r="AOD93" s="545"/>
      <c r="AOE93" s="545"/>
      <c r="AOF93" s="545"/>
      <c r="AOI93" s="545"/>
      <c r="AOJ93" s="545"/>
      <c r="AOL93" s="545"/>
      <c r="AOM93" s="545"/>
      <c r="AON93" s="545"/>
      <c r="AOQ93" s="545"/>
      <c r="AOR93" s="545"/>
      <c r="AOT93" s="545"/>
      <c r="AOU93" s="545"/>
      <c r="AOV93" s="545"/>
      <c r="AOY93" s="545"/>
      <c r="AOZ93" s="545"/>
      <c r="APB93" s="545"/>
      <c r="APC93" s="545"/>
      <c r="APD93" s="545"/>
      <c r="APG93" s="545"/>
      <c r="APH93" s="545"/>
      <c r="APJ93" s="545"/>
      <c r="APK93" s="545"/>
      <c r="APL93" s="545"/>
      <c r="APO93" s="545"/>
      <c r="APP93" s="545"/>
      <c r="APR93" s="545"/>
      <c r="APS93" s="545"/>
      <c r="APT93" s="545"/>
      <c r="APW93" s="545"/>
      <c r="APX93" s="545"/>
      <c r="APZ93" s="545"/>
      <c r="AQA93" s="545"/>
      <c r="AQB93" s="545"/>
      <c r="AQE93" s="545"/>
      <c r="AQF93" s="545"/>
      <c r="AQH93" s="545"/>
      <c r="AQI93" s="545"/>
      <c r="AQJ93" s="545"/>
      <c r="AQM93" s="545"/>
      <c r="AQN93" s="545"/>
      <c r="AQP93" s="545"/>
      <c r="AQQ93" s="545"/>
      <c r="AQR93" s="545"/>
      <c r="AQU93" s="545"/>
      <c r="AQV93" s="545"/>
      <c r="AQX93" s="545"/>
      <c r="AQY93" s="545"/>
      <c r="AQZ93" s="545"/>
      <c r="ARC93" s="545"/>
      <c r="ARD93" s="545"/>
      <c r="ARF93" s="545"/>
      <c r="ARG93" s="545"/>
      <c r="ARH93" s="545"/>
      <c r="ARK93" s="545"/>
      <c r="ARL93" s="545"/>
      <c r="ARN93" s="545"/>
      <c r="ARO93" s="545"/>
      <c r="ARP93" s="545"/>
      <c r="ARS93" s="545"/>
      <c r="ART93" s="545"/>
      <c r="ARV93" s="545"/>
      <c r="ARW93" s="545"/>
      <c r="ARX93" s="545"/>
      <c r="ASA93" s="545"/>
      <c r="ASB93" s="545"/>
      <c r="ASD93" s="545"/>
      <c r="ASE93" s="545"/>
      <c r="ASF93" s="545"/>
      <c r="ASI93" s="545"/>
      <c r="ASJ93" s="545"/>
      <c r="ASL93" s="545"/>
      <c r="ASM93" s="545"/>
      <c r="ASN93" s="545"/>
      <c r="ASQ93" s="545"/>
      <c r="ASR93" s="545"/>
      <c r="AST93" s="545"/>
      <c r="ASU93" s="545"/>
      <c r="ASV93" s="545"/>
      <c r="ASY93" s="545"/>
      <c r="ASZ93" s="545"/>
      <c r="ATB93" s="545"/>
      <c r="ATC93" s="545"/>
      <c r="ATD93" s="545"/>
      <c r="ATG93" s="545"/>
      <c r="ATH93" s="545"/>
      <c r="ATJ93" s="545"/>
      <c r="ATK93" s="545"/>
      <c r="ATL93" s="545"/>
      <c r="ATO93" s="545"/>
      <c r="ATP93" s="545"/>
      <c r="ATR93" s="545"/>
      <c r="ATS93" s="545"/>
      <c r="ATT93" s="545"/>
      <c r="ATW93" s="545"/>
      <c r="ATX93" s="545"/>
      <c r="ATZ93" s="545"/>
      <c r="AUA93" s="545"/>
      <c r="AUB93" s="545"/>
      <c r="AUE93" s="545"/>
      <c r="AUF93" s="545"/>
      <c r="AUH93" s="545"/>
      <c r="AUI93" s="545"/>
      <c r="AUJ93" s="545"/>
      <c r="AUM93" s="545"/>
      <c r="AUN93" s="545"/>
      <c r="AUP93" s="545"/>
      <c r="AUQ93" s="545"/>
      <c r="AUR93" s="545"/>
      <c r="AUU93" s="545"/>
      <c r="AUV93" s="545"/>
      <c r="AUX93" s="545"/>
      <c r="AUY93" s="545"/>
      <c r="AUZ93" s="545"/>
      <c r="AVC93" s="545"/>
      <c r="AVD93" s="545"/>
      <c r="AVF93" s="545"/>
      <c r="AVG93" s="545"/>
      <c r="AVH93" s="545"/>
      <c r="AVK93" s="545"/>
      <c r="AVL93" s="545"/>
      <c r="AVN93" s="545"/>
      <c r="AVO93" s="545"/>
      <c r="AVP93" s="545"/>
      <c r="AVS93" s="545"/>
      <c r="AVT93" s="545"/>
      <c r="AVV93" s="545"/>
      <c r="AVW93" s="545"/>
      <c r="AVX93" s="545"/>
      <c r="AWA93" s="545"/>
      <c r="AWB93" s="545"/>
      <c r="AWD93" s="545"/>
      <c r="AWE93" s="545"/>
      <c r="AWF93" s="545"/>
      <c r="AWI93" s="545"/>
      <c r="AWJ93" s="545"/>
      <c r="AWL93" s="545"/>
      <c r="AWM93" s="545"/>
      <c r="AWN93" s="545"/>
      <c r="AWQ93" s="545"/>
      <c r="AWR93" s="545"/>
      <c r="AWT93" s="545"/>
      <c r="AWU93" s="545"/>
      <c r="AWV93" s="545"/>
      <c r="AWY93" s="545"/>
      <c r="AWZ93" s="545"/>
      <c r="AXB93" s="545"/>
      <c r="AXC93" s="545"/>
      <c r="AXD93" s="545"/>
      <c r="AXG93" s="545"/>
      <c r="AXH93" s="545"/>
      <c r="AXJ93" s="545"/>
      <c r="AXK93" s="545"/>
      <c r="AXL93" s="545"/>
      <c r="AXO93" s="545"/>
      <c r="AXP93" s="545"/>
      <c r="AXR93" s="545"/>
      <c r="AXS93" s="545"/>
      <c r="AXT93" s="545"/>
      <c r="AXW93" s="545"/>
      <c r="AXX93" s="545"/>
      <c r="AXZ93" s="545"/>
      <c r="AYA93" s="545"/>
      <c r="AYB93" s="545"/>
      <c r="AYE93" s="545"/>
      <c r="AYF93" s="545"/>
      <c r="AYH93" s="545"/>
      <c r="AYI93" s="545"/>
      <c r="AYJ93" s="545"/>
      <c r="AYM93" s="545"/>
      <c r="AYN93" s="545"/>
      <c r="AYP93" s="545"/>
      <c r="AYQ93" s="545"/>
      <c r="AYR93" s="545"/>
      <c r="AYU93" s="545"/>
      <c r="AYV93" s="545"/>
      <c r="AYX93" s="545"/>
      <c r="AYY93" s="545"/>
      <c r="AYZ93" s="545"/>
      <c r="AZC93" s="545"/>
      <c r="AZD93" s="545"/>
      <c r="AZF93" s="545"/>
      <c r="AZG93" s="545"/>
      <c r="AZH93" s="545"/>
      <c r="AZK93" s="545"/>
      <c r="AZL93" s="545"/>
      <c r="AZN93" s="545"/>
      <c r="AZO93" s="545"/>
      <c r="AZP93" s="545"/>
      <c r="AZS93" s="545"/>
      <c r="AZT93" s="545"/>
      <c r="AZV93" s="545"/>
      <c r="AZW93" s="545"/>
      <c r="AZX93" s="545"/>
      <c r="BAA93" s="545"/>
      <c r="BAB93" s="545"/>
      <c r="BAD93" s="545"/>
      <c r="BAE93" s="545"/>
      <c r="BAF93" s="545"/>
      <c r="BAI93" s="545"/>
      <c r="BAJ93" s="545"/>
      <c r="BAL93" s="545"/>
      <c r="BAM93" s="545"/>
      <c r="BAN93" s="545"/>
      <c r="BAQ93" s="545"/>
      <c r="BAR93" s="545"/>
      <c r="BAT93" s="545"/>
      <c r="BAU93" s="545"/>
      <c r="BAV93" s="545"/>
      <c r="BAY93" s="545"/>
      <c r="BAZ93" s="545"/>
      <c r="BBB93" s="545"/>
      <c r="BBC93" s="545"/>
      <c r="BBD93" s="545"/>
      <c r="BBG93" s="545"/>
      <c r="BBH93" s="545"/>
      <c r="BBJ93" s="545"/>
      <c r="BBK93" s="545"/>
      <c r="BBL93" s="545"/>
      <c r="BBO93" s="545"/>
      <c r="BBP93" s="545"/>
      <c r="BBR93" s="545"/>
      <c r="BBS93" s="545"/>
      <c r="BBT93" s="545"/>
      <c r="BBW93" s="545"/>
      <c r="BBX93" s="545"/>
      <c r="BBZ93" s="545"/>
      <c r="BCA93" s="545"/>
      <c r="BCB93" s="545"/>
      <c r="BCE93" s="545"/>
      <c r="BCF93" s="545"/>
      <c r="BCH93" s="545"/>
      <c r="BCI93" s="545"/>
      <c r="BCJ93" s="545"/>
      <c r="BCM93" s="545"/>
      <c r="BCN93" s="545"/>
      <c r="BCP93" s="545"/>
      <c r="BCQ93" s="545"/>
      <c r="BCR93" s="545"/>
      <c r="BCU93" s="545"/>
      <c r="BCV93" s="545"/>
      <c r="BCX93" s="545"/>
      <c r="BCY93" s="545"/>
      <c r="BCZ93" s="545"/>
      <c r="BDC93" s="545"/>
      <c r="BDD93" s="545"/>
      <c r="BDF93" s="545"/>
      <c r="BDG93" s="545"/>
      <c r="BDH93" s="545"/>
      <c r="BDK93" s="545"/>
      <c r="BDL93" s="545"/>
      <c r="BDN93" s="545"/>
      <c r="BDO93" s="545"/>
      <c r="BDP93" s="545"/>
      <c r="BDS93" s="545"/>
      <c r="BDT93" s="545"/>
      <c r="BDV93" s="545"/>
      <c r="BDW93" s="545"/>
      <c r="BDX93" s="545"/>
      <c r="BEA93" s="545"/>
      <c r="BEB93" s="545"/>
      <c r="BED93" s="545"/>
      <c r="BEE93" s="545"/>
      <c r="BEF93" s="545"/>
      <c r="BEI93" s="545"/>
      <c r="BEJ93" s="545"/>
      <c r="BEL93" s="545"/>
      <c r="BEM93" s="545"/>
      <c r="BEN93" s="545"/>
      <c r="BEQ93" s="545"/>
      <c r="BER93" s="545"/>
      <c r="BET93" s="545"/>
      <c r="BEU93" s="545"/>
      <c r="BEV93" s="545"/>
      <c r="BEY93" s="545"/>
      <c r="BEZ93" s="545"/>
      <c r="BFB93" s="545"/>
      <c r="BFC93" s="545"/>
      <c r="BFD93" s="545"/>
      <c r="BFG93" s="545"/>
      <c r="BFH93" s="545"/>
      <c r="BFJ93" s="545"/>
      <c r="BFK93" s="545"/>
      <c r="BFL93" s="545"/>
      <c r="BFO93" s="545"/>
      <c r="BFP93" s="545"/>
      <c r="BFR93" s="545"/>
      <c r="BFS93" s="545"/>
      <c r="BFT93" s="545"/>
      <c r="BFW93" s="545"/>
      <c r="BFX93" s="545"/>
      <c r="BFZ93" s="545"/>
      <c r="BGA93" s="545"/>
      <c r="BGB93" s="545"/>
      <c r="BGE93" s="545"/>
      <c r="BGF93" s="545"/>
      <c r="BGH93" s="545"/>
      <c r="BGI93" s="545"/>
      <c r="BGJ93" s="545"/>
      <c r="BGM93" s="545"/>
      <c r="BGN93" s="545"/>
      <c r="BGP93" s="545"/>
      <c r="BGQ93" s="545"/>
      <c r="BGR93" s="545"/>
      <c r="BGU93" s="545"/>
      <c r="BGV93" s="545"/>
      <c r="BGX93" s="545"/>
      <c r="BGY93" s="545"/>
      <c r="BGZ93" s="545"/>
      <c r="BHC93" s="545"/>
      <c r="BHD93" s="545"/>
      <c r="BHF93" s="545"/>
      <c r="BHG93" s="545"/>
      <c r="BHH93" s="545"/>
      <c r="BHK93" s="545"/>
      <c r="BHL93" s="545"/>
      <c r="BHN93" s="545"/>
      <c r="BHO93" s="545"/>
      <c r="BHP93" s="545"/>
      <c r="BHS93" s="545"/>
      <c r="BHT93" s="545"/>
      <c r="BHV93" s="545"/>
      <c r="BHW93" s="545"/>
      <c r="BHX93" s="545"/>
      <c r="BIA93" s="545"/>
      <c r="BIB93" s="545"/>
      <c r="BID93" s="545"/>
      <c r="BIE93" s="545"/>
      <c r="BIF93" s="545"/>
      <c r="BII93" s="545"/>
      <c r="BIJ93" s="545"/>
      <c r="BIL93" s="545"/>
      <c r="BIM93" s="545"/>
      <c r="BIN93" s="545"/>
      <c r="BIQ93" s="545"/>
      <c r="BIR93" s="545"/>
      <c r="BIT93" s="545"/>
      <c r="BIU93" s="545"/>
      <c r="BIV93" s="545"/>
      <c r="BIY93" s="545"/>
      <c r="BIZ93" s="545"/>
      <c r="BJB93" s="545"/>
      <c r="BJC93" s="545"/>
      <c r="BJD93" s="545"/>
      <c r="BJG93" s="545"/>
      <c r="BJH93" s="545"/>
      <c r="BJJ93" s="545"/>
      <c r="BJK93" s="545"/>
      <c r="BJL93" s="545"/>
      <c r="BJO93" s="545"/>
      <c r="BJP93" s="545"/>
      <c r="BJR93" s="545"/>
      <c r="BJS93" s="545"/>
      <c r="BJT93" s="545"/>
      <c r="BJW93" s="545"/>
      <c r="BJX93" s="545"/>
      <c r="BJZ93" s="545"/>
      <c r="BKA93" s="545"/>
      <c r="BKB93" s="545"/>
      <c r="BKE93" s="545"/>
      <c r="BKF93" s="545"/>
      <c r="BKH93" s="545"/>
      <c r="BKI93" s="545"/>
      <c r="BKJ93" s="545"/>
      <c r="BKM93" s="545"/>
      <c r="BKN93" s="545"/>
      <c r="BKP93" s="545"/>
      <c r="BKQ93" s="545"/>
      <c r="BKR93" s="545"/>
      <c r="BKU93" s="545"/>
      <c r="BKV93" s="545"/>
      <c r="BKX93" s="545"/>
      <c r="BKY93" s="545"/>
      <c r="BKZ93" s="545"/>
      <c r="BLC93" s="545"/>
      <c r="BLD93" s="545"/>
      <c r="BLF93" s="545"/>
      <c r="BLG93" s="545"/>
      <c r="BLH93" s="545"/>
      <c r="BLK93" s="545"/>
      <c r="BLL93" s="545"/>
      <c r="BLN93" s="545"/>
      <c r="BLO93" s="545"/>
      <c r="BLP93" s="545"/>
      <c r="BLS93" s="545"/>
      <c r="BLT93" s="545"/>
      <c r="BLV93" s="545"/>
      <c r="BLW93" s="545"/>
      <c r="BLX93" s="545"/>
      <c r="BMA93" s="545"/>
      <c r="BMB93" s="545"/>
      <c r="BMD93" s="545"/>
      <c r="BME93" s="545"/>
      <c r="BMF93" s="545"/>
      <c r="BMI93" s="545"/>
      <c r="BMJ93" s="545"/>
      <c r="BML93" s="545"/>
      <c r="BMM93" s="545"/>
      <c r="BMN93" s="545"/>
      <c r="BMQ93" s="545"/>
      <c r="BMR93" s="545"/>
      <c r="BMT93" s="545"/>
      <c r="BMU93" s="545"/>
      <c r="BMV93" s="545"/>
      <c r="BMY93" s="545"/>
      <c r="BMZ93" s="545"/>
      <c r="BNB93" s="545"/>
      <c r="BNC93" s="545"/>
      <c r="BND93" s="545"/>
      <c r="BNG93" s="545"/>
      <c r="BNH93" s="545"/>
      <c r="BNJ93" s="545"/>
      <c r="BNK93" s="545"/>
      <c r="BNL93" s="545"/>
      <c r="BNO93" s="545"/>
      <c r="BNP93" s="545"/>
      <c r="BNR93" s="545"/>
      <c r="BNS93" s="545"/>
      <c r="BNT93" s="545"/>
      <c r="BNW93" s="545"/>
      <c r="BNX93" s="545"/>
      <c r="BNZ93" s="545"/>
      <c r="BOA93" s="545"/>
      <c r="BOB93" s="545"/>
      <c r="BOE93" s="545"/>
      <c r="BOF93" s="545"/>
      <c r="BOH93" s="545"/>
      <c r="BOI93" s="545"/>
      <c r="BOJ93" s="545"/>
      <c r="BOM93" s="545"/>
      <c r="BON93" s="545"/>
      <c r="BOP93" s="545"/>
      <c r="BOQ93" s="545"/>
      <c r="BOR93" s="545"/>
      <c r="BOU93" s="545"/>
      <c r="BOV93" s="545"/>
      <c r="BOX93" s="545"/>
      <c r="BOY93" s="545"/>
      <c r="BOZ93" s="545"/>
      <c r="BPC93" s="545"/>
      <c r="BPD93" s="545"/>
      <c r="BPF93" s="545"/>
      <c r="BPG93" s="545"/>
      <c r="BPH93" s="545"/>
      <c r="BPK93" s="545"/>
      <c r="BPL93" s="545"/>
      <c r="BPN93" s="545"/>
      <c r="BPO93" s="545"/>
      <c r="BPP93" s="545"/>
      <c r="BPS93" s="545"/>
      <c r="BPT93" s="545"/>
      <c r="BPV93" s="545"/>
      <c r="BPW93" s="545"/>
      <c r="BPX93" s="545"/>
      <c r="BQA93" s="545"/>
      <c r="BQB93" s="545"/>
      <c r="BQD93" s="545"/>
      <c r="BQE93" s="545"/>
      <c r="BQF93" s="545"/>
      <c r="BQI93" s="545"/>
      <c r="BQJ93" s="545"/>
      <c r="BQL93" s="545"/>
      <c r="BQM93" s="545"/>
      <c r="BQN93" s="545"/>
      <c r="BQQ93" s="545"/>
      <c r="BQR93" s="545"/>
      <c r="BQT93" s="545"/>
      <c r="BQU93" s="545"/>
      <c r="BQV93" s="545"/>
      <c r="BQY93" s="545"/>
      <c r="BQZ93" s="545"/>
      <c r="BRB93" s="545"/>
      <c r="BRC93" s="545"/>
      <c r="BRD93" s="545"/>
      <c r="BRG93" s="545"/>
      <c r="BRH93" s="545"/>
      <c r="BRJ93" s="545"/>
      <c r="BRK93" s="545"/>
      <c r="BRL93" s="545"/>
      <c r="BRO93" s="545"/>
      <c r="BRP93" s="545"/>
      <c r="BRR93" s="545"/>
      <c r="BRS93" s="545"/>
      <c r="BRT93" s="545"/>
      <c r="BRW93" s="545"/>
      <c r="BRX93" s="545"/>
      <c r="BRZ93" s="545"/>
      <c r="BSA93" s="545"/>
      <c r="BSB93" s="545"/>
      <c r="BSE93" s="545"/>
      <c r="BSF93" s="545"/>
      <c r="BSH93" s="545"/>
      <c r="BSI93" s="545"/>
      <c r="BSJ93" s="545"/>
      <c r="BSM93" s="545"/>
      <c r="BSN93" s="545"/>
      <c r="BSP93" s="545"/>
      <c r="BSQ93" s="545"/>
      <c r="BSR93" s="545"/>
      <c r="BSU93" s="545"/>
      <c r="BSV93" s="545"/>
      <c r="BSX93" s="545"/>
      <c r="BSY93" s="545"/>
      <c r="BSZ93" s="545"/>
      <c r="BTC93" s="545"/>
      <c r="BTD93" s="545"/>
      <c r="BTF93" s="545"/>
      <c r="BTG93" s="545"/>
      <c r="BTH93" s="545"/>
      <c r="BTK93" s="545"/>
      <c r="BTL93" s="545"/>
      <c r="BTN93" s="545"/>
      <c r="BTO93" s="545"/>
      <c r="BTP93" s="545"/>
      <c r="BTS93" s="545"/>
      <c r="BTT93" s="545"/>
      <c r="BTV93" s="545"/>
      <c r="BTW93" s="545"/>
      <c r="BTX93" s="545"/>
      <c r="BUA93" s="545"/>
      <c r="BUB93" s="545"/>
      <c r="BUD93" s="545"/>
      <c r="BUE93" s="545"/>
      <c r="BUF93" s="545"/>
      <c r="BUI93" s="545"/>
      <c r="BUJ93" s="545"/>
      <c r="BUL93" s="545"/>
      <c r="BUM93" s="545"/>
      <c r="BUN93" s="545"/>
      <c r="BUQ93" s="545"/>
      <c r="BUR93" s="545"/>
      <c r="BUT93" s="545"/>
      <c r="BUU93" s="545"/>
      <c r="BUV93" s="545"/>
      <c r="BUY93" s="545"/>
      <c r="BUZ93" s="545"/>
      <c r="BVB93" s="545"/>
      <c r="BVC93" s="545"/>
      <c r="BVD93" s="545"/>
      <c r="BVG93" s="545"/>
      <c r="BVH93" s="545"/>
      <c r="BVJ93" s="545"/>
      <c r="BVK93" s="545"/>
      <c r="BVL93" s="545"/>
      <c r="BVO93" s="545"/>
      <c r="BVP93" s="545"/>
      <c r="BVR93" s="545"/>
      <c r="BVS93" s="545"/>
      <c r="BVT93" s="545"/>
      <c r="BVW93" s="545"/>
      <c r="BVX93" s="545"/>
      <c r="BVZ93" s="545"/>
      <c r="BWA93" s="545"/>
      <c r="BWB93" s="545"/>
      <c r="BWE93" s="545"/>
      <c r="BWF93" s="545"/>
      <c r="BWH93" s="545"/>
      <c r="BWI93" s="545"/>
      <c r="BWJ93" s="545"/>
      <c r="BWM93" s="545"/>
      <c r="BWN93" s="545"/>
      <c r="BWP93" s="545"/>
      <c r="BWQ93" s="545"/>
      <c r="BWR93" s="545"/>
      <c r="BWU93" s="545"/>
      <c r="BWV93" s="545"/>
      <c r="BWX93" s="545"/>
      <c r="BWY93" s="545"/>
      <c r="BWZ93" s="545"/>
      <c r="BXC93" s="545"/>
      <c r="BXD93" s="545"/>
      <c r="BXF93" s="545"/>
      <c r="BXG93" s="545"/>
      <c r="BXH93" s="545"/>
      <c r="BXK93" s="545"/>
      <c r="BXL93" s="545"/>
      <c r="BXN93" s="545"/>
      <c r="BXO93" s="545"/>
      <c r="BXP93" s="545"/>
      <c r="BXS93" s="545"/>
      <c r="BXT93" s="545"/>
      <c r="BXV93" s="545"/>
      <c r="BXW93" s="545"/>
      <c r="BXX93" s="545"/>
      <c r="BYA93" s="545"/>
      <c r="BYB93" s="545"/>
      <c r="BYD93" s="545"/>
      <c r="BYE93" s="545"/>
      <c r="BYF93" s="545"/>
      <c r="BYI93" s="545"/>
      <c r="BYJ93" s="545"/>
      <c r="BYL93" s="545"/>
      <c r="BYM93" s="545"/>
      <c r="BYN93" s="545"/>
      <c r="BYQ93" s="545"/>
      <c r="BYR93" s="545"/>
      <c r="BYT93" s="545"/>
      <c r="BYU93" s="545"/>
      <c r="BYV93" s="545"/>
      <c r="BYY93" s="545"/>
      <c r="BYZ93" s="545"/>
      <c r="BZB93" s="545"/>
      <c r="BZC93" s="545"/>
      <c r="BZD93" s="545"/>
      <c r="BZG93" s="545"/>
      <c r="BZH93" s="545"/>
      <c r="BZJ93" s="545"/>
      <c r="BZK93" s="545"/>
      <c r="BZL93" s="545"/>
      <c r="BZO93" s="545"/>
      <c r="BZP93" s="545"/>
      <c r="BZR93" s="545"/>
      <c r="BZS93" s="545"/>
      <c r="BZT93" s="545"/>
      <c r="BZW93" s="545"/>
      <c r="BZX93" s="545"/>
      <c r="BZZ93" s="545"/>
      <c r="CAA93" s="545"/>
      <c r="CAB93" s="545"/>
      <c r="CAE93" s="545"/>
      <c r="CAF93" s="545"/>
      <c r="CAH93" s="545"/>
      <c r="CAI93" s="545"/>
      <c r="CAJ93" s="545"/>
      <c r="CAM93" s="545"/>
      <c r="CAN93" s="545"/>
      <c r="CAP93" s="545"/>
      <c r="CAQ93" s="545"/>
      <c r="CAR93" s="545"/>
      <c r="CAU93" s="545"/>
      <c r="CAV93" s="545"/>
      <c r="CAX93" s="545"/>
      <c r="CAY93" s="545"/>
      <c r="CAZ93" s="545"/>
      <c r="CBC93" s="545"/>
      <c r="CBD93" s="545"/>
      <c r="CBF93" s="545"/>
      <c r="CBG93" s="545"/>
      <c r="CBH93" s="545"/>
      <c r="CBK93" s="545"/>
      <c r="CBL93" s="545"/>
      <c r="CBN93" s="545"/>
      <c r="CBO93" s="545"/>
      <c r="CBP93" s="545"/>
      <c r="CBS93" s="545"/>
      <c r="CBT93" s="545"/>
      <c r="CBV93" s="545"/>
      <c r="CBW93" s="545"/>
      <c r="CBX93" s="545"/>
      <c r="CCA93" s="545"/>
      <c r="CCB93" s="545"/>
      <c r="CCD93" s="545"/>
      <c r="CCE93" s="545"/>
      <c r="CCF93" s="545"/>
      <c r="CCI93" s="545"/>
      <c r="CCJ93" s="545"/>
      <c r="CCL93" s="545"/>
      <c r="CCM93" s="545"/>
      <c r="CCN93" s="545"/>
      <c r="CCQ93" s="545"/>
      <c r="CCR93" s="545"/>
      <c r="CCT93" s="545"/>
      <c r="CCU93" s="545"/>
      <c r="CCV93" s="545"/>
      <c r="CCY93" s="545"/>
      <c r="CCZ93" s="545"/>
      <c r="CDB93" s="545"/>
      <c r="CDC93" s="545"/>
      <c r="CDD93" s="545"/>
      <c r="CDG93" s="545"/>
      <c r="CDH93" s="545"/>
      <c r="CDJ93" s="545"/>
      <c r="CDK93" s="545"/>
      <c r="CDL93" s="545"/>
      <c r="CDO93" s="545"/>
      <c r="CDP93" s="545"/>
      <c r="CDR93" s="545"/>
      <c r="CDS93" s="545"/>
      <c r="CDT93" s="545"/>
      <c r="CDW93" s="545"/>
      <c r="CDX93" s="545"/>
      <c r="CDZ93" s="545"/>
      <c r="CEA93" s="545"/>
      <c r="CEB93" s="545"/>
      <c r="CEE93" s="545"/>
      <c r="CEF93" s="545"/>
      <c r="CEH93" s="545"/>
      <c r="CEI93" s="545"/>
      <c r="CEJ93" s="545"/>
      <c r="CEM93" s="545"/>
      <c r="CEN93" s="545"/>
      <c r="CEP93" s="545"/>
      <c r="CEQ93" s="545"/>
      <c r="CER93" s="545"/>
      <c r="CEU93" s="545"/>
      <c r="CEV93" s="545"/>
      <c r="CEX93" s="545"/>
      <c r="CEY93" s="545"/>
      <c r="CEZ93" s="545"/>
      <c r="CFC93" s="545"/>
      <c r="CFD93" s="545"/>
      <c r="CFF93" s="545"/>
      <c r="CFG93" s="545"/>
      <c r="CFH93" s="545"/>
      <c r="CFK93" s="545"/>
      <c r="CFL93" s="545"/>
      <c r="CFN93" s="545"/>
      <c r="CFO93" s="545"/>
      <c r="CFP93" s="545"/>
      <c r="CFS93" s="545"/>
      <c r="CFT93" s="545"/>
      <c r="CFV93" s="545"/>
      <c r="CFW93" s="545"/>
      <c r="CFX93" s="545"/>
      <c r="CGA93" s="545"/>
      <c r="CGB93" s="545"/>
      <c r="CGD93" s="545"/>
      <c r="CGE93" s="545"/>
      <c r="CGF93" s="545"/>
      <c r="CGI93" s="545"/>
      <c r="CGJ93" s="545"/>
      <c r="CGL93" s="545"/>
      <c r="CGM93" s="545"/>
      <c r="CGN93" s="545"/>
      <c r="CGQ93" s="545"/>
      <c r="CGR93" s="545"/>
      <c r="CGT93" s="545"/>
      <c r="CGU93" s="545"/>
      <c r="CGV93" s="545"/>
      <c r="CGY93" s="545"/>
      <c r="CGZ93" s="545"/>
      <c r="CHB93" s="545"/>
      <c r="CHC93" s="545"/>
      <c r="CHD93" s="545"/>
      <c r="CHG93" s="545"/>
      <c r="CHH93" s="545"/>
      <c r="CHJ93" s="545"/>
      <c r="CHK93" s="545"/>
      <c r="CHL93" s="545"/>
      <c r="CHO93" s="545"/>
      <c r="CHP93" s="545"/>
      <c r="CHR93" s="545"/>
      <c r="CHS93" s="545"/>
      <c r="CHT93" s="545"/>
      <c r="CHW93" s="545"/>
      <c r="CHX93" s="545"/>
      <c r="CHZ93" s="545"/>
      <c r="CIA93" s="545"/>
      <c r="CIB93" s="545"/>
      <c r="CIE93" s="545"/>
      <c r="CIF93" s="545"/>
      <c r="CIH93" s="545"/>
      <c r="CII93" s="545"/>
      <c r="CIJ93" s="545"/>
      <c r="CIM93" s="545"/>
      <c r="CIN93" s="545"/>
      <c r="CIP93" s="545"/>
      <c r="CIQ93" s="545"/>
      <c r="CIR93" s="545"/>
      <c r="CIU93" s="545"/>
      <c r="CIV93" s="545"/>
      <c r="CIX93" s="545"/>
      <c r="CIY93" s="545"/>
      <c r="CIZ93" s="545"/>
      <c r="CJC93" s="545"/>
      <c r="CJD93" s="545"/>
      <c r="CJF93" s="545"/>
      <c r="CJG93" s="545"/>
      <c r="CJH93" s="545"/>
      <c r="CJK93" s="545"/>
      <c r="CJL93" s="545"/>
      <c r="CJN93" s="545"/>
      <c r="CJO93" s="545"/>
      <c r="CJP93" s="545"/>
      <c r="CJS93" s="545"/>
      <c r="CJT93" s="545"/>
      <c r="CJV93" s="545"/>
      <c r="CJW93" s="545"/>
      <c r="CJX93" s="545"/>
      <c r="CKA93" s="545"/>
      <c r="CKB93" s="545"/>
      <c r="CKD93" s="545"/>
      <c r="CKE93" s="545"/>
      <c r="CKF93" s="545"/>
      <c r="CKI93" s="545"/>
      <c r="CKJ93" s="545"/>
      <c r="CKL93" s="545"/>
      <c r="CKM93" s="545"/>
      <c r="CKN93" s="545"/>
      <c r="CKQ93" s="545"/>
      <c r="CKR93" s="545"/>
      <c r="CKT93" s="545"/>
      <c r="CKU93" s="545"/>
      <c r="CKV93" s="545"/>
      <c r="CKY93" s="545"/>
      <c r="CKZ93" s="545"/>
      <c r="CLB93" s="545"/>
      <c r="CLC93" s="545"/>
      <c r="CLD93" s="545"/>
      <c r="CLG93" s="545"/>
      <c r="CLH93" s="545"/>
      <c r="CLJ93" s="545"/>
      <c r="CLK93" s="545"/>
      <c r="CLL93" s="545"/>
      <c r="CLO93" s="545"/>
      <c r="CLP93" s="545"/>
      <c r="CLR93" s="545"/>
      <c r="CLS93" s="545"/>
      <c r="CLT93" s="545"/>
      <c r="CLW93" s="545"/>
      <c r="CLX93" s="545"/>
      <c r="CLZ93" s="545"/>
      <c r="CMA93" s="545"/>
      <c r="CMB93" s="545"/>
      <c r="CME93" s="545"/>
      <c r="CMF93" s="545"/>
      <c r="CMH93" s="545"/>
      <c r="CMI93" s="545"/>
      <c r="CMJ93" s="545"/>
      <c r="CMM93" s="545"/>
      <c r="CMN93" s="545"/>
      <c r="CMP93" s="545"/>
      <c r="CMQ93" s="545"/>
      <c r="CMR93" s="545"/>
      <c r="CMU93" s="545"/>
      <c r="CMV93" s="545"/>
      <c r="CMX93" s="545"/>
      <c r="CMY93" s="545"/>
      <c r="CMZ93" s="545"/>
      <c r="CNC93" s="545"/>
      <c r="CND93" s="545"/>
      <c r="CNF93" s="545"/>
      <c r="CNG93" s="545"/>
      <c r="CNH93" s="545"/>
      <c r="CNK93" s="545"/>
      <c r="CNL93" s="545"/>
      <c r="CNN93" s="545"/>
      <c r="CNO93" s="545"/>
      <c r="CNP93" s="545"/>
      <c r="CNS93" s="545"/>
      <c r="CNT93" s="545"/>
      <c r="CNV93" s="545"/>
      <c r="CNW93" s="545"/>
      <c r="CNX93" s="545"/>
      <c r="COA93" s="545"/>
      <c r="COB93" s="545"/>
      <c r="COD93" s="545"/>
      <c r="COE93" s="545"/>
      <c r="COF93" s="545"/>
      <c r="COI93" s="545"/>
      <c r="COJ93" s="545"/>
      <c r="COL93" s="545"/>
      <c r="COM93" s="545"/>
      <c r="CON93" s="545"/>
      <c r="COQ93" s="545"/>
      <c r="COR93" s="545"/>
      <c r="COT93" s="545"/>
      <c r="COU93" s="545"/>
      <c r="COV93" s="545"/>
      <c r="COY93" s="545"/>
      <c r="COZ93" s="545"/>
      <c r="CPB93" s="545"/>
      <c r="CPC93" s="545"/>
      <c r="CPD93" s="545"/>
      <c r="CPG93" s="545"/>
      <c r="CPH93" s="545"/>
      <c r="CPJ93" s="545"/>
      <c r="CPK93" s="545"/>
      <c r="CPL93" s="545"/>
      <c r="CPO93" s="545"/>
      <c r="CPP93" s="545"/>
      <c r="CPR93" s="545"/>
      <c r="CPS93" s="545"/>
      <c r="CPT93" s="545"/>
      <c r="CPW93" s="545"/>
      <c r="CPX93" s="545"/>
      <c r="CPZ93" s="545"/>
      <c r="CQA93" s="545"/>
      <c r="CQB93" s="545"/>
      <c r="CQE93" s="545"/>
      <c r="CQF93" s="545"/>
      <c r="CQH93" s="545"/>
      <c r="CQI93" s="545"/>
      <c r="CQJ93" s="545"/>
      <c r="CQM93" s="545"/>
      <c r="CQN93" s="545"/>
      <c r="CQP93" s="545"/>
      <c r="CQQ93" s="545"/>
      <c r="CQR93" s="545"/>
      <c r="CQU93" s="545"/>
      <c r="CQV93" s="545"/>
      <c r="CQX93" s="545"/>
      <c r="CQY93" s="545"/>
      <c r="CQZ93" s="545"/>
      <c r="CRC93" s="545"/>
      <c r="CRD93" s="545"/>
      <c r="CRF93" s="545"/>
      <c r="CRG93" s="545"/>
      <c r="CRH93" s="545"/>
      <c r="CRK93" s="545"/>
      <c r="CRL93" s="545"/>
      <c r="CRN93" s="545"/>
      <c r="CRO93" s="545"/>
      <c r="CRP93" s="545"/>
      <c r="CRS93" s="545"/>
      <c r="CRT93" s="545"/>
      <c r="CRV93" s="545"/>
      <c r="CRW93" s="545"/>
      <c r="CRX93" s="545"/>
      <c r="CSA93" s="545"/>
      <c r="CSB93" s="545"/>
      <c r="CSD93" s="545"/>
      <c r="CSE93" s="545"/>
      <c r="CSF93" s="545"/>
      <c r="CSI93" s="545"/>
      <c r="CSJ93" s="545"/>
      <c r="CSL93" s="545"/>
      <c r="CSM93" s="545"/>
      <c r="CSN93" s="545"/>
      <c r="CSQ93" s="545"/>
      <c r="CSR93" s="545"/>
      <c r="CST93" s="545"/>
      <c r="CSU93" s="545"/>
      <c r="CSV93" s="545"/>
      <c r="CSY93" s="545"/>
      <c r="CSZ93" s="545"/>
      <c r="CTB93" s="545"/>
      <c r="CTC93" s="545"/>
      <c r="CTD93" s="545"/>
      <c r="CTG93" s="545"/>
      <c r="CTH93" s="545"/>
      <c r="CTJ93" s="545"/>
      <c r="CTK93" s="545"/>
      <c r="CTL93" s="545"/>
      <c r="CTO93" s="545"/>
      <c r="CTP93" s="545"/>
      <c r="CTR93" s="545"/>
      <c r="CTS93" s="545"/>
      <c r="CTT93" s="545"/>
      <c r="CTW93" s="545"/>
      <c r="CTX93" s="545"/>
      <c r="CTZ93" s="545"/>
      <c r="CUA93" s="545"/>
      <c r="CUB93" s="545"/>
      <c r="CUE93" s="545"/>
      <c r="CUF93" s="545"/>
      <c r="CUH93" s="545"/>
      <c r="CUI93" s="545"/>
      <c r="CUJ93" s="545"/>
      <c r="CUM93" s="545"/>
      <c r="CUN93" s="545"/>
      <c r="CUP93" s="545"/>
      <c r="CUQ93" s="545"/>
      <c r="CUR93" s="545"/>
      <c r="CUU93" s="545"/>
      <c r="CUV93" s="545"/>
      <c r="CUX93" s="545"/>
      <c r="CUY93" s="545"/>
      <c r="CUZ93" s="545"/>
      <c r="CVC93" s="545"/>
      <c r="CVD93" s="545"/>
      <c r="CVF93" s="545"/>
      <c r="CVG93" s="545"/>
      <c r="CVH93" s="545"/>
      <c r="CVK93" s="545"/>
      <c r="CVL93" s="545"/>
      <c r="CVN93" s="545"/>
      <c r="CVO93" s="545"/>
      <c r="CVP93" s="545"/>
      <c r="CVS93" s="545"/>
      <c r="CVT93" s="545"/>
      <c r="CVV93" s="545"/>
      <c r="CVW93" s="545"/>
      <c r="CVX93" s="545"/>
      <c r="CWA93" s="545"/>
      <c r="CWB93" s="545"/>
      <c r="CWD93" s="545"/>
      <c r="CWE93" s="545"/>
      <c r="CWF93" s="545"/>
      <c r="CWI93" s="545"/>
      <c r="CWJ93" s="545"/>
      <c r="CWL93" s="545"/>
      <c r="CWM93" s="545"/>
      <c r="CWN93" s="545"/>
      <c r="CWQ93" s="545"/>
      <c r="CWR93" s="545"/>
      <c r="CWT93" s="545"/>
      <c r="CWU93" s="545"/>
      <c r="CWV93" s="545"/>
      <c r="CWY93" s="545"/>
      <c r="CWZ93" s="545"/>
      <c r="CXB93" s="545"/>
      <c r="CXC93" s="545"/>
      <c r="CXD93" s="545"/>
      <c r="CXG93" s="545"/>
      <c r="CXH93" s="545"/>
      <c r="CXJ93" s="545"/>
      <c r="CXK93" s="545"/>
      <c r="CXL93" s="545"/>
      <c r="CXO93" s="545"/>
      <c r="CXP93" s="545"/>
      <c r="CXR93" s="545"/>
      <c r="CXS93" s="545"/>
      <c r="CXT93" s="545"/>
      <c r="CXW93" s="545"/>
      <c r="CXX93" s="545"/>
      <c r="CXZ93" s="545"/>
      <c r="CYA93" s="545"/>
      <c r="CYB93" s="545"/>
      <c r="CYE93" s="545"/>
      <c r="CYF93" s="545"/>
      <c r="CYH93" s="545"/>
      <c r="CYI93" s="545"/>
      <c r="CYJ93" s="545"/>
      <c r="CYM93" s="545"/>
      <c r="CYN93" s="545"/>
      <c r="CYP93" s="545"/>
      <c r="CYQ93" s="545"/>
      <c r="CYR93" s="545"/>
      <c r="CYU93" s="545"/>
      <c r="CYV93" s="545"/>
      <c r="CYX93" s="545"/>
      <c r="CYY93" s="545"/>
      <c r="CYZ93" s="545"/>
      <c r="CZC93" s="545"/>
      <c r="CZD93" s="545"/>
      <c r="CZF93" s="545"/>
      <c r="CZG93" s="545"/>
      <c r="CZH93" s="545"/>
      <c r="CZK93" s="545"/>
      <c r="CZL93" s="545"/>
      <c r="CZN93" s="545"/>
      <c r="CZO93" s="545"/>
      <c r="CZP93" s="545"/>
      <c r="CZS93" s="545"/>
      <c r="CZT93" s="545"/>
      <c r="CZV93" s="545"/>
      <c r="CZW93" s="545"/>
      <c r="CZX93" s="545"/>
      <c r="DAA93" s="545"/>
      <c r="DAB93" s="545"/>
      <c r="DAD93" s="545"/>
      <c r="DAE93" s="545"/>
      <c r="DAF93" s="545"/>
      <c r="DAI93" s="545"/>
      <c r="DAJ93" s="545"/>
      <c r="DAL93" s="545"/>
      <c r="DAM93" s="545"/>
      <c r="DAN93" s="545"/>
      <c r="DAQ93" s="545"/>
      <c r="DAR93" s="545"/>
      <c r="DAT93" s="545"/>
      <c r="DAU93" s="545"/>
      <c r="DAV93" s="545"/>
      <c r="DAY93" s="545"/>
      <c r="DAZ93" s="545"/>
      <c r="DBB93" s="545"/>
      <c r="DBC93" s="545"/>
      <c r="DBD93" s="545"/>
      <c r="DBG93" s="545"/>
      <c r="DBH93" s="545"/>
      <c r="DBJ93" s="545"/>
      <c r="DBK93" s="545"/>
      <c r="DBL93" s="545"/>
      <c r="DBO93" s="545"/>
      <c r="DBP93" s="545"/>
      <c r="DBR93" s="545"/>
      <c r="DBS93" s="545"/>
      <c r="DBT93" s="545"/>
      <c r="DBW93" s="545"/>
      <c r="DBX93" s="545"/>
      <c r="DBZ93" s="545"/>
      <c r="DCA93" s="545"/>
      <c r="DCB93" s="545"/>
      <c r="DCE93" s="545"/>
      <c r="DCF93" s="545"/>
      <c r="DCH93" s="545"/>
      <c r="DCI93" s="545"/>
      <c r="DCJ93" s="545"/>
      <c r="DCM93" s="545"/>
      <c r="DCN93" s="545"/>
      <c r="DCP93" s="545"/>
      <c r="DCQ93" s="545"/>
      <c r="DCR93" s="545"/>
      <c r="DCU93" s="545"/>
      <c r="DCV93" s="545"/>
      <c r="DCX93" s="545"/>
      <c r="DCY93" s="545"/>
      <c r="DCZ93" s="545"/>
      <c r="DDC93" s="545"/>
      <c r="DDD93" s="545"/>
      <c r="DDF93" s="545"/>
      <c r="DDG93" s="545"/>
      <c r="DDH93" s="545"/>
      <c r="DDK93" s="545"/>
      <c r="DDL93" s="545"/>
      <c r="DDN93" s="545"/>
      <c r="DDO93" s="545"/>
      <c r="DDP93" s="545"/>
      <c r="DDS93" s="545"/>
      <c r="DDT93" s="545"/>
      <c r="DDV93" s="545"/>
      <c r="DDW93" s="545"/>
      <c r="DDX93" s="545"/>
      <c r="DEA93" s="545"/>
      <c r="DEB93" s="545"/>
      <c r="DED93" s="545"/>
      <c r="DEE93" s="545"/>
      <c r="DEF93" s="545"/>
      <c r="DEI93" s="545"/>
      <c r="DEJ93" s="545"/>
      <c r="DEL93" s="545"/>
      <c r="DEM93" s="545"/>
      <c r="DEN93" s="545"/>
      <c r="DEQ93" s="545"/>
      <c r="DER93" s="545"/>
      <c r="DET93" s="545"/>
      <c r="DEU93" s="545"/>
      <c r="DEV93" s="545"/>
      <c r="DEY93" s="545"/>
      <c r="DEZ93" s="545"/>
      <c r="DFB93" s="545"/>
      <c r="DFC93" s="545"/>
      <c r="DFD93" s="545"/>
      <c r="DFG93" s="545"/>
      <c r="DFH93" s="545"/>
      <c r="DFJ93" s="545"/>
      <c r="DFK93" s="545"/>
      <c r="DFL93" s="545"/>
      <c r="DFO93" s="545"/>
      <c r="DFP93" s="545"/>
      <c r="DFR93" s="545"/>
      <c r="DFS93" s="545"/>
      <c r="DFT93" s="545"/>
      <c r="DFW93" s="545"/>
      <c r="DFX93" s="545"/>
      <c r="DFZ93" s="545"/>
      <c r="DGA93" s="545"/>
      <c r="DGB93" s="545"/>
      <c r="DGE93" s="545"/>
      <c r="DGF93" s="545"/>
      <c r="DGH93" s="545"/>
      <c r="DGI93" s="545"/>
      <c r="DGJ93" s="545"/>
      <c r="DGM93" s="545"/>
      <c r="DGN93" s="545"/>
      <c r="DGP93" s="545"/>
      <c r="DGQ93" s="545"/>
      <c r="DGR93" s="545"/>
      <c r="DGU93" s="545"/>
      <c r="DGV93" s="545"/>
      <c r="DGX93" s="545"/>
      <c r="DGY93" s="545"/>
      <c r="DGZ93" s="545"/>
      <c r="DHC93" s="545"/>
      <c r="DHD93" s="545"/>
      <c r="DHF93" s="545"/>
      <c r="DHG93" s="545"/>
      <c r="DHH93" s="545"/>
      <c r="DHK93" s="545"/>
      <c r="DHL93" s="545"/>
      <c r="DHN93" s="545"/>
      <c r="DHO93" s="545"/>
      <c r="DHP93" s="545"/>
      <c r="DHS93" s="545"/>
      <c r="DHT93" s="545"/>
      <c r="DHV93" s="545"/>
      <c r="DHW93" s="545"/>
      <c r="DHX93" s="545"/>
      <c r="DIA93" s="545"/>
      <c r="DIB93" s="545"/>
      <c r="DID93" s="545"/>
      <c r="DIE93" s="545"/>
      <c r="DIF93" s="545"/>
      <c r="DII93" s="545"/>
      <c r="DIJ93" s="545"/>
      <c r="DIL93" s="545"/>
      <c r="DIM93" s="545"/>
      <c r="DIN93" s="545"/>
      <c r="DIQ93" s="545"/>
      <c r="DIR93" s="545"/>
      <c r="DIT93" s="545"/>
      <c r="DIU93" s="545"/>
      <c r="DIV93" s="545"/>
      <c r="DIY93" s="545"/>
      <c r="DIZ93" s="545"/>
      <c r="DJB93" s="545"/>
      <c r="DJC93" s="545"/>
      <c r="DJD93" s="545"/>
      <c r="DJG93" s="545"/>
      <c r="DJH93" s="545"/>
      <c r="DJJ93" s="545"/>
      <c r="DJK93" s="545"/>
      <c r="DJL93" s="545"/>
      <c r="DJO93" s="545"/>
      <c r="DJP93" s="545"/>
      <c r="DJR93" s="545"/>
      <c r="DJS93" s="545"/>
      <c r="DJT93" s="545"/>
      <c r="DJW93" s="545"/>
      <c r="DJX93" s="545"/>
      <c r="DJZ93" s="545"/>
      <c r="DKA93" s="545"/>
      <c r="DKB93" s="545"/>
      <c r="DKE93" s="545"/>
      <c r="DKF93" s="545"/>
      <c r="DKH93" s="545"/>
      <c r="DKI93" s="545"/>
      <c r="DKJ93" s="545"/>
      <c r="DKM93" s="545"/>
      <c r="DKN93" s="545"/>
      <c r="DKP93" s="545"/>
      <c r="DKQ93" s="545"/>
      <c r="DKR93" s="545"/>
      <c r="DKU93" s="545"/>
      <c r="DKV93" s="545"/>
      <c r="DKX93" s="545"/>
      <c r="DKY93" s="545"/>
      <c r="DKZ93" s="545"/>
      <c r="DLC93" s="545"/>
      <c r="DLD93" s="545"/>
      <c r="DLF93" s="545"/>
      <c r="DLG93" s="545"/>
      <c r="DLH93" s="545"/>
      <c r="DLK93" s="545"/>
      <c r="DLL93" s="545"/>
      <c r="DLN93" s="545"/>
      <c r="DLO93" s="545"/>
      <c r="DLP93" s="545"/>
      <c r="DLS93" s="545"/>
      <c r="DLT93" s="545"/>
      <c r="DLV93" s="545"/>
      <c r="DLW93" s="545"/>
      <c r="DLX93" s="545"/>
      <c r="DMA93" s="545"/>
      <c r="DMB93" s="545"/>
      <c r="DMD93" s="545"/>
      <c r="DME93" s="545"/>
      <c r="DMF93" s="545"/>
      <c r="DMI93" s="545"/>
      <c r="DMJ93" s="545"/>
      <c r="DML93" s="545"/>
      <c r="DMM93" s="545"/>
      <c r="DMN93" s="545"/>
      <c r="DMQ93" s="545"/>
      <c r="DMR93" s="545"/>
      <c r="DMT93" s="545"/>
      <c r="DMU93" s="545"/>
      <c r="DMV93" s="545"/>
      <c r="DMY93" s="545"/>
      <c r="DMZ93" s="545"/>
      <c r="DNB93" s="545"/>
      <c r="DNC93" s="545"/>
      <c r="DND93" s="545"/>
      <c r="DNG93" s="545"/>
      <c r="DNH93" s="545"/>
      <c r="DNJ93" s="545"/>
      <c r="DNK93" s="545"/>
      <c r="DNL93" s="545"/>
      <c r="DNO93" s="545"/>
      <c r="DNP93" s="545"/>
      <c r="DNR93" s="545"/>
      <c r="DNS93" s="545"/>
      <c r="DNT93" s="545"/>
      <c r="DNW93" s="545"/>
      <c r="DNX93" s="545"/>
      <c r="DNZ93" s="545"/>
      <c r="DOA93" s="545"/>
      <c r="DOB93" s="545"/>
      <c r="DOE93" s="545"/>
      <c r="DOF93" s="545"/>
      <c r="DOH93" s="545"/>
      <c r="DOI93" s="545"/>
      <c r="DOJ93" s="545"/>
      <c r="DOM93" s="545"/>
      <c r="DON93" s="545"/>
      <c r="DOP93" s="545"/>
      <c r="DOQ93" s="545"/>
      <c r="DOR93" s="545"/>
      <c r="DOU93" s="545"/>
      <c r="DOV93" s="545"/>
      <c r="DOX93" s="545"/>
      <c r="DOY93" s="545"/>
      <c r="DOZ93" s="545"/>
      <c r="DPC93" s="545"/>
      <c r="DPD93" s="545"/>
      <c r="DPF93" s="545"/>
      <c r="DPG93" s="545"/>
      <c r="DPH93" s="545"/>
      <c r="DPK93" s="545"/>
      <c r="DPL93" s="545"/>
      <c r="DPN93" s="545"/>
      <c r="DPO93" s="545"/>
      <c r="DPP93" s="545"/>
      <c r="DPS93" s="545"/>
      <c r="DPT93" s="545"/>
      <c r="DPV93" s="545"/>
      <c r="DPW93" s="545"/>
      <c r="DPX93" s="545"/>
      <c r="DQA93" s="545"/>
      <c r="DQB93" s="545"/>
      <c r="DQD93" s="545"/>
      <c r="DQE93" s="545"/>
      <c r="DQF93" s="545"/>
      <c r="DQI93" s="545"/>
      <c r="DQJ93" s="545"/>
      <c r="DQL93" s="545"/>
      <c r="DQM93" s="545"/>
      <c r="DQN93" s="545"/>
      <c r="DQQ93" s="545"/>
      <c r="DQR93" s="545"/>
      <c r="DQT93" s="545"/>
      <c r="DQU93" s="545"/>
      <c r="DQV93" s="545"/>
      <c r="DQY93" s="545"/>
      <c r="DQZ93" s="545"/>
      <c r="DRB93" s="545"/>
      <c r="DRC93" s="545"/>
      <c r="DRD93" s="545"/>
      <c r="DRG93" s="545"/>
      <c r="DRH93" s="545"/>
      <c r="DRJ93" s="545"/>
      <c r="DRK93" s="545"/>
      <c r="DRL93" s="545"/>
      <c r="DRO93" s="545"/>
      <c r="DRP93" s="545"/>
      <c r="DRR93" s="545"/>
      <c r="DRS93" s="545"/>
      <c r="DRT93" s="545"/>
      <c r="DRW93" s="545"/>
      <c r="DRX93" s="545"/>
      <c r="DRZ93" s="545"/>
      <c r="DSA93" s="545"/>
      <c r="DSB93" s="545"/>
      <c r="DSE93" s="545"/>
      <c r="DSF93" s="545"/>
      <c r="DSH93" s="545"/>
      <c r="DSI93" s="545"/>
      <c r="DSJ93" s="545"/>
      <c r="DSM93" s="545"/>
      <c r="DSN93" s="545"/>
      <c r="DSP93" s="545"/>
      <c r="DSQ93" s="545"/>
      <c r="DSR93" s="545"/>
      <c r="DSU93" s="545"/>
      <c r="DSV93" s="545"/>
      <c r="DSX93" s="545"/>
      <c r="DSY93" s="545"/>
      <c r="DSZ93" s="545"/>
      <c r="DTC93" s="545"/>
      <c r="DTD93" s="545"/>
      <c r="DTF93" s="545"/>
      <c r="DTG93" s="545"/>
      <c r="DTH93" s="545"/>
      <c r="DTK93" s="545"/>
      <c r="DTL93" s="545"/>
      <c r="DTN93" s="545"/>
      <c r="DTO93" s="545"/>
      <c r="DTP93" s="545"/>
      <c r="DTS93" s="545"/>
      <c r="DTT93" s="545"/>
      <c r="DTV93" s="545"/>
      <c r="DTW93" s="545"/>
      <c r="DTX93" s="545"/>
      <c r="DUA93" s="545"/>
      <c r="DUB93" s="545"/>
      <c r="DUD93" s="545"/>
      <c r="DUE93" s="545"/>
      <c r="DUF93" s="545"/>
      <c r="DUI93" s="545"/>
      <c r="DUJ93" s="545"/>
      <c r="DUL93" s="545"/>
      <c r="DUM93" s="545"/>
      <c r="DUN93" s="545"/>
      <c r="DUQ93" s="545"/>
      <c r="DUR93" s="545"/>
      <c r="DUT93" s="545"/>
      <c r="DUU93" s="545"/>
      <c r="DUV93" s="545"/>
      <c r="DUY93" s="545"/>
      <c r="DUZ93" s="545"/>
      <c r="DVB93" s="545"/>
      <c r="DVC93" s="545"/>
      <c r="DVD93" s="545"/>
      <c r="DVG93" s="545"/>
      <c r="DVH93" s="545"/>
      <c r="DVJ93" s="545"/>
      <c r="DVK93" s="545"/>
      <c r="DVL93" s="545"/>
      <c r="DVO93" s="545"/>
      <c r="DVP93" s="545"/>
      <c r="DVR93" s="545"/>
      <c r="DVS93" s="545"/>
      <c r="DVT93" s="545"/>
      <c r="DVW93" s="545"/>
      <c r="DVX93" s="545"/>
      <c r="DVZ93" s="545"/>
      <c r="DWA93" s="545"/>
      <c r="DWB93" s="545"/>
      <c r="DWE93" s="545"/>
      <c r="DWF93" s="545"/>
      <c r="DWH93" s="545"/>
      <c r="DWI93" s="545"/>
      <c r="DWJ93" s="545"/>
      <c r="DWM93" s="545"/>
      <c r="DWN93" s="545"/>
      <c r="DWP93" s="545"/>
      <c r="DWQ93" s="545"/>
      <c r="DWR93" s="545"/>
      <c r="DWU93" s="545"/>
      <c r="DWV93" s="545"/>
      <c r="DWX93" s="545"/>
      <c r="DWY93" s="545"/>
      <c r="DWZ93" s="545"/>
      <c r="DXC93" s="545"/>
      <c r="DXD93" s="545"/>
      <c r="DXF93" s="545"/>
      <c r="DXG93" s="545"/>
      <c r="DXH93" s="545"/>
      <c r="DXK93" s="545"/>
      <c r="DXL93" s="545"/>
      <c r="DXN93" s="545"/>
      <c r="DXO93" s="545"/>
      <c r="DXP93" s="545"/>
      <c r="DXS93" s="545"/>
      <c r="DXT93" s="545"/>
      <c r="DXV93" s="545"/>
      <c r="DXW93" s="545"/>
      <c r="DXX93" s="545"/>
      <c r="DYA93" s="545"/>
      <c r="DYB93" s="545"/>
      <c r="DYD93" s="545"/>
      <c r="DYE93" s="545"/>
      <c r="DYF93" s="545"/>
      <c r="DYI93" s="545"/>
      <c r="DYJ93" s="545"/>
      <c r="DYL93" s="545"/>
      <c r="DYM93" s="545"/>
      <c r="DYN93" s="545"/>
      <c r="DYQ93" s="545"/>
      <c r="DYR93" s="545"/>
      <c r="DYT93" s="545"/>
      <c r="DYU93" s="545"/>
      <c r="DYV93" s="545"/>
      <c r="DYY93" s="545"/>
      <c r="DYZ93" s="545"/>
      <c r="DZB93" s="545"/>
      <c r="DZC93" s="545"/>
      <c r="DZD93" s="545"/>
      <c r="DZG93" s="545"/>
      <c r="DZH93" s="545"/>
      <c r="DZJ93" s="545"/>
      <c r="DZK93" s="545"/>
      <c r="DZL93" s="545"/>
      <c r="DZO93" s="545"/>
      <c r="DZP93" s="545"/>
      <c r="DZR93" s="545"/>
      <c r="DZS93" s="545"/>
      <c r="DZT93" s="545"/>
      <c r="DZW93" s="545"/>
      <c r="DZX93" s="545"/>
      <c r="DZZ93" s="545"/>
      <c r="EAA93" s="545"/>
      <c r="EAB93" s="545"/>
      <c r="EAE93" s="545"/>
      <c r="EAF93" s="545"/>
      <c r="EAH93" s="545"/>
      <c r="EAI93" s="545"/>
      <c r="EAJ93" s="545"/>
      <c r="EAM93" s="545"/>
      <c r="EAN93" s="545"/>
      <c r="EAP93" s="545"/>
      <c r="EAQ93" s="545"/>
      <c r="EAR93" s="545"/>
      <c r="EAU93" s="545"/>
      <c r="EAV93" s="545"/>
      <c r="EAX93" s="545"/>
      <c r="EAY93" s="545"/>
      <c r="EAZ93" s="545"/>
      <c r="EBC93" s="545"/>
      <c r="EBD93" s="545"/>
      <c r="EBF93" s="545"/>
      <c r="EBG93" s="545"/>
      <c r="EBH93" s="545"/>
      <c r="EBK93" s="545"/>
      <c r="EBL93" s="545"/>
      <c r="EBN93" s="545"/>
      <c r="EBO93" s="545"/>
      <c r="EBP93" s="545"/>
      <c r="EBS93" s="545"/>
      <c r="EBT93" s="545"/>
      <c r="EBV93" s="545"/>
      <c r="EBW93" s="545"/>
      <c r="EBX93" s="545"/>
      <c r="ECA93" s="545"/>
      <c r="ECB93" s="545"/>
      <c r="ECD93" s="545"/>
      <c r="ECE93" s="545"/>
      <c r="ECF93" s="545"/>
      <c r="ECI93" s="545"/>
      <c r="ECJ93" s="545"/>
      <c r="ECL93" s="545"/>
      <c r="ECM93" s="545"/>
      <c r="ECN93" s="545"/>
      <c r="ECQ93" s="545"/>
      <c r="ECR93" s="545"/>
      <c r="ECT93" s="545"/>
      <c r="ECU93" s="545"/>
      <c r="ECV93" s="545"/>
      <c r="ECY93" s="545"/>
      <c r="ECZ93" s="545"/>
      <c r="EDB93" s="545"/>
      <c r="EDC93" s="545"/>
      <c r="EDD93" s="545"/>
      <c r="EDG93" s="545"/>
      <c r="EDH93" s="545"/>
      <c r="EDJ93" s="545"/>
      <c r="EDK93" s="545"/>
      <c r="EDL93" s="545"/>
      <c r="EDO93" s="545"/>
      <c r="EDP93" s="545"/>
      <c r="EDR93" s="545"/>
      <c r="EDS93" s="545"/>
      <c r="EDT93" s="545"/>
      <c r="EDW93" s="545"/>
      <c r="EDX93" s="545"/>
      <c r="EDZ93" s="545"/>
      <c r="EEA93" s="545"/>
      <c r="EEB93" s="545"/>
      <c r="EEE93" s="545"/>
      <c r="EEF93" s="545"/>
      <c r="EEH93" s="545"/>
      <c r="EEI93" s="545"/>
      <c r="EEJ93" s="545"/>
      <c r="EEM93" s="545"/>
      <c r="EEN93" s="545"/>
      <c r="EEP93" s="545"/>
      <c r="EEQ93" s="545"/>
      <c r="EER93" s="545"/>
      <c r="EEU93" s="545"/>
      <c r="EEV93" s="545"/>
      <c r="EEX93" s="545"/>
      <c r="EEY93" s="545"/>
      <c r="EEZ93" s="545"/>
      <c r="EFC93" s="545"/>
      <c r="EFD93" s="545"/>
      <c r="EFF93" s="545"/>
      <c r="EFG93" s="545"/>
      <c r="EFH93" s="545"/>
      <c r="EFK93" s="545"/>
      <c r="EFL93" s="545"/>
      <c r="EFN93" s="545"/>
      <c r="EFO93" s="545"/>
      <c r="EFP93" s="545"/>
      <c r="EFS93" s="545"/>
      <c r="EFT93" s="545"/>
      <c r="EFV93" s="545"/>
      <c r="EFW93" s="545"/>
      <c r="EFX93" s="545"/>
      <c r="EGA93" s="545"/>
      <c r="EGB93" s="545"/>
      <c r="EGD93" s="545"/>
      <c r="EGE93" s="545"/>
      <c r="EGF93" s="545"/>
      <c r="EGI93" s="545"/>
      <c r="EGJ93" s="545"/>
      <c r="EGL93" s="545"/>
      <c r="EGM93" s="545"/>
      <c r="EGN93" s="545"/>
      <c r="EGQ93" s="545"/>
      <c r="EGR93" s="545"/>
      <c r="EGT93" s="545"/>
      <c r="EGU93" s="545"/>
      <c r="EGV93" s="545"/>
      <c r="EGY93" s="545"/>
      <c r="EGZ93" s="545"/>
      <c r="EHB93" s="545"/>
      <c r="EHC93" s="545"/>
      <c r="EHD93" s="545"/>
      <c r="EHG93" s="545"/>
      <c r="EHH93" s="545"/>
      <c r="EHJ93" s="545"/>
      <c r="EHK93" s="545"/>
      <c r="EHL93" s="545"/>
      <c r="EHO93" s="545"/>
      <c r="EHP93" s="545"/>
      <c r="EHR93" s="545"/>
      <c r="EHS93" s="545"/>
      <c r="EHT93" s="545"/>
      <c r="EHW93" s="545"/>
      <c r="EHX93" s="545"/>
      <c r="EHZ93" s="545"/>
      <c r="EIA93" s="545"/>
      <c r="EIB93" s="545"/>
      <c r="EIE93" s="545"/>
      <c r="EIF93" s="545"/>
      <c r="EIH93" s="545"/>
      <c r="EII93" s="545"/>
      <c r="EIJ93" s="545"/>
      <c r="EIM93" s="545"/>
      <c r="EIN93" s="545"/>
      <c r="EIP93" s="545"/>
      <c r="EIQ93" s="545"/>
      <c r="EIR93" s="545"/>
      <c r="EIU93" s="545"/>
      <c r="EIV93" s="545"/>
      <c r="EIX93" s="545"/>
      <c r="EIY93" s="545"/>
      <c r="EIZ93" s="545"/>
      <c r="EJC93" s="545"/>
      <c r="EJD93" s="545"/>
      <c r="EJF93" s="545"/>
      <c r="EJG93" s="545"/>
      <c r="EJH93" s="545"/>
      <c r="EJK93" s="545"/>
      <c r="EJL93" s="545"/>
      <c r="EJN93" s="545"/>
      <c r="EJO93" s="545"/>
      <c r="EJP93" s="545"/>
      <c r="EJS93" s="545"/>
      <c r="EJT93" s="545"/>
      <c r="EJV93" s="545"/>
      <c r="EJW93" s="545"/>
      <c r="EJX93" s="545"/>
      <c r="EKA93" s="545"/>
      <c r="EKB93" s="545"/>
      <c r="EKD93" s="545"/>
      <c r="EKE93" s="545"/>
      <c r="EKF93" s="545"/>
      <c r="EKI93" s="545"/>
      <c r="EKJ93" s="545"/>
      <c r="EKL93" s="545"/>
      <c r="EKM93" s="545"/>
      <c r="EKN93" s="545"/>
      <c r="EKQ93" s="545"/>
      <c r="EKR93" s="545"/>
      <c r="EKT93" s="545"/>
      <c r="EKU93" s="545"/>
      <c r="EKV93" s="545"/>
      <c r="EKY93" s="545"/>
      <c r="EKZ93" s="545"/>
      <c r="ELB93" s="545"/>
      <c r="ELC93" s="545"/>
      <c r="ELD93" s="545"/>
      <c r="ELG93" s="545"/>
      <c r="ELH93" s="545"/>
      <c r="ELJ93" s="545"/>
      <c r="ELK93" s="545"/>
      <c r="ELL93" s="545"/>
      <c r="ELO93" s="545"/>
      <c r="ELP93" s="545"/>
      <c r="ELR93" s="545"/>
      <c r="ELS93" s="545"/>
      <c r="ELT93" s="545"/>
      <c r="ELW93" s="545"/>
      <c r="ELX93" s="545"/>
      <c r="ELZ93" s="545"/>
      <c r="EMA93" s="545"/>
      <c r="EMB93" s="545"/>
      <c r="EME93" s="545"/>
      <c r="EMF93" s="545"/>
      <c r="EMH93" s="545"/>
      <c r="EMI93" s="545"/>
      <c r="EMJ93" s="545"/>
      <c r="EMM93" s="545"/>
      <c r="EMN93" s="545"/>
      <c r="EMP93" s="545"/>
      <c r="EMQ93" s="545"/>
      <c r="EMR93" s="545"/>
      <c r="EMU93" s="545"/>
      <c r="EMV93" s="545"/>
      <c r="EMX93" s="545"/>
      <c r="EMY93" s="545"/>
      <c r="EMZ93" s="545"/>
      <c r="ENC93" s="545"/>
      <c r="END93" s="545"/>
      <c r="ENF93" s="545"/>
      <c r="ENG93" s="545"/>
      <c r="ENH93" s="545"/>
      <c r="ENK93" s="545"/>
      <c r="ENL93" s="545"/>
      <c r="ENN93" s="545"/>
      <c r="ENO93" s="545"/>
      <c r="ENP93" s="545"/>
      <c r="ENS93" s="545"/>
      <c r="ENT93" s="545"/>
      <c r="ENV93" s="545"/>
      <c r="ENW93" s="545"/>
      <c r="ENX93" s="545"/>
      <c r="EOA93" s="545"/>
      <c r="EOB93" s="545"/>
      <c r="EOD93" s="545"/>
      <c r="EOE93" s="545"/>
      <c r="EOF93" s="545"/>
      <c r="EOI93" s="545"/>
      <c r="EOJ93" s="545"/>
      <c r="EOL93" s="545"/>
      <c r="EOM93" s="545"/>
      <c r="EON93" s="545"/>
      <c r="EOQ93" s="545"/>
      <c r="EOR93" s="545"/>
      <c r="EOT93" s="545"/>
      <c r="EOU93" s="545"/>
      <c r="EOV93" s="545"/>
      <c r="EOY93" s="545"/>
      <c r="EOZ93" s="545"/>
      <c r="EPB93" s="545"/>
      <c r="EPC93" s="545"/>
      <c r="EPD93" s="545"/>
      <c r="EPG93" s="545"/>
      <c r="EPH93" s="545"/>
      <c r="EPJ93" s="545"/>
      <c r="EPK93" s="545"/>
      <c r="EPL93" s="545"/>
      <c r="EPO93" s="545"/>
      <c r="EPP93" s="545"/>
      <c r="EPR93" s="545"/>
      <c r="EPS93" s="545"/>
      <c r="EPT93" s="545"/>
      <c r="EPW93" s="545"/>
      <c r="EPX93" s="545"/>
      <c r="EPZ93" s="545"/>
      <c r="EQA93" s="545"/>
      <c r="EQB93" s="545"/>
      <c r="EQE93" s="545"/>
      <c r="EQF93" s="545"/>
      <c r="EQH93" s="545"/>
      <c r="EQI93" s="545"/>
      <c r="EQJ93" s="545"/>
      <c r="EQM93" s="545"/>
      <c r="EQN93" s="545"/>
      <c r="EQP93" s="545"/>
      <c r="EQQ93" s="545"/>
      <c r="EQR93" s="545"/>
      <c r="EQU93" s="545"/>
      <c r="EQV93" s="545"/>
      <c r="EQX93" s="545"/>
      <c r="EQY93" s="545"/>
      <c r="EQZ93" s="545"/>
      <c r="ERC93" s="545"/>
      <c r="ERD93" s="545"/>
      <c r="ERF93" s="545"/>
      <c r="ERG93" s="545"/>
      <c r="ERH93" s="545"/>
      <c r="ERK93" s="545"/>
      <c r="ERL93" s="545"/>
      <c r="ERN93" s="545"/>
      <c r="ERO93" s="545"/>
      <c r="ERP93" s="545"/>
      <c r="ERS93" s="545"/>
      <c r="ERT93" s="545"/>
      <c r="ERV93" s="545"/>
      <c r="ERW93" s="545"/>
      <c r="ERX93" s="545"/>
      <c r="ESA93" s="545"/>
      <c r="ESB93" s="545"/>
      <c r="ESD93" s="545"/>
      <c r="ESE93" s="545"/>
      <c r="ESF93" s="545"/>
      <c r="ESI93" s="545"/>
      <c r="ESJ93" s="545"/>
      <c r="ESL93" s="545"/>
      <c r="ESM93" s="545"/>
      <c r="ESN93" s="545"/>
      <c r="ESQ93" s="545"/>
      <c r="ESR93" s="545"/>
      <c r="EST93" s="545"/>
      <c r="ESU93" s="545"/>
      <c r="ESV93" s="545"/>
      <c r="ESY93" s="545"/>
      <c r="ESZ93" s="545"/>
      <c r="ETB93" s="545"/>
      <c r="ETC93" s="545"/>
      <c r="ETD93" s="545"/>
      <c r="ETG93" s="545"/>
      <c r="ETH93" s="545"/>
      <c r="ETJ93" s="545"/>
      <c r="ETK93" s="545"/>
      <c r="ETL93" s="545"/>
      <c r="ETO93" s="545"/>
      <c r="ETP93" s="545"/>
      <c r="ETR93" s="545"/>
      <c r="ETS93" s="545"/>
      <c r="ETT93" s="545"/>
      <c r="ETW93" s="545"/>
      <c r="ETX93" s="545"/>
      <c r="ETZ93" s="545"/>
      <c r="EUA93" s="545"/>
      <c r="EUB93" s="545"/>
      <c r="EUE93" s="545"/>
      <c r="EUF93" s="545"/>
      <c r="EUH93" s="545"/>
      <c r="EUI93" s="545"/>
      <c r="EUJ93" s="545"/>
      <c r="EUM93" s="545"/>
      <c r="EUN93" s="545"/>
      <c r="EUP93" s="545"/>
      <c r="EUQ93" s="545"/>
      <c r="EUR93" s="545"/>
      <c r="EUU93" s="545"/>
      <c r="EUV93" s="545"/>
      <c r="EUX93" s="545"/>
      <c r="EUY93" s="545"/>
      <c r="EUZ93" s="545"/>
      <c r="EVC93" s="545"/>
      <c r="EVD93" s="545"/>
      <c r="EVF93" s="545"/>
      <c r="EVG93" s="545"/>
      <c r="EVH93" s="545"/>
      <c r="EVK93" s="545"/>
      <c r="EVL93" s="545"/>
      <c r="EVN93" s="545"/>
      <c r="EVO93" s="545"/>
      <c r="EVP93" s="545"/>
      <c r="EVS93" s="545"/>
      <c r="EVT93" s="545"/>
      <c r="EVV93" s="545"/>
      <c r="EVW93" s="545"/>
      <c r="EVX93" s="545"/>
      <c r="EWA93" s="545"/>
      <c r="EWB93" s="545"/>
      <c r="EWD93" s="545"/>
      <c r="EWE93" s="545"/>
      <c r="EWF93" s="545"/>
      <c r="EWI93" s="545"/>
      <c r="EWJ93" s="545"/>
      <c r="EWL93" s="545"/>
      <c r="EWM93" s="545"/>
      <c r="EWN93" s="545"/>
      <c r="EWQ93" s="545"/>
      <c r="EWR93" s="545"/>
      <c r="EWT93" s="545"/>
      <c r="EWU93" s="545"/>
      <c r="EWV93" s="545"/>
      <c r="EWY93" s="545"/>
      <c r="EWZ93" s="545"/>
      <c r="EXB93" s="545"/>
      <c r="EXC93" s="545"/>
      <c r="EXD93" s="545"/>
      <c r="EXG93" s="545"/>
      <c r="EXH93" s="545"/>
      <c r="EXJ93" s="545"/>
      <c r="EXK93" s="545"/>
      <c r="EXL93" s="545"/>
      <c r="EXO93" s="545"/>
      <c r="EXP93" s="545"/>
      <c r="EXR93" s="545"/>
      <c r="EXS93" s="545"/>
      <c r="EXT93" s="545"/>
      <c r="EXW93" s="545"/>
      <c r="EXX93" s="545"/>
      <c r="EXZ93" s="545"/>
      <c r="EYA93" s="545"/>
      <c r="EYB93" s="545"/>
      <c r="EYE93" s="545"/>
      <c r="EYF93" s="545"/>
      <c r="EYH93" s="545"/>
      <c r="EYI93" s="545"/>
      <c r="EYJ93" s="545"/>
      <c r="EYM93" s="545"/>
      <c r="EYN93" s="545"/>
      <c r="EYP93" s="545"/>
      <c r="EYQ93" s="545"/>
      <c r="EYR93" s="545"/>
      <c r="EYU93" s="545"/>
      <c r="EYV93" s="545"/>
      <c r="EYX93" s="545"/>
      <c r="EYY93" s="545"/>
      <c r="EYZ93" s="545"/>
      <c r="EZC93" s="545"/>
      <c r="EZD93" s="545"/>
      <c r="EZF93" s="545"/>
      <c r="EZG93" s="545"/>
      <c r="EZH93" s="545"/>
      <c r="EZK93" s="545"/>
      <c r="EZL93" s="545"/>
      <c r="EZN93" s="545"/>
      <c r="EZO93" s="545"/>
      <c r="EZP93" s="545"/>
      <c r="EZS93" s="545"/>
      <c r="EZT93" s="545"/>
      <c r="EZV93" s="545"/>
      <c r="EZW93" s="545"/>
      <c r="EZX93" s="545"/>
      <c r="FAA93" s="545"/>
      <c r="FAB93" s="545"/>
      <c r="FAD93" s="545"/>
      <c r="FAE93" s="545"/>
      <c r="FAF93" s="545"/>
      <c r="FAI93" s="545"/>
      <c r="FAJ93" s="545"/>
      <c r="FAL93" s="545"/>
      <c r="FAM93" s="545"/>
      <c r="FAN93" s="545"/>
      <c r="FAQ93" s="545"/>
      <c r="FAR93" s="545"/>
      <c r="FAT93" s="545"/>
      <c r="FAU93" s="545"/>
      <c r="FAV93" s="545"/>
      <c r="FAY93" s="545"/>
      <c r="FAZ93" s="545"/>
      <c r="FBB93" s="545"/>
      <c r="FBC93" s="545"/>
      <c r="FBD93" s="545"/>
      <c r="FBG93" s="545"/>
      <c r="FBH93" s="545"/>
      <c r="FBJ93" s="545"/>
      <c r="FBK93" s="545"/>
      <c r="FBL93" s="545"/>
      <c r="FBO93" s="545"/>
      <c r="FBP93" s="545"/>
      <c r="FBR93" s="545"/>
      <c r="FBS93" s="545"/>
      <c r="FBT93" s="545"/>
      <c r="FBW93" s="545"/>
      <c r="FBX93" s="545"/>
      <c r="FBZ93" s="545"/>
      <c r="FCA93" s="545"/>
      <c r="FCB93" s="545"/>
      <c r="FCE93" s="545"/>
      <c r="FCF93" s="545"/>
      <c r="FCH93" s="545"/>
      <c r="FCI93" s="545"/>
      <c r="FCJ93" s="545"/>
      <c r="FCM93" s="545"/>
      <c r="FCN93" s="545"/>
      <c r="FCP93" s="545"/>
      <c r="FCQ93" s="545"/>
      <c r="FCR93" s="545"/>
      <c r="FCU93" s="545"/>
      <c r="FCV93" s="545"/>
      <c r="FCX93" s="545"/>
      <c r="FCY93" s="545"/>
      <c r="FCZ93" s="545"/>
      <c r="FDC93" s="545"/>
      <c r="FDD93" s="545"/>
      <c r="FDF93" s="545"/>
      <c r="FDG93" s="545"/>
      <c r="FDH93" s="545"/>
      <c r="FDK93" s="545"/>
      <c r="FDL93" s="545"/>
      <c r="FDN93" s="545"/>
      <c r="FDO93" s="545"/>
      <c r="FDP93" s="545"/>
      <c r="FDS93" s="545"/>
      <c r="FDT93" s="545"/>
      <c r="FDV93" s="545"/>
      <c r="FDW93" s="545"/>
      <c r="FDX93" s="545"/>
      <c r="FEA93" s="545"/>
      <c r="FEB93" s="545"/>
      <c r="FED93" s="545"/>
      <c r="FEE93" s="545"/>
      <c r="FEF93" s="545"/>
      <c r="FEI93" s="545"/>
      <c r="FEJ93" s="545"/>
      <c r="FEL93" s="545"/>
      <c r="FEM93" s="545"/>
      <c r="FEN93" s="545"/>
      <c r="FEQ93" s="545"/>
      <c r="FER93" s="545"/>
      <c r="FET93" s="545"/>
      <c r="FEU93" s="545"/>
      <c r="FEV93" s="545"/>
      <c r="FEY93" s="545"/>
      <c r="FEZ93" s="545"/>
      <c r="FFB93" s="545"/>
      <c r="FFC93" s="545"/>
      <c r="FFD93" s="545"/>
      <c r="FFG93" s="545"/>
      <c r="FFH93" s="545"/>
      <c r="FFJ93" s="545"/>
      <c r="FFK93" s="545"/>
      <c r="FFL93" s="545"/>
      <c r="FFO93" s="545"/>
      <c r="FFP93" s="545"/>
      <c r="FFR93" s="545"/>
      <c r="FFS93" s="545"/>
      <c r="FFT93" s="545"/>
      <c r="FFW93" s="545"/>
      <c r="FFX93" s="545"/>
      <c r="FFZ93" s="545"/>
      <c r="FGA93" s="545"/>
      <c r="FGB93" s="545"/>
      <c r="FGE93" s="545"/>
      <c r="FGF93" s="545"/>
      <c r="FGH93" s="545"/>
      <c r="FGI93" s="545"/>
      <c r="FGJ93" s="545"/>
      <c r="FGM93" s="545"/>
      <c r="FGN93" s="545"/>
      <c r="FGP93" s="545"/>
      <c r="FGQ93" s="545"/>
      <c r="FGR93" s="545"/>
      <c r="FGU93" s="545"/>
      <c r="FGV93" s="545"/>
      <c r="FGX93" s="545"/>
      <c r="FGY93" s="545"/>
      <c r="FGZ93" s="545"/>
      <c r="FHC93" s="545"/>
      <c r="FHD93" s="545"/>
      <c r="FHF93" s="545"/>
      <c r="FHG93" s="545"/>
      <c r="FHH93" s="545"/>
      <c r="FHK93" s="545"/>
      <c r="FHL93" s="545"/>
      <c r="FHN93" s="545"/>
      <c r="FHO93" s="545"/>
      <c r="FHP93" s="545"/>
      <c r="FHS93" s="545"/>
      <c r="FHT93" s="545"/>
      <c r="FHV93" s="545"/>
      <c r="FHW93" s="545"/>
      <c r="FHX93" s="545"/>
      <c r="FIA93" s="545"/>
      <c r="FIB93" s="545"/>
      <c r="FID93" s="545"/>
      <c r="FIE93" s="545"/>
      <c r="FIF93" s="545"/>
      <c r="FII93" s="545"/>
      <c r="FIJ93" s="545"/>
      <c r="FIL93" s="545"/>
      <c r="FIM93" s="545"/>
      <c r="FIN93" s="545"/>
      <c r="FIQ93" s="545"/>
      <c r="FIR93" s="545"/>
      <c r="FIT93" s="545"/>
      <c r="FIU93" s="545"/>
      <c r="FIV93" s="545"/>
      <c r="FIY93" s="545"/>
      <c r="FIZ93" s="545"/>
      <c r="FJB93" s="545"/>
      <c r="FJC93" s="545"/>
      <c r="FJD93" s="545"/>
      <c r="FJG93" s="545"/>
      <c r="FJH93" s="545"/>
      <c r="FJJ93" s="545"/>
      <c r="FJK93" s="545"/>
      <c r="FJL93" s="545"/>
      <c r="FJO93" s="545"/>
      <c r="FJP93" s="545"/>
      <c r="FJR93" s="545"/>
      <c r="FJS93" s="545"/>
      <c r="FJT93" s="545"/>
      <c r="FJW93" s="545"/>
      <c r="FJX93" s="545"/>
      <c r="FJZ93" s="545"/>
      <c r="FKA93" s="545"/>
      <c r="FKB93" s="545"/>
      <c r="FKE93" s="545"/>
      <c r="FKF93" s="545"/>
      <c r="FKH93" s="545"/>
      <c r="FKI93" s="545"/>
      <c r="FKJ93" s="545"/>
      <c r="FKM93" s="545"/>
      <c r="FKN93" s="545"/>
      <c r="FKP93" s="545"/>
      <c r="FKQ93" s="545"/>
      <c r="FKR93" s="545"/>
      <c r="FKU93" s="545"/>
      <c r="FKV93" s="545"/>
      <c r="FKX93" s="545"/>
      <c r="FKY93" s="545"/>
      <c r="FKZ93" s="545"/>
      <c r="FLC93" s="545"/>
      <c r="FLD93" s="545"/>
      <c r="FLF93" s="545"/>
      <c r="FLG93" s="545"/>
      <c r="FLH93" s="545"/>
      <c r="FLK93" s="545"/>
      <c r="FLL93" s="545"/>
      <c r="FLN93" s="545"/>
      <c r="FLO93" s="545"/>
      <c r="FLP93" s="545"/>
      <c r="FLS93" s="545"/>
      <c r="FLT93" s="545"/>
      <c r="FLV93" s="545"/>
      <c r="FLW93" s="545"/>
      <c r="FLX93" s="545"/>
      <c r="FMA93" s="545"/>
      <c r="FMB93" s="545"/>
      <c r="FMD93" s="545"/>
      <c r="FME93" s="545"/>
      <c r="FMF93" s="545"/>
      <c r="FMI93" s="545"/>
      <c r="FMJ93" s="545"/>
      <c r="FML93" s="545"/>
      <c r="FMM93" s="545"/>
      <c r="FMN93" s="545"/>
      <c r="FMQ93" s="545"/>
      <c r="FMR93" s="545"/>
      <c r="FMT93" s="545"/>
      <c r="FMU93" s="545"/>
      <c r="FMV93" s="545"/>
      <c r="FMY93" s="545"/>
      <c r="FMZ93" s="545"/>
      <c r="FNB93" s="545"/>
      <c r="FNC93" s="545"/>
      <c r="FND93" s="545"/>
      <c r="FNG93" s="545"/>
      <c r="FNH93" s="545"/>
      <c r="FNJ93" s="545"/>
      <c r="FNK93" s="545"/>
      <c r="FNL93" s="545"/>
      <c r="FNO93" s="545"/>
      <c r="FNP93" s="545"/>
      <c r="FNR93" s="545"/>
      <c r="FNS93" s="545"/>
      <c r="FNT93" s="545"/>
      <c r="FNW93" s="545"/>
      <c r="FNX93" s="545"/>
      <c r="FNZ93" s="545"/>
      <c r="FOA93" s="545"/>
      <c r="FOB93" s="545"/>
      <c r="FOE93" s="545"/>
      <c r="FOF93" s="545"/>
      <c r="FOH93" s="545"/>
      <c r="FOI93" s="545"/>
      <c r="FOJ93" s="545"/>
      <c r="FOM93" s="545"/>
      <c r="FON93" s="545"/>
      <c r="FOP93" s="545"/>
      <c r="FOQ93" s="545"/>
      <c r="FOR93" s="545"/>
      <c r="FOU93" s="545"/>
      <c r="FOV93" s="545"/>
      <c r="FOX93" s="545"/>
      <c r="FOY93" s="545"/>
      <c r="FOZ93" s="545"/>
      <c r="FPC93" s="545"/>
      <c r="FPD93" s="545"/>
      <c r="FPF93" s="545"/>
      <c r="FPG93" s="545"/>
      <c r="FPH93" s="545"/>
      <c r="FPK93" s="545"/>
      <c r="FPL93" s="545"/>
      <c r="FPN93" s="545"/>
      <c r="FPO93" s="545"/>
      <c r="FPP93" s="545"/>
      <c r="FPS93" s="545"/>
      <c r="FPT93" s="545"/>
      <c r="FPV93" s="545"/>
      <c r="FPW93" s="545"/>
      <c r="FPX93" s="545"/>
      <c r="FQA93" s="545"/>
      <c r="FQB93" s="545"/>
      <c r="FQD93" s="545"/>
      <c r="FQE93" s="545"/>
      <c r="FQF93" s="545"/>
      <c r="FQI93" s="545"/>
      <c r="FQJ93" s="545"/>
      <c r="FQL93" s="545"/>
      <c r="FQM93" s="545"/>
      <c r="FQN93" s="545"/>
      <c r="FQQ93" s="545"/>
      <c r="FQR93" s="545"/>
      <c r="FQT93" s="545"/>
      <c r="FQU93" s="545"/>
      <c r="FQV93" s="545"/>
      <c r="FQY93" s="545"/>
      <c r="FQZ93" s="545"/>
      <c r="FRB93" s="545"/>
      <c r="FRC93" s="545"/>
      <c r="FRD93" s="545"/>
      <c r="FRG93" s="545"/>
      <c r="FRH93" s="545"/>
      <c r="FRJ93" s="545"/>
      <c r="FRK93" s="545"/>
      <c r="FRL93" s="545"/>
      <c r="FRO93" s="545"/>
      <c r="FRP93" s="545"/>
      <c r="FRR93" s="545"/>
      <c r="FRS93" s="545"/>
      <c r="FRT93" s="545"/>
      <c r="FRW93" s="545"/>
      <c r="FRX93" s="545"/>
      <c r="FRZ93" s="545"/>
      <c r="FSA93" s="545"/>
      <c r="FSB93" s="545"/>
      <c r="FSE93" s="545"/>
      <c r="FSF93" s="545"/>
      <c r="FSH93" s="545"/>
      <c r="FSI93" s="545"/>
      <c r="FSJ93" s="545"/>
      <c r="FSM93" s="545"/>
      <c r="FSN93" s="545"/>
      <c r="FSP93" s="545"/>
      <c r="FSQ93" s="545"/>
      <c r="FSR93" s="545"/>
      <c r="FSU93" s="545"/>
      <c r="FSV93" s="545"/>
      <c r="FSX93" s="545"/>
      <c r="FSY93" s="545"/>
      <c r="FSZ93" s="545"/>
      <c r="FTC93" s="545"/>
      <c r="FTD93" s="545"/>
      <c r="FTF93" s="545"/>
      <c r="FTG93" s="545"/>
      <c r="FTH93" s="545"/>
      <c r="FTK93" s="545"/>
      <c r="FTL93" s="545"/>
      <c r="FTN93" s="545"/>
      <c r="FTO93" s="545"/>
      <c r="FTP93" s="545"/>
      <c r="FTS93" s="545"/>
      <c r="FTT93" s="545"/>
      <c r="FTV93" s="545"/>
      <c r="FTW93" s="545"/>
      <c r="FTX93" s="545"/>
      <c r="FUA93" s="545"/>
      <c r="FUB93" s="545"/>
      <c r="FUD93" s="545"/>
      <c r="FUE93" s="545"/>
      <c r="FUF93" s="545"/>
      <c r="FUI93" s="545"/>
      <c r="FUJ93" s="545"/>
      <c r="FUL93" s="545"/>
      <c r="FUM93" s="545"/>
      <c r="FUN93" s="545"/>
      <c r="FUQ93" s="545"/>
      <c r="FUR93" s="545"/>
      <c r="FUT93" s="545"/>
      <c r="FUU93" s="545"/>
      <c r="FUV93" s="545"/>
      <c r="FUY93" s="545"/>
      <c r="FUZ93" s="545"/>
      <c r="FVB93" s="545"/>
      <c r="FVC93" s="545"/>
      <c r="FVD93" s="545"/>
      <c r="FVG93" s="545"/>
      <c r="FVH93" s="545"/>
      <c r="FVJ93" s="545"/>
      <c r="FVK93" s="545"/>
      <c r="FVL93" s="545"/>
      <c r="FVO93" s="545"/>
      <c r="FVP93" s="545"/>
      <c r="FVR93" s="545"/>
      <c r="FVS93" s="545"/>
      <c r="FVT93" s="545"/>
      <c r="FVW93" s="545"/>
      <c r="FVX93" s="545"/>
      <c r="FVZ93" s="545"/>
      <c r="FWA93" s="545"/>
      <c r="FWB93" s="545"/>
      <c r="FWE93" s="545"/>
      <c r="FWF93" s="545"/>
      <c r="FWH93" s="545"/>
      <c r="FWI93" s="545"/>
      <c r="FWJ93" s="545"/>
      <c r="FWM93" s="545"/>
      <c r="FWN93" s="545"/>
      <c r="FWP93" s="545"/>
      <c r="FWQ93" s="545"/>
      <c r="FWR93" s="545"/>
      <c r="FWU93" s="545"/>
      <c r="FWV93" s="545"/>
      <c r="FWX93" s="545"/>
      <c r="FWY93" s="545"/>
      <c r="FWZ93" s="545"/>
      <c r="FXC93" s="545"/>
      <c r="FXD93" s="545"/>
      <c r="FXF93" s="545"/>
      <c r="FXG93" s="545"/>
      <c r="FXH93" s="545"/>
      <c r="FXK93" s="545"/>
      <c r="FXL93" s="545"/>
      <c r="FXN93" s="545"/>
      <c r="FXO93" s="545"/>
      <c r="FXP93" s="545"/>
      <c r="FXS93" s="545"/>
      <c r="FXT93" s="545"/>
      <c r="FXV93" s="545"/>
      <c r="FXW93" s="545"/>
      <c r="FXX93" s="545"/>
      <c r="FYA93" s="545"/>
      <c r="FYB93" s="545"/>
      <c r="FYD93" s="545"/>
      <c r="FYE93" s="545"/>
      <c r="FYF93" s="545"/>
      <c r="FYI93" s="545"/>
      <c r="FYJ93" s="545"/>
      <c r="FYL93" s="545"/>
      <c r="FYM93" s="545"/>
      <c r="FYN93" s="545"/>
      <c r="FYQ93" s="545"/>
      <c r="FYR93" s="545"/>
      <c r="FYT93" s="545"/>
      <c r="FYU93" s="545"/>
      <c r="FYV93" s="545"/>
      <c r="FYY93" s="545"/>
      <c r="FYZ93" s="545"/>
      <c r="FZB93" s="545"/>
      <c r="FZC93" s="545"/>
      <c r="FZD93" s="545"/>
      <c r="FZG93" s="545"/>
      <c r="FZH93" s="545"/>
      <c r="FZJ93" s="545"/>
      <c r="FZK93" s="545"/>
      <c r="FZL93" s="545"/>
      <c r="FZO93" s="545"/>
      <c r="FZP93" s="545"/>
      <c r="FZR93" s="545"/>
      <c r="FZS93" s="545"/>
      <c r="FZT93" s="545"/>
      <c r="FZW93" s="545"/>
      <c r="FZX93" s="545"/>
      <c r="FZZ93" s="545"/>
      <c r="GAA93" s="545"/>
      <c r="GAB93" s="545"/>
      <c r="GAE93" s="545"/>
      <c r="GAF93" s="545"/>
      <c r="GAH93" s="545"/>
      <c r="GAI93" s="545"/>
      <c r="GAJ93" s="545"/>
      <c r="GAM93" s="545"/>
      <c r="GAN93" s="545"/>
      <c r="GAP93" s="545"/>
      <c r="GAQ93" s="545"/>
      <c r="GAR93" s="545"/>
      <c r="GAU93" s="545"/>
      <c r="GAV93" s="545"/>
      <c r="GAX93" s="545"/>
      <c r="GAY93" s="545"/>
      <c r="GAZ93" s="545"/>
      <c r="GBC93" s="545"/>
      <c r="GBD93" s="545"/>
      <c r="GBF93" s="545"/>
      <c r="GBG93" s="545"/>
      <c r="GBH93" s="545"/>
      <c r="GBK93" s="545"/>
      <c r="GBL93" s="545"/>
      <c r="GBN93" s="545"/>
      <c r="GBO93" s="545"/>
      <c r="GBP93" s="545"/>
      <c r="GBS93" s="545"/>
      <c r="GBT93" s="545"/>
      <c r="GBV93" s="545"/>
      <c r="GBW93" s="545"/>
      <c r="GBX93" s="545"/>
      <c r="GCA93" s="545"/>
      <c r="GCB93" s="545"/>
      <c r="GCD93" s="545"/>
      <c r="GCE93" s="545"/>
      <c r="GCF93" s="545"/>
      <c r="GCI93" s="545"/>
      <c r="GCJ93" s="545"/>
      <c r="GCL93" s="545"/>
      <c r="GCM93" s="545"/>
      <c r="GCN93" s="545"/>
      <c r="GCQ93" s="545"/>
      <c r="GCR93" s="545"/>
      <c r="GCT93" s="545"/>
      <c r="GCU93" s="545"/>
      <c r="GCV93" s="545"/>
      <c r="GCY93" s="545"/>
      <c r="GCZ93" s="545"/>
      <c r="GDB93" s="545"/>
      <c r="GDC93" s="545"/>
      <c r="GDD93" s="545"/>
      <c r="GDG93" s="545"/>
      <c r="GDH93" s="545"/>
      <c r="GDJ93" s="545"/>
      <c r="GDK93" s="545"/>
      <c r="GDL93" s="545"/>
      <c r="GDO93" s="545"/>
      <c r="GDP93" s="545"/>
      <c r="GDR93" s="545"/>
      <c r="GDS93" s="545"/>
      <c r="GDT93" s="545"/>
      <c r="GDW93" s="545"/>
      <c r="GDX93" s="545"/>
      <c r="GDZ93" s="545"/>
      <c r="GEA93" s="545"/>
      <c r="GEB93" s="545"/>
      <c r="GEE93" s="545"/>
      <c r="GEF93" s="545"/>
      <c r="GEH93" s="545"/>
      <c r="GEI93" s="545"/>
      <c r="GEJ93" s="545"/>
      <c r="GEM93" s="545"/>
      <c r="GEN93" s="545"/>
      <c r="GEP93" s="545"/>
      <c r="GEQ93" s="545"/>
      <c r="GER93" s="545"/>
      <c r="GEU93" s="545"/>
      <c r="GEV93" s="545"/>
      <c r="GEX93" s="545"/>
      <c r="GEY93" s="545"/>
      <c r="GEZ93" s="545"/>
      <c r="GFC93" s="545"/>
      <c r="GFD93" s="545"/>
      <c r="GFF93" s="545"/>
      <c r="GFG93" s="545"/>
      <c r="GFH93" s="545"/>
      <c r="GFK93" s="545"/>
      <c r="GFL93" s="545"/>
      <c r="GFN93" s="545"/>
      <c r="GFO93" s="545"/>
      <c r="GFP93" s="545"/>
      <c r="GFS93" s="545"/>
      <c r="GFT93" s="545"/>
      <c r="GFV93" s="545"/>
      <c r="GFW93" s="545"/>
      <c r="GFX93" s="545"/>
      <c r="GGA93" s="545"/>
      <c r="GGB93" s="545"/>
      <c r="GGD93" s="545"/>
      <c r="GGE93" s="545"/>
      <c r="GGF93" s="545"/>
      <c r="GGI93" s="545"/>
      <c r="GGJ93" s="545"/>
      <c r="GGL93" s="545"/>
      <c r="GGM93" s="545"/>
      <c r="GGN93" s="545"/>
      <c r="GGQ93" s="545"/>
      <c r="GGR93" s="545"/>
      <c r="GGT93" s="545"/>
      <c r="GGU93" s="545"/>
      <c r="GGV93" s="545"/>
      <c r="GGY93" s="545"/>
      <c r="GGZ93" s="545"/>
      <c r="GHB93" s="545"/>
      <c r="GHC93" s="545"/>
      <c r="GHD93" s="545"/>
      <c r="GHG93" s="545"/>
      <c r="GHH93" s="545"/>
      <c r="GHJ93" s="545"/>
      <c r="GHK93" s="545"/>
      <c r="GHL93" s="545"/>
      <c r="GHO93" s="545"/>
      <c r="GHP93" s="545"/>
      <c r="GHR93" s="545"/>
      <c r="GHS93" s="545"/>
      <c r="GHT93" s="545"/>
      <c r="GHW93" s="545"/>
      <c r="GHX93" s="545"/>
      <c r="GHZ93" s="545"/>
      <c r="GIA93" s="545"/>
      <c r="GIB93" s="545"/>
      <c r="GIE93" s="545"/>
      <c r="GIF93" s="545"/>
      <c r="GIH93" s="545"/>
      <c r="GII93" s="545"/>
      <c r="GIJ93" s="545"/>
      <c r="GIM93" s="545"/>
      <c r="GIN93" s="545"/>
      <c r="GIP93" s="545"/>
      <c r="GIQ93" s="545"/>
      <c r="GIR93" s="545"/>
      <c r="GIU93" s="545"/>
      <c r="GIV93" s="545"/>
      <c r="GIX93" s="545"/>
      <c r="GIY93" s="545"/>
      <c r="GIZ93" s="545"/>
      <c r="GJC93" s="545"/>
      <c r="GJD93" s="545"/>
      <c r="GJF93" s="545"/>
      <c r="GJG93" s="545"/>
      <c r="GJH93" s="545"/>
      <c r="GJK93" s="545"/>
      <c r="GJL93" s="545"/>
      <c r="GJN93" s="545"/>
      <c r="GJO93" s="545"/>
      <c r="GJP93" s="545"/>
      <c r="GJS93" s="545"/>
      <c r="GJT93" s="545"/>
      <c r="GJV93" s="545"/>
      <c r="GJW93" s="545"/>
      <c r="GJX93" s="545"/>
      <c r="GKA93" s="545"/>
      <c r="GKB93" s="545"/>
      <c r="GKD93" s="545"/>
      <c r="GKE93" s="545"/>
      <c r="GKF93" s="545"/>
      <c r="GKI93" s="545"/>
      <c r="GKJ93" s="545"/>
      <c r="GKL93" s="545"/>
      <c r="GKM93" s="545"/>
      <c r="GKN93" s="545"/>
      <c r="GKQ93" s="545"/>
      <c r="GKR93" s="545"/>
      <c r="GKT93" s="545"/>
      <c r="GKU93" s="545"/>
      <c r="GKV93" s="545"/>
      <c r="GKY93" s="545"/>
      <c r="GKZ93" s="545"/>
      <c r="GLB93" s="545"/>
      <c r="GLC93" s="545"/>
      <c r="GLD93" s="545"/>
      <c r="GLG93" s="545"/>
      <c r="GLH93" s="545"/>
      <c r="GLJ93" s="545"/>
      <c r="GLK93" s="545"/>
      <c r="GLL93" s="545"/>
      <c r="GLO93" s="545"/>
      <c r="GLP93" s="545"/>
      <c r="GLR93" s="545"/>
      <c r="GLS93" s="545"/>
      <c r="GLT93" s="545"/>
      <c r="GLW93" s="545"/>
      <c r="GLX93" s="545"/>
      <c r="GLZ93" s="545"/>
      <c r="GMA93" s="545"/>
      <c r="GMB93" s="545"/>
      <c r="GME93" s="545"/>
      <c r="GMF93" s="545"/>
      <c r="GMH93" s="545"/>
      <c r="GMI93" s="545"/>
      <c r="GMJ93" s="545"/>
      <c r="GMM93" s="545"/>
      <c r="GMN93" s="545"/>
      <c r="GMP93" s="545"/>
      <c r="GMQ93" s="545"/>
      <c r="GMR93" s="545"/>
      <c r="GMU93" s="545"/>
      <c r="GMV93" s="545"/>
      <c r="GMX93" s="545"/>
      <c r="GMY93" s="545"/>
      <c r="GMZ93" s="545"/>
      <c r="GNC93" s="545"/>
      <c r="GND93" s="545"/>
      <c r="GNF93" s="545"/>
      <c r="GNG93" s="545"/>
      <c r="GNH93" s="545"/>
      <c r="GNK93" s="545"/>
      <c r="GNL93" s="545"/>
      <c r="GNN93" s="545"/>
      <c r="GNO93" s="545"/>
      <c r="GNP93" s="545"/>
      <c r="GNS93" s="545"/>
      <c r="GNT93" s="545"/>
      <c r="GNV93" s="545"/>
      <c r="GNW93" s="545"/>
      <c r="GNX93" s="545"/>
      <c r="GOA93" s="545"/>
      <c r="GOB93" s="545"/>
      <c r="GOD93" s="545"/>
      <c r="GOE93" s="545"/>
      <c r="GOF93" s="545"/>
      <c r="GOI93" s="545"/>
      <c r="GOJ93" s="545"/>
      <c r="GOL93" s="545"/>
      <c r="GOM93" s="545"/>
      <c r="GON93" s="545"/>
      <c r="GOQ93" s="545"/>
      <c r="GOR93" s="545"/>
      <c r="GOT93" s="545"/>
      <c r="GOU93" s="545"/>
      <c r="GOV93" s="545"/>
      <c r="GOY93" s="545"/>
      <c r="GOZ93" s="545"/>
      <c r="GPB93" s="545"/>
      <c r="GPC93" s="545"/>
      <c r="GPD93" s="545"/>
      <c r="GPG93" s="545"/>
      <c r="GPH93" s="545"/>
      <c r="GPJ93" s="545"/>
      <c r="GPK93" s="545"/>
      <c r="GPL93" s="545"/>
      <c r="GPO93" s="545"/>
      <c r="GPP93" s="545"/>
      <c r="GPR93" s="545"/>
      <c r="GPS93" s="545"/>
      <c r="GPT93" s="545"/>
      <c r="GPW93" s="545"/>
      <c r="GPX93" s="545"/>
      <c r="GPZ93" s="545"/>
      <c r="GQA93" s="545"/>
      <c r="GQB93" s="545"/>
      <c r="GQE93" s="545"/>
      <c r="GQF93" s="545"/>
      <c r="GQH93" s="545"/>
      <c r="GQI93" s="545"/>
      <c r="GQJ93" s="545"/>
      <c r="GQM93" s="545"/>
      <c r="GQN93" s="545"/>
      <c r="GQP93" s="545"/>
      <c r="GQQ93" s="545"/>
      <c r="GQR93" s="545"/>
      <c r="GQU93" s="545"/>
      <c r="GQV93" s="545"/>
      <c r="GQX93" s="545"/>
      <c r="GQY93" s="545"/>
      <c r="GQZ93" s="545"/>
      <c r="GRC93" s="545"/>
      <c r="GRD93" s="545"/>
      <c r="GRF93" s="545"/>
      <c r="GRG93" s="545"/>
      <c r="GRH93" s="545"/>
      <c r="GRK93" s="545"/>
      <c r="GRL93" s="545"/>
      <c r="GRN93" s="545"/>
      <c r="GRO93" s="545"/>
      <c r="GRP93" s="545"/>
      <c r="GRS93" s="545"/>
      <c r="GRT93" s="545"/>
      <c r="GRV93" s="545"/>
      <c r="GRW93" s="545"/>
      <c r="GRX93" s="545"/>
      <c r="GSA93" s="545"/>
      <c r="GSB93" s="545"/>
      <c r="GSD93" s="545"/>
      <c r="GSE93" s="545"/>
      <c r="GSF93" s="545"/>
      <c r="GSI93" s="545"/>
      <c r="GSJ93" s="545"/>
      <c r="GSL93" s="545"/>
      <c r="GSM93" s="545"/>
      <c r="GSN93" s="545"/>
      <c r="GSQ93" s="545"/>
      <c r="GSR93" s="545"/>
      <c r="GST93" s="545"/>
      <c r="GSU93" s="545"/>
      <c r="GSV93" s="545"/>
      <c r="GSY93" s="545"/>
      <c r="GSZ93" s="545"/>
      <c r="GTB93" s="545"/>
      <c r="GTC93" s="545"/>
      <c r="GTD93" s="545"/>
      <c r="GTG93" s="545"/>
      <c r="GTH93" s="545"/>
      <c r="GTJ93" s="545"/>
      <c r="GTK93" s="545"/>
      <c r="GTL93" s="545"/>
      <c r="GTO93" s="545"/>
      <c r="GTP93" s="545"/>
      <c r="GTR93" s="545"/>
      <c r="GTS93" s="545"/>
      <c r="GTT93" s="545"/>
      <c r="GTW93" s="545"/>
      <c r="GTX93" s="545"/>
      <c r="GTZ93" s="545"/>
      <c r="GUA93" s="545"/>
      <c r="GUB93" s="545"/>
      <c r="GUE93" s="545"/>
      <c r="GUF93" s="545"/>
      <c r="GUH93" s="545"/>
      <c r="GUI93" s="545"/>
      <c r="GUJ93" s="545"/>
      <c r="GUM93" s="545"/>
      <c r="GUN93" s="545"/>
      <c r="GUP93" s="545"/>
      <c r="GUQ93" s="545"/>
      <c r="GUR93" s="545"/>
      <c r="GUU93" s="545"/>
      <c r="GUV93" s="545"/>
      <c r="GUX93" s="545"/>
      <c r="GUY93" s="545"/>
      <c r="GUZ93" s="545"/>
      <c r="GVC93" s="545"/>
      <c r="GVD93" s="545"/>
      <c r="GVF93" s="545"/>
      <c r="GVG93" s="545"/>
      <c r="GVH93" s="545"/>
      <c r="GVK93" s="545"/>
      <c r="GVL93" s="545"/>
      <c r="GVN93" s="545"/>
      <c r="GVO93" s="545"/>
      <c r="GVP93" s="545"/>
      <c r="GVS93" s="545"/>
      <c r="GVT93" s="545"/>
      <c r="GVV93" s="545"/>
      <c r="GVW93" s="545"/>
      <c r="GVX93" s="545"/>
      <c r="GWA93" s="545"/>
      <c r="GWB93" s="545"/>
      <c r="GWD93" s="545"/>
      <c r="GWE93" s="545"/>
      <c r="GWF93" s="545"/>
      <c r="GWI93" s="545"/>
      <c r="GWJ93" s="545"/>
      <c r="GWL93" s="545"/>
      <c r="GWM93" s="545"/>
      <c r="GWN93" s="545"/>
      <c r="GWQ93" s="545"/>
      <c r="GWR93" s="545"/>
      <c r="GWT93" s="545"/>
      <c r="GWU93" s="545"/>
      <c r="GWV93" s="545"/>
      <c r="GWY93" s="545"/>
      <c r="GWZ93" s="545"/>
      <c r="GXB93" s="545"/>
      <c r="GXC93" s="545"/>
      <c r="GXD93" s="545"/>
      <c r="GXG93" s="545"/>
      <c r="GXH93" s="545"/>
      <c r="GXJ93" s="545"/>
      <c r="GXK93" s="545"/>
      <c r="GXL93" s="545"/>
      <c r="GXO93" s="545"/>
      <c r="GXP93" s="545"/>
      <c r="GXR93" s="545"/>
      <c r="GXS93" s="545"/>
      <c r="GXT93" s="545"/>
      <c r="GXW93" s="545"/>
      <c r="GXX93" s="545"/>
      <c r="GXZ93" s="545"/>
      <c r="GYA93" s="545"/>
      <c r="GYB93" s="545"/>
      <c r="GYE93" s="545"/>
      <c r="GYF93" s="545"/>
      <c r="GYH93" s="545"/>
      <c r="GYI93" s="545"/>
      <c r="GYJ93" s="545"/>
      <c r="GYM93" s="545"/>
      <c r="GYN93" s="545"/>
      <c r="GYP93" s="545"/>
      <c r="GYQ93" s="545"/>
      <c r="GYR93" s="545"/>
      <c r="GYU93" s="545"/>
      <c r="GYV93" s="545"/>
      <c r="GYX93" s="545"/>
      <c r="GYY93" s="545"/>
      <c r="GYZ93" s="545"/>
      <c r="GZC93" s="545"/>
      <c r="GZD93" s="545"/>
      <c r="GZF93" s="545"/>
      <c r="GZG93" s="545"/>
      <c r="GZH93" s="545"/>
      <c r="GZK93" s="545"/>
      <c r="GZL93" s="545"/>
      <c r="GZN93" s="545"/>
      <c r="GZO93" s="545"/>
      <c r="GZP93" s="545"/>
      <c r="GZS93" s="545"/>
      <c r="GZT93" s="545"/>
      <c r="GZV93" s="545"/>
      <c r="GZW93" s="545"/>
      <c r="GZX93" s="545"/>
      <c r="HAA93" s="545"/>
      <c r="HAB93" s="545"/>
      <c r="HAD93" s="545"/>
      <c r="HAE93" s="545"/>
      <c r="HAF93" s="545"/>
      <c r="HAI93" s="545"/>
      <c r="HAJ93" s="545"/>
      <c r="HAL93" s="545"/>
      <c r="HAM93" s="545"/>
      <c r="HAN93" s="545"/>
      <c r="HAQ93" s="545"/>
      <c r="HAR93" s="545"/>
      <c r="HAT93" s="545"/>
      <c r="HAU93" s="545"/>
      <c r="HAV93" s="545"/>
      <c r="HAY93" s="545"/>
      <c r="HAZ93" s="545"/>
      <c r="HBB93" s="545"/>
      <c r="HBC93" s="545"/>
      <c r="HBD93" s="545"/>
      <c r="HBG93" s="545"/>
      <c r="HBH93" s="545"/>
      <c r="HBJ93" s="545"/>
      <c r="HBK93" s="545"/>
      <c r="HBL93" s="545"/>
      <c r="HBO93" s="545"/>
      <c r="HBP93" s="545"/>
      <c r="HBR93" s="545"/>
      <c r="HBS93" s="545"/>
      <c r="HBT93" s="545"/>
      <c r="HBW93" s="545"/>
      <c r="HBX93" s="545"/>
      <c r="HBZ93" s="545"/>
      <c r="HCA93" s="545"/>
      <c r="HCB93" s="545"/>
      <c r="HCE93" s="545"/>
      <c r="HCF93" s="545"/>
      <c r="HCH93" s="545"/>
      <c r="HCI93" s="545"/>
      <c r="HCJ93" s="545"/>
      <c r="HCM93" s="545"/>
      <c r="HCN93" s="545"/>
      <c r="HCP93" s="545"/>
      <c r="HCQ93" s="545"/>
      <c r="HCR93" s="545"/>
      <c r="HCU93" s="545"/>
      <c r="HCV93" s="545"/>
      <c r="HCX93" s="545"/>
      <c r="HCY93" s="545"/>
      <c r="HCZ93" s="545"/>
      <c r="HDC93" s="545"/>
      <c r="HDD93" s="545"/>
      <c r="HDF93" s="545"/>
      <c r="HDG93" s="545"/>
      <c r="HDH93" s="545"/>
      <c r="HDK93" s="545"/>
      <c r="HDL93" s="545"/>
      <c r="HDN93" s="545"/>
      <c r="HDO93" s="545"/>
      <c r="HDP93" s="545"/>
      <c r="HDS93" s="545"/>
      <c r="HDT93" s="545"/>
      <c r="HDV93" s="545"/>
      <c r="HDW93" s="545"/>
      <c r="HDX93" s="545"/>
      <c r="HEA93" s="545"/>
      <c r="HEB93" s="545"/>
      <c r="HED93" s="545"/>
      <c r="HEE93" s="545"/>
      <c r="HEF93" s="545"/>
      <c r="HEI93" s="545"/>
      <c r="HEJ93" s="545"/>
      <c r="HEL93" s="545"/>
      <c r="HEM93" s="545"/>
      <c r="HEN93" s="545"/>
      <c r="HEQ93" s="545"/>
      <c r="HER93" s="545"/>
      <c r="HET93" s="545"/>
      <c r="HEU93" s="545"/>
      <c r="HEV93" s="545"/>
      <c r="HEY93" s="545"/>
      <c r="HEZ93" s="545"/>
      <c r="HFB93" s="545"/>
      <c r="HFC93" s="545"/>
      <c r="HFD93" s="545"/>
      <c r="HFG93" s="545"/>
      <c r="HFH93" s="545"/>
      <c r="HFJ93" s="545"/>
      <c r="HFK93" s="545"/>
      <c r="HFL93" s="545"/>
      <c r="HFO93" s="545"/>
      <c r="HFP93" s="545"/>
      <c r="HFR93" s="545"/>
      <c r="HFS93" s="545"/>
      <c r="HFT93" s="545"/>
      <c r="HFW93" s="545"/>
      <c r="HFX93" s="545"/>
      <c r="HFZ93" s="545"/>
      <c r="HGA93" s="545"/>
      <c r="HGB93" s="545"/>
      <c r="HGE93" s="545"/>
      <c r="HGF93" s="545"/>
      <c r="HGH93" s="545"/>
      <c r="HGI93" s="545"/>
      <c r="HGJ93" s="545"/>
      <c r="HGM93" s="545"/>
      <c r="HGN93" s="545"/>
      <c r="HGP93" s="545"/>
      <c r="HGQ93" s="545"/>
      <c r="HGR93" s="545"/>
      <c r="HGU93" s="545"/>
      <c r="HGV93" s="545"/>
      <c r="HGX93" s="545"/>
      <c r="HGY93" s="545"/>
      <c r="HGZ93" s="545"/>
      <c r="HHC93" s="545"/>
      <c r="HHD93" s="545"/>
      <c r="HHF93" s="545"/>
      <c r="HHG93" s="545"/>
      <c r="HHH93" s="545"/>
      <c r="HHK93" s="545"/>
      <c r="HHL93" s="545"/>
      <c r="HHN93" s="545"/>
      <c r="HHO93" s="545"/>
      <c r="HHP93" s="545"/>
      <c r="HHS93" s="545"/>
      <c r="HHT93" s="545"/>
      <c r="HHV93" s="545"/>
      <c r="HHW93" s="545"/>
      <c r="HHX93" s="545"/>
      <c r="HIA93" s="545"/>
      <c r="HIB93" s="545"/>
      <c r="HID93" s="545"/>
      <c r="HIE93" s="545"/>
      <c r="HIF93" s="545"/>
      <c r="HII93" s="545"/>
      <c r="HIJ93" s="545"/>
      <c r="HIL93" s="545"/>
      <c r="HIM93" s="545"/>
      <c r="HIN93" s="545"/>
      <c r="HIQ93" s="545"/>
      <c r="HIR93" s="545"/>
      <c r="HIT93" s="545"/>
      <c r="HIU93" s="545"/>
      <c r="HIV93" s="545"/>
      <c r="HIY93" s="545"/>
      <c r="HIZ93" s="545"/>
      <c r="HJB93" s="545"/>
      <c r="HJC93" s="545"/>
      <c r="HJD93" s="545"/>
      <c r="HJG93" s="545"/>
      <c r="HJH93" s="545"/>
      <c r="HJJ93" s="545"/>
      <c r="HJK93" s="545"/>
      <c r="HJL93" s="545"/>
      <c r="HJO93" s="545"/>
      <c r="HJP93" s="545"/>
      <c r="HJR93" s="545"/>
      <c r="HJS93" s="545"/>
      <c r="HJT93" s="545"/>
      <c r="HJW93" s="545"/>
      <c r="HJX93" s="545"/>
      <c r="HJZ93" s="545"/>
      <c r="HKA93" s="545"/>
      <c r="HKB93" s="545"/>
      <c r="HKE93" s="545"/>
      <c r="HKF93" s="545"/>
      <c r="HKH93" s="545"/>
      <c r="HKI93" s="545"/>
      <c r="HKJ93" s="545"/>
      <c r="HKM93" s="545"/>
      <c r="HKN93" s="545"/>
      <c r="HKP93" s="545"/>
      <c r="HKQ93" s="545"/>
      <c r="HKR93" s="545"/>
      <c r="HKU93" s="545"/>
      <c r="HKV93" s="545"/>
      <c r="HKX93" s="545"/>
      <c r="HKY93" s="545"/>
      <c r="HKZ93" s="545"/>
      <c r="HLC93" s="545"/>
      <c r="HLD93" s="545"/>
      <c r="HLF93" s="545"/>
      <c r="HLG93" s="545"/>
      <c r="HLH93" s="545"/>
      <c r="HLK93" s="545"/>
      <c r="HLL93" s="545"/>
      <c r="HLN93" s="545"/>
      <c r="HLO93" s="545"/>
      <c r="HLP93" s="545"/>
      <c r="HLS93" s="545"/>
      <c r="HLT93" s="545"/>
      <c r="HLV93" s="545"/>
      <c r="HLW93" s="545"/>
      <c r="HLX93" s="545"/>
      <c r="HMA93" s="545"/>
      <c r="HMB93" s="545"/>
      <c r="HMD93" s="545"/>
      <c r="HME93" s="545"/>
      <c r="HMF93" s="545"/>
      <c r="HMI93" s="545"/>
      <c r="HMJ93" s="545"/>
      <c r="HML93" s="545"/>
      <c r="HMM93" s="545"/>
      <c r="HMN93" s="545"/>
      <c r="HMQ93" s="545"/>
      <c r="HMR93" s="545"/>
      <c r="HMT93" s="545"/>
      <c r="HMU93" s="545"/>
      <c r="HMV93" s="545"/>
      <c r="HMY93" s="545"/>
      <c r="HMZ93" s="545"/>
      <c r="HNB93" s="545"/>
      <c r="HNC93" s="545"/>
      <c r="HND93" s="545"/>
      <c r="HNG93" s="545"/>
      <c r="HNH93" s="545"/>
      <c r="HNJ93" s="545"/>
      <c r="HNK93" s="545"/>
      <c r="HNL93" s="545"/>
      <c r="HNO93" s="545"/>
      <c r="HNP93" s="545"/>
      <c r="HNR93" s="545"/>
      <c r="HNS93" s="545"/>
      <c r="HNT93" s="545"/>
      <c r="HNW93" s="545"/>
      <c r="HNX93" s="545"/>
      <c r="HNZ93" s="545"/>
      <c r="HOA93" s="545"/>
      <c r="HOB93" s="545"/>
      <c r="HOE93" s="545"/>
      <c r="HOF93" s="545"/>
      <c r="HOH93" s="545"/>
      <c r="HOI93" s="545"/>
      <c r="HOJ93" s="545"/>
      <c r="HOM93" s="545"/>
      <c r="HON93" s="545"/>
      <c r="HOP93" s="545"/>
      <c r="HOQ93" s="545"/>
      <c r="HOR93" s="545"/>
      <c r="HOU93" s="545"/>
      <c r="HOV93" s="545"/>
      <c r="HOX93" s="545"/>
      <c r="HOY93" s="545"/>
      <c r="HOZ93" s="545"/>
      <c r="HPC93" s="545"/>
      <c r="HPD93" s="545"/>
      <c r="HPF93" s="545"/>
      <c r="HPG93" s="545"/>
      <c r="HPH93" s="545"/>
      <c r="HPK93" s="545"/>
      <c r="HPL93" s="545"/>
      <c r="HPN93" s="545"/>
      <c r="HPO93" s="545"/>
      <c r="HPP93" s="545"/>
      <c r="HPS93" s="545"/>
      <c r="HPT93" s="545"/>
      <c r="HPV93" s="545"/>
      <c r="HPW93" s="545"/>
      <c r="HPX93" s="545"/>
      <c r="HQA93" s="545"/>
      <c r="HQB93" s="545"/>
      <c r="HQD93" s="545"/>
      <c r="HQE93" s="545"/>
      <c r="HQF93" s="545"/>
      <c r="HQI93" s="545"/>
      <c r="HQJ93" s="545"/>
      <c r="HQL93" s="545"/>
      <c r="HQM93" s="545"/>
      <c r="HQN93" s="545"/>
      <c r="HQQ93" s="545"/>
      <c r="HQR93" s="545"/>
      <c r="HQT93" s="545"/>
      <c r="HQU93" s="545"/>
      <c r="HQV93" s="545"/>
      <c r="HQY93" s="545"/>
      <c r="HQZ93" s="545"/>
      <c r="HRB93" s="545"/>
      <c r="HRC93" s="545"/>
      <c r="HRD93" s="545"/>
      <c r="HRG93" s="545"/>
      <c r="HRH93" s="545"/>
      <c r="HRJ93" s="545"/>
      <c r="HRK93" s="545"/>
      <c r="HRL93" s="545"/>
      <c r="HRO93" s="545"/>
      <c r="HRP93" s="545"/>
      <c r="HRR93" s="545"/>
      <c r="HRS93" s="545"/>
      <c r="HRT93" s="545"/>
      <c r="HRW93" s="545"/>
      <c r="HRX93" s="545"/>
      <c r="HRZ93" s="545"/>
      <c r="HSA93" s="545"/>
      <c r="HSB93" s="545"/>
      <c r="HSE93" s="545"/>
      <c r="HSF93" s="545"/>
      <c r="HSH93" s="545"/>
      <c r="HSI93" s="545"/>
      <c r="HSJ93" s="545"/>
      <c r="HSM93" s="545"/>
      <c r="HSN93" s="545"/>
      <c r="HSP93" s="545"/>
      <c r="HSQ93" s="545"/>
      <c r="HSR93" s="545"/>
      <c r="HSU93" s="545"/>
      <c r="HSV93" s="545"/>
      <c r="HSX93" s="545"/>
      <c r="HSY93" s="545"/>
      <c r="HSZ93" s="545"/>
      <c r="HTC93" s="545"/>
      <c r="HTD93" s="545"/>
      <c r="HTF93" s="545"/>
      <c r="HTG93" s="545"/>
      <c r="HTH93" s="545"/>
      <c r="HTK93" s="545"/>
      <c r="HTL93" s="545"/>
      <c r="HTN93" s="545"/>
      <c r="HTO93" s="545"/>
      <c r="HTP93" s="545"/>
      <c r="HTS93" s="545"/>
      <c r="HTT93" s="545"/>
      <c r="HTV93" s="545"/>
      <c r="HTW93" s="545"/>
      <c r="HTX93" s="545"/>
      <c r="HUA93" s="545"/>
      <c r="HUB93" s="545"/>
      <c r="HUD93" s="545"/>
      <c r="HUE93" s="545"/>
      <c r="HUF93" s="545"/>
      <c r="HUI93" s="545"/>
      <c r="HUJ93" s="545"/>
      <c r="HUL93" s="545"/>
      <c r="HUM93" s="545"/>
      <c r="HUN93" s="545"/>
      <c r="HUQ93" s="545"/>
      <c r="HUR93" s="545"/>
      <c r="HUT93" s="545"/>
      <c r="HUU93" s="545"/>
      <c r="HUV93" s="545"/>
      <c r="HUY93" s="545"/>
      <c r="HUZ93" s="545"/>
      <c r="HVB93" s="545"/>
      <c r="HVC93" s="545"/>
      <c r="HVD93" s="545"/>
      <c r="HVG93" s="545"/>
      <c r="HVH93" s="545"/>
      <c r="HVJ93" s="545"/>
      <c r="HVK93" s="545"/>
      <c r="HVL93" s="545"/>
      <c r="HVO93" s="545"/>
      <c r="HVP93" s="545"/>
      <c r="HVR93" s="545"/>
      <c r="HVS93" s="545"/>
      <c r="HVT93" s="545"/>
      <c r="HVW93" s="545"/>
      <c r="HVX93" s="545"/>
      <c r="HVZ93" s="545"/>
      <c r="HWA93" s="545"/>
      <c r="HWB93" s="545"/>
      <c r="HWE93" s="545"/>
      <c r="HWF93" s="545"/>
      <c r="HWH93" s="545"/>
      <c r="HWI93" s="545"/>
      <c r="HWJ93" s="545"/>
      <c r="HWM93" s="545"/>
      <c r="HWN93" s="545"/>
      <c r="HWP93" s="545"/>
      <c r="HWQ93" s="545"/>
      <c r="HWR93" s="545"/>
      <c r="HWU93" s="545"/>
      <c r="HWV93" s="545"/>
      <c r="HWX93" s="545"/>
      <c r="HWY93" s="545"/>
      <c r="HWZ93" s="545"/>
      <c r="HXC93" s="545"/>
      <c r="HXD93" s="545"/>
      <c r="HXF93" s="545"/>
      <c r="HXG93" s="545"/>
      <c r="HXH93" s="545"/>
      <c r="HXK93" s="545"/>
      <c r="HXL93" s="545"/>
      <c r="HXN93" s="545"/>
      <c r="HXO93" s="545"/>
      <c r="HXP93" s="545"/>
      <c r="HXS93" s="545"/>
      <c r="HXT93" s="545"/>
      <c r="HXV93" s="545"/>
      <c r="HXW93" s="545"/>
      <c r="HXX93" s="545"/>
      <c r="HYA93" s="545"/>
      <c r="HYB93" s="545"/>
      <c r="HYD93" s="545"/>
      <c r="HYE93" s="545"/>
      <c r="HYF93" s="545"/>
      <c r="HYI93" s="545"/>
      <c r="HYJ93" s="545"/>
      <c r="HYL93" s="545"/>
      <c r="HYM93" s="545"/>
      <c r="HYN93" s="545"/>
      <c r="HYQ93" s="545"/>
      <c r="HYR93" s="545"/>
      <c r="HYT93" s="545"/>
      <c r="HYU93" s="545"/>
      <c r="HYV93" s="545"/>
      <c r="HYY93" s="545"/>
      <c r="HYZ93" s="545"/>
      <c r="HZB93" s="545"/>
      <c r="HZC93" s="545"/>
      <c r="HZD93" s="545"/>
      <c r="HZG93" s="545"/>
      <c r="HZH93" s="545"/>
      <c r="HZJ93" s="545"/>
      <c r="HZK93" s="545"/>
      <c r="HZL93" s="545"/>
      <c r="HZO93" s="545"/>
      <c r="HZP93" s="545"/>
      <c r="HZR93" s="545"/>
      <c r="HZS93" s="545"/>
      <c r="HZT93" s="545"/>
      <c r="HZW93" s="545"/>
      <c r="HZX93" s="545"/>
      <c r="HZZ93" s="545"/>
      <c r="IAA93" s="545"/>
      <c r="IAB93" s="545"/>
      <c r="IAE93" s="545"/>
      <c r="IAF93" s="545"/>
      <c r="IAH93" s="545"/>
      <c r="IAI93" s="545"/>
      <c r="IAJ93" s="545"/>
      <c r="IAM93" s="545"/>
      <c r="IAN93" s="545"/>
      <c r="IAP93" s="545"/>
      <c r="IAQ93" s="545"/>
      <c r="IAR93" s="545"/>
      <c r="IAU93" s="545"/>
      <c r="IAV93" s="545"/>
      <c r="IAX93" s="545"/>
      <c r="IAY93" s="545"/>
      <c r="IAZ93" s="545"/>
      <c r="IBC93" s="545"/>
      <c r="IBD93" s="545"/>
      <c r="IBF93" s="545"/>
      <c r="IBG93" s="545"/>
      <c r="IBH93" s="545"/>
      <c r="IBK93" s="545"/>
      <c r="IBL93" s="545"/>
      <c r="IBN93" s="545"/>
      <c r="IBO93" s="545"/>
      <c r="IBP93" s="545"/>
      <c r="IBS93" s="545"/>
      <c r="IBT93" s="545"/>
      <c r="IBV93" s="545"/>
      <c r="IBW93" s="545"/>
      <c r="IBX93" s="545"/>
      <c r="ICA93" s="545"/>
      <c r="ICB93" s="545"/>
      <c r="ICD93" s="545"/>
      <c r="ICE93" s="545"/>
      <c r="ICF93" s="545"/>
      <c r="ICI93" s="545"/>
      <c r="ICJ93" s="545"/>
      <c r="ICL93" s="545"/>
      <c r="ICM93" s="545"/>
      <c r="ICN93" s="545"/>
      <c r="ICQ93" s="545"/>
      <c r="ICR93" s="545"/>
      <c r="ICT93" s="545"/>
      <c r="ICU93" s="545"/>
      <c r="ICV93" s="545"/>
      <c r="ICY93" s="545"/>
      <c r="ICZ93" s="545"/>
      <c r="IDB93" s="545"/>
      <c r="IDC93" s="545"/>
      <c r="IDD93" s="545"/>
      <c r="IDG93" s="545"/>
      <c r="IDH93" s="545"/>
      <c r="IDJ93" s="545"/>
      <c r="IDK93" s="545"/>
      <c r="IDL93" s="545"/>
      <c r="IDO93" s="545"/>
      <c r="IDP93" s="545"/>
      <c r="IDR93" s="545"/>
      <c r="IDS93" s="545"/>
      <c r="IDT93" s="545"/>
      <c r="IDW93" s="545"/>
      <c r="IDX93" s="545"/>
      <c r="IDZ93" s="545"/>
      <c r="IEA93" s="545"/>
      <c r="IEB93" s="545"/>
      <c r="IEE93" s="545"/>
      <c r="IEF93" s="545"/>
      <c r="IEH93" s="545"/>
      <c r="IEI93" s="545"/>
      <c r="IEJ93" s="545"/>
      <c r="IEM93" s="545"/>
      <c r="IEN93" s="545"/>
      <c r="IEP93" s="545"/>
      <c r="IEQ93" s="545"/>
      <c r="IER93" s="545"/>
      <c r="IEU93" s="545"/>
      <c r="IEV93" s="545"/>
      <c r="IEX93" s="545"/>
      <c r="IEY93" s="545"/>
      <c r="IEZ93" s="545"/>
      <c r="IFC93" s="545"/>
      <c r="IFD93" s="545"/>
      <c r="IFF93" s="545"/>
      <c r="IFG93" s="545"/>
      <c r="IFH93" s="545"/>
      <c r="IFK93" s="545"/>
      <c r="IFL93" s="545"/>
      <c r="IFN93" s="545"/>
      <c r="IFO93" s="545"/>
      <c r="IFP93" s="545"/>
      <c r="IFS93" s="545"/>
      <c r="IFT93" s="545"/>
      <c r="IFV93" s="545"/>
      <c r="IFW93" s="545"/>
      <c r="IFX93" s="545"/>
      <c r="IGA93" s="545"/>
      <c r="IGB93" s="545"/>
      <c r="IGD93" s="545"/>
      <c r="IGE93" s="545"/>
      <c r="IGF93" s="545"/>
      <c r="IGI93" s="545"/>
      <c r="IGJ93" s="545"/>
      <c r="IGL93" s="545"/>
      <c r="IGM93" s="545"/>
      <c r="IGN93" s="545"/>
      <c r="IGQ93" s="545"/>
      <c r="IGR93" s="545"/>
      <c r="IGT93" s="545"/>
      <c r="IGU93" s="545"/>
      <c r="IGV93" s="545"/>
      <c r="IGY93" s="545"/>
      <c r="IGZ93" s="545"/>
      <c r="IHB93" s="545"/>
      <c r="IHC93" s="545"/>
      <c r="IHD93" s="545"/>
      <c r="IHG93" s="545"/>
      <c r="IHH93" s="545"/>
      <c r="IHJ93" s="545"/>
      <c r="IHK93" s="545"/>
      <c r="IHL93" s="545"/>
      <c r="IHO93" s="545"/>
      <c r="IHP93" s="545"/>
      <c r="IHR93" s="545"/>
      <c r="IHS93" s="545"/>
      <c r="IHT93" s="545"/>
      <c r="IHW93" s="545"/>
      <c r="IHX93" s="545"/>
      <c r="IHZ93" s="545"/>
      <c r="IIA93" s="545"/>
      <c r="IIB93" s="545"/>
      <c r="IIE93" s="545"/>
      <c r="IIF93" s="545"/>
      <c r="IIH93" s="545"/>
      <c r="III93" s="545"/>
      <c r="IIJ93" s="545"/>
      <c r="IIM93" s="545"/>
      <c r="IIN93" s="545"/>
      <c r="IIP93" s="545"/>
      <c r="IIQ93" s="545"/>
      <c r="IIR93" s="545"/>
      <c r="IIU93" s="545"/>
      <c r="IIV93" s="545"/>
      <c r="IIX93" s="545"/>
      <c r="IIY93" s="545"/>
      <c r="IIZ93" s="545"/>
      <c r="IJC93" s="545"/>
      <c r="IJD93" s="545"/>
      <c r="IJF93" s="545"/>
      <c r="IJG93" s="545"/>
      <c r="IJH93" s="545"/>
      <c r="IJK93" s="545"/>
      <c r="IJL93" s="545"/>
      <c r="IJN93" s="545"/>
      <c r="IJO93" s="545"/>
      <c r="IJP93" s="545"/>
      <c r="IJS93" s="545"/>
      <c r="IJT93" s="545"/>
      <c r="IJV93" s="545"/>
      <c r="IJW93" s="545"/>
      <c r="IJX93" s="545"/>
      <c r="IKA93" s="545"/>
      <c r="IKB93" s="545"/>
      <c r="IKD93" s="545"/>
      <c r="IKE93" s="545"/>
      <c r="IKF93" s="545"/>
      <c r="IKI93" s="545"/>
      <c r="IKJ93" s="545"/>
      <c r="IKL93" s="545"/>
      <c r="IKM93" s="545"/>
      <c r="IKN93" s="545"/>
      <c r="IKQ93" s="545"/>
      <c r="IKR93" s="545"/>
      <c r="IKT93" s="545"/>
      <c r="IKU93" s="545"/>
      <c r="IKV93" s="545"/>
      <c r="IKY93" s="545"/>
      <c r="IKZ93" s="545"/>
      <c r="ILB93" s="545"/>
      <c r="ILC93" s="545"/>
      <c r="ILD93" s="545"/>
      <c r="ILG93" s="545"/>
      <c r="ILH93" s="545"/>
      <c r="ILJ93" s="545"/>
      <c r="ILK93" s="545"/>
      <c r="ILL93" s="545"/>
      <c r="ILO93" s="545"/>
      <c r="ILP93" s="545"/>
      <c r="ILR93" s="545"/>
      <c r="ILS93" s="545"/>
      <c r="ILT93" s="545"/>
      <c r="ILW93" s="545"/>
      <c r="ILX93" s="545"/>
      <c r="ILZ93" s="545"/>
      <c r="IMA93" s="545"/>
      <c r="IMB93" s="545"/>
      <c r="IME93" s="545"/>
      <c r="IMF93" s="545"/>
      <c r="IMH93" s="545"/>
      <c r="IMI93" s="545"/>
      <c r="IMJ93" s="545"/>
      <c r="IMM93" s="545"/>
      <c r="IMN93" s="545"/>
      <c r="IMP93" s="545"/>
      <c r="IMQ93" s="545"/>
      <c r="IMR93" s="545"/>
      <c r="IMU93" s="545"/>
      <c r="IMV93" s="545"/>
      <c r="IMX93" s="545"/>
      <c r="IMY93" s="545"/>
      <c r="IMZ93" s="545"/>
      <c r="INC93" s="545"/>
      <c r="IND93" s="545"/>
      <c r="INF93" s="545"/>
      <c r="ING93" s="545"/>
      <c r="INH93" s="545"/>
      <c r="INK93" s="545"/>
      <c r="INL93" s="545"/>
      <c r="INN93" s="545"/>
      <c r="INO93" s="545"/>
      <c r="INP93" s="545"/>
      <c r="INS93" s="545"/>
      <c r="INT93" s="545"/>
      <c r="INV93" s="545"/>
      <c r="INW93" s="545"/>
      <c r="INX93" s="545"/>
      <c r="IOA93" s="545"/>
      <c r="IOB93" s="545"/>
      <c r="IOD93" s="545"/>
      <c r="IOE93" s="545"/>
      <c r="IOF93" s="545"/>
      <c r="IOI93" s="545"/>
      <c r="IOJ93" s="545"/>
      <c r="IOL93" s="545"/>
      <c r="IOM93" s="545"/>
      <c r="ION93" s="545"/>
      <c r="IOQ93" s="545"/>
      <c r="IOR93" s="545"/>
      <c r="IOT93" s="545"/>
      <c r="IOU93" s="545"/>
      <c r="IOV93" s="545"/>
      <c r="IOY93" s="545"/>
      <c r="IOZ93" s="545"/>
      <c r="IPB93" s="545"/>
      <c r="IPC93" s="545"/>
      <c r="IPD93" s="545"/>
      <c r="IPG93" s="545"/>
      <c r="IPH93" s="545"/>
      <c r="IPJ93" s="545"/>
      <c r="IPK93" s="545"/>
      <c r="IPL93" s="545"/>
      <c r="IPO93" s="545"/>
      <c r="IPP93" s="545"/>
      <c r="IPR93" s="545"/>
      <c r="IPS93" s="545"/>
      <c r="IPT93" s="545"/>
      <c r="IPW93" s="545"/>
      <c r="IPX93" s="545"/>
      <c r="IPZ93" s="545"/>
      <c r="IQA93" s="545"/>
      <c r="IQB93" s="545"/>
      <c r="IQE93" s="545"/>
      <c r="IQF93" s="545"/>
      <c r="IQH93" s="545"/>
      <c r="IQI93" s="545"/>
      <c r="IQJ93" s="545"/>
      <c r="IQM93" s="545"/>
      <c r="IQN93" s="545"/>
      <c r="IQP93" s="545"/>
      <c r="IQQ93" s="545"/>
      <c r="IQR93" s="545"/>
      <c r="IQU93" s="545"/>
      <c r="IQV93" s="545"/>
      <c r="IQX93" s="545"/>
      <c r="IQY93" s="545"/>
      <c r="IQZ93" s="545"/>
      <c r="IRC93" s="545"/>
      <c r="IRD93" s="545"/>
      <c r="IRF93" s="545"/>
      <c r="IRG93" s="545"/>
      <c r="IRH93" s="545"/>
      <c r="IRK93" s="545"/>
      <c r="IRL93" s="545"/>
      <c r="IRN93" s="545"/>
      <c r="IRO93" s="545"/>
      <c r="IRP93" s="545"/>
      <c r="IRS93" s="545"/>
      <c r="IRT93" s="545"/>
      <c r="IRV93" s="545"/>
      <c r="IRW93" s="545"/>
      <c r="IRX93" s="545"/>
      <c r="ISA93" s="545"/>
      <c r="ISB93" s="545"/>
      <c r="ISD93" s="545"/>
      <c r="ISE93" s="545"/>
      <c r="ISF93" s="545"/>
      <c r="ISI93" s="545"/>
      <c r="ISJ93" s="545"/>
      <c r="ISL93" s="545"/>
      <c r="ISM93" s="545"/>
      <c r="ISN93" s="545"/>
      <c r="ISQ93" s="545"/>
      <c r="ISR93" s="545"/>
      <c r="IST93" s="545"/>
      <c r="ISU93" s="545"/>
      <c r="ISV93" s="545"/>
      <c r="ISY93" s="545"/>
      <c r="ISZ93" s="545"/>
      <c r="ITB93" s="545"/>
      <c r="ITC93" s="545"/>
      <c r="ITD93" s="545"/>
      <c r="ITG93" s="545"/>
      <c r="ITH93" s="545"/>
      <c r="ITJ93" s="545"/>
      <c r="ITK93" s="545"/>
      <c r="ITL93" s="545"/>
      <c r="ITO93" s="545"/>
      <c r="ITP93" s="545"/>
      <c r="ITR93" s="545"/>
      <c r="ITS93" s="545"/>
      <c r="ITT93" s="545"/>
      <c r="ITW93" s="545"/>
      <c r="ITX93" s="545"/>
      <c r="ITZ93" s="545"/>
      <c r="IUA93" s="545"/>
      <c r="IUB93" s="545"/>
      <c r="IUE93" s="545"/>
      <c r="IUF93" s="545"/>
      <c r="IUH93" s="545"/>
      <c r="IUI93" s="545"/>
      <c r="IUJ93" s="545"/>
      <c r="IUM93" s="545"/>
      <c r="IUN93" s="545"/>
      <c r="IUP93" s="545"/>
      <c r="IUQ93" s="545"/>
      <c r="IUR93" s="545"/>
      <c r="IUU93" s="545"/>
      <c r="IUV93" s="545"/>
      <c r="IUX93" s="545"/>
      <c r="IUY93" s="545"/>
      <c r="IUZ93" s="545"/>
      <c r="IVC93" s="545"/>
      <c r="IVD93" s="545"/>
      <c r="IVF93" s="545"/>
      <c r="IVG93" s="545"/>
      <c r="IVH93" s="545"/>
      <c r="IVK93" s="545"/>
      <c r="IVL93" s="545"/>
      <c r="IVN93" s="545"/>
      <c r="IVO93" s="545"/>
      <c r="IVP93" s="545"/>
      <c r="IVS93" s="545"/>
      <c r="IVT93" s="545"/>
      <c r="IVV93" s="545"/>
      <c r="IVW93" s="545"/>
      <c r="IVX93" s="545"/>
      <c r="IWA93" s="545"/>
      <c r="IWB93" s="545"/>
      <c r="IWD93" s="545"/>
      <c r="IWE93" s="545"/>
      <c r="IWF93" s="545"/>
      <c r="IWI93" s="545"/>
      <c r="IWJ93" s="545"/>
      <c r="IWL93" s="545"/>
      <c r="IWM93" s="545"/>
      <c r="IWN93" s="545"/>
      <c r="IWQ93" s="545"/>
      <c r="IWR93" s="545"/>
      <c r="IWT93" s="545"/>
      <c r="IWU93" s="545"/>
      <c r="IWV93" s="545"/>
      <c r="IWY93" s="545"/>
      <c r="IWZ93" s="545"/>
      <c r="IXB93" s="545"/>
      <c r="IXC93" s="545"/>
      <c r="IXD93" s="545"/>
      <c r="IXG93" s="545"/>
      <c r="IXH93" s="545"/>
      <c r="IXJ93" s="545"/>
      <c r="IXK93" s="545"/>
      <c r="IXL93" s="545"/>
      <c r="IXO93" s="545"/>
      <c r="IXP93" s="545"/>
      <c r="IXR93" s="545"/>
      <c r="IXS93" s="545"/>
      <c r="IXT93" s="545"/>
      <c r="IXW93" s="545"/>
      <c r="IXX93" s="545"/>
      <c r="IXZ93" s="545"/>
      <c r="IYA93" s="545"/>
      <c r="IYB93" s="545"/>
      <c r="IYE93" s="545"/>
      <c r="IYF93" s="545"/>
      <c r="IYH93" s="545"/>
      <c r="IYI93" s="545"/>
      <c r="IYJ93" s="545"/>
      <c r="IYM93" s="545"/>
      <c r="IYN93" s="545"/>
      <c r="IYP93" s="545"/>
      <c r="IYQ93" s="545"/>
      <c r="IYR93" s="545"/>
      <c r="IYU93" s="545"/>
      <c r="IYV93" s="545"/>
      <c r="IYX93" s="545"/>
      <c r="IYY93" s="545"/>
      <c r="IYZ93" s="545"/>
      <c r="IZC93" s="545"/>
      <c r="IZD93" s="545"/>
      <c r="IZF93" s="545"/>
      <c r="IZG93" s="545"/>
      <c r="IZH93" s="545"/>
      <c r="IZK93" s="545"/>
      <c r="IZL93" s="545"/>
      <c r="IZN93" s="545"/>
      <c r="IZO93" s="545"/>
      <c r="IZP93" s="545"/>
      <c r="IZS93" s="545"/>
      <c r="IZT93" s="545"/>
      <c r="IZV93" s="545"/>
      <c r="IZW93" s="545"/>
      <c r="IZX93" s="545"/>
      <c r="JAA93" s="545"/>
      <c r="JAB93" s="545"/>
      <c r="JAD93" s="545"/>
      <c r="JAE93" s="545"/>
      <c r="JAF93" s="545"/>
      <c r="JAI93" s="545"/>
      <c r="JAJ93" s="545"/>
      <c r="JAL93" s="545"/>
      <c r="JAM93" s="545"/>
      <c r="JAN93" s="545"/>
      <c r="JAQ93" s="545"/>
      <c r="JAR93" s="545"/>
      <c r="JAT93" s="545"/>
      <c r="JAU93" s="545"/>
      <c r="JAV93" s="545"/>
      <c r="JAY93" s="545"/>
      <c r="JAZ93" s="545"/>
      <c r="JBB93" s="545"/>
      <c r="JBC93" s="545"/>
      <c r="JBD93" s="545"/>
      <c r="JBG93" s="545"/>
      <c r="JBH93" s="545"/>
      <c r="JBJ93" s="545"/>
      <c r="JBK93" s="545"/>
      <c r="JBL93" s="545"/>
      <c r="JBO93" s="545"/>
      <c r="JBP93" s="545"/>
      <c r="JBR93" s="545"/>
      <c r="JBS93" s="545"/>
      <c r="JBT93" s="545"/>
      <c r="JBW93" s="545"/>
      <c r="JBX93" s="545"/>
      <c r="JBZ93" s="545"/>
      <c r="JCA93" s="545"/>
      <c r="JCB93" s="545"/>
      <c r="JCE93" s="545"/>
      <c r="JCF93" s="545"/>
      <c r="JCH93" s="545"/>
      <c r="JCI93" s="545"/>
      <c r="JCJ93" s="545"/>
      <c r="JCM93" s="545"/>
      <c r="JCN93" s="545"/>
      <c r="JCP93" s="545"/>
      <c r="JCQ93" s="545"/>
      <c r="JCR93" s="545"/>
      <c r="JCU93" s="545"/>
      <c r="JCV93" s="545"/>
      <c r="JCX93" s="545"/>
      <c r="JCY93" s="545"/>
      <c r="JCZ93" s="545"/>
      <c r="JDC93" s="545"/>
      <c r="JDD93" s="545"/>
      <c r="JDF93" s="545"/>
      <c r="JDG93" s="545"/>
      <c r="JDH93" s="545"/>
      <c r="JDK93" s="545"/>
      <c r="JDL93" s="545"/>
      <c r="JDN93" s="545"/>
      <c r="JDO93" s="545"/>
      <c r="JDP93" s="545"/>
      <c r="JDS93" s="545"/>
      <c r="JDT93" s="545"/>
      <c r="JDV93" s="545"/>
      <c r="JDW93" s="545"/>
      <c r="JDX93" s="545"/>
      <c r="JEA93" s="545"/>
      <c r="JEB93" s="545"/>
      <c r="JED93" s="545"/>
      <c r="JEE93" s="545"/>
      <c r="JEF93" s="545"/>
      <c r="JEI93" s="545"/>
      <c r="JEJ93" s="545"/>
      <c r="JEL93" s="545"/>
      <c r="JEM93" s="545"/>
      <c r="JEN93" s="545"/>
      <c r="JEQ93" s="545"/>
      <c r="JER93" s="545"/>
      <c r="JET93" s="545"/>
      <c r="JEU93" s="545"/>
      <c r="JEV93" s="545"/>
      <c r="JEY93" s="545"/>
      <c r="JEZ93" s="545"/>
      <c r="JFB93" s="545"/>
      <c r="JFC93" s="545"/>
      <c r="JFD93" s="545"/>
      <c r="JFG93" s="545"/>
      <c r="JFH93" s="545"/>
      <c r="JFJ93" s="545"/>
      <c r="JFK93" s="545"/>
      <c r="JFL93" s="545"/>
      <c r="JFO93" s="545"/>
      <c r="JFP93" s="545"/>
      <c r="JFR93" s="545"/>
      <c r="JFS93" s="545"/>
      <c r="JFT93" s="545"/>
      <c r="JFW93" s="545"/>
      <c r="JFX93" s="545"/>
      <c r="JFZ93" s="545"/>
      <c r="JGA93" s="545"/>
      <c r="JGB93" s="545"/>
      <c r="JGE93" s="545"/>
      <c r="JGF93" s="545"/>
      <c r="JGH93" s="545"/>
      <c r="JGI93" s="545"/>
      <c r="JGJ93" s="545"/>
      <c r="JGM93" s="545"/>
      <c r="JGN93" s="545"/>
      <c r="JGP93" s="545"/>
      <c r="JGQ93" s="545"/>
      <c r="JGR93" s="545"/>
      <c r="JGU93" s="545"/>
      <c r="JGV93" s="545"/>
      <c r="JGX93" s="545"/>
      <c r="JGY93" s="545"/>
      <c r="JGZ93" s="545"/>
      <c r="JHC93" s="545"/>
      <c r="JHD93" s="545"/>
      <c r="JHF93" s="545"/>
      <c r="JHG93" s="545"/>
      <c r="JHH93" s="545"/>
      <c r="JHK93" s="545"/>
      <c r="JHL93" s="545"/>
      <c r="JHN93" s="545"/>
      <c r="JHO93" s="545"/>
      <c r="JHP93" s="545"/>
      <c r="JHS93" s="545"/>
      <c r="JHT93" s="545"/>
      <c r="JHV93" s="545"/>
      <c r="JHW93" s="545"/>
      <c r="JHX93" s="545"/>
      <c r="JIA93" s="545"/>
      <c r="JIB93" s="545"/>
      <c r="JID93" s="545"/>
      <c r="JIE93" s="545"/>
      <c r="JIF93" s="545"/>
      <c r="JII93" s="545"/>
      <c r="JIJ93" s="545"/>
      <c r="JIL93" s="545"/>
      <c r="JIM93" s="545"/>
      <c r="JIN93" s="545"/>
      <c r="JIQ93" s="545"/>
      <c r="JIR93" s="545"/>
      <c r="JIT93" s="545"/>
      <c r="JIU93" s="545"/>
      <c r="JIV93" s="545"/>
      <c r="JIY93" s="545"/>
      <c r="JIZ93" s="545"/>
      <c r="JJB93" s="545"/>
      <c r="JJC93" s="545"/>
      <c r="JJD93" s="545"/>
      <c r="JJG93" s="545"/>
      <c r="JJH93" s="545"/>
      <c r="JJJ93" s="545"/>
      <c r="JJK93" s="545"/>
      <c r="JJL93" s="545"/>
      <c r="JJO93" s="545"/>
      <c r="JJP93" s="545"/>
      <c r="JJR93" s="545"/>
      <c r="JJS93" s="545"/>
      <c r="JJT93" s="545"/>
      <c r="JJW93" s="545"/>
      <c r="JJX93" s="545"/>
      <c r="JJZ93" s="545"/>
      <c r="JKA93" s="545"/>
      <c r="JKB93" s="545"/>
      <c r="JKE93" s="545"/>
      <c r="JKF93" s="545"/>
      <c r="JKH93" s="545"/>
      <c r="JKI93" s="545"/>
      <c r="JKJ93" s="545"/>
      <c r="JKM93" s="545"/>
      <c r="JKN93" s="545"/>
      <c r="JKP93" s="545"/>
      <c r="JKQ93" s="545"/>
      <c r="JKR93" s="545"/>
      <c r="JKU93" s="545"/>
      <c r="JKV93" s="545"/>
      <c r="JKX93" s="545"/>
      <c r="JKY93" s="545"/>
      <c r="JKZ93" s="545"/>
      <c r="JLC93" s="545"/>
      <c r="JLD93" s="545"/>
      <c r="JLF93" s="545"/>
      <c r="JLG93" s="545"/>
      <c r="JLH93" s="545"/>
      <c r="JLK93" s="545"/>
      <c r="JLL93" s="545"/>
      <c r="JLN93" s="545"/>
      <c r="JLO93" s="545"/>
      <c r="JLP93" s="545"/>
      <c r="JLS93" s="545"/>
      <c r="JLT93" s="545"/>
      <c r="JLV93" s="545"/>
      <c r="JLW93" s="545"/>
      <c r="JLX93" s="545"/>
      <c r="JMA93" s="545"/>
      <c r="JMB93" s="545"/>
      <c r="JMD93" s="545"/>
      <c r="JME93" s="545"/>
      <c r="JMF93" s="545"/>
      <c r="JMI93" s="545"/>
      <c r="JMJ93" s="545"/>
      <c r="JML93" s="545"/>
      <c r="JMM93" s="545"/>
      <c r="JMN93" s="545"/>
      <c r="JMQ93" s="545"/>
      <c r="JMR93" s="545"/>
      <c r="JMT93" s="545"/>
      <c r="JMU93" s="545"/>
      <c r="JMV93" s="545"/>
      <c r="JMY93" s="545"/>
      <c r="JMZ93" s="545"/>
      <c r="JNB93" s="545"/>
      <c r="JNC93" s="545"/>
      <c r="JND93" s="545"/>
      <c r="JNG93" s="545"/>
      <c r="JNH93" s="545"/>
      <c r="JNJ93" s="545"/>
      <c r="JNK93" s="545"/>
      <c r="JNL93" s="545"/>
      <c r="JNO93" s="545"/>
      <c r="JNP93" s="545"/>
      <c r="JNR93" s="545"/>
      <c r="JNS93" s="545"/>
      <c r="JNT93" s="545"/>
      <c r="JNW93" s="545"/>
      <c r="JNX93" s="545"/>
      <c r="JNZ93" s="545"/>
      <c r="JOA93" s="545"/>
      <c r="JOB93" s="545"/>
      <c r="JOE93" s="545"/>
      <c r="JOF93" s="545"/>
      <c r="JOH93" s="545"/>
      <c r="JOI93" s="545"/>
      <c r="JOJ93" s="545"/>
      <c r="JOM93" s="545"/>
      <c r="JON93" s="545"/>
      <c r="JOP93" s="545"/>
      <c r="JOQ93" s="545"/>
      <c r="JOR93" s="545"/>
      <c r="JOU93" s="545"/>
      <c r="JOV93" s="545"/>
      <c r="JOX93" s="545"/>
      <c r="JOY93" s="545"/>
      <c r="JOZ93" s="545"/>
      <c r="JPC93" s="545"/>
      <c r="JPD93" s="545"/>
      <c r="JPF93" s="545"/>
      <c r="JPG93" s="545"/>
      <c r="JPH93" s="545"/>
      <c r="JPK93" s="545"/>
      <c r="JPL93" s="545"/>
      <c r="JPN93" s="545"/>
      <c r="JPO93" s="545"/>
      <c r="JPP93" s="545"/>
      <c r="JPS93" s="545"/>
      <c r="JPT93" s="545"/>
      <c r="JPV93" s="545"/>
      <c r="JPW93" s="545"/>
      <c r="JPX93" s="545"/>
      <c r="JQA93" s="545"/>
      <c r="JQB93" s="545"/>
      <c r="JQD93" s="545"/>
      <c r="JQE93" s="545"/>
      <c r="JQF93" s="545"/>
      <c r="JQI93" s="545"/>
      <c r="JQJ93" s="545"/>
      <c r="JQL93" s="545"/>
      <c r="JQM93" s="545"/>
      <c r="JQN93" s="545"/>
      <c r="JQQ93" s="545"/>
      <c r="JQR93" s="545"/>
      <c r="JQT93" s="545"/>
      <c r="JQU93" s="545"/>
      <c r="JQV93" s="545"/>
      <c r="JQY93" s="545"/>
      <c r="JQZ93" s="545"/>
      <c r="JRB93" s="545"/>
      <c r="JRC93" s="545"/>
      <c r="JRD93" s="545"/>
      <c r="JRG93" s="545"/>
      <c r="JRH93" s="545"/>
      <c r="JRJ93" s="545"/>
      <c r="JRK93" s="545"/>
      <c r="JRL93" s="545"/>
      <c r="JRO93" s="545"/>
      <c r="JRP93" s="545"/>
      <c r="JRR93" s="545"/>
      <c r="JRS93" s="545"/>
      <c r="JRT93" s="545"/>
      <c r="JRW93" s="545"/>
      <c r="JRX93" s="545"/>
      <c r="JRZ93" s="545"/>
      <c r="JSA93" s="545"/>
      <c r="JSB93" s="545"/>
      <c r="JSE93" s="545"/>
      <c r="JSF93" s="545"/>
      <c r="JSH93" s="545"/>
      <c r="JSI93" s="545"/>
      <c r="JSJ93" s="545"/>
      <c r="JSM93" s="545"/>
      <c r="JSN93" s="545"/>
      <c r="JSP93" s="545"/>
      <c r="JSQ93" s="545"/>
      <c r="JSR93" s="545"/>
      <c r="JSU93" s="545"/>
      <c r="JSV93" s="545"/>
      <c r="JSX93" s="545"/>
      <c r="JSY93" s="545"/>
      <c r="JSZ93" s="545"/>
      <c r="JTC93" s="545"/>
      <c r="JTD93" s="545"/>
      <c r="JTF93" s="545"/>
      <c r="JTG93" s="545"/>
      <c r="JTH93" s="545"/>
      <c r="JTK93" s="545"/>
      <c r="JTL93" s="545"/>
      <c r="JTN93" s="545"/>
      <c r="JTO93" s="545"/>
      <c r="JTP93" s="545"/>
      <c r="JTS93" s="545"/>
      <c r="JTT93" s="545"/>
      <c r="JTV93" s="545"/>
      <c r="JTW93" s="545"/>
      <c r="JTX93" s="545"/>
      <c r="JUA93" s="545"/>
      <c r="JUB93" s="545"/>
      <c r="JUD93" s="545"/>
      <c r="JUE93" s="545"/>
      <c r="JUF93" s="545"/>
      <c r="JUI93" s="545"/>
      <c r="JUJ93" s="545"/>
      <c r="JUL93" s="545"/>
      <c r="JUM93" s="545"/>
      <c r="JUN93" s="545"/>
      <c r="JUQ93" s="545"/>
      <c r="JUR93" s="545"/>
      <c r="JUT93" s="545"/>
      <c r="JUU93" s="545"/>
      <c r="JUV93" s="545"/>
      <c r="JUY93" s="545"/>
      <c r="JUZ93" s="545"/>
      <c r="JVB93" s="545"/>
      <c r="JVC93" s="545"/>
      <c r="JVD93" s="545"/>
      <c r="JVG93" s="545"/>
      <c r="JVH93" s="545"/>
      <c r="JVJ93" s="545"/>
      <c r="JVK93" s="545"/>
      <c r="JVL93" s="545"/>
      <c r="JVO93" s="545"/>
      <c r="JVP93" s="545"/>
      <c r="JVR93" s="545"/>
      <c r="JVS93" s="545"/>
      <c r="JVT93" s="545"/>
      <c r="JVW93" s="545"/>
      <c r="JVX93" s="545"/>
      <c r="JVZ93" s="545"/>
      <c r="JWA93" s="545"/>
      <c r="JWB93" s="545"/>
      <c r="JWE93" s="545"/>
      <c r="JWF93" s="545"/>
      <c r="JWH93" s="545"/>
      <c r="JWI93" s="545"/>
      <c r="JWJ93" s="545"/>
      <c r="JWM93" s="545"/>
      <c r="JWN93" s="545"/>
      <c r="JWP93" s="545"/>
      <c r="JWQ93" s="545"/>
      <c r="JWR93" s="545"/>
      <c r="JWU93" s="545"/>
      <c r="JWV93" s="545"/>
      <c r="JWX93" s="545"/>
      <c r="JWY93" s="545"/>
      <c r="JWZ93" s="545"/>
      <c r="JXC93" s="545"/>
      <c r="JXD93" s="545"/>
      <c r="JXF93" s="545"/>
      <c r="JXG93" s="545"/>
      <c r="JXH93" s="545"/>
      <c r="JXK93" s="545"/>
      <c r="JXL93" s="545"/>
      <c r="JXN93" s="545"/>
      <c r="JXO93" s="545"/>
      <c r="JXP93" s="545"/>
      <c r="JXS93" s="545"/>
      <c r="JXT93" s="545"/>
      <c r="JXV93" s="545"/>
      <c r="JXW93" s="545"/>
      <c r="JXX93" s="545"/>
      <c r="JYA93" s="545"/>
      <c r="JYB93" s="545"/>
      <c r="JYD93" s="545"/>
      <c r="JYE93" s="545"/>
      <c r="JYF93" s="545"/>
      <c r="JYI93" s="545"/>
      <c r="JYJ93" s="545"/>
      <c r="JYL93" s="545"/>
      <c r="JYM93" s="545"/>
      <c r="JYN93" s="545"/>
      <c r="JYQ93" s="545"/>
      <c r="JYR93" s="545"/>
      <c r="JYT93" s="545"/>
      <c r="JYU93" s="545"/>
      <c r="JYV93" s="545"/>
      <c r="JYY93" s="545"/>
      <c r="JYZ93" s="545"/>
      <c r="JZB93" s="545"/>
      <c r="JZC93" s="545"/>
      <c r="JZD93" s="545"/>
      <c r="JZG93" s="545"/>
      <c r="JZH93" s="545"/>
      <c r="JZJ93" s="545"/>
      <c r="JZK93" s="545"/>
      <c r="JZL93" s="545"/>
      <c r="JZO93" s="545"/>
      <c r="JZP93" s="545"/>
      <c r="JZR93" s="545"/>
      <c r="JZS93" s="545"/>
      <c r="JZT93" s="545"/>
      <c r="JZW93" s="545"/>
      <c r="JZX93" s="545"/>
      <c r="JZZ93" s="545"/>
      <c r="KAA93" s="545"/>
      <c r="KAB93" s="545"/>
      <c r="KAE93" s="545"/>
      <c r="KAF93" s="545"/>
      <c r="KAH93" s="545"/>
      <c r="KAI93" s="545"/>
      <c r="KAJ93" s="545"/>
      <c r="KAM93" s="545"/>
      <c r="KAN93" s="545"/>
      <c r="KAP93" s="545"/>
      <c r="KAQ93" s="545"/>
      <c r="KAR93" s="545"/>
      <c r="KAU93" s="545"/>
      <c r="KAV93" s="545"/>
      <c r="KAX93" s="545"/>
      <c r="KAY93" s="545"/>
      <c r="KAZ93" s="545"/>
      <c r="KBC93" s="545"/>
      <c r="KBD93" s="545"/>
      <c r="KBF93" s="545"/>
      <c r="KBG93" s="545"/>
      <c r="KBH93" s="545"/>
      <c r="KBK93" s="545"/>
      <c r="KBL93" s="545"/>
      <c r="KBN93" s="545"/>
      <c r="KBO93" s="545"/>
      <c r="KBP93" s="545"/>
      <c r="KBS93" s="545"/>
      <c r="KBT93" s="545"/>
      <c r="KBV93" s="545"/>
      <c r="KBW93" s="545"/>
      <c r="KBX93" s="545"/>
      <c r="KCA93" s="545"/>
      <c r="KCB93" s="545"/>
      <c r="KCD93" s="545"/>
      <c r="KCE93" s="545"/>
      <c r="KCF93" s="545"/>
      <c r="KCI93" s="545"/>
      <c r="KCJ93" s="545"/>
      <c r="KCL93" s="545"/>
      <c r="KCM93" s="545"/>
      <c r="KCN93" s="545"/>
      <c r="KCQ93" s="545"/>
      <c r="KCR93" s="545"/>
      <c r="KCT93" s="545"/>
      <c r="KCU93" s="545"/>
      <c r="KCV93" s="545"/>
      <c r="KCY93" s="545"/>
      <c r="KCZ93" s="545"/>
      <c r="KDB93" s="545"/>
      <c r="KDC93" s="545"/>
      <c r="KDD93" s="545"/>
      <c r="KDG93" s="545"/>
      <c r="KDH93" s="545"/>
      <c r="KDJ93" s="545"/>
      <c r="KDK93" s="545"/>
      <c r="KDL93" s="545"/>
      <c r="KDO93" s="545"/>
      <c r="KDP93" s="545"/>
      <c r="KDR93" s="545"/>
      <c r="KDS93" s="545"/>
      <c r="KDT93" s="545"/>
      <c r="KDW93" s="545"/>
      <c r="KDX93" s="545"/>
      <c r="KDZ93" s="545"/>
      <c r="KEA93" s="545"/>
      <c r="KEB93" s="545"/>
      <c r="KEE93" s="545"/>
      <c r="KEF93" s="545"/>
      <c r="KEH93" s="545"/>
      <c r="KEI93" s="545"/>
      <c r="KEJ93" s="545"/>
      <c r="KEM93" s="545"/>
      <c r="KEN93" s="545"/>
      <c r="KEP93" s="545"/>
      <c r="KEQ93" s="545"/>
      <c r="KER93" s="545"/>
      <c r="KEU93" s="545"/>
      <c r="KEV93" s="545"/>
      <c r="KEX93" s="545"/>
      <c r="KEY93" s="545"/>
      <c r="KEZ93" s="545"/>
      <c r="KFC93" s="545"/>
      <c r="KFD93" s="545"/>
      <c r="KFF93" s="545"/>
      <c r="KFG93" s="545"/>
      <c r="KFH93" s="545"/>
      <c r="KFK93" s="545"/>
      <c r="KFL93" s="545"/>
      <c r="KFN93" s="545"/>
      <c r="KFO93" s="545"/>
      <c r="KFP93" s="545"/>
      <c r="KFS93" s="545"/>
      <c r="KFT93" s="545"/>
      <c r="KFV93" s="545"/>
      <c r="KFW93" s="545"/>
      <c r="KFX93" s="545"/>
      <c r="KGA93" s="545"/>
      <c r="KGB93" s="545"/>
      <c r="KGD93" s="545"/>
      <c r="KGE93" s="545"/>
      <c r="KGF93" s="545"/>
      <c r="KGI93" s="545"/>
      <c r="KGJ93" s="545"/>
      <c r="KGL93" s="545"/>
      <c r="KGM93" s="545"/>
      <c r="KGN93" s="545"/>
      <c r="KGQ93" s="545"/>
      <c r="KGR93" s="545"/>
      <c r="KGT93" s="545"/>
      <c r="KGU93" s="545"/>
      <c r="KGV93" s="545"/>
      <c r="KGY93" s="545"/>
      <c r="KGZ93" s="545"/>
      <c r="KHB93" s="545"/>
      <c r="KHC93" s="545"/>
      <c r="KHD93" s="545"/>
      <c r="KHG93" s="545"/>
      <c r="KHH93" s="545"/>
      <c r="KHJ93" s="545"/>
      <c r="KHK93" s="545"/>
      <c r="KHL93" s="545"/>
      <c r="KHO93" s="545"/>
      <c r="KHP93" s="545"/>
      <c r="KHR93" s="545"/>
      <c r="KHS93" s="545"/>
      <c r="KHT93" s="545"/>
      <c r="KHW93" s="545"/>
      <c r="KHX93" s="545"/>
      <c r="KHZ93" s="545"/>
      <c r="KIA93" s="545"/>
      <c r="KIB93" s="545"/>
      <c r="KIE93" s="545"/>
      <c r="KIF93" s="545"/>
      <c r="KIH93" s="545"/>
      <c r="KII93" s="545"/>
      <c r="KIJ93" s="545"/>
      <c r="KIM93" s="545"/>
      <c r="KIN93" s="545"/>
      <c r="KIP93" s="545"/>
      <c r="KIQ93" s="545"/>
      <c r="KIR93" s="545"/>
      <c r="KIU93" s="545"/>
      <c r="KIV93" s="545"/>
      <c r="KIX93" s="545"/>
      <c r="KIY93" s="545"/>
      <c r="KIZ93" s="545"/>
      <c r="KJC93" s="545"/>
      <c r="KJD93" s="545"/>
      <c r="KJF93" s="545"/>
      <c r="KJG93" s="545"/>
      <c r="KJH93" s="545"/>
      <c r="KJK93" s="545"/>
      <c r="KJL93" s="545"/>
      <c r="KJN93" s="545"/>
      <c r="KJO93" s="545"/>
      <c r="KJP93" s="545"/>
      <c r="KJS93" s="545"/>
      <c r="KJT93" s="545"/>
      <c r="KJV93" s="545"/>
      <c r="KJW93" s="545"/>
      <c r="KJX93" s="545"/>
      <c r="KKA93" s="545"/>
      <c r="KKB93" s="545"/>
      <c r="KKD93" s="545"/>
      <c r="KKE93" s="545"/>
      <c r="KKF93" s="545"/>
      <c r="KKI93" s="545"/>
      <c r="KKJ93" s="545"/>
      <c r="KKL93" s="545"/>
      <c r="KKM93" s="545"/>
      <c r="KKN93" s="545"/>
      <c r="KKQ93" s="545"/>
      <c r="KKR93" s="545"/>
      <c r="KKT93" s="545"/>
      <c r="KKU93" s="545"/>
      <c r="KKV93" s="545"/>
      <c r="KKY93" s="545"/>
      <c r="KKZ93" s="545"/>
      <c r="KLB93" s="545"/>
      <c r="KLC93" s="545"/>
      <c r="KLD93" s="545"/>
      <c r="KLG93" s="545"/>
      <c r="KLH93" s="545"/>
      <c r="KLJ93" s="545"/>
      <c r="KLK93" s="545"/>
      <c r="KLL93" s="545"/>
      <c r="KLO93" s="545"/>
      <c r="KLP93" s="545"/>
      <c r="KLR93" s="545"/>
      <c r="KLS93" s="545"/>
      <c r="KLT93" s="545"/>
      <c r="KLW93" s="545"/>
      <c r="KLX93" s="545"/>
      <c r="KLZ93" s="545"/>
      <c r="KMA93" s="545"/>
      <c r="KMB93" s="545"/>
      <c r="KME93" s="545"/>
      <c r="KMF93" s="545"/>
      <c r="KMH93" s="545"/>
      <c r="KMI93" s="545"/>
      <c r="KMJ93" s="545"/>
      <c r="KMM93" s="545"/>
      <c r="KMN93" s="545"/>
      <c r="KMP93" s="545"/>
      <c r="KMQ93" s="545"/>
      <c r="KMR93" s="545"/>
      <c r="KMU93" s="545"/>
      <c r="KMV93" s="545"/>
      <c r="KMX93" s="545"/>
      <c r="KMY93" s="545"/>
      <c r="KMZ93" s="545"/>
      <c r="KNC93" s="545"/>
      <c r="KND93" s="545"/>
      <c r="KNF93" s="545"/>
      <c r="KNG93" s="545"/>
      <c r="KNH93" s="545"/>
      <c r="KNK93" s="545"/>
      <c r="KNL93" s="545"/>
      <c r="KNN93" s="545"/>
      <c r="KNO93" s="545"/>
      <c r="KNP93" s="545"/>
      <c r="KNS93" s="545"/>
      <c r="KNT93" s="545"/>
      <c r="KNV93" s="545"/>
      <c r="KNW93" s="545"/>
      <c r="KNX93" s="545"/>
      <c r="KOA93" s="545"/>
      <c r="KOB93" s="545"/>
      <c r="KOD93" s="545"/>
      <c r="KOE93" s="545"/>
      <c r="KOF93" s="545"/>
      <c r="KOI93" s="545"/>
      <c r="KOJ93" s="545"/>
      <c r="KOL93" s="545"/>
      <c r="KOM93" s="545"/>
      <c r="KON93" s="545"/>
      <c r="KOQ93" s="545"/>
      <c r="KOR93" s="545"/>
      <c r="KOT93" s="545"/>
      <c r="KOU93" s="545"/>
      <c r="KOV93" s="545"/>
      <c r="KOY93" s="545"/>
      <c r="KOZ93" s="545"/>
      <c r="KPB93" s="545"/>
      <c r="KPC93" s="545"/>
      <c r="KPD93" s="545"/>
      <c r="KPG93" s="545"/>
      <c r="KPH93" s="545"/>
      <c r="KPJ93" s="545"/>
      <c r="KPK93" s="545"/>
      <c r="KPL93" s="545"/>
      <c r="KPO93" s="545"/>
      <c r="KPP93" s="545"/>
      <c r="KPR93" s="545"/>
      <c r="KPS93" s="545"/>
      <c r="KPT93" s="545"/>
      <c r="KPW93" s="545"/>
      <c r="KPX93" s="545"/>
      <c r="KPZ93" s="545"/>
      <c r="KQA93" s="545"/>
      <c r="KQB93" s="545"/>
      <c r="KQE93" s="545"/>
      <c r="KQF93" s="545"/>
      <c r="KQH93" s="545"/>
      <c r="KQI93" s="545"/>
      <c r="KQJ93" s="545"/>
      <c r="KQM93" s="545"/>
      <c r="KQN93" s="545"/>
      <c r="KQP93" s="545"/>
      <c r="KQQ93" s="545"/>
      <c r="KQR93" s="545"/>
      <c r="KQU93" s="545"/>
      <c r="KQV93" s="545"/>
      <c r="KQX93" s="545"/>
      <c r="KQY93" s="545"/>
      <c r="KQZ93" s="545"/>
      <c r="KRC93" s="545"/>
      <c r="KRD93" s="545"/>
      <c r="KRF93" s="545"/>
      <c r="KRG93" s="545"/>
      <c r="KRH93" s="545"/>
      <c r="KRK93" s="545"/>
      <c r="KRL93" s="545"/>
      <c r="KRN93" s="545"/>
      <c r="KRO93" s="545"/>
      <c r="KRP93" s="545"/>
      <c r="KRS93" s="545"/>
      <c r="KRT93" s="545"/>
      <c r="KRV93" s="545"/>
      <c r="KRW93" s="545"/>
      <c r="KRX93" s="545"/>
      <c r="KSA93" s="545"/>
      <c r="KSB93" s="545"/>
      <c r="KSD93" s="545"/>
      <c r="KSE93" s="545"/>
      <c r="KSF93" s="545"/>
      <c r="KSI93" s="545"/>
      <c r="KSJ93" s="545"/>
      <c r="KSL93" s="545"/>
      <c r="KSM93" s="545"/>
      <c r="KSN93" s="545"/>
      <c r="KSQ93" s="545"/>
      <c r="KSR93" s="545"/>
      <c r="KST93" s="545"/>
      <c r="KSU93" s="545"/>
      <c r="KSV93" s="545"/>
      <c r="KSY93" s="545"/>
      <c r="KSZ93" s="545"/>
      <c r="KTB93" s="545"/>
      <c r="KTC93" s="545"/>
      <c r="KTD93" s="545"/>
      <c r="KTG93" s="545"/>
      <c r="KTH93" s="545"/>
      <c r="KTJ93" s="545"/>
      <c r="KTK93" s="545"/>
      <c r="KTL93" s="545"/>
      <c r="KTO93" s="545"/>
      <c r="KTP93" s="545"/>
      <c r="KTR93" s="545"/>
      <c r="KTS93" s="545"/>
      <c r="KTT93" s="545"/>
      <c r="KTW93" s="545"/>
      <c r="KTX93" s="545"/>
      <c r="KTZ93" s="545"/>
      <c r="KUA93" s="545"/>
      <c r="KUB93" s="545"/>
      <c r="KUE93" s="545"/>
      <c r="KUF93" s="545"/>
      <c r="KUH93" s="545"/>
      <c r="KUI93" s="545"/>
      <c r="KUJ93" s="545"/>
      <c r="KUM93" s="545"/>
      <c r="KUN93" s="545"/>
      <c r="KUP93" s="545"/>
      <c r="KUQ93" s="545"/>
      <c r="KUR93" s="545"/>
      <c r="KUU93" s="545"/>
      <c r="KUV93" s="545"/>
      <c r="KUX93" s="545"/>
      <c r="KUY93" s="545"/>
      <c r="KUZ93" s="545"/>
      <c r="KVC93" s="545"/>
      <c r="KVD93" s="545"/>
      <c r="KVF93" s="545"/>
      <c r="KVG93" s="545"/>
      <c r="KVH93" s="545"/>
      <c r="KVK93" s="545"/>
      <c r="KVL93" s="545"/>
      <c r="KVN93" s="545"/>
      <c r="KVO93" s="545"/>
      <c r="KVP93" s="545"/>
      <c r="KVS93" s="545"/>
      <c r="KVT93" s="545"/>
      <c r="KVV93" s="545"/>
      <c r="KVW93" s="545"/>
      <c r="KVX93" s="545"/>
      <c r="KWA93" s="545"/>
      <c r="KWB93" s="545"/>
      <c r="KWD93" s="545"/>
      <c r="KWE93" s="545"/>
      <c r="KWF93" s="545"/>
      <c r="KWI93" s="545"/>
      <c r="KWJ93" s="545"/>
      <c r="KWL93" s="545"/>
      <c r="KWM93" s="545"/>
      <c r="KWN93" s="545"/>
      <c r="KWQ93" s="545"/>
      <c r="KWR93" s="545"/>
      <c r="KWT93" s="545"/>
      <c r="KWU93" s="545"/>
      <c r="KWV93" s="545"/>
      <c r="KWY93" s="545"/>
      <c r="KWZ93" s="545"/>
      <c r="KXB93" s="545"/>
      <c r="KXC93" s="545"/>
      <c r="KXD93" s="545"/>
      <c r="KXG93" s="545"/>
      <c r="KXH93" s="545"/>
      <c r="KXJ93" s="545"/>
      <c r="KXK93" s="545"/>
      <c r="KXL93" s="545"/>
      <c r="KXO93" s="545"/>
      <c r="KXP93" s="545"/>
      <c r="KXR93" s="545"/>
      <c r="KXS93" s="545"/>
      <c r="KXT93" s="545"/>
      <c r="KXW93" s="545"/>
      <c r="KXX93" s="545"/>
      <c r="KXZ93" s="545"/>
      <c r="KYA93" s="545"/>
      <c r="KYB93" s="545"/>
      <c r="KYE93" s="545"/>
      <c r="KYF93" s="545"/>
      <c r="KYH93" s="545"/>
      <c r="KYI93" s="545"/>
      <c r="KYJ93" s="545"/>
      <c r="KYM93" s="545"/>
      <c r="KYN93" s="545"/>
      <c r="KYP93" s="545"/>
      <c r="KYQ93" s="545"/>
      <c r="KYR93" s="545"/>
      <c r="KYU93" s="545"/>
      <c r="KYV93" s="545"/>
      <c r="KYX93" s="545"/>
      <c r="KYY93" s="545"/>
      <c r="KYZ93" s="545"/>
      <c r="KZC93" s="545"/>
      <c r="KZD93" s="545"/>
      <c r="KZF93" s="545"/>
      <c r="KZG93" s="545"/>
      <c r="KZH93" s="545"/>
      <c r="KZK93" s="545"/>
      <c r="KZL93" s="545"/>
      <c r="KZN93" s="545"/>
      <c r="KZO93" s="545"/>
      <c r="KZP93" s="545"/>
      <c r="KZS93" s="545"/>
      <c r="KZT93" s="545"/>
      <c r="KZV93" s="545"/>
      <c r="KZW93" s="545"/>
      <c r="KZX93" s="545"/>
      <c r="LAA93" s="545"/>
      <c r="LAB93" s="545"/>
      <c r="LAD93" s="545"/>
      <c r="LAE93" s="545"/>
      <c r="LAF93" s="545"/>
      <c r="LAI93" s="545"/>
      <c r="LAJ93" s="545"/>
      <c r="LAL93" s="545"/>
      <c r="LAM93" s="545"/>
      <c r="LAN93" s="545"/>
      <c r="LAQ93" s="545"/>
      <c r="LAR93" s="545"/>
      <c r="LAT93" s="545"/>
      <c r="LAU93" s="545"/>
      <c r="LAV93" s="545"/>
      <c r="LAY93" s="545"/>
      <c r="LAZ93" s="545"/>
      <c r="LBB93" s="545"/>
      <c r="LBC93" s="545"/>
      <c r="LBD93" s="545"/>
      <c r="LBG93" s="545"/>
      <c r="LBH93" s="545"/>
      <c r="LBJ93" s="545"/>
      <c r="LBK93" s="545"/>
      <c r="LBL93" s="545"/>
      <c r="LBO93" s="545"/>
      <c r="LBP93" s="545"/>
      <c r="LBR93" s="545"/>
      <c r="LBS93" s="545"/>
      <c r="LBT93" s="545"/>
      <c r="LBW93" s="545"/>
      <c r="LBX93" s="545"/>
      <c r="LBZ93" s="545"/>
      <c r="LCA93" s="545"/>
      <c r="LCB93" s="545"/>
      <c r="LCE93" s="545"/>
      <c r="LCF93" s="545"/>
      <c r="LCH93" s="545"/>
      <c r="LCI93" s="545"/>
      <c r="LCJ93" s="545"/>
      <c r="LCM93" s="545"/>
      <c r="LCN93" s="545"/>
      <c r="LCP93" s="545"/>
      <c r="LCQ93" s="545"/>
      <c r="LCR93" s="545"/>
      <c r="LCU93" s="545"/>
      <c r="LCV93" s="545"/>
      <c r="LCX93" s="545"/>
      <c r="LCY93" s="545"/>
      <c r="LCZ93" s="545"/>
      <c r="LDC93" s="545"/>
      <c r="LDD93" s="545"/>
      <c r="LDF93" s="545"/>
      <c r="LDG93" s="545"/>
      <c r="LDH93" s="545"/>
      <c r="LDK93" s="545"/>
      <c r="LDL93" s="545"/>
      <c r="LDN93" s="545"/>
      <c r="LDO93" s="545"/>
      <c r="LDP93" s="545"/>
      <c r="LDS93" s="545"/>
      <c r="LDT93" s="545"/>
      <c r="LDV93" s="545"/>
      <c r="LDW93" s="545"/>
      <c r="LDX93" s="545"/>
      <c r="LEA93" s="545"/>
      <c r="LEB93" s="545"/>
      <c r="LED93" s="545"/>
      <c r="LEE93" s="545"/>
      <c r="LEF93" s="545"/>
      <c r="LEI93" s="545"/>
      <c r="LEJ93" s="545"/>
      <c r="LEL93" s="545"/>
      <c r="LEM93" s="545"/>
      <c r="LEN93" s="545"/>
      <c r="LEQ93" s="545"/>
      <c r="LER93" s="545"/>
      <c r="LET93" s="545"/>
      <c r="LEU93" s="545"/>
      <c r="LEV93" s="545"/>
      <c r="LEY93" s="545"/>
      <c r="LEZ93" s="545"/>
      <c r="LFB93" s="545"/>
      <c r="LFC93" s="545"/>
      <c r="LFD93" s="545"/>
      <c r="LFG93" s="545"/>
      <c r="LFH93" s="545"/>
      <c r="LFJ93" s="545"/>
      <c r="LFK93" s="545"/>
      <c r="LFL93" s="545"/>
      <c r="LFO93" s="545"/>
      <c r="LFP93" s="545"/>
      <c r="LFR93" s="545"/>
      <c r="LFS93" s="545"/>
      <c r="LFT93" s="545"/>
      <c r="LFW93" s="545"/>
      <c r="LFX93" s="545"/>
      <c r="LFZ93" s="545"/>
      <c r="LGA93" s="545"/>
      <c r="LGB93" s="545"/>
      <c r="LGE93" s="545"/>
      <c r="LGF93" s="545"/>
      <c r="LGH93" s="545"/>
      <c r="LGI93" s="545"/>
      <c r="LGJ93" s="545"/>
      <c r="LGM93" s="545"/>
      <c r="LGN93" s="545"/>
      <c r="LGP93" s="545"/>
      <c r="LGQ93" s="545"/>
      <c r="LGR93" s="545"/>
      <c r="LGU93" s="545"/>
      <c r="LGV93" s="545"/>
      <c r="LGX93" s="545"/>
      <c r="LGY93" s="545"/>
      <c r="LGZ93" s="545"/>
      <c r="LHC93" s="545"/>
      <c r="LHD93" s="545"/>
      <c r="LHF93" s="545"/>
      <c r="LHG93" s="545"/>
      <c r="LHH93" s="545"/>
      <c r="LHK93" s="545"/>
      <c r="LHL93" s="545"/>
      <c r="LHN93" s="545"/>
      <c r="LHO93" s="545"/>
      <c r="LHP93" s="545"/>
      <c r="LHS93" s="545"/>
      <c r="LHT93" s="545"/>
      <c r="LHV93" s="545"/>
      <c r="LHW93" s="545"/>
      <c r="LHX93" s="545"/>
      <c r="LIA93" s="545"/>
      <c r="LIB93" s="545"/>
      <c r="LID93" s="545"/>
      <c r="LIE93" s="545"/>
      <c r="LIF93" s="545"/>
      <c r="LII93" s="545"/>
      <c r="LIJ93" s="545"/>
      <c r="LIL93" s="545"/>
      <c r="LIM93" s="545"/>
      <c r="LIN93" s="545"/>
      <c r="LIQ93" s="545"/>
      <c r="LIR93" s="545"/>
      <c r="LIT93" s="545"/>
      <c r="LIU93" s="545"/>
      <c r="LIV93" s="545"/>
      <c r="LIY93" s="545"/>
      <c r="LIZ93" s="545"/>
      <c r="LJB93" s="545"/>
      <c r="LJC93" s="545"/>
      <c r="LJD93" s="545"/>
      <c r="LJG93" s="545"/>
      <c r="LJH93" s="545"/>
      <c r="LJJ93" s="545"/>
      <c r="LJK93" s="545"/>
      <c r="LJL93" s="545"/>
      <c r="LJO93" s="545"/>
      <c r="LJP93" s="545"/>
      <c r="LJR93" s="545"/>
      <c r="LJS93" s="545"/>
      <c r="LJT93" s="545"/>
      <c r="LJW93" s="545"/>
      <c r="LJX93" s="545"/>
      <c r="LJZ93" s="545"/>
      <c r="LKA93" s="545"/>
      <c r="LKB93" s="545"/>
      <c r="LKE93" s="545"/>
      <c r="LKF93" s="545"/>
      <c r="LKH93" s="545"/>
      <c r="LKI93" s="545"/>
      <c r="LKJ93" s="545"/>
      <c r="LKM93" s="545"/>
      <c r="LKN93" s="545"/>
      <c r="LKP93" s="545"/>
      <c r="LKQ93" s="545"/>
      <c r="LKR93" s="545"/>
      <c r="LKU93" s="545"/>
      <c r="LKV93" s="545"/>
      <c r="LKX93" s="545"/>
      <c r="LKY93" s="545"/>
      <c r="LKZ93" s="545"/>
      <c r="LLC93" s="545"/>
      <c r="LLD93" s="545"/>
      <c r="LLF93" s="545"/>
      <c r="LLG93" s="545"/>
      <c r="LLH93" s="545"/>
      <c r="LLK93" s="545"/>
      <c r="LLL93" s="545"/>
      <c r="LLN93" s="545"/>
      <c r="LLO93" s="545"/>
      <c r="LLP93" s="545"/>
      <c r="LLS93" s="545"/>
      <c r="LLT93" s="545"/>
      <c r="LLV93" s="545"/>
      <c r="LLW93" s="545"/>
      <c r="LLX93" s="545"/>
      <c r="LMA93" s="545"/>
      <c r="LMB93" s="545"/>
      <c r="LMD93" s="545"/>
      <c r="LME93" s="545"/>
      <c r="LMF93" s="545"/>
      <c r="LMI93" s="545"/>
      <c r="LMJ93" s="545"/>
      <c r="LML93" s="545"/>
      <c r="LMM93" s="545"/>
      <c r="LMN93" s="545"/>
      <c r="LMQ93" s="545"/>
      <c r="LMR93" s="545"/>
      <c r="LMT93" s="545"/>
      <c r="LMU93" s="545"/>
      <c r="LMV93" s="545"/>
      <c r="LMY93" s="545"/>
      <c r="LMZ93" s="545"/>
      <c r="LNB93" s="545"/>
      <c r="LNC93" s="545"/>
      <c r="LND93" s="545"/>
      <c r="LNG93" s="545"/>
      <c r="LNH93" s="545"/>
      <c r="LNJ93" s="545"/>
      <c r="LNK93" s="545"/>
      <c r="LNL93" s="545"/>
      <c r="LNO93" s="545"/>
      <c r="LNP93" s="545"/>
      <c r="LNR93" s="545"/>
      <c r="LNS93" s="545"/>
      <c r="LNT93" s="545"/>
      <c r="LNW93" s="545"/>
      <c r="LNX93" s="545"/>
      <c r="LNZ93" s="545"/>
      <c r="LOA93" s="545"/>
      <c r="LOB93" s="545"/>
      <c r="LOE93" s="545"/>
      <c r="LOF93" s="545"/>
      <c r="LOH93" s="545"/>
      <c r="LOI93" s="545"/>
      <c r="LOJ93" s="545"/>
      <c r="LOM93" s="545"/>
      <c r="LON93" s="545"/>
      <c r="LOP93" s="545"/>
      <c r="LOQ93" s="545"/>
      <c r="LOR93" s="545"/>
      <c r="LOU93" s="545"/>
      <c r="LOV93" s="545"/>
      <c r="LOX93" s="545"/>
      <c r="LOY93" s="545"/>
      <c r="LOZ93" s="545"/>
      <c r="LPC93" s="545"/>
      <c r="LPD93" s="545"/>
      <c r="LPF93" s="545"/>
      <c r="LPG93" s="545"/>
      <c r="LPH93" s="545"/>
      <c r="LPK93" s="545"/>
      <c r="LPL93" s="545"/>
      <c r="LPN93" s="545"/>
      <c r="LPO93" s="545"/>
      <c r="LPP93" s="545"/>
      <c r="LPS93" s="545"/>
      <c r="LPT93" s="545"/>
      <c r="LPV93" s="545"/>
      <c r="LPW93" s="545"/>
      <c r="LPX93" s="545"/>
      <c r="LQA93" s="545"/>
      <c r="LQB93" s="545"/>
      <c r="LQD93" s="545"/>
      <c r="LQE93" s="545"/>
      <c r="LQF93" s="545"/>
      <c r="LQI93" s="545"/>
      <c r="LQJ93" s="545"/>
      <c r="LQL93" s="545"/>
      <c r="LQM93" s="545"/>
      <c r="LQN93" s="545"/>
      <c r="LQQ93" s="545"/>
      <c r="LQR93" s="545"/>
      <c r="LQT93" s="545"/>
      <c r="LQU93" s="545"/>
      <c r="LQV93" s="545"/>
      <c r="LQY93" s="545"/>
      <c r="LQZ93" s="545"/>
      <c r="LRB93" s="545"/>
      <c r="LRC93" s="545"/>
      <c r="LRD93" s="545"/>
      <c r="LRG93" s="545"/>
      <c r="LRH93" s="545"/>
      <c r="LRJ93" s="545"/>
      <c r="LRK93" s="545"/>
      <c r="LRL93" s="545"/>
      <c r="LRO93" s="545"/>
      <c r="LRP93" s="545"/>
      <c r="LRR93" s="545"/>
      <c r="LRS93" s="545"/>
      <c r="LRT93" s="545"/>
      <c r="LRW93" s="545"/>
      <c r="LRX93" s="545"/>
      <c r="LRZ93" s="545"/>
      <c r="LSA93" s="545"/>
      <c r="LSB93" s="545"/>
      <c r="LSE93" s="545"/>
      <c r="LSF93" s="545"/>
      <c r="LSH93" s="545"/>
      <c r="LSI93" s="545"/>
      <c r="LSJ93" s="545"/>
      <c r="LSM93" s="545"/>
      <c r="LSN93" s="545"/>
      <c r="LSP93" s="545"/>
      <c r="LSQ93" s="545"/>
      <c r="LSR93" s="545"/>
      <c r="LSU93" s="545"/>
      <c r="LSV93" s="545"/>
      <c r="LSX93" s="545"/>
      <c r="LSY93" s="545"/>
      <c r="LSZ93" s="545"/>
      <c r="LTC93" s="545"/>
      <c r="LTD93" s="545"/>
      <c r="LTF93" s="545"/>
      <c r="LTG93" s="545"/>
      <c r="LTH93" s="545"/>
      <c r="LTK93" s="545"/>
      <c r="LTL93" s="545"/>
      <c r="LTN93" s="545"/>
      <c r="LTO93" s="545"/>
      <c r="LTP93" s="545"/>
      <c r="LTS93" s="545"/>
      <c r="LTT93" s="545"/>
      <c r="LTV93" s="545"/>
      <c r="LTW93" s="545"/>
      <c r="LTX93" s="545"/>
      <c r="LUA93" s="545"/>
      <c r="LUB93" s="545"/>
      <c r="LUD93" s="545"/>
      <c r="LUE93" s="545"/>
      <c r="LUF93" s="545"/>
      <c r="LUI93" s="545"/>
      <c r="LUJ93" s="545"/>
      <c r="LUL93" s="545"/>
      <c r="LUM93" s="545"/>
      <c r="LUN93" s="545"/>
      <c r="LUQ93" s="545"/>
      <c r="LUR93" s="545"/>
      <c r="LUT93" s="545"/>
      <c r="LUU93" s="545"/>
      <c r="LUV93" s="545"/>
      <c r="LUY93" s="545"/>
      <c r="LUZ93" s="545"/>
      <c r="LVB93" s="545"/>
      <c r="LVC93" s="545"/>
      <c r="LVD93" s="545"/>
      <c r="LVG93" s="545"/>
      <c r="LVH93" s="545"/>
      <c r="LVJ93" s="545"/>
      <c r="LVK93" s="545"/>
      <c r="LVL93" s="545"/>
      <c r="LVO93" s="545"/>
      <c r="LVP93" s="545"/>
      <c r="LVR93" s="545"/>
      <c r="LVS93" s="545"/>
      <c r="LVT93" s="545"/>
      <c r="LVW93" s="545"/>
      <c r="LVX93" s="545"/>
      <c r="LVZ93" s="545"/>
      <c r="LWA93" s="545"/>
      <c r="LWB93" s="545"/>
      <c r="LWE93" s="545"/>
      <c r="LWF93" s="545"/>
      <c r="LWH93" s="545"/>
      <c r="LWI93" s="545"/>
      <c r="LWJ93" s="545"/>
      <c r="LWM93" s="545"/>
      <c r="LWN93" s="545"/>
      <c r="LWP93" s="545"/>
      <c r="LWQ93" s="545"/>
      <c r="LWR93" s="545"/>
      <c r="LWU93" s="545"/>
      <c r="LWV93" s="545"/>
      <c r="LWX93" s="545"/>
      <c r="LWY93" s="545"/>
      <c r="LWZ93" s="545"/>
      <c r="LXC93" s="545"/>
      <c r="LXD93" s="545"/>
      <c r="LXF93" s="545"/>
      <c r="LXG93" s="545"/>
      <c r="LXH93" s="545"/>
      <c r="LXK93" s="545"/>
      <c r="LXL93" s="545"/>
      <c r="LXN93" s="545"/>
      <c r="LXO93" s="545"/>
      <c r="LXP93" s="545"/>
      <c r="LXS93" s="545"/>
      <c r="LXT93" s="545"/>
      <c r="LXV93" s="545"/>
      <c r="LXW93" s="545"/>
      <c r="LXX93" s="545"/>
      <c r="LYA93" s="545"/>
      <c r="LYB93" s="545"/>
      <c r="LYD93" s="545"/>
      <c r="LYE93" s="545"/>
      <c r="LYF93" s="545"/>
      <c r="LYI93" s="545"/>
      <c r="LYJ93" s="545"/>
      <c r="LYL93" s="545"/>
      <c r="LYM93" s="545"/>
      <c r="LYN93" s="545"/>
      <c r="LYQ93" s="545"/>
      <c r="LYR93" s="545"/>
      <c r="LYT93" s="545"/>
      <c r="LYU93" s="545"/>
      <c r="LYV93" s="545"/>
      <c r="LYY93" s="545"/>
      <c r="LYZ93" s="545"/>
      <c r="LZB93" s="545"/>
      <c r="LZC93" s="545"/>
      <c r="LZD93" s="545"/>
      <c r="LZG93" s="545"/>
      <c r="LZH93" s="545"/>
      <c r="LZJ93" s="545"/>
      <c r="LZK93" s="545"/>
      <c r="LZL93" s="545"/>
      <c r="LZO93" s="545"/>
      <c r="LZP93" s="545"/>
      <c r="LZR93" s="545"/>
      <c r="LZS93" s="545"/>
      <c r="LZT93" s="545"/>
      <c r="LZW93" s="545"/>
      <c r="LZX93" s="545"/>
      <c r="LZZ93" s="545"/>
      <c r="MAA93" s="545"/>
      <c r="MAB93" s="545"/>
      <c r="MAE93" s="545"/>
      <c r="MAF93" s="545"/>
      <c r="MAH93" s="545"/>
      <c r="MAI93" s="545"/>
      <c r="MAJ93" s="545"/>
      <c r="MAM93" s="545"/>
      <c r="MAN93" s="545"/>
      <c r="MAP93" s="545"/>
      <c r="MAQ93" s="545"/>
      <c r="MAR93" s="545"/>
      <c r="MAU93" s="545"/>
      <c r="MAV93" s="545"/>
      <c r="MAX93" s="545"/>
      <c r="MAY93" s="545"/>
      <c r="MAZ93" s="545"/>
      <c r="MBC93" s="545"/>
      <c r="MBD93" s="545"/>
      <c r="MBF93" s="545"/>
      <c r="MBG93" s="545"/>
      <c r="MBH93" s="545"/>
      <c r="MBK93" s="545"/>
      <c r="MBL93" s="545"/>
      <c r="MBN93" s="545"/>
      <c r="MBO93" s="545"/>
      <c r="MBP93" s="545"/>
      <c r="MBS93" s="545"/>
      <c r="MBT93" s="545"/>
      <c r="MBV93" s="545"/>
      <c r="MBW93" s="545"/>
      <c r="MBX93" s="545"/>
      <c r="MCA93" s="545"/>
      <c r="MCB93" s="545"/>
      <c r="MCD93" s="545"/>
      <c r="MCE93" s="545"/>
      <c r="MCF93" s="545"/>
      <c r="MCI93" s="545"/>
      <c r="MCJ93" s="545"/>
      <c r="MCL93" s="545"/>
      <c r="MCM93" s="545"/>
      <c r="MCN93" s="545"/>
      <c r="MCQ93" s="545"/>
      <c r="MCR93" s="545"/>
      <c r="MCT93" s="545"/>
      <c r="MCU93" s="545"/>
      <c r="MCV93" s="545"/>
      <c r="MCY93" s="545"/>
      <c r="MCZ93" s="545"/>
      <c r="MDB93" s="545"/>
      <c r="MDC93" s="545"/>
      <c r="MDD93" s="545"/>
      <c r="MDG93" s="545"/>
      <c r="MDH93" s="545"/>
      <c r="MDJ93" s="545"/>
      <c r="MDK93" s="545"/>
      <c r="MDL93" s="545"/>
      <c r="MDO93" s="545"/>
      <c r="MDP93" s="545"/>
      <c r="MDR93" s="545"/>
      <c r="MDS93" s="545"/>
      <c r="MDT93" s="545"/>
      <c r="MDW93" s="545"/>
      <c r="MDX93" s="545"/>
      <c r="MDZ93" s="545"/>
      <c r="MEA93" s="545"/>
      <c r="MEB93" s="545"/>
      <c r="MEE93" s="545"/>
      <c r="MEF93" s="545"/>
      <c r="MEH93" s="545"/>
      <c r="MEI93" s="545"/>
      <c r="MEJ93" s="545"/>
      <c r="MEM93" s="545"/>
      <c r="MEN93" s="545"/>
      <c r="MEP93" s="545"/>
      <c r="MEQ93" s="545"/>
      <c r="MER93" s="545"/>
      <c r="MEU93" s="545"/>
      <c r="MEV93" s="545"/>
      <c r="MEX93" s="545"/>
      <c r="MEY93" s="545"/>
      <c r="MEZ93" s="545"/>
      <c r="MFC93" s="545"/>
      <c r="MFD93" s="545"/>
      <c r="MFF93" s="545"/>
      <c r="MFG93" s="545"/>
      <c r="MFH93" s="545"/>
      <c r="MFK93" s="545"/>
      <c r="MFL93" s="545"/>
      <c r="MFN93" s="545"/>
      <c r="MFO93" s="545"/>
      <c r="MFP93" s="545"/>
      <c r="MFS93" s="545"/>
      <c r="MFT93" s="545"/>
      <c r="MFV93" s="545"/>
      <c r="MFW93" s="545"/>
      <c r="MFX93" s="545"/>
      <c r="MGA93" s="545"/>
      <c r="MGB93" s="545"/>
      <c r="MGD93" s="545"/>
      <c r="MGE93" s="545"/>
      <c r="MGF93" s="545"/>
      <c r="MGI93" s="545"/>
      <c r="MGJ93" s="545"/>
      <c r="MGL93" s="545"/>
      <c r="MGM93" s="545"/>
      <c r="MGN93" s="545"/>
      <c r="MGQ93" s="545"/>
      <c r="MGR93" s="545"/>
      <c r="MGT93" s="545"/>
      <c r="MGU93" s="545"/>
      <c r="MGV93" s="545"/>
      <c r="MGY93" s="545"/>
      <c r="MGZ93" s="545"/>
      <c r="MHB93" s="545"/>
      <c r="MHC93" s="545"/>
      <c r="MHD93" s="545"/>
      <c r="MHG93" s="545"/>
      <c r="MHH93" s="545"/>
      <c r="MHJ93" s="545"/>
      <c r="MHK93" s="545"/>
      <c r="MHL93" s="545"/>
      <c r="MHO93" s="545"/>
      <c r="MHP93" s="545"/>
      <c r="MHR93" s="545"/>
      <c r="MHS93" s="545"/>
      <c r="MHT93" s="545"/>
      <c r="MHW93" s="545"/>
      <c r="MHX93" s="545"/>
      <c r="MHZ93" s="545"/>
      <c r="MIA93" s="545"/>
      <c r="MIB93" s="545"/>
      <c r="MIE93" s="545"/>
      <c r="MIF93" s="545"/>
      <c r="MIH93" s="545"/>
      <c r="MII93" s="545"/>
      <c r="MIJ93" s="545"/>
      <c r="MIM93" s="545"/>
      <c r="MIN93" s="545"/>
      <c r="MIP93" s="545"/>
      <c r="MIQ93" s="545"/>
      <c r="MIR93" s="545"/>
      <c r="MIU93" s="545"/>
      <c r="MIV93" s="545"/>
      <c r="MIX93" s="545"/>
      <c r="MIY93" s="545"/>
      <c r="MIZ93" s="545"/>
      <c r="MJC93" s="545"/>
      <c r="MJD93" s="545"/>
      <c r="MJF93" s="545"/>
      <c r="MJG93" s="545"/>
      <c r="MJH93" s="545"/>
      <c r="MJK93" s="545"/>
      <c r="MJL93" s="545"/>
      <c r="MJN93" s="545"/>
      <c r="MJO93" s="545"/>
      <c r="MJP93" s="545"/>
      <c r="MJS93" s="545"/>
      <c r="MJT93" s="545"/>
      <c r="MJV93" s="545"/>
      <c r="MJW93" s="545"/>
      <c r="MJX93" s="545"/>
      <c r="MKA93" s="545"/>
      <c r="MKB93" s="545"/>
      <c r="MKD93" s="545"/>
      <c r="MKE93" s="545"/>
      <c r="MKF93" s="545"/>
      <c r="MKI93" s="545"/>
      <c r="MKJ93" s="545"/>
      <c r="MKL93" s="545"/>
      <c r="MKM93" s="545"/>
      <c r="MKN93" s="545"/>
      <c r="MKQ93" s="545"/>
      <c r="MKR93" s="545"/>
      <c r="MKT93" s="545"/>
      <c r="MKU93" s="545"/>
      <c r="MKV93" s="545"/>
      <c r="MKY93" s="545"/>
      <c r="MKZ93" s="545"/>
      <c r="MLB93" s="545"/>
      <c r="MLC93" s="545"/>
      <c r="MLD93" s="545"/>
      <c r="MLG93" s="545"/>
      <c r="MLH93" s="545"/>
      <c r="MLJ93" s="545"/>
      <c r="MLK93" s="545"/>
      <c r="MLL93" s="545"/>
      <c r="MLO93" s="545"/>
      <c r="MLP93" s="545"/>
      <c r="MLR93" s="545"/>
      <c r="MLS93" s="545"/>
      <c r="MLT93" s="545"/>
      <c r="MLW93" s="545"/>
      <c r="MLX93" s="545"/>
      <c r="MLZ93" s="545"/>
      <c r="MMA93" s="545"/>
      <c r="MMB93" s="545"/>
      <c r="MME93" s="545"/>
      <c r="MMF93" s="545"/>
      <c r="MMH93" s="545"/>
      <c r="MMI93" s="545"/>
      <c r="MMJ93" s="545"/>
      <c r="MMM93" s="545"/>
      <c r="MMN93" s="545"/>
      <c r="MMP93" s="545"/>
      <c r="MMQ93" s="545"/>
      <c r="MMR93" s="545"/>
      <c r="MMU93" s="545"/>
      <c r="MMV93" s="545"/>
      <c r="MMX93" s="545"/>
      <c r="MMY93" s="545"/>
      <c r="MMZ93" s="545"/>
      <c r="MNC93" s="545"/>
      <c r="MND93" s="545"/>
      <c r="MNF93" s="545"/>
      <c r="MNG93" s="545"/>
      <c r="MNH93" s="545"/>
      <c r="MNK93" s="545"/>
      <c r="MNL93" s="545"/>
      <c r="MNN93" s="545"/>
      <c r="MNO93" s="545"/>
      <c r="MNP93" s="545"/>
      <c r="MNS93" s="545"/>
      <c r="MNT93" s="545"/>
      <c r="MNV93" s="545"/>
      <c r="MNW93" s="545"/>
      <c r="MNX93" s="545"/>
      <c r="MOA93" s="545"/>
      <c r="MOB93" s="545"/>
      <c r="MOD93" s="545"/>
      <c r="MOE93" s="545"/>
      <c r="MOF93" s="545"/>
      <c r="MOI93" s="545"/>
      <c r="MOJ93" s="545"/>
      <c r="MOL93" s="545"/>
      <c r="MOM93" s="545"/>
      <c r="MON93" s="545"/>
      <c r="MOQ93" s="545"/>
      <c r="MOR93" s="545"/>
      <c r="MOT93" s="545"/>
      <c r="MOU93" s="545"/>
      <c r="MOV93" s="545"/>
      <c r="MOY93" s="545"/>
      <c r="MOZ93" s="545"/>
      <c r="MPB93" s="545"/>
      <c r="MPC93" s="545"/>
      <c r="MPD93" s="545"/>
      <c r="MPG93" s="545"/>
      <c r="MPH93" s="545"/>
      <c r="MPJ93" s="545"/>
      <c r="MPK93" s="545"/>
      <c r="MPL93" s="545"/>
      <c r="MPO93" s="545"/>
      <c r="MPP93" s="545"/>
      <c r="MPR93" s="545"/>
      <c r="MPS93" s="545"/>
      <c r="MPT93" s="545"/>
      <c r="MPW93" s="545"/>
      <c r="MPX93" s="545"/>
      <c r="MPZ93" s="545"/>
      <c r="MQA93" s="545"/>
      <c r="MQB93" s="545"/>
      <c r="MQE93" s="545"/>
      <c r="MQF93" s="545"/>
      <c r="MQH93" s="545"/>
      <c r="MQI93" s="545"/>
      <c r="MQJ93" s="545"/>
      <c r="MQM93" s="545"/>
      <c r="MQN93" s="545"/>
      <c r="MQP93" s="545"/>
      <c r="MQQ93" s="545"/>
      <c r="MQR93" s="545"/>
      <c r="MQU93" s="545"/>
      <c r="MQV93" s="545"/>
      <c r="MQX93" s="545"/>
      <c r="MQY93" s="545"/>
      <c r="MQZ93" s="545"/>
      <c r="MRC93" s="545"/>
      <c r="MRD93" s="545"/>
      <c r="MRF93" s="545"/>
      <c r="MRG93" s="545"/>
      <c r="MRH93" s="545"/>
      <c r="MRK93" s="545"/>
      <c r="MRL93" s="545"/>
      <c r="MRN93" s="545"/>
      <c r="MRO93" s="545"/>
      <c r="MRP93" s="545"/>
      <c r="MRS93" s="545"/>
      <c r="MRT93" s="545"/>
      <c r="MRV93" s="545"/>
      <c r="MRW93" s="545"/>
      <c r="MRX93" s="545"/>
      <c r="MSA93" s="545"/>
      <c r="MSB93" s="545"/>
      <c r="MSD93" s="545"/>
      <c r="MSE93" s="545"/>
      <c r="MSF93" s="545"/>
      <c r="MSI93" s="545"/>
      <c r="MSJ93" s="545"/>
      <c r="MSL93" s="545"/>
      <c r="MSM93" s="545"/>
      <c r="MSN93" s="545"/>
      <c r="MSQ93" s="545"/>
      <c r="MSR93" s="545"/>
      <c r="MST93" s="545"/>
      <c r="MSU93" s="545"/>
      <c r="MSV93" s="545"/>
      <c r="MSY93" s="545"/>
      <c r="MSZ93" s="545"/>
      <c r="MTB93" s="545"/>
      <c r="MTC93" s="545"/>
      <c r="MTD93" s="545"/>
      <c r="MTG93" s="545"/>
      <c r="MTH93" s="545"/>
      <c r="MTJ93" s="545"/>
      <c r="MTK93" s="545"/>
      <c r="MTL93" s="545"/>
      <c r="MTO93" s="545"/>
      <c r="MTP93" s="545"/>
      <c r="MTR93" s="545"/>
      <c r="MTS93" s="545"/>
      <c r="MTT93" s="545"/>
      <c r="MTW93" s="545"/>
      <c r="MTX93" s="545"/>
      <c r="MTZ93" s="545"/>
      <c r="MUA93" s="545"/>
      <c r="MUB93" s="545"/>
      <c r="MUE93" s="545"/>
      <c r="MUF93" s="545"/>
      <c r="MUH93" s="545"/>
      <c r="MUI93" s="545"/>
      <c r="MUJ93" s="545"/>
      <c r="MUM93" s="545"/>
      <c r="MUN93" s="545"/>
      <c r="MUP93" s="545"/>
      <c r="MUQ93" s="545"/>
      <c r="MUR93" s="545"/>
      <c r="MUU93" s="545"/>
      <c r="MUV93" s="545"/>
      <c r="MUX93" s="545"/>
      <c r="MUY93" s="545"/>
      <c r="MUZ93" s="545"/>
      <c r="MVC93" s="545"/>
      <c r="MVD93" s="545"/>
      <c r="MVF93" s="545"/>
      <c r="MVG93" s="545"/>
      <c r="MVH93" s="545"/>
      <c r="MVK93" s="545"/>
      <c r="MVL93" s="545"/>
      <c r="MVN93" s="545"/>
      <c r="MVO93" s="545"/>
      <c r="MVP93" s="545"/>
      <c r="MVS93" s="545"/>
      <c r="MVT93" s="545"/>
      <c r="MVV93" s="545"/>
      <c r="MVW93" s="545"/>
      <c r="MVX93" s="545"/>
      <c r="MWA93" s="545"/>
      <c r="MWB93" s="545"/>
      <c r="MWD93" s="545"/>
      <c r="MWE93" s="545"/>
      <c r="MWF93" s="545"/>
      <c r="MWI93" s="545"/>
      <c r="MWJ93" s="545"/>
      <c r="MWL93" s="545"/>
      <c r="MWM93" s="545"/>
      <c r="MWN93" s="545"/>
      <c r="MWQ93" s="545"/>
      <c r="MWR93" s="545"/>
      <c r="MWT93" s="545"/>
      <c r="MWU93" s="545"/>
      <c r="MWV93" s="545"/>
      <c r="MWY93" s="545"/>
      <c r="MWZ93" s="545"/>
      <c r="MXB93" s="545"/>
      <c r="MXC93" s="545"/>
      <c r="MXD93" s="545"/>
      <c r="MXG93" s="545"/>
      <c r="MXH93" s="545"/>
      <c r="MXJ93" s="545"/>
      <c r="MXK93" s="545"/>
      <c r="MXL93" s="545"/>
      <c r="MXO93" s="545"/>
      <c r="MXP93" s="545"/>
      <c r="MXR93" s="545"/>
      <c r="MXS93" s="545"/>
      <c r="MXT93" s="545"/>
      <c r="MXW93" s="545"/>
      <c r="MXX93" s="545"/>
      <c r="MXZ93" s="545"/>
      <c r="MYA93" s="545"/>
      <c r="MYB93" s="545"/>
      <c r="MYE93" s="545"/>
      <c r="MYF93" s="545"/>
      <c r="MYH93" s="545"/>
      <c r="MYI93" s="545"/>
      <c r="MYJ93" s="545"/>
      <c r="MYM93" s="545"/>
      <c r="MYN93" s="545"/>
      <c r="MYP93" s="545"/>
      <c r="MYQ93" s="545"/>
      <c r="MYR93" s="545"/>
      <c r="MYU93" s="545"/>
      <c r="MYV93" s="545"/>
      <c r="MYX93" s="545"/>
      <c r="MYY93" s="545"/>
      <c r="MYZ93" s="545"/>
      <c r="MZC93" s="545"/>
      <c r="MZD93" s="545"/>
      <c r="MZF93" s="545"/>
      <c r="MZG93" s="545"/>
      <c r="MZH93" s="545"/>
      <c r="MZK93" s="545"/>
      <c r="MZL93" s="545"/>
      <c r="MZN93" s="545"/>
      <c r="MZO93" s="545"/>
      <c r="MZP93" s="545"/>
      <c r="MZS93" s="545"/>
      <c r="MZT93" s="545"/>
      <c r="MZV93" s="545"/>
      <c r="MZW93" s="545"/>
      <c r="MZX93" s="545"/>
      <c r="NAA93" s="545"/>
      <c r="NAB93" s="545"/>
      <c r="NAD93" s="545"/>
      <c r="NAE93" s="545"/>
      <c r="NAF93" s="545"/>
      <c r="NAI93" s="545"/>
      <c r="NAJ93" s="545"/>
      <c r="NAL93" s="545"/>
      <c r="NAM93" s="545"/>
      <c r="NAN93" s="545"/>
      <c r="NAQ93" s="545"/>
      <c r="NAR93" s="545"/>
      <c r="NAT93" s="545"/>
      <c r="NAU93" s="545"/>
      <c r="NAV93" s="545"/>
      <c r="NAY93" s="545"/>
      <c r="NAZ93" s="545"/>
      <c r="NBB93" s="545"/>
      <c r="NBC93" s="545"/>
      <c r="NBD93" s="545"/>
      <c r="NBG93" s="545"/>
      <c r="NBH93" s="545"/>
      <c r="NBJ93" s="545"/>
      <c r="NBK93" s="545"/>
      <c r="NBL93" s="545"/>
      <c r="NBO93" s="545"/>
      <c r="NBP93" s="545"/>
      <c r="NBR93" s="545"/>
      <c r="NBS93" s="545"/>
      <c r="NBT93" s="545"/>
      <c r="NBW93" s="545"/>
      <c r="NBX93" s="545"/>
      <c r="NBZ93" s="545"/>
      <c r="NCA93" s="545"/>
      <c r="NCB93" s="545"/>
      <c r="NCE93" s="545"/>
      <c r="NCF93" s="545"/>
      <c r="NCH93" s="545"/>
      <c r="NCI93" s="545"/>
      <c r="NCJ93" s="545"/>
      <c r="NCM93" s="545"/>
      <c r="NCN93" s="545"/>
      <c r="NCP93" s="545"/>
      <c r="NCQ93" s="545"/>
      <c r="NCR93" s="545"/>
      <c r="NCU93" s="545"/>
      <c r="NCV93" s="545"/>
      <c r="NCX93" s="545"/>
      <c r="NCY93" s="545"/>
      <c r="NCZ93" s="545"/>
      <c r="NDC93" s="545"/>
      <c r="NDD93" s="545"/>
      <c r="NDF93" s="545"/>
      <c r="NDG93" s="545"/>
      <c r="NDH93" s="545"/>
      <c r="NDK93" s="545"/>
      <c r="NDL93" s="545"/>
      <c r="NDN93" s="545"/>
      <c r="NDO93" s="545"/>
      <c r="NDP93" s="545"/>
      <c r="NDS93" s="545"/>
      <c r="NDT93" s="545"/>
      <c r="NDV93" s="545"/>
      <c r="NDW93" s="545"/>
      <c r="NDX93" s="545"/>
      <c r="NEA93" s="545"/>
      <c r="NEB93" s="545"/>
      <c r="NED93" s="545"/>
      <c r="NEE93" s="545"/>
      <c r="NEF93" s="545"/>
      <c r="NEI93" s="545"/>
      <c r="NEJ93" s="545"/>
      <c r="NEL93" s="545"/>
      <c r="NEM93" s="545"/>
      <c r="NEN93" s="545"/>
      <c r="NEQ93" s="545"/>
      <c r="NER93" s="545"/>
      <c r="NET93" s="545"/>
      <c r="NEU93" s="545"/>
      <c r="NEV93" s="545"/>
      <c r="NEY93" s="545"/>
      <c r="NEZ93" s="545"/>
      <c r="NFB93" s="545"/>
      <c r="NFC93" s="545"/>
      <c r="NFD93" s="545"/>
      <c r="NFG93" s="545"/>
      <c r="NFH93" s="545"/>
      <c r="NFJ93" s="545"/>
      <c r="NFK93" s="545"/>
      <c r="NFL93" s="545"/>
      <c r="NFO93" s="545"/>
      <c r="NFP93" s="545"/>
      <c r="NFR93" s="545"/>
      <c r="NFS93" s="545"/>
      <c r="NFT93" s="545"/>
      <c r="NFW93" s="545"/>
      <c r="NFX93" s="545"/>
      <c r="NFZ93" s="545"/>
      <c r="NGA93" s="545"/>
      <c r="NGB93" s="545"/>
      <c r="NGE93" s="545"/>
      <c r="NGF93" s="545"/>
      <c r="NGH93" s="545"/>
      <c r="NGI93" s="545"/>
      <c r="NGJ93" s="545"/>
      <c r="NGM93" s="545"/>
      <c r="NGN93" s="545"/>
      <c r="NGP93" s="545"/>
      <c r="NGQ93" s="545"/>
      <c r="NGR93" s="545"/>
      <c r="NGU93" s="545"/>
      <c r="NGV93" s="545"/>
      <c r="NGX93" s="545"/>
      <c r="NGY93" s="545"/>
      <c r="NGZ93" s="545"/>
      <c r="NHC93" s="545"/>
      <c r="NHD93" s="545"/>
      <c r="NHF93" s="545"/>
      <c r="NHG93" s="545"/>
      <c r="NHH93" s="545"/>
      <c r="NHK93" s="545"/>
      <c r="NHL93" s="545"/>
      <c r="NHN93" s="545"/>
      <c r="NHO93" s="545"/>
      <c r="NHP93" s="545"/>
      <c r="NHS93" s="545"/>
      <c r="NHT93" s="545"/>
      <c r="NHV93" s="545"/>
      <c r="NHW93" s="545"/>
      <c r="NHX93" s="545"/>
      <c r="NIA93" s="545"/>
      <c r="NIB93" s="545"/>
      <c r="NID93" s="545"/>
      <c r="NIE93" s="545"/>
      <c r="NIF93" s="545"/>
      <c r="NII93" s="545"/>
      <c r="NIJ93" s="545"/>
      <c r="NIL93" s="545"/>
      <c r="NIM93" s="545"/>
      <c r="NIN93" s="545"/>
      <c r="NIQ93" s="545"/>
      <c r="NIR93" s="545"/>
      <c r="NIT93" s="545"/>
      <c r="NIU93" s="545"/>
      <c r="NIV93" s="545"/>
      <c r="NIY93" s="545"/>
      <c r="NIZ93" s="545"/>
      <c r="NJB93" s="545"/>
      <c r="NJC93" s="545"/>
      <c r="NJD93" s="545"/>
      <c r="NJG93" s="545"/>
      <c r="NJH93" s="545"/>
      <c r="NJJ93" s="545"/>
      <c r="NJK93" s="545"/>
      <c r="NJL93" s="545"/>
      <c r="NJO93" s="545"/>
      <c r="NJP93" s="545"/>
      <c r="NJR93" s="545"/>
      <c r="NJS93" s="545"/>
      <c r="NJT93" s="545"/>
      <c r="NJW93" s="545"/>
      <c r="NJX93" s="545"/>
      <c r="NJZ93" s="545"/>
      <c r="NKA93" s="545"/>
      <c r="NKB93" s="545"/>
      <c r="NKE93" s="545"/>
      <c r="NKF93" s="545"/>
      <c r="NKH93" s="545"/>
      <c r="NKI93" s="545"/>
      <c r="NKJ93" s="545"/>
      <c r="NKM93" s="545"/>
      <c r="NKN93" s="545"/>
      <c r="NKP93" s="545"/>
      <c r="NKQ93" s="545"/>
      <c r="NKR93" s="545"/>
      <c r="NKU93" s="545"/>
      <c r="NKV93" s="545"/>
      <c r="NKX93" s="545"/>
      <c r="NKY93" s="545"/>
      <c r="NKZ93" s="545"/>
      <c r="NLC93" s="545"/>
      <c r="NLD93" s="545"/>
      <c r="NLF93" s="545"/>
      <c r="NLG93" s="545"/>
      <c r="NLH93" s="545"/>
      <c r="NLK93" s="545"/>
      <c r="NLL93" s="545"/>
      <c r="NLN93" s="545"/>
      <c r="NLO93" s="545"/>
      <c r="NLP93" s="545"/>
      <c r="NLS93" s="545"/>
      <c r="NLT93" s="545"/>
      <c r="NLV93" s="545"/>
      <c r="NLW93" s="545"/>
      <c r="NLX93" s="545"/>
      <c r="NMA93" s="545"/>
      <c r="NMB93" s="545"/>
      <c r="NMD93" s="545"/>
      <c r="NME93" s="545"/>
      <c r="NMF93" s="545"/>
      <c r="NMI93" s="545"/>
      <c r="NMJ93" s="545"/>
      <c r="NML93" s="545"/>
      <c r="NMM93" s="545"/>
      <c r="NMN93" s="545"/>
      <c r="NMQ93" s="545"/>
      <c r="NMR93" s="545"/>
      <c r="NMT93" s="545"/>
      <c r="NMU93" s="545"/>
      <c r="NMV93" s="545"/>
      <c r="NMY93" s="545"/>
      <c r="NMZ93" s="545"/>
      <c r="NNB93" s="545"/>
      <c r="NNC93" s="545"/>
      <c r="NND93" s="545"/>
      <c r="NNG93" s="545"/>
      <c r="NNH93" s="545"/>
      <c r="NNJ93" s="545"/>
      <c r="NNK93" s="545"/>
      <c r="NNL93" s="545"/>
      <c r="NNO93" s="545"/>
      <c r="NNP93" s="545"/>
      <c r="NNR93" s="545"/>
      <c r="NNS93" s="545"/>
      <c r="NNT93" s="545"/>
      <c r="NNW93" s="545"/>
      <c r="NNX93" s="545"/>
      <c r="NNZ93" s="545"/>
      <c r="NOA93" s="545"/>
      <c r="NOB93" s="545"/>
      <c r="NOE93" s="545"/>
      <c r="NOF93" s="545"/>
      <c r="NOH93" s="545"/>
      <c r="NOI93" s="545"/>
      <c r="NOJ93" s="545"/>
      <c r="NOM93" s="545"/>
      <c r="NON93" s="545"/>
      <c r="NOP93" s="545"/>
      <c r="NOQ93" s="545"/>
      <c r="NOR93" s="545"/>
      <c r="NOU93" s="545"/>
      <c r="NOV93" s="545"/>
      <c r="NOX93" s="545"/>
      <c r="NOY93" s="545"/>
      <c r="NOZ93" s="545"/>
      <c r="NPC93" s="545"/>
      <c r="NPD93" s="545"/>
      <c r="NPF93" s="545"/>
      <c r="NPG93" s="545"/>
      <c r="NPH93" s="545"/>
      <c r="NPK93" s="545"/>
      <c r="NPL93" s="545"/>
      <c r="NPN93" s="545"/>
      <c r="NPO93" s="545"/>
      <c r="NPP93" s="545"/>
      <c r="NPS93" s="545"/>
      <c r="NPT93" s="545"/>
      <c r="NPV93" s="545"/>
      <c r="NPW93" s="545"/>
      <c r="NPX93" s="545"/>
      <c r="NQA93" s="545"/>
      <c r="NQB93" s="545"/>
      <c r="NQD93" s="545"/>
      <c r="NQE93" s="545"/>
      <c r="NQF93" s="545"/>
      <c r="NQI93" s="545"/>
      <c r="NQJ93" s="545"/>
      <c r="NQL93" s="545"/>
      <c r="NQM93" s="545"/>
      <c r="NQN93" s="545"/>
      <c r="NQQ93" s="545"/>
      <c r="NQR93" s="545"/>
      <c r="NQT93" s="545"/>
      <c r="NQU93" s="545"/>
      <c r="NQV93" s="545"/>
      <c r="NQY93" s="545"/>
      <c r="NQZ93" s="545"/>
      <c r="NRB93" s="545"/>
      <c r="NRC93" s="545"/>
      <c r="NRD93" s="545"/>
      <c r="NRG93" s="545"/>
      <c r="NRH93" s="545"/>
      <c r="NRJ93" s="545"/>
      <c r="NRK93" s="545"/>
      <c r="NRL93" s="545"/>
      <c r="NRO93" s="545"/>
      <c r="NRP93" s="545"/>
      <c r="NRR93" s="545"/>
      <c r="NRS93" s="545"/>
      <c r="NRT93" s="545"/>
      <c r="NRW93" s="545"/>
      <c r="NRX93" s="545"/>
      <c r="NRZ93" s="545"/>
      <c r="NSA93" s="545"/>
      <c r="NSB93" s="545"/>
      <c r="NSE93" s="545"/>
      <c r="NSF93" s="545"/>
      <c r="NSH93" s="545"/>
      <c r="NSI93" s="545"/>
      <c r="NSJ93" s="545"/>
      <c r="NSM93" s="545"/>
      <c r="NSN93" s="545"/>
      <c r="NSP93" s="545"/>
      <c r="NSQ93" s="545"/>
      <c r="NSR93" s="545"/>
      <c r="NSU93" s="545"/>
      <c r="NSV93" s="545"/>
      <c r="NSX93" s="545"/>
      <c r="NSY93" s="545"/>
      <c r="NSZ93" s="545"/>
      <c r="NTC93" s="545"/>
      <c r="NTD93" s="545"/>
      <c r="NTF93" s="545"/>
      <c r="NTG93" s="545"/>
      <c r="NTH93" s="545"/>
      <c r="NTK93" s="545"/>
      <c r="NTL93" s="545"/>
      <c r="NTN93" s="545"/>
      <c r="NTO93" s="545"/>
      <c r="NTP93" s="545"/>
      <c r="NTS93" s="545"/>
      <c r="NTT93" s="545"/>
      <c r="NTV93" s="545"/>
      <c r="NTW93" s="545"/>
      <c r="NTX93" s="545"/>
      <c r="NUA93" s="545"/>
      <c r="NUB93" s="545"/>
      <c r="NUD93" s="545"/>
      <c r="NUE93" s="545"/>
      <c r="NUF93" s="545"/>
      <c r="NUI93" s="545"/>
      <c r="NUJ93" s="545"/>
      <c r="NUL93" s="545"/>
      <c r="NUM93" s="545"/>
      <c r="NUN93" s="545"/>
      <c r="NUQ93" s="545"/>
      <c r="NUR93" s="545"/>
      <c r="NUT93" s="545"/>
      <c r="NUU93" s="545"/>
      <c r="NUV93" s="545"/>
      <c r="NUY93" s="545"/>
      <c r="NUZ93" s="545"/>
      <c r="NVB93" s="545"/>
      <c r="NVC93" s="545"/>
      <c r="NVD93" s="545"/>
      <c r="NVG93" s="545"/>
      <c r="NVH93" s="545"/>
      <c r="NVJ93" s="545"/>
      <c r="NVK93" s="545"/>
      <c r="NVL93" s="545"/>
      <c r="NVO93" s="545"/>
      <c r="NVP93" s="545"/>
      <c r="NVR93" s="545"/>
      <c r="NVS93" s="545"/>
      <c r="NVT93" s="545"/>
      <c r="NVW93" s="545"/>
      <c r="NVX93" s="545"/>
      <c r="NVZ93" s="545"/>
      <c r="NWA93" s="545"/>
      <c r="NWB93" s="545"/>
      <c r="NWE93" s="545"/>
      <c r="NWF93" s="545"/>
      <c r="NWH93" s="545"/>
      <c r="NWI93" s="545"/>
      <c r="NWJ93" s="545"/>
      <c r="NWM93" s="545"/>
      <c r="NWN93" s="545"/>
      <c r="NWP93" s="545"/>
      <c r="NWQ93" s="545"/>
      <c r="NWR93" s="545"/>
      <c r="NWU93" s="545"/>
      <c r="NWV93" s="545"/>
      <c r="NWX93" s="545"/>
      <c r="NWY93" s="545"/>
      <c r="NWZ93" s="545"/>
      <c r="NXC93" s="545"/>
      <c r="NXD93" s="545"/>
      <c r="NXF93" s="545"/>
      <c r="NXG93" s="545"/>
      <c r="NXH93" s="545"/>
      <c r="NXK93" s="545"/>
      <c r="NXL93" s="545"/>
      <c r="NXN93" s="545"/>
      <c r="NXO93" s="545"/>
      <c r="NXP93" s="545"/>
      <c r="NXS93" s="545"/>
      <c r="NXT93" s="545"/>
      <c r="NXV93" s="545"/>
      <c r="NXW93" s="545"/>
      <c r="NXX93" s="545"/>
      <c r="NYA93" s="545"/>
      <c r="NYB93" s="545"/>
      <c r="NYD93" s="545"/>
      <c r="NYE93" s="545"/>
      <c r="NYF93" s="545"/>
      <c r="NYI93" s="545"/>
      <c r="NYJ93" s="545"/>
      <c r="NYL93" s="545"/>
      <c r="NYM93" s="545"/>
      <c r="NYN93" s="545"/>
      <c r="NYQ93" s="545"/>
      <c r="NYR93" s="545"/>
      <c r="NYT93" s="545"/>
      <c r="NYU93" s="545"/>
      <c r="NYV93" s="545"/>
      <c r="NYY93" s="545"/>
      <c r="NYZ93" s="545"/>
      <c r="NZB93" s="545"/>
      <c r="NZC93" s="545"/>
      <c r="NZD93" s="545"/>
      <c r="NZG93" s="545"/>
      <c r="NZH93" s="545"/>
      <c r="NZJ93" s="545"/>
      <c r="NZK93" s="545"/>
      <c r="NZL93" s="545"/>
      <c r="NZO93" s="545"/>
      <c r="NZP93" s="545"/>
      <c r="NZR93" s="545"/>
      <c r="NZS93" s="545"/>
      <c r="NZT93" s="545"/>
      <c r="NZW93" s="545"/>
      <c r="NZX93" s="545"/>
      <c r="NZZ93" s="545"/>
      <c r="OAA93" s="545"/>
      <c r="OAB93" s="545"/>
      <c r="OAE93" s="545"/>
      <c r="OAF93" s="545"/>
      <c r="OAH93" s="545"/>
      <c r="OAI93" s="545"/>
      <c r="OAJ93" s="545"/>
      <c r="OAM93" s="545"/>
      <c r="OAN93" s="545"/>
      <c r="OAP93" s="545"/>
      <c r="OAQ93" s="545"/>
      <c r="OAR93" s="545"/>
      <c r="OAU93" s="545"/>
      <c r="OAV93" s="545"/>
      <c r="OAX93" s="545"/>
      <c r="OAY93" s="545"/>
      <c r="OAZ93" s="545"/>
      <c r="OBC93" s="545"/>
      <c r="OBD93" s="545"/>
      <c r="OBF93" s="545"/>
      <c r="OBG93" s="545"/>
      <c r="OBH93" s="545"/>
      <c r="OBK93" s="545"/>
      <c r="OBL93" s="545"/>
      <c r="OBN93" s="545"/>
      <c r="OBO93" s="545"/>
      <c r="OBP93" s="545"/>
      <c r="OBS93" s="545"/>
      <c r="OBT93" s="545"/>
      <c r="OBV93" s="545"/>
      <c r="OBW93" s="545"/>
      <c r="OBX93" s="545"/>
      <c r="OCA93" s="545"/>
      <c r="OCB93" s="545"/>
      <c r="OCD93" s="545"/>
      <c r="OCE93" s="545"/>
      <c r="OCF93" s="545"/>
      <c r="OCI93" s="545"/>
      <c r="OCJ93" s="545"/>
      <c r="OCL93" s="545"/>
      <c r="OCM93" s="545"/>
      <c r="OCN93" s="545"/>
      <c r="OCQ93" s="545"/>
      <c r="OCR93" s="545"/>
      <c r="OCT93" s="545"/>
      <c r="OCU93" s="545"/>
      <c r="OCV93" s="545"/>
      <c r="OCY93" s="545"/>
      <c r="OCZ93" s="545"/>
      <c r="ODB93" s="545"/>
      <c r="ODC93" s="545"/>
      <c r="ODD93" s="545"/>
      <c r="ODG93" s="545"/>
      <c r="ODH93" s="545"/>
      <c r="ODJ93" s="545"/>
      <c r="ODK93" s="545"/>
      <c r="ODL93" s="545"/>
      <c r="ODO93" s="545"/>
      <c r="ODP93" s="545"/>
      <c r="ODR93" s="545"/>
      <c r="ODS93" s="545"/>
      <c r="ODT93" s="545"/>
      <c r="ODW93" s="545"/>
      <c r="ODX93" s="545"/>
      <c r="ODZ93" s="545"/>
      <c r="OEA93" s="545"/>
      <c r="OEB93" s="545"/>
      <c r="OEE93" s="545"/>
      <c r="OEF93" s="545"/>
      <c r="OEH93" s="545"/>
      <c r="OEI93" s="545"/>
      <c r="OEJ93" s="545"/>
      <c r="OEM93" s="545"/>
      <c r="OEN93" s="545"/>
      <c r="OEP93" s="545"/>
      <c r="OEQ93" s="545"/>
      <c r="OER93" s="545"/>
      <c r="OEU93" s="545"/>
      <c r="OEV93" s="545"/>
      <c r="OEX93" s="545"/>
      <c r="OEY93" s="545"/>
      <c r="OEZ93" s="545"/>
      <c r="OFC93" s="545"/>
      <c r="OFD93" s="545"/>
      <c r="OFF93" s="545"/>
      <c r="OFG93" s="545"/>
      <c r="OFH93" s="545"/>
      <c r="OFK93" s="545"/>
      <c r="OFL93" s="545"/>
      <c r="OFN93" s="545"/>
      <c r="OFO93" s="545"/>
      <c r="OFP93" s="545"/>
      <c r="OFS93" s="545"/>
      <c r="OFT93" s="545"/>
      <c r="OFV93" s="545"/>
      <c r="OFW93" s="545"/>
      <c r="OFX93" s="545"/>
      <c r="OGA93" s="545"/>
      <c r="OGB93" s="545"/>
      <c r="OGD93" s="545"/>
      <c r="OGE93" s="545"/>
      <c r="OGF93" s="545"/>
      <c r="OGI93" s="545"/>
      <c r="OGJ93" s="545"/>
      <c r="OGL93" s="545"/>
      <c r="OGM93" s="545"/>
      <c r="OGN93" s="545"/>
      <c r="OGQ93" s="545"/>
      <c r="OGR93" s="545"/>
      <c r="OGT93" s="545"/>
      <c r="OGU93" s="545"/>
      <c r="OGV93" s="545"/>
      <c r="OGY93" s="545"/>
      <c r="OGZ93" s="545"/>
      <c r="OHB93" s="545"/>
      <c r="OHC93" s="545"/>
      <c r="OHD93" s="545"/>
      <c r="OHG93" s="545"/>
      <c r="OHH93" s="545"/>
      <c r="OHJ93" s="545"/>
      <c r="OHK93" s="545"/>
      <c r="OHL93" s="545"/>
      <c r="OHO93" s="545"/>
      <c r="OHP93" s="545"/>
      <c r="OHR93" s="545"/>
      <c r="OHS93" s="545"/>
      <c r="OHT93" s="545"/>
      <c r="OHW93" s="545"/>
      <c r="OHX93" s="545"/>
      <c r="OHZ93" s="545"/>
      <c r="OIA93" s="545"/>
      <c r="OIB93" s="545"/>
      <c r="OIE93" s="545"/>
      <c r="OIF93" s="545"/>
      <c r="OIH93" s="545"/>
      <c r="OII93" s="545"/>
      <c r="OIJ93" s="545"/>
      <c r="OIM93" s="545"/>
      <c r="OIN93" s="545"/>
      <c r="OIP93" s="545"/>
      <c r="OIQ93" s="545"/>
      <c r="OIR93" s="545"/>
      <c r="OIU93" s="545"/>
      <c r="OIV93" s="545"/>
      <c r="OIX93" s="545"/>
      <c r="OIY93" s="545"/>
      <c r="OIZ93" s="545"/>
      <c r="OJC93" s="545"/>
      <c r="OJD93" s="545"/>
      <c r="OJF93" s="545"/>
      <c r="OJG93" s="545"/>
      <c r="OJH93" s="545"/>
      <c r="OJK93" s="545"/>
      <c r="OJL93" s="545"/>
      <c r="OJN93" s="545"/>
      <c r="OJO93" s="545"/>
      <c r="OJP93" s="545"/>
      <c r="OJS93" s="545"/>
      <c r="OJT93" s="545"/>
      <c r="OJV93" s="545"/>
      <c r="OJW93" s="545"/>
      <c r="OJX93" s="545"/>
      <c r="OKA93" s="545"/>
      <c r="OKB93" s="545"/>
      <c r="OKD93" s="545"/>
      <c r="OKE93" s="545"/>
      <c r="OKF93" s="545"/>
      <c r="OKI93" s="545"/>
      <c r="OKJ93" s="545"/>
      <c r="OKL93" s="545"/>
      <c r="OKM93" s="545"/>
      <c r="OKN93" s="545"/>
      <c r="OKQ93" s="545"/>
      <c r="OKR93" s="545"/>
      <c r="OKT93" s="545"/>
      <c r="OKU93" s="545"/>
      <c r="OKV93" s="545"/>
      <c r="OKY93" s="545"/>
      <c r="OKZ93" s="545"/>
      <c r="OLB93" s="545"/>
      <c r="OLC93" s="545"/>
      <c r="OLD93" s="545"/>
      <c r="OLG93" s="545"/>
      <c r="OLH93" s="545"/>
      <c r="OLJ93" s="545"/>
      <c r="OLK93" s="545"/>
      <c r="OLL93" s="545"/>
      <c r="OLO93" s="545"/>
      <c r="OLP93" s="545"/>
      <c r="OLR93" s="545"/>
      <c r="OLS93" s="545"/>
      <c r="OLT93" s="545"/>
      <c r="OLW93" s="545"/>
      <c r="OLX93" s="545"/>
      <c r="OLZ93" s="545"/>
      <c r="OMA93" s="545"/>
      <c r="OMB93" s="545"/>
      <c r="OME93" s="545"/>
      <c r="OMF93" s="545"/>
      <c r="OMH93" s="545"/>
      <c r="OMI93" s="545"/>
      <c r="OMJ93" s="545"/>
      <c r="OMM93" s="545"/>
      <c r="OMN93" s="545"/>
      <c r="OMP93" s="545"/>
      <c r="OMQ93" s="545"/>
      <c r="OMR93" s="545"/>
      <c r="OMU93" s="545"/>
      <c r="OMV93" s="545"/>
      <c r="OMX93" s="545"/>
      <c r="OMY93" s="545"/>
      <c r="OMZ93" s="545"/>
      <c r="ONC93" s="545"/>
      <c r="OND93" s="545"/>
      <c r="ONF93" s="545"/>
      <c r="ONG93" s="545"/>
      <c r="ONH93" s="545"/>
      <c r="ONK93" s="545"/>
      <c r="ONL93" s="545"/>
      <c r="ONN93" s="545"/>
      <c r="ONO93" s="545"/>
      <c r="ONP93" s="545"/>
      <c r="ONS93" s="545"/>
      <c r="ONT93" s="545"/>
      <c r="ONV93" s="545"/>
      <c r="ONW93" s="545"/>
      <c r="ONX93" s="545"/>
      <c r="OOA93" s="545"/>
      <c r="OOB93" s="545"/>
      <c r="OOD93" s="545"/>
      <c r="OOE93" s="545"/>
      <c r="OOF93" s="545"/>
      <c r="OOI93" s="545"/>
      <c r="OOJ93" s="545"/>
      <c r="OOL93" s="545"/>
      <c r="OOM93" s="545"/>
      <c r="OON93" s="545"/>
      <c r="OOQ93" s="545"/>
      <c r="OOR93" s="545"/>
      <c r="OOT93" s="545"/>
      <c r="OOU93" s="545"/>
      <c r="OOV93" s="545"/>
      <c r="OOY93" s="545"/>
      <c r="OOZ93" s="545"/>
      <c r="OPB93" s="545"/>
      <c r="OPC93" s="545"/>
      <c r="OPD93" s="545"/>
      <c r="OPG93" s="545"/>
      <c r="OPH93" s="545"/>
      <c r="OPJ93" s="545"/>
      <c r="OPK93" s="545"/>
      <c r="OPL93" s="545"/>
      <c r="OPO93" s="545"/>
      <c r="OPP93" s="545"/>
      <c r="OPR93" s="545"/>
      <c r="OPS93" s="545"/>
      <c r="OPT93" s="545"/>
      <c r="OPW93" s="545"/>
      <c r="OPX93" s="545"/>
      <c r="OPZ93" s="545"/>
      <c r="OQA93" s="545"/>
      <c r="OQB93" s="545"/>
      <c r="OQE93" s="545"/>
      <c r="OQF93" s="545"/>
      <c r="OQH93" s="545"/>
      <c r="OQI93" s="545"/>
      <c r="OQJ93" s="545"/>
      <c r="OQM93" s="545"/>
      <c r="OQN93" s="545"/>
      <c r="OQP93" s="545"/>
      <c r="OQQ93" s="545"/>
      <c r="OQR93" s="545"/>
      <c r="OQU93" s="545"/>
      <c r="OQV93" s="545"/>
      <c r="OQX93" s="545"/>
      <c r="OQY93" s="545"/>
      <c r="OQZ93" s="545"/>
      <c r="ORC93" s="545"/>
      <c r="ORD93" s="545"/>
      <c r="ORF93" s="545"/>
      <c r="ORG93" s="545"/>
      <c r="ORH93" s="545"/>
      <c r="ORK93" s="545"/>
      <c r="ORL93" s="545"/>
      <c r="ORN93" s="545"/>
      <c r="ORO93" s="545"/>
      <c r="ORP93" s="545"/>
      <c r="ORS93" s="545"/>
      <c r="ORT93" s="545"/>
      <c r="ORV93" s="545"/>
      <c r="ORW93" s="545"/>
      <c r="ORX93" s="545"/>
      <c r="OSA93" s="545"/>
      <c r="OSB93" s="545"/>
      <c r="OSD93" s="545"/>
      <c r="OSE93" s="545"/>
      <c r="OSF93" s="545"/>
      <c r="OSI93" s="545"/>
      <c r="OSJ93" s="545"/>
      <c r="OSL93" s="545"/>
      <c r="OSM93" s="545"/>
      <c r="OSN93" s="545"/>
      <c r="OSQ93" s="545"/>
      <c r="OSR93" s="545"/>
      <c r="OST93" s="545"/>
      <c r="OSU93" s="545"/>
      <c r="OSV93" s="545"/>
      <c r="OSY93" s="545"/>
      <c r="OSZ93" s="545"/>
      <c r="OTB93" s="545"/>
      <c r="OTC93" s="545"/>
      <c r="OTD93" s="545"/>
      <c r="OTG93" s="545"/>
      <c r="OTH93" s="545"/>
      <c r="OTJ93" s="545"/>
      <c r="OTK93" s="545"/>
      <c r="OTL93" s="545"/>
      <c r="OTO93" s="545"/>
      <c r="OTP93" s="545"/>
      <c r="OTR93" s="545"/>
      <c r="OTS93" s="545"/>
      <c r="OTT93" s="545"/>
      <c r="OTW93" s="545"/>
      <c r="OTX93" s="545"/>
      <c r="OTZ93" s="545"/>
      <c r="OUA93" s="545"/>
      <c r="OUB93" s="545"/>
      <c r="OUE93" s="545"/>
      <c r="OUF93" s="545"/>
      <c r="OUH93" s="545"/>
      <c r="OUI93" s="545"/>
      <c r="OUJ93" s="545"/>
      <c r="OUM93" s="545"/>
      <c r="OUN93" s="545"/>
      <c r="OUP93" s="545"/>
      <c r="OUQ93" s="545"/>
      <c r="OUR93" s="545"/>
      <c r="OUU93" s="545"/>
      <c r="OUV93" s="545"/>
      <c r="OUX93" s="545"/>
      <c r="OUY93" s="545"/>
      <c r="OUZ93" s="545"/>
      <c r="OVC93" s="545"/>
      <c r="OVD93" s="545"/>
      <c r="OVF93" s="545"/>
      <c r="OVG93" s="545"/>
      <c r="OVH93" s="545"/>
      <c r="OVK93" s="545"/>
      <c r="OVL93" s="545"/>
      <c r="OVN93" s="545"/>
      <c r="OVO93" s="545"/>
      <c r="OVP93" s="545"/>
      <c r="OVS93" s="545"/>
      <c r="OVT93" s="545"/>
      <c r="OVV93" s="545"/>
      <c r="OVW93" s="545"/>
      <c r="OVX93" s="545"/>
      <c r="OWA93" s="545"/>
      <c r="OWB93" s="545"/>
      <c r="OWD93" s="545"/>
      <c r="OWE93" s="545"/>
      <c r="OWF93" s="545"/>
      <c r="OWI93" s="545"/>
      <c r="OWJ93" s="545"/>
      <c r="OWL93" s="545"/>
      <c r="OWM93" s="545"/>
      <c r="OWN93" s="545"/>
      <c r="OWQ93" s="545"/>
      <c r="OWR93" s="545"/>
      <c r="OWT93" s="545"/>
      <c r="OWU93" s="545"/>
      <c r="OWV93" s="545"/>
      <c r="OWY93" s="545"/>
      <c r="OWZ93" s="545"/>
      <c r="OXB93" s="545"/>
      <c r="OXC93" s="545"/>
      <c r="OXD93" s="545"/>
      <c r="OXG93" s="545"/>
      <c r="OXH93" s="545"/>
      <c r="OXJ93" s="545"/>
      <c r="OXK93" s="545"/>
      <c r="OXL93" s="545"/>
      <c r="OXO93" s="545"/>
      <c r="OXP93" s="545"/>
      <c r="OXR93" s="545"/>
      <c r="OXS93" s="545"/>
      <c r="OXT93" s="545"/>
      <c r="OXW93" s="545"/>
      <c r="OXX93" s="545"/>
      <c r="OXZ93" s="545"/>
      <c r="OYA93" s="545"/>
      <c r="OYB93" s="545"/>
      <c r="OYE93" s="545"/>
      <c r="OYF93" s="545"/>
      <c r="OYH93" s="545"/>
      <c r="OYI93" s="545"/>
      <c r="OYJ93" s="545"/>
      <c r="OYM93" s="545"/>
      <c r="OYN93" s="545"/>
      <c r="OYP93" s="545"/>
      <c r="OYQ93" s="545"/>
      <c r="OYR93" s="545"/>
      <c r="OYU93" s="545"/>
      <c r="OYV93" s="545"/>
      <c r="OYX93" s="545"/>
      <c r="OYY93" s="545"/>
      <c r="OYZ93" s="545"/>
      <c r="OZC93" s="545"/>
      <c r="OZD93" s="545"/>
      <c r="OZF93" s="545"/>
      <c r="OZG93" s="545"/>
      <c r="OZH93" s="545"/>
      <c r="OZK93" s="545"/>
      <c r="OZL93" s="545"/>
      <c r="OZN93" s="545"/>
      <c r="OZO93" s="545"/>
      <c r="OZP93" s="545"/>
      <c r="OZS93" s="545"/>
      <c r="OZT93" s="545"/>
      <c r="OZV93" s="545"/>
      <c r="OZW93" s="545"/>
      <c r="OZX93" s="545"/>
      <c r="PAA93" s="545"/>
      <c r="PAB93" s="545"/>
      <c r="PAD93" s="545"/>
      <c r="PAE93" s="545"/>
      <c r="PAF93" s="545"/>
      <c r="PAI93" s="545"/>
      <c r="PAJ93" s="545"/>
      <c r="PAL93" s="545"/>
      <c r="PAM93" s="545"/>
      <c r="PAN93" s="545"/>
      <c r="PAQ93" s="545"/>
      <c r="PAR93" s="545"/>
      <c r="PAT93" s="545"/>
      <c r="PAU93" s="545"/>
      <c r="PAV93" s="545"/>
      <c r="PAY93" s="545"/>
      <c r="PAZ93" s="545"/>
      <c r="PBB93" s="545"/>
      <c r="PBC93" s="545"/>
      <c r="PBD93" s="545"/>
      <c r="PBG93" s="545"/>
      <c r="PBH93" s="545"/>
      <c r="PBJ93" s="545"/>
      <c r="PBK93" s="545"/>
      <c r="PBL93" s="545"/>
      <c r="PBO93" s="545"/>
      <c r="PBP93" s="545"/>
      <c r="PBR93" s="545"/>
      <c r="PBS93" s="545"/>
      <c r="PBT93" s="545"/>
      <c r="PBW93" s="545"/>
      <c r="PBX93" s="545"/>
      <c r="PBZ93" s="545"/>
      <c r="PCA93" s="545"/>
      <c r="PCB93" s="545"/>
      <c r="PCE93" s="545"/>
      <c r="PCF93" s="545"/>
      <c r="PCH93" s="545"/>
      <c r="PCI93" s="545"/>
      <c r="PCJ93" s="545"/>
      <c r="PCM93" s="545"/>
      <c r="PCN93" s="545"/>
      <c r="PCP93" s="545"/>
      <c r="PCQ93" s="545"/>
      <c r="PCR93" s="545"/>
      <c r="PCU93" s="545"/>
      <c r="PCV93" s="545"/>
      <c r="PCX93" s="545"/>
      <c r="PCY93" s="545"/>
      <c r="PCZ93" s="545"/>
      <c r="PDC93" s="545"/>
      <c r="PDD93" s="545"/>
      <c r="PDF93" s="545"/>
      <c r="PDG93" s="545"/>
      <c r="PDH93" s="545"/>
      <c r="PDK93" s="545"/>
      <c r="PDL93" s="545"/>
      <c r="PDN93" s="545"/>
      <c r="PDO93" s="545"/>
      <c r="PDP93" s="545"/>
      <c r="PDS93" s="545"/>
      <c r="PDT93" s="545"/>
      <c r="PDV93" s="545"/>
      <c r="PDW93" s="545"/>
      <c r="PDX93" s="545"/>
      <c r="PEA93" s="545"/>
      <c r="PEB93" s="545"/>
      <c r="PED93" s="545"/>
      <c r="PEE93" s="545"/>
      <c r="PEF93" s="545"/>
      <c r="PEI93" s="545"/>
      <c r="PEJ93" s="545"/>
      <c r="PEL93" s="545"/>
      <c r="PEM93" s="545"/>
      <c r="PEN93" s="545"/>
      <c r="PEQ93" s="545"/>
      <c r="PER93" s="545"/>
      <c r="PET93" s="545"/>
      <c r="PEU93" s="545"/>
      <c r="PEV93" s="545"/>
      <c r="PEY93" s="545"/>
      <c r="PEZ93" s="545"/>
      <c r="PFB93" s="545"/>
      <c r="PFC93" s="545"/>
      <c r="PFD93" s="545"/>
      <c r="PFG93" s="545"/>
      <c r="PFH93" s="545"/>
      <c r="PFJ93" s="545"/>
      <c r="PFK93" s="545"/>
      <c r="PFL93" s="545"/>
      <c r="PFO93" s="545"/>
      <c r="PFP93" s="545"/>
      <c r="PFR93" s="545"/>
      <c r="PFS93" s="545"/>
      <c r="PFT93" s="545"/>
      <c r="PFW93" s="545"/>
      <c r="PFX93" s="545"/>
      <c r="PFZ93" s="545"/>
      <c r="PGA93" s="545"/>
      <c r="PGB93" s="545"/>
      <c r="PGE93" s="545"/>
      <c r="PGF93" s="545"/>
      <c r="PGH93" s="545"/>
      <c r="PGI93" s="545"/>
      <c r="PGJ93" s="545"/>
      <c r="PGM93" s="545"/>
      <c r="PGN93" s="545"/>
      <c r="PGP93" s="545"/>
      <c r="PGQ93" s="545"/>
      <c r="PGR93" s="545"/>
      <c r="PGU93" s="545"/>
      <c r="PGV93" s="545"/>
      <c r="PGX93" s="545"/>
      <c r="PGY93" s="545"/>
      <c r="PGZ93" s="545"/>
      <c r="PHC93" s="545"/>
      <c r="PHD93" s="545"/>
      <c r="PHF93" s="545"/>
      <c r="PHG93" s="545"/>
      <c r="PHH93" s="545"/>
      <c r="PHK93" s="545"/>
      <c r="PHL93" s="545"/>
      <c r="PHN93" s="545"/>
      <c r="PHO93" s="545"/>
      <c r="PHP93" s="545"/>
      <c r="PHS93" s="545"/>
      <c r="PHT93" s="545"/>
      <c r="PHV93" s="545"/>
      <c r="PHW93" s="545"/>
      <c r="PHX93" s="545"/>
      <c r="PIA93" s="545"/>
      <c r="PIB93" s="545"/>
      <c r="PID93" s="545"/>
      <c r="PIE93" s="545"/>
      <c r="PIF93" s="545"/>
      <c r="PII93" s="545"/>
      <c r="PIJ93" s="545"/>
      <c r="PIL93" s="545"/>
      <c r="PIM93" s="545"/>
      <c r="PIN93" s="545"/>
      <c r="PIQ93" s="545"/>
      <c r="PIR93" s="545"/>
      <c r="PIT93" s="545"/>
      <c r="PIU93" s="545"/>
      <c r="PIV93" s="545"/>
      <c r="PIY93" s="545"/>
      <c r="PIZ93" s="545"/>
      <c r="PJB93" s="545"/>
      <c r="PJC93" s="545"/>
      <c r="PJD93" s="545"/>
      <c r="PJG93" s="545"/>
      <c r="PJH93" s="545"/>
      <c r="PJJ93" s="545"/>
      <c r="PJK93" s="545"/>
      <c r="PJL93" s="545"/>
      <c r="PJO93" s="545"/>
      <c r="PJP93" s="545"/>
      <c r="PJR93" s="545"/>
      <c r="PJS93" s="545"/>
      <c r="PJT93" s="545"/>
      <c r="PJW93" s="545"/>
      <c r="PJX93" s="545"/>
      <c r="PJZ93" s="545"/>
      <c r="PKA93" s="545"/>
      <c r="PKB93" s="545"/>
      <c r="PKE93" s="545"/>
      <c r="PKF93" s="545"/>
      <c r="PKH93" s="545"/>
      <c r="PKI93" s="545"/>
      <c r="PKJ93" s="545"/>
      <c r="PKM93" s="545"/>
      <c r="PKN93" s="545"/>
      <c r="PKP93" s="545"/>
      <c r="PKQ93" s="545"/>
      <c r="PKR93" s="545"/>
      <c r="PKU93" s="545"/>
      <c r="PKV93" s="545"/>
      <c r="PKX93" s="545"/>
      <c r="PKY93" s="545"/>
      <c r="PKZ93" s="545"/>
      <c r="PLC93" s="545"/>
      <c r="PLD93" s="545"/>
      <c r="PLF93" s="545"/>
      <c r="PLG93" s="545"/>
      <c r="PLH93" s="545"/>
      <c r="PLK93" s="545"/>
      <c r="PLL93" s="545"/>
      <c r="PLN93" s="545"/>
      <c r="PLO93" s="545"/>
      <c r="PLP93" s="545"/>
      <c r="PLS93" s="545"/>
      <c r="PLT93" s="545"/>
      <c r="PLV93" s="545"/>
      <c r="PLW93" s="545"/>
      <c r="PLX93" s="545"/>
      <c r="PMA93" s="545"/>
      <c r="PMB93" s="545"/>
      <c r="PMD93" s="545"/>
      <c r="PME93" s="545"/>
      <c r="PMF93" s="545"/>
      <c r="PMI93" s="545"/>
      <c r="PMJ93" s="545"/>
      <c r="PML93" s="545"/>
      <c r="PMM93" s="545"/>
      <c r="PMN93" s="545"/>
      <c r="PMQ93" s="545"/>
      <c r="PMR93" s="545"/>
      <c r="PMT93" s="545"/>
      <c r="PMU93" s="545"/>
      <c r="PMV93" s="545"/>
      <c r="PMY93" s="545"/>
      <c r="PMZ93" s="545"/>
      <c r="PNB93" s="545"/>
      <c r="PNC93" s="545"/>
      <c r="PND93" s="545"/>
      <c r="PNG93" s="545"/>
      <c r="PNH93" s="545"/>
      <c r="PNJ93" s="545"/>
      <c r="PNK93" s="545"/>
      <c r="PNL93" s="545"/>
      <c r="PNO93" s="545"/>
      <c r="PNP93" s="545"/>
      <c r="PNR93" s="545"/>
      <c r="PNS93" s="545"/>
      <c r="PNT93" s="545"/>
      <c r="PNW93" s="545"/>
      <c r="PNX93" s="545"/>
      <c r="PNZ93" s="545"/>
      <c r="POA93" s="545"/>
      <c r="POB93" s="545"/>
      <c r="POE93" s="545"/>
      <c r="POF93" s="545"/>
      <c r="POH93" s="545"/>
      <c r="POI93" s="545"/>
      <c r="POJ93" s="545"/>
      <c r="POM93" s="545"/>
      <c r="PON93" s="545"/>
      <c r="POP93" s="545"/>
      <c r="POQ93" s="545"/>
      <c r="POR93" s="545"/>
      <c r="POU93" s="545"/>
      <c r="POV93" s="545"/>
      <c r="POX93" s="545"/>
      <c r="POY93" s="545"/>
      <c r="POZ93" s="545"/>
      <c r="PPC93" s="545"/>
      <c r="PPD93" s="545"/>
      <c r="PPF93" s="545"/>
      <c r="PPG93" s="545"/>
      <c r="PPH93" s="545"/>
      <c r="PPK93" s="545"/>
      <c r="PPL93" s="545"/>
      <c r="PPN93" s="545"/>
      <c r="PPO93" s="545"/>
      <c r="PPP93" s="545"/>
      <c r="PPS93" s="545"/>
      <c r="PPT93" s="545"/>
      <c r="PPV93" s="545"/>
      <c r="PPW93" s="545"/>
      <c r="PPX93" s="545"/>
      <c r="PQA93" s="545"/>
      <c r="PQB93" s="545"/>
      <c r="PQD93" s="545"/>
      <c r="PQE93" s="545"/>
      <c r="PQF93" s="545"/>
      <c r="PQI93" s="545"/>
      <c r="PQJ93" s="545"/>
      <c r="PQL93" s="545"/>
      <c r="PQM93" s="545"/>
      <c r="PQN93" s="545"/>
      <c r="PQQ93" s="545"/>
      <c r="PQR93" s="545"/>
      <c r="PQT93" s="545"/>
      <c r="PQU93" s="545"/>
      <c r="PQV93" s="545"/>
      <c r="PQY93" s="545"/>
      <c r="PQZ93" s="545"/>
      <c r="PRB93" s="545"/>
      <c r="PRC93" s="545"/>
      <c r="PRD93" s="545"/>
      <c r="PRG93" s="545"/>
      <c r="PRH93" s="545"/>
      <c r="PRJ93" s="545"/>
      <c r="PRK93" s="545"/>
      <c r="PRL93" s="545"/>
      <c r="PRO93" s="545"/>
      <c r="PRP93" s="545"/>
      <c r="PRR93" s="545"/>
      <c r="PRS93" s="545"/>
      <c r="PRT93" s="545"/>
      <c r="PRW93" s="545"/>
      <c r="PRX93" s="545"/>
      <c r="PRZ93" s="545"/>
      <c r="PSA93" s="545"/>
      <c r="PSB93" s="545"/>
      <c r="PSE93" s="545"/>
      <c r="PSF93" s="545"/>
      <c r="PSH93" s="545"/>
      <c r="PSI93" s="545"/>
      <c r="PSJ93" s="545"/>
      <c r="PSM93" s="545"/>
      <c r="PSN93" s="545"/>
      <c r="PSP93" s="545"/>
      <c r="PSQ93" s="545"/>
      <c r="PSR93" s="545"/>
      <c r="PSU93" s="545"/>
      <c r="PSV93" s="545"/>
      <c r="PSX93" s="545"/>
      <c r="PSY93" s="545"/>
      <c r="PSZ93" s="545"/>
      <c r="PTC93" s="545"/>
      <c r="PTD93" s="545"/>
      <c r="PTF93" s="545"/>
      <c r="PTG93" s="545"/>
      <c r="PTH93" s="545"/>
      <c r="PTK93" s="545"/>
      <c r="PTL93" s="545"/>
      <c r="PTN93" s="545"/>
      <c r="PTO93" s="545"/>
      <c r="PTP93" s="545"/>
      <c r="PTS93" s="545"/>
      <c r="PTT93" s="545"/>
      <c r="PTV93" s="545"/>
      <c r="PTW93" s="545"/>
      <c r="PTX93" s="545"/>
      <c r="PUA93" s="545"/>
      <c r="PUB93" s="545"/>
      <c r="PUD93" s="545"/>
      <c r="PUE93" s="545"/>
      <c r="PUF93" s="545"/>
      <c r="PUI93" s="545"/>
      <c r="PUJ93" s="545"/>
      <c r="PUL93" s="545"/>
      <c r="PUM93" s="545"/>
      <c r="PUN93" s="545"/>
      <c r="PUQ93" s="545"/>
      <c r="PUR93" s="545"/>
      <c r="PUT93" s="545"/>
      <c r="PUU93" s="545"/>
      <c r="PUV93" s="545"/>
      <c r="PUY93" s="545"/>
      <c r="PUZ93" s="545"/>
      <c r="PVB93" s="545"/>
      <c r="PVC93" s="545"/>
      <c r="PVD93" s="545"/>
      <c r="PVG93" s="545"/>
      <c r="PVH93" s="545"/>
      <c r="PVJ93" s="545"/>
      <c r="PVK93" s="545"/>
      <c r="PVL93" s="545"/>
      <c r="PVO93" s="545"/>
      <c r="PVP93" s="545"/>
      <c r="PVR93" s="545"/>
      <c r="PVS93" s="545"/>
      <c r="PVT93" s="545"/>
      <c r="PVW93" s="545"/>
      <c r="PVX93" s="545"/>
      <c r="PVZ93" s="545"/>
      <c r="PWA93" s="545"/>
      <c r="PWB93" s="545"/>
      <c r="PWE93" s="545"/>
      <c r="PWF93" s="545"/>
      <c r="PWH93" s="545"/>
      <c r="PWI93" s="545"/>
      <c r="PWJ93" s="545"/>
      <c r="PWM93" s="545"/>
      <c r="PWN93" s="545"/>
      <c r="PWP93" s="545"/>
      <c r="PWQ93" s="545"/>
      <c r="PWR93" s="545"/>
      <c r="PWU93" s="545"/>
      <c r="PWV93" s="545"/>
      <c r="PWX93" s="545"/>
      <c r="PWY93" s="545"/>
      <c r="PWZ93" s="545"/>
      <c r="PXC93" s="545"/>
      <c r="PXD93" s="545"/>
      <c r="PXF93" s="545"/>
      <c r="PXG93" s="545"/>
      <c r="PXH93" s="545"/>
      <c r="PXK93" s="545"/>
      <c r="PXL93" s="545"/>
      <c r="PXN93" s="545"/>
      <c r="PXO93" s="545"/>
      <c r="PXP93" s="545"/>
      <c r="PXS93" s="545"/>
      <c r="PXT93" s="545"/>
      <c r="PXV93" s="545"/>
      <c r="PXW93" s="545"/>
      <c r="PXX93" s="545"/>
      <c r="PYA93" s="545"/>
      <c r="PYB93" s="545"/>
      <c r="PYD93" s="545"/>
      <c r="PYE93" s="545"/>
      <c r="PYF93" s="545"/>
      <c r="PYI93" s="545"/>
      <c r="PYJ93" s="545"/>
      <c r="PYL93" s="545"/>
      <c r="PYM93" s="545"/>
      <c r="PYN93" s="545"/>
      <c r="PYQ93" s="545"/>
      <c r="PYR93" s="545"/>
      <c r="PYT93" s="545"/>
      <c r="PYU93" s="545"/>
      <c r="PYV93" s="545"/>
      <c r="PYY93" s="545"/>
      <c r="PYZ93" s="545"/>
      <c r="PZB93" s="545"/>
      <c r="PZC93" s="545"/>
      <c r="PZD93" s="545"/>
      <c r="PZG93" s="545"/>
      <c r="PZH93" s="545"/>
      <c r="PZJ93" s="545"/>
      <c r="PZK93" s="545"/>
      <c r="PZL93" s="545"/>
      <c r="PZO93" s="545"/>
      <c r="PZP93" s="545"/>
      <c r="PZR93" s="545"/>
      <c r="PZS93" s="545"/>
      <c r="PZT93" s="545"/>
      <c r="PZW93" s="545"/>
      <c r="PZX93" s="545"/>
      <c r="PZZ93" s="545"/>
      <c r="QAA93" s="545"/>
      <c r="QAB93" s="545"/>
      <c r="QAE93" s="545"/>
      <c r="QAF93" s="545"/>
      <c r="QAH93" s="545"/>
      <c r="QAI93" s="545"/>
      <c r="QAJ93" s="545"/>
      <c r="QAM93" s="545"/>
      <c r="QAN93" s="545"/>
      <c r="QAP93" s="545"/>
      <c r="QAQ93" s="545"/>
      <c r="QAR93" s="545"/>
      <c r="QAU93" s="545"/>
      <c r="QAV93" s="545"/>
      <c r="QAX93" s="545"/>
      <c r="QAY93" s="545"/>
      <c r="QAZ93" s="545"/>
      <c r="QBC93" s="545"/>
      <c r="QBD93" s="545"/>
      <c r="QBF93" s="545"/>
      <c r="QBG93" s="545"/>
      <c r="QBH93" s="545"/>
      <c r="QBK93" s="545"/>
      <c r="QBL93" s="545"/>
      <c r="QBN93" s="545"/>
      <c r="QBO93" s="545"/>
      <c r="QBP93" s="545"/>
      <c r="QBS93" s="545"/>
      <c r="QBT93" s="545"/>
      <c r="QBV93" s="545"/>
      <c r="QBW93" s="545"/>
      <c r="QBX93" s="545"/>
      <c r="QCA93" s="545"/>
      <c r="QCB93" s="545"/>
      <c r="QCD93" s="545"/>
      <c r="QCE93" s="545"/>
      <c r="QCF93" s="545"/>
      <c r="QCI93" s="545"/>
      <c r="QCJ93" s="545"/>
      <c r="QCL93" s="545"/>
      <c r="QCM93" s="545"/>
      <c r="QCN93" s="545"/>
      <c r="QCQ93" s="545"/>
      <c r="QCR93" s="545"/>
      <c r="QCT93" s="545"/>
      <c r="QCU93" s="545"/>
      <c r="QCV93" s="545"/>
      <c r="QCY93" s="545"/>
      <c r="QCZ93" s="545"/>
      <c r="QDB93" s="545"/>
      <c r="QDC93" s="545"/>
      <c r="QDD93" s="545"/>
      <c r="QDG93" s="545"/>
      <c r="QDH93" s="545"/>
      <c r="QDJ93" s="545"/>
      <c r="QDK93" s="545"/>
      <c r="QDL93" s="545"/>
      <c r="QDO93" s="545"/>
      <c r="QDP93" s="545"/>
      <c r="QDR93" s="545"/>
      <c r="QDS93" s="545"/>
      <c r="QDT93" s="545"/>
      <c r="QDW93" s="545"/>
      <c r="QDX93" s="545"/>
      <c r="QDZ93" s="545"/>
      <c r="QEA93" s="545"/>
      <c r="QEB93" s="545"/>
      <c r="QEE93" s="545"/>
      <c r="QEF93" s="545"/>
      <c r="QEH93" s="545"/>
      <c r="QEI93" s="545"/>
      <c r="QEJ93" s="545"/>
      <c r="QEM93" s="545"/>
      <c r="QEN93" s="545"/>
      <c r="QEP93" s="545"/>
      <c r="QEQ93" s="545"/>
      <c r="QER93" s="545"/>
      <c r="QEU93" s="545"/>
      <c r="QEV93" s="545"/>
      <c r="QEX93" s="545"/>
      <c r="QEY93" s="545"/>
      <c r="QEZ93" s="545"/>
      <c r="QFC93" s="545"/>
      <c r="QFD93" s="545"/>
      <c r="QFF93" s="545"/>
      <c r="QFG93" s="545"/>
      <c r="QFH93" s="545"/>
      <c r="QFK93" s="545"/>
      <c r="QFL93" s="545"/>
      <c r="QFN93" s="545"/>
      <c r="QFO93" s="545"/>
      <c r="QFP93" s="545"/>
      <c r="QFS93" s="545"/>
      <c r="QFT93" s="545"/>
      <c r="QFV93" s="545"/>
      <c r="QFW93" s="545"/>
      <c r="QFX93" s="545"/>
      <c r="QGA93" s="545"/>
      <c r="QGB93" s="545"/>
      <c r="QGD93" s="545"/>
      <c r="QGE93" s="545"/>
      <c r="QGF93" s="545"/>
      <c r="QGI93" s="545"/>
      <c r="QGJ93" s="545"/>
      <c r="QGL93" s="545"/>
      <c r="QGM93" s="545"/>
      <c r="QGN93" s="545"/>
      <c r="QGQ93" s="545"/>
      <c r="QGR93" s="545"/>
      <c r="QGT93" s="545"/>
      <c r="QGU93" s="545"/>
      <c r="QGV93" s="545"/>
      <c r="QGY93" s="545"/>
      <c r="QGZ93" s="545"/>
      <c r="QHB93" s="545"/>
      <c r="QHC93" s="545"/>
      <c r="QHD93" s="545"/>
      <c r="QHG93" s="545"/>
      <c r="QHH93" s="545"/>
      <c r="QHJ93" s="545"/>
      <c r="QHK93" s="545"/>
      <c r="QHL93" s="545"/>
      <c r="QHO93" s="545"/>
      <c r="QHP93" s="545"/>
      <c r="QHR93" s="545"/>
      <c r="QHS93" s="545"/>
      <c r="QHT93" s="545"/>
      <c r="QHW93" s="545"/>
      <c r="QHX93" s="545"/>
      <c r="QHZ93" s="545"/>
      <c r="QIA93" s="545"/>
      <c r="QIB93" s="545"/>
      <c r="QIE93" s="545"/>
      <c r="QIF93" s="545"/>
      <c r="QIH93" s="545"/>
      <c r="QII93" s="545"/>
      <c r="QIJ93" s="545"/>
      <c r="QIM93" s="545"/>
      <c r="QIN93" s="545"/>
      <c r="QIP93" s="545"/>
      <c r="QIQ93" s="545"/>
      <c r="QIR93" s="545"/>
      <c r="QIU93" s="545"/>
      <c r="QIV93" s="545"/>
      <c r="QIX93" s="545"/>
      <c r="QIY93" s="545"/>
      <c r="QIZ93" s="545"/>
      <c r="QJC93" s="545"/>
      <c r="QJD93" s="545"/>
      <c r="QJF93" s="545"/>
      <c r="QJG93" s="545"/>
      <c r="QJH93" s="545"/>
      <c r="QJK93" s="545"/>
      <c r="QJL93" s="545"/>
      <c r="QJN93" s="545"/>
      <c r="QJO93" s="545"/>
      <c r="QJP93" s="545"/>
      <c r="QJS93" s="545"/>
      <c r="QJT93" s="545"/>
      <c r="QJV93" s="545"/>
      <c r="QJW93" s="545"/>
      <c r="QJX93" s="545"/>
      <c r="QKA93" s="545"/>
      <c r="QKB93" s="545"/>
      <c r="QKD93" s="545"/>
      <c r="QKE93" s="545"/>
      <c r="QKF93" s="545"/>
      <c r="QKI93" s="545"/>
      <c r="QKJ93" s="545"/>
      <c r="QKL93" s="545"/>
      <c r="QKM93" s="545"/>
      <c r="QKN93" s="545"/>
      <c r="QKQ93" s="545"/>
      <c r="QKR93" s="545"/>
      <c r="QKT93" s="545"/>
      <c r="QKU93" s="545"/>
      <c r="QKV93" s="545"/>
      <c r="QKY93" s="545"/>
      <c r="QKZ93" s="545"/>
      <c r="QLB93" s="545"/>
      <c r="QLC93" s="545"/>
      <c r="QLD93" s="545"/>
      <c r="QLG93" s="545"/>
      <c r="QLH93" s="545"/>
      <c r="QLJ93" s="545"/>
      <c r="QLK93" s="545"/>
      <c r="QLL93" s="545"/>
      <c r="QLO93" s="545"/>
      <c r="QLP93" s="545"/>
      <c r="QLR93" s="545"/>
      <c r="QLS93" s="545"/>
      <c r="QLT93" s="545"/>
      <c r="QLW93" s="545"/>
      <c r="QLX93" s="545"/>
      <c r="QLZ93" s="545"/>
      <c r="QMA93" s="545"/>
      <c r="QMB93" s="545"/>
      <c r="QME93" s="545"/>
      <c r="QMF93" s="545"/>
      <c r="QMH93" s="545"/>
      <c r="QMI93" s="545"/>
      <c r="QMJ93" s="545"/>
      <c r="QMM93" s="545"/>
      <c r="QMN93" s="545"/>
      <c r="QMP93" s="545"/>
      <c r="QMQ93" s="545"/>
      <c r="QMR93" s="545"/>
      <c r="QMU93" s="545"/>
      <c r="QMV93" s="545"/>
      <c r="QMX93" s="545"/>
      <c r="QMY93" s="545"/>
      <c r="QMZ93" s="545"/>
      <c r="QNC93" s="545"/>
      <c r="QND93" s="545"/>
      <c r="QNF93" s="545"/>
      <c r="QNG93" s="545"/>
      <c r="QNH93" s="545"/>
      <c r="QNK93" s="545"/>
      <c r="QNL93" s="545"/>
      <c r="QNN93" s="545"/>
      <c r="QNO93" s="545"/>
      <c r="QNP93" s="545"/>
      <c r="QNS93" s="545"/>
      <c r="QNT93" s="545"/>
      <c r="QNV93" s="545"/>
      <c r="QNW93" s="545"/>
      <c r="QNX93" s="545"/>
      <c r="QOA93" s="545"/>
      <c r="QOB93" s="545"/>
      <c r="QOD93" s="545"/>
      <c r="QOE93" s="545"/>
      <c r="QOF93" s="545"/>
      <c r="QOI93" s="545"/>
      <c r="QOJ93" s="545"/>
      <c r="QOL93" s="545"/>
      <c r="QOM93" s="545"/>
      <c r="QON93" s="545"/>
      <c r="QOQ93" s="545"/>
      <c r="QOR93" s="545"/>
      <c r="QOT93" s="545"/>
      <c r="QOU93" s="545"/>
      <c r="QOV93" s="545"/>
      <c r="QOY93" s="545"/>
      <c r="QOZ93" s="545"/>
      <c r="QPB93" s="545"/>
      <c r="QPC93" s="545"/>
      <c r="QPD93" s="545"/>
      <c r="QPG93" s="545"/>
      <c r="QPH93" s="545"/>
      <c r="QPJ93" s="545"/>
      <c r="QPK93" s="545"/>
      <c r="QPL93" s="545"/>
      <c r="QPO93" s="545"/>
      <c r="QPP93" s="545"/>
      <c r="QPR93" s="545"/>
      <c r="QPS93" s="545"/>
      <c r="QPT93" s="545"/>
      <c r="QPW93" s="545"/>
      <c r="QPX93" s="545"/>
      <c r="QPZ93" s="545"/>
      <c r="QQA93" s="545"/>
      <c r="QQB93" s="545"/>
      <c r="QQE93" s="545"/>
      <c r="QQF93" s="545"/>
      <c r="QQH93" s="545"/>
      <c r="QQI93" s="545"/>
      <c r="QQJ93" s="545"/>
      <c r="QQM93" s="545"/>
      <c r="QQN93" s="545"/>
      <c r="QQP93" s="545"/>
      <c r="QQQ93" s="545"/>
      <c r="QQR93" s="545"/>
      <c r="QQU93" s="545"/>
      <c r="QQV93" s="545"/>
      <c r="QQX93" s="545"/>
      <c r="QQY93" s="545"/>
      <c r="QQZ93" s="545"/>
      <c r="QRC93" s="545"/>
      <c r="QRD93" s="545"/>
      <c r="QRF93" s="545"/>
      <c r="QRG93" s="545"/>
      <c r="QRH93" s="545"/>
      <c r="QRK93" s="545"/>
      <c r="QRL93" s="545"/>
      <c r="QRN93" s="545"/>
      <c r="QRO93" s="545"/>
      <c r="QRP93" s="545"/>
      <c r="QRS93" s="545"/>
      <c r="QRT93" s="545"/>
      <c r="QRV93" s="545"/>
      <c r="QRW93" s="545"/>
      <c r="QRX93" s="545"/>
      <c r="QSA93" s="545"/>
      <c r="QSB93" s="545"/>
      <c r="QSD93" s="545"/>
      <c r="QSE93" s="545"/>
      <c r="QSF93" s="545"/>
      <c r="QSI93" s="545"/>
      <c r="QSJ93" s="545"/>
      <c r="QSL93" s="545"/>
      <c r="QSM93" s="545"/>
      <c r="QSN93" s="545"/>
      <c r="QSQ93" s="545"/>
      <c r="QSR93" s="545"/>
      <c r="QST93" s="545"/>
      <c r="QSU93" s="545"/>
      <c r="QSV93" s="545"/>
      <c r="QSY93" s="545"/>
      <c r="QSZ93" s="545"/>
      <c r="QTB93" s="545"/>
      <c r="QTC93" s="545"/>
      <c r="QTD93" s="545"/>
      <c r="QTG93" s="545"/>
      <c r="QTH93" s="545"/>
      <c r="QTJ93" s="545"/>
      <c r="QTK93" s="545"/>
      <c r="QTL93" s="545"/>
      <c r="QTO93" s="545"/>
      <c r="QTP93" s="545"/>
      <c r="QTR93" s="545"/>
      <c r="QTS93" s="545"/>
      <c r="QTT93" s="545"/>
      <c r="QTW93" s="545"/>
      <c r="QTX93" s="545"/>
      <c r="QTZ93" s="545"/>
      <c r="QUA93" s="545"/>
      <c r="QUB93" s="545"/>
      <c r="QUE93" s="545"/>
      <c r="QUF93" s="545"/>
      <c r="QUH93" s="545"/>
      <c r="QUI93" s="545"/>
      <c r="QUJ93" s="545"/>
      <c r="QUM93" s="545"/>
      <c r="QUN93" s="545"/>
      <c r="QUP93" s="545"/>
      <c r="QUQ93" s="545"/>
      <c r="QUR93" s="545"/>
      <c r="QUU93" s="545"/>
      <c r="QUV93" s="545"/>
      <c r="QUX93" s="545"/>
      <c r="QUY93" s="545"/>
      <c r="QUZ93" s="545"/>
      <c r="QVC93" s="545"/>
      <c r="QVD93" s="545"/>
      <c r="QVF93" s="545"/>
      <c r="QVG93" s="545"/>
      <c r="QVH93" s="545"/>
      <c r="QVK93" s="545"/>
      <c r="QVL93" s="545"/>
      <c r="QVN93" s="545"/>
      <c r="QVO93" s="545"/>
      <c r="QVP93" s="545"/>
      <c r="QVS93" s="545"/>
      <c r="QVT93" s="545"/>
      <c r="QVV93" s="545"/>
      <c r="QVW93" s="545"/>
      <c r="QVX93" s="545"/>
      <c r="QWA93" s="545"/>
      <c r="QWB93" s="545"/>
      <c r="QWD93" s="545"/>
      <c r="QWE93" s="545"/>
      <c r="QWF93" s="545"/>
      <c r="QWI93" s="545"/>
      <c r="QWJ93" s="545"/>
      <c r="QWL93" s="545"/>
      <c r="QWM93" s="545"/>
      <c r="QWN93" s="545"/>
      <c r="QWQ93" s="545"/>
      <c r="QWR93" s="545"/>
      <c r="QWT93" s="545"/>
      <c r="QWU93" s="545"/>
      <c r="QWV93" s="545"/>
      <c r="QWY93" s="545"/>
      <c r="QWZ93" s="545"/>
      <c r="QXB93" s="545"/>
      <c r="QXC93" s="545"/>
      <c r="QXD93" s="545"/>
      <c r="QXG93" s="545"/>
      <c r="QXH93" s="545"/>
      <c r="QXJ93" s="545"/>
      <c r="QXK93" s="545"/>
      <c r="QXL93" s="545"/>
      <c r="QXO93" s="545"/>
      <c r="QXP93" s="545"/>
      <c r="QXR93" s="545"/>
      <c r="QXS93" s="545"/>
      <c r="QXT93" s="545"/>
      <c r="QXW93" s="545"/>
      <c r="QXX93" s="545"/>
      <c r="QXZ93" s="545"/>
      <c r="QYA93" s="545"/>
      <c r="QYB93" s="545"/>
      <c r="QYE93" s="545"/>
      <c r="QYF93" s="545"/>
      <c r="QYH93" s="545"/>
      <c r="QYI93" s="545"/>
      <c r="QYJ93" s="545"/>
      <c r="QYM93" s="545"/>
      <c r="QYN93" s="545"/>
      <c r="QYP93" s="545"/>
      <c r="QYQ93" s="545"/>
      <c r="QYR93" s="545"/>
      <c r="QYU93" s="545"/>
      <c r="QYV93" s="545"/>
      <c r="QYX93" s="545"/>
      <c r="QYY93" s="545"/>
      <c r="QYZ93" s="545"/>
      <c r="QZC93" s="545"/>
      <c r="QZD93" s="545"/>
      <c r="QZF93" s="545"/>
      <c r="QZG93" s="545"/>
      <c r="QZH93" s="545"/>
      <c r="QZK93" s="545"/>
      <c r="QZL93" s="545"/>
      <c r="QZN93" s="545"/>
      <c r="QZO93" s="545"/>
      <c r="QZP93" s="545"/>
      <c r="QZS93" s="545"/>
      <c r="QZT93" s="545"/>
      <c r="QZV93" s="545"/>
      <c r="QZW93" s="545"/>
      <c r="QZX93" s="545"/>
      <c r="RAA93" s="545"/>
      <c r="RAB93" s="545"/>
      <c r="RAD93" s="545"/>
      <c r="RAE93" s="545"/>
      <c r="RAF93" s="545"/>
      <c r="RAI93" s="545"/>
      <c r="RAJ93" s="545"/>
      <c r="RAL93" s="545"/>
      <c r="RAM93" s="545"/>
      <c r="RAN93" s="545"/>
      <c r="RAQ93" s="545"/>
      <c r="RAR93" s="545"/>
      <c r="RAT93" s="545"/>
      <c r="RAU93" s="545"/>
      <c r="RAV93" s="545"/>
      <c r="RAY93" s="545"/>
      <c r="RAZ93" s="545"/>
      <c r="RBB93" s="545"/>
      <c r="RBC93" s="545"/>
      <c r="RBD93" s="545"/>
      <c r="RBG93" s="545"/>
      <c r="RBH93" s="545"/>
      <c r="RBJ93" s="545"/>
      <c r="RBK93" s="545"/>
      <c r="RBL93" s="545"/>
      <c r="RBO93" s="545"/>
      <c r="RBP93" s="545"/>
      <c r="RBR93" s="545"/>
      <c r="RBS93" s="545"/>
      <c r="RBT93" s="545"/>
      <c r="RBW93" s="545"/>
      <c r="RBX93" s="545"/>
      <c r="RBZ93" s="545"/>
      <c r="RCA93" s="545"/>
      <c r="RCB93" s="545"/>
      <c r="RCE93" s="545"/>
      <c r="RCF93" s="545"/>
      <c r="RCH93" s="545"/>
      <c r="RCI93" s="545"/>
      <c r="RCJ93" s="545"/>
      <c r="RCM93" s="545"/>
      <c r="RCN93" s="545"/>
      <c r="RCP93" s="545"/>
      <c r="RCQ93" s="545"/>
      <c r="RCR93" s="545"/>
      <c r="RCU93" s="545"/>
      <c r="RCV93" s="545"/>
      <c r="RCX93" s="545"/>
      <c r="RCY93" s="545"/>
      <c r="RCZ93" s="545"/>
      <c r="RDC93" s="545"/>
      <c r="RDD93" s="545"/>
      <c r="RDF93" s="545"/>
      <c r="RDG93" s="545"/>
      <c r="RDH93" s="545"/>
      <c r="RDK93" s="545"/>
      <c r="RDL93" s="545"/>
      <c r="RDN93" s="545"/>
      <c r="RDO93" s="545"/>
      <c r="RDP93" s="545"/>
      <c r="RDS93" s="545"/>
      <c r="RDT93" s="545"/>
      <c r="RDV93" s="545"/>
      <c r="RDW93" s="545"/>
      <c r="RDX93" s="545"/>
      <c r="REA93" s="545"/>
      <c r="REB93" s="545"/>
      <c r="RED93" s="545"/>
      <c r="REE93" s="545"/>
      <c r="REF93" s="545"/>
      <c r="REI93" s="545"/>
      <c r="REJ93" s="545"/>
      <c r="REL93" s="545"/>
      <c r="REM93" s="545"/>
      <c r="REN93" s="545"/>
      <c r="REQ93" s="545"/>
      <c r="RER93" s="545"/>
      <c r="RET93" s="545"/>
      <c r="REU93" s="545"/>
      <c r="REV93" s="545"/>
      <c r="REY93" s="545"/>
      <c r="REZ93" s="545"/>
      <c r="RFB93" s="545"/>
      <c r="RFC93" s="545"/>
      <c r="RFD93" s="545"/>
      <c r="RFG93" s="545"/>
      <c r="RFH93" s="545"/>
      <c r="RFJ93" s="545"/>
      <c r="RFK93" s="545"/>
      <c r="RFL93" s="545"/>
      <c r="RFO93" s="545"/>
      <c r="RFP93" s="545"/>
      <c r="RFR93" s="545"/>
      <c r="RFS93" s="545"/>
      <c r="RFT93" s="545"/>
      <c r="RFW93" s="545"/>
      <c r="RFX93" s="545"/>
      <c r="RFZ93" s="545"/>
      <c r="RGA93" s="545"/>
      <c r="RGB93" s="545"/>
      <c r="RGE93" s="545"/>
      <c r="RGF93" s="545"/>
      <c r="RGH93" s="545"/>
      <c r="RGI93" s="545"/>
      <c r="RGJ93" s="545"/>
      <c r="RGM93" s="545"/>
      <c r="RGN93" s="545"/>
      <c r="RGP93" s="545"/>
      <c r="RGQ93" s="545"/>
      <c r="RGR93" s="545"/>
      <c r="RGU93" s="545"/>
      <c r="RGV93" s="545"/>
      <c r="RGX93" s="545"/>
      <c r="RGY93" s="545"/>
      <c r="RGZ93" s="545"/>
      <c r="RHC93" s="545"/>
      <c r="RHD93" s="545"/>
      <c r="RHF93" s="545"/>
      <c r="RHG93" s="545"/>
      <c r="RHH93" s="545"/>
      <c r="RHK93" s="545"/>
      <c r="RHL93" s="545"/>
      <c r="RHN93" s="545"/>
      <c r="RHO93" s="545"/>
      <c r="RHP93" s="545"/>
      <c r="RHS93" s="545"/>
      <c r="RHT93" s="545"/>
      <c r="RHV93" s="545"/>
      <c r="RHW93" s="545"/>
      <c r="RHX93" s="545"/>
      <c r="RIA93" s="545"/>
      <c r="RIB93" s="545"/>
      <c r="RID93" s="545"/>
      <c r="RIE93" s="545"/>
      <c r="RIF93" s="545"/>
      <c r="RII93" s="545"/>
      <c r="RIJ93" s="545"/>
      <c r="RIL93" s="545"/>
      <c r="RIM93" s="545"/>
      <c r="RIN93" s="545"/>
      <c r="RIQ93" s="545"/>
      <c r="RIR93" s="545"/>
      <c r="RIT93" s="545"/>
      <c r="RIU93" s="545"/>
      <c r="RIV93" s="545"/>
      <c r="RIY93" s="545"/>
      <c r="RIZ93" s="545"/>
      <c r="RJB93" s="545"/>
      <c r="RJC93" s="545"/>
      <c r="RJD93" s="545"/>
      <c r="RJG93" s="545"/>
      <c r="RJH93" s="545"/>
      <c r="RJJ93" s="545"/>
      <c r="RJK93" s="545"/>
      <c r="RJL93" s="545"/>
      <c r="RJO93" s="545"/>
      <c r="RJP93" s="545"/>
      <c r="RJR93" s="545"/>
      <c r="RJS93" s="545"/>
      <c r="RJT93" s="545"/>
      <c r="RJW93" s="545"/>
      <c r="RJX93" s="545"/>
      <c r="RJZ93" s="545"/>
      <c r="RKA93" s="545"/>
      <c r="RKB93" s="545"/>
      <c r="RKE93" s="545"/>
      <c r="RKF93" s="545"/>
      <c r="RKH93" s="545"/>
      <c r="RKI93" s="545"/>
      <c r="RKJ93" s="545"/>
      <c r="RKM93" s="545"/>
      <c r="RKN93" s="545"/>
      <c r="RKP93" s="545"/>
      <c r="RKQ93" s="545"/>
      <c r="RKR93" s="545"/>
      <c r="RKU93" s="545"/>
      <c r="RKV93" s="545"/>
      <c r="RKX93" s="545"/>
      <c r="RKY93" s="545"/>
      <c r="RKZ93" s="545"/>
      <c r="RLC93" s="545"/>
      <c r="RLD93" s="545"/>
      <c r="RLF93" s="545"/>
      <c r="RLG93" s="545"/>
      <c r="RLH93" s="545"/>
      <c r="RLK93" s="545"/>
      <c r="RLL93" s="545"/>
      <c r="RLN93" s="545"/>
      <c r="RLO93" s="545"/>
      <c r="RLP93" s="545"/>
      <c r="RLS93" s="545"/>
      <c r="RLT93" s="545"/>
      <c r="RLV93" s="545"/>
      <c r="RLW93" s="545"/>
      <c r="RLX93" s="545"/>
      <c r="RMA93" s="545"/>
      <c r="RMB93" s="545"/>
      <c r="RMD93" s="545"/>
      <c r="RME93" s="545"/>
      <c r="RMF93" s="545"/>
      <c r="RMI93" s="545"/>
      <c r="RMJ93" s="545"/>
      <c r="RML93" s="545"/>
      <c r="RMM93" s="545"/>
      <c r="RMN93" s="545"/>
      <c r="RMQ93" s="545"/>
      <c r="RMR93" s="545"/>
      <c r="RMT93" s="545"/>
      <c r="RMU93" s="545"/>
      <c r="RMV93" s="545"/>
      <c r="RMY93" s="545"/>
      <c r="RMZ93" s="545"/>
      <c r="RNB93" s="545"/>
      <c r="RNC93" s="545"/>
      <c r="RND93" s="545"/>
      <c r="RNG93" s="545"/>
      <c r="RNH93" s="545"/>
      <c r="RNJ93" s="545"/>
      <c r="RNK93" s="545"/>
      <c r="RNL93" s="545"/>
      <c r="RNO93" s="545"/>
      <c r="RNP93" s="545"/>
      <c r="RNR93" s="545"/>
      <c r="RNS93" s="545"/>
      <c r="RNT93" s="545"/>
      <c r="RNW93" s="545"/>
      <c r="RNX93" s="545"/>
      <c r="RNZ93" s="545"/>
      <c r="ROA93" s="545"/>
      <c r="ROB93" s="545"/>
      <c r="ROE93" s="545"/>
      <c r="ROF93" s="545"/>
      <c r="ROH93" s="545"/>
      <c r="ROI93" s="545"/>
      <c r="ROJ93" s="545"/>
      <c r="ROM93" s="545"/>
      <c r="RON93" s="545"/>
      <c r="ROP93" s="545"/>
      <c r="ROQ93" s="545"/>
      <c r="ROR93" s="545"/>
      <c r="ROU93" s="545"/>
      <c r="ROV93" s="545"/>
      <c r="ROX93" s="545"/>
      <c r="ROY93" s="545"/>
      <c r="ROZ93" s="545"/>
      <c r="RPC93" s="545"/>
      <c r="RPD93" s="545"/>
      <c r="RPF93" s="545"/>
      <c r="RPG93" s="545"/>
      <c r="RPH93" s="545"/>
      <c r="RPK93" s="545"/>
      <c r="RPL93" s="545"/>
      <c r="RPN93" s="545"/>
      <c r="RPO93" s="545"/>
      <c r="RPP93" s="545"/>
      <c r="RPS93" s="545"/>
      <c r="RPT93" s="545"/>
      <c r="RPV93" s="545"/>
      <c r="RPW93" s="545"/>
      <c r="RPX93" s="545"/>
      <c r="RQA93" s="545"/>
      <c r="RQB93" s="545"/>
      <c r="RQD93" s="545"/>
      <c r="RQE93" s="545"/>
      <c r="RQF93" s="545"/>
      <c r="RQI93" s="545"/>
      <c r="RQJ93" s="545"/>
      <c r="RQL93" s="545"/>
      <c r="RQM93" s="545"/>
      <c r="RQN93" s="545"/>
      <c r="RQQ93" s="545"/>
      <c r="RQR93" s="545"/>
      <c r="RQT93" s="545"/>
      <c r="RQU93" s="545"/>
      <c r="RQV93" s="545"/>
      <c r="RQY93" s="545"/>
      <c r="RQZ93" s="545"/>
      <c r="RRB93" s="545"/>
      <c r="RRC93" s="545"/>
      <c r="RRD93" s="545"/>
      <c r="RRG93" s="545"/>
      <c r="RRH93" s="545"/>
      <c r="RRJ93" s="545"/>
      <c r="RRK93" s="545"/>
      <c r="RRL93" s="545"/>
      <c r="RRO93" s="545"/>
      <c r="RRP93" s="545"/>
      <c r="RRR93" s="545"/>
      <c r="RRS93" s="545"/>
      <c r="RRT93" s="545"/>
      <c r="RRW93" s="545"/>
      <c r="RRX93" s="545"/>
      <c r="RRZ93" s="545"/>
      <c r="RSA93" s="545"/>
      <c r="RSB93" s="545"/>
      <c r="RSE93" s="545"/>
      <c r="RSF93" s="545"/>
      <c r="RSH93" s="545"/>
      <c r="RSI93" s="545"/>
      <c r="RSJ93" s="545"/>
      <c r="RSM93" s="545"/>
      <c r="RSN93" s="545"/>
      <c r="RSP93" s="545"/>
      <c r="RSQ93" s="545"/>
      <c r="RSR93" s="545"/>
      <c r="RSU93" s="545"/>
      <c r="RSV93" s="545"/>
      <c r="RSX93" s="545"/>
      <c r="RSY93" s="545"/>
      <c r="RSZ93" s="545"/>
      <c r="RTC93" s="545"/>
      <c r="RTD93" s="545"/>
      <c r="RTF93" s="545"/>
      <c r="RTG93" s="545"/>
      <c r="RTH93" s="545"/>
      <c r="RTK93" s="545"/>
      <c r="RTL93" s="545"/>
      <c r="RTN93" s="545"/>
      <c r="RTO93" s="545"/>
      <c r="RTP93" s="545"/>
      <c r="RTS93" s="545"/>
      <c r="RTT93" s="545"/>
      <c r="RTV93" s="545"/>
      <c r="RTW93" s="545"/>
      <c r="RTX93" s="545"/>
      <c r="RUA93" s="545"/>
      <c r="RUB93" s="545"/>
      <c r="RUD93" s="545"/>
      <c r="RUE93" s="545"/>
      <c r="RUF93" s="545"/>
      <c r="RUI93" s="545"/>
      <c r="RUJ93" s="545"/>
      <c r="RUL93" s="545"/>
      <c r="RUM93" s="545"/>
      <c r="RUN93" s="545"/>
      <c r="RUQ93" s="545"/>
      <c r="RUR93" s="545"/>
      <c r="RUT93" s="545"/>
      <c r="RUU93" s="545"/>
      <c r="RUV93" s="545"/>
      <c r="RUY93" s="545"/>
      <c r="RUZ93" s="545"/>
      <c r="RVB93" s="545"/>
      <c r="RVC93" s="545"/>
      <c r="RVD93" s="545"/>
      <c r="RVG93" s="545"/>
      <c r="RVH93" s="545"/>
      <c r="RVJ93" s="545"/>
      <c r="RVK93" s="545"/>
      <c r="RVL93" s="545"/>
      <c r="RVO93" s="545"/>
      <c r="RVP93" s="545"/>
      <c r="RVR93" s="545"/>
      <c r="RVS93" s="545"/>
      <c r="RVT93" s="545"/>
      <c r="RVW93" s="545"/>
      <c r="RVX93" s="545"/>
      <c r="RVZ93" s="545"/>
      <c r="RWA93" s="545"/>
      <c r="RWB93" s="545"/>
      <c r="RWE93" s="545"/>
      <c r="RWF93" s="545"/>
      <c r="RWH93" s="545"/>
      <c r="RWI93" s="545"/>
      <c r="RWJ93" s="545"/>
      <c r="RWM93" s="545"/>
      <c r="RWN93" s="545"/>
      <c r="RWP93" s="545"/>
      <c r="RWQ93" s="545"/>
      <c r="RWR93" s="545"/>
      <c r="RWU93" s="545"/>
      <c r="RWV93" s="545"/>
      <c r="RWX93" s="545"/>
      <c r="RWY93" s="545"/>
      <c r="RWZ93" s="545"/>
      <c r="RXC93" s="545"/>
      <c r="RXD93" s="545"/>
      <c r="RXF93" s="545"/>
      <c r="RXG93" s="545"/>
      <c r="RXH93" s="545"/>
      <c r="RXK93" s="545"/>
      <c r="RXL93" s="545"/>
      <c r="RXN93" s="545"/>
      <c r="RXO93" s="545"/>
      <c r="RXP93" s="545"/>
      <c r="RXS93" s="545"/>
      <c r="RXT93" s="545"/>
      <c r="RXV93" s="545"/>
      <c r="RXW93" s="545"/>
      <c r="RXX93" s="545"/>
      <c r="RYA93" s="545"/>
      <c r="RYB93" s="545"/>
      <c r="RYD93" s="545"/>
      <c r="RYE93" s="545"/>
      <c r="RYF93" s="545"/>
      <c r="RYI93" s="545"/>
      <c r="RYJ93" s="545"/>
      <c r="RYL93" s="545"/>
      <c r="RYM93" s="545"/>
      <c r="RYN93" s="545"/>
      <c r="RYQ93" s="545"/>
      <c r="RYR93" s="545"/>
      <c r="RYT93" s="545"/>
      <c r="RYU93" s="545"/>
      <c r="RYV93" s="545"/>
      <c r="RYY93" s="545"/>
      <c r="RYZ93" s="545"/>
      <c r="RZB93" s="545"/>
      <c r="RZC93" s="545"/>
      <c r="RZD93" s="545"/>
      <c r="RZG93" s="545"/>
      <c r="RZH93" s="545"/>
      <c r="RZJ93" s="545"/>
      <c r="RZK93" s="545"/>
      <c r="RZL93" s="545"/>
      <c r="RZO93" s="545"/>
      <c r="RZP93" s="545"/>
      <c r="RZR93" s="545"/>
      <c r="RZS93" s="545"/>
      <c r="RZT93" s="545"/>
      <c r="RZW93" s="545"/>
      <c r="RZX93" s="545"/>
      <c r="RZZ93" s="545"/>
      <c r="SAA93" s="545"/>
      <c r="SAB93" s="545"/>
      <c r="SAE93" s="545"/>
      <c r="SAF93" s="545"/>
      <c r="SAH93" s="545"/>
      <c r="SAI93" s="545"/>
      <c r="SAJ93" s="545"/>
      <c r="SAM93" s="545"/>
      <c r="SAN93" s="545"/>
      <c r="SAP93" s="545"/>
      <c r="SAQ93" s="545"/>
      <c r="SAR93" s="545"/>
      <c r="SAU93" s="545"/>
      <c r="SAV93" s="545"/>
      <c r="SAX93" s="545"/>
      <c r="SAY93" s="545"/>
      <c r="SAZ93" s="545"/>
      <c r="SBC93" s="545"/>
      <c r="SBD93" s="545"/>
      <c r="SBF93" s="545"/>
      <c r="SBG93" s="545"/>
      <c r="SBH93" s="545"/>
      <c r="SBK93" s="545"/>
      <c r="SBL93" s="545"/>
      <c r="SBN93" s="545"/>
      <c r="SBO93" s="545"/>
      <c r="SBP93" s="545"/>
      <c r="SBS93" s="545"/>
      <c r="SBT93" s="545"/>
      <c r="SBV93" s="545"/>
      <c r="SBW93" s="545"/>
      <c r="SBX93" s="545"/>
      <c r="SCA93" s="545"/>
      <c r="SCB93" s="545"/>
      <c r="SCD93" s="545"/>
      <c r="SCE93" s="545"/>
      <c r="SCF93" s="545"/>
      <c r="SCI93" s="545"/>
      <c r="SCJ93" s="545"/>
      <c r="SCL93" s="545"/>
      <c r="SCM93" s="545"/>
      <c r="SCN93" s="545"/>
      <c r="SCQ93" s="545"/>
      <c r="SCR93" s="545"/>
      <c r="SCT93" s="545"/>
      <c r="SCU93" s="545"/>
      <c r="SCV93" s="545"/>
      <c r="SCY93" s="545"/>
      <c r="SCZ93" s="545"/>
      <c r="SDB93" s="545"/>
      <c r="SDC93" s="545"/>
      <c r="SDD93" s="545"/>
      <c r="SDG93" s="545"/>
      <c r="SDH93" s="545"/>
      <c r="SDJ93" s="545"/>
      <c r="SDK93" s="545"/>
      <c r="SDL93" s="545"/>
      <c r="SDO93" s="545"/>
      <c r="SDP93" s="545"/>
      <c r="SDR93" s="545"/>
      <c r="SDS93" s="545"/>
      <c r="SDT93" s="545"/>
      <c r="SDW93" s="545"/>
      <c r="SDX93" s="545"/>
      <c r="SDZ93" s="545"/>
      <c r="SEA93" s="545"/>
      <c r="SEB93" s="545"/>
      <c r="SEE93" s="545"/>
      <c r="SEF93" s="545"/>
      <c r="SEH93" s="545"/>
      <c r="SEI93" s="545"/>
      <c r="SEJ93" s="545"/>
      <c r="SEM93" s="545"/>
      <c r="SEN93" s="545"/>
      <c r="SEP93" s="545"/>
      <c r="SEQ93" s="545"/>
      <c r="SER93" s="545"/>
      <c r="SEU93" s="545"/>
      <c r="SEV93" s="545"/>
      <c r="SEX93" s="545"/>
      <c r="SEY93" s="545"/>
      <c r="SEZ93" s="545"/>
      <c r="SFC93" s="545"/>
      <c r="SFD93" s="545"/>
      <c r="SFF93" s="545"/>
      <c r="SFG93" s="545"/>
      <c r="SFH93" s="545"/>
      <c r="SFK93" s="545"/>
      <c r="SFL93" s="545"/>
      <c r="SFN93" s="545"/>
      <c r="SFO93" s="545"/>
      <c r="SFP93" s="545"/>
      <c r="SFS93" s="545"/>
      <c r="SFT93" s="545"/>
      <c r="SFV93" s="545"/>
      <c r="SFW93" s="545"/>
      <c r="SFX93" s="545"/>
      <c r="SGA93" s="545"/>
      <c r="SGB93" s="545"/>
      <c r="SGD93" s="545"/>
      <c r="SGE93" s="545"/>
      <c r="SGF93" s="545"/>
      <c r="SGI93" s="545"/>
      <c r="SGJ93" s="545"/>
      <c r="SGL93" s="545"/>
      <c r="SGM93" s="545"/>
      <c r="SGN93" s="545"/>
      <c r="SGQ93" s="545"/>
      <c r="SGR93" s="545"/>
      <c r="SGT93" s="545"/>
      <c r="SGU93" s="545"/>
      <c r="SGV93" s="545"/>
      <c r="SGY93" s="545"/>
      <c r="SGZ93" s="545"/>
      <c r="SHB93" s="545"/>
      <c r="SHC93" s="545"/>
      <c r="SHD93" s="545"/>
      <c r="SHG93" s="545"/>
      <c r="SHH93" s="545"/>
      <c r="SHJ93" s="545"/>
      <c r="SHK93" s="545"/>
      <c r="SHL93" s="545"/>
      <c r="SHO93" s="545"/>
      <c r="SHP93" s="545"/>
      <c r="SHR93" s="545"/>
      <c r="SHS93" s="545"/>
      <c r="SHT93" s="545"/>
      <c r="SHW93" s="545"/>
      <c r="SHX93" s="545"/>
      <c r="SHZ93" s="545"/>
      <c r="SIA93" s="545"/>
      <c r="SIB93" s="545"/>
      <c r="SIE93" s="545"/>
      <c r="SIF93" s="545"/>
      <c r="SIH93" s="545"/>
      <c r="SII93" s="545"/>
      <c r="SIJ93" s="545"/>
      <c r="SIM93" s="545"/>
      <c r="SIN93" s="545"/>
      <c r="SIP93" s="545"/>
      <c r="SIQ93" s="545"/>
      <c r="SIR93" s="545"/>
      <c r="SIU93" s="545"/>
      <c r="SIV93" s="545"/>
      <c r="SIX93" s="545"/>
      <c r="SIY93" s="545"/>
      <c r="SIZ93" s="545"/>
      <c r="SJC93" s="545"/>
      <c r="SJD93" s="545"/>
      <c r="SJF93" s="545"/>
      <c r="SJG93" s="545"/>
      <c r="SJH93" s="545"/>
      <c r="SJK93" s="545"/>
      <c r="SJL93" s="545"/>
      <c r="SJN93" s="545"/>
      <c r="SJO93" s="545"/>
      <c r="SJP93" s="545"/>
      <c r="SJS93" s="545"/>
      <c r="SJT93" s="545"/>
      <c r="SJV93" s="545"/>
      <c r="SJW93" s="545"/>
      <c r="SJX93" s="545"/>
      <c r="SKA93" s="545"/>
      <c r="SKB93" s="545"/>
      <c r="SKD93" s="545"/>
      <c r="SKE93" s="545"/>
      <c r="SKF93" s="545"/>
      <c r="SKI93" s="545"/>
      <c r="SKJ93" s="545"/>
      <c r="SKL93" s="545"/>
      <c r="SKM93" s="545"/>
      <c r="SKN93" s="545"/>
      <c r="SKQ93" s="545"/>
      <c r="SKR93" s="545"/>
      <c r="SKT93" s="545"/>
      <c r="SKU93" s="545"/>
      <c r="SKV93" s="545"/>
      <c r="SKY93" s="545"/>
      <c r="SKZ93" s="545"/>
      <c r="SLB93" s="545"/>
      <c r="SLC93" s="545"/>
      <c r="SLD93" s="545"/>
      <c r="SLG93" s="545"/>
      <c r="SLH93" s="545"/>
      <c r="SLJ93" s="545"/>
      <c r="SLK93" s="545"/>
      <c r="SLL93" s="545"/>
      <c r="SLO93" s="545"/>
      <c r="SLP93" s="545"/>
      <c r="SLR93" s="545"/>
      <c r="SLS93" s="545"/>
      <c r="SLT93" s="545"/>
      <c r="SLW93" s="545"/>
      <c r="SLX93" s="545"/>
      <c r="SLZ93" s="545"/>
      <c r="SMA93" s="545"/>
      <c r="SMB93" s="545"/>
      <c r="SME93" s="545"/>
      <c r="SMF93" s="545"/>
      <c r="SMH93" s="545"/>
      <c r="SMI93" s="545"/>
      <c r="SMJ93" s="545"/>
      <c r="SMM93" s="545"/>
      <c r="SMN93" s="545"/>
      <c r="SMP93" s="545"/>
      <c r="SMQ93" s="545"/>
      <c r="SMR93" s="545"/>
      <c r="SMU93" s="545"/>
      <c r="SMV93" s="545"/>
      <c r="SMX93" s="545"/>
      <c r="SMY93" s="545"/>
      <c r="SMZ93" s="545"/>
      <c r="SNC93" s="545"/>
      <c r="SND93" s="545"/>
      <c r="SNF93" s="545"/>
      <c r="SNG93" s="545"/>
      <c r="SNH93" s="545"/>
      <c r="SNK93" s="545"/>
      <c r="SNL93" s="545"/>
      <c r="SNN93" s="545"/>
      <c r="SNO93" s="545"/>
      <c r="SNP93" s="545"/>
      <c r="SNS93" s="545"/>
      <c r="SNT93" s="545"/>
      <c r="SNV93" s="545"/>
      <c r="SNW93" s="545"/>
      <c r="SNX93" s="545"/>
      <c r="SOA93" s="545"/>
      <c r="SOB93" s="545"/>
      <c r="SOD93" s="545"/>
      <c r="SOE93" s="545"/>
      <c r="SOF93" s="545"/>
      <c r="SOI93" s="545"/>
      <c r="SOJ93" s="545"/>
      <c r="SOL93" s="545"/>
      <c r="SOM93" s="545"/>
      <c r="SON93" s="545"/>
      <c r="SOQ93" s="545"/>
      <c r="SOR93" s="545"/>
      <c r="SOT93" s="545"/>
      <c r="SOU93" s="545"/>
      <c r="SOV93" s="545"/>
      <c r="SOY93" s="545"/>
      <c r="SOZ93" s="545"/>
      <c r="SPB93" s="545"/>
      <c r="SPC93" s="545"/>
      <c r="SPD93" s="545"/>
      <c r="SPG93" s="545"/>
      <c r="SPH93" s="545"/>
      <c r="SPJ93" s="545"/>
      <c r="SPK93" s="545"/>
      <c r="SPL93" s="545"/>
      <c r="SPO93" s="545"/>
      <c r="SPP93" s="545"/>
      <c r="SPR93" s="545"/>
      <c r="SPS93" s="545"/>
      <c r="SPT93" s="545"/>
      <c r="SPW93" s="545"/>
      <c r="SPX93" s="545"/>
      <c r="SPZ93" s="545"/>
      <c r="SQA93" s="545"/>
      <c r="SQB93" s="545"/>
      <c r="SQE93" s="545"/>
      <c r="SQF93" s="545"/>
      <c r="SQH93" s="545"/>
      <c r="SQI93" s="545"/>
      <c r="SQJ93" s="545"/>
      <c r="SQM93" s="545"/>
      <c r="SQN93" s="545"/>
      <c r="SQP93" s="545"/>
      <c r="SQQ93" s="545"/>
      <c r="SQR93" s="545"/>
      <c r="SQU93" s="545"/>
      <c r="SQV93" s="545"/>
      <c r="SQX93" s="545"/>
      <c r="SQY93" s="545"/>
      <c r="SQZ93" s="545"/>
      <c r="SRC93" s="545"/>
      <c r="SRD93" s="545"/>
      <c r="SRF93" s="545"/>
      <c r="SRG93" s="545"/>
      <c r="SRH93" s="545"/>
      <c r="SRK93" s="545"/>
      <c r="SRL93" s="545"/>
      <c r="SRN93" s="545"/>
      <c r="SRO93" s="545"/>
      <c r="SRP93" s="545"/>
      <c r="SRS93" s="545"/>
      <c r="SRT93" s="545"/>
      <c r="SRV93" s="545"/>
      <c r="SRW93" s="545"/>
      <c r="SRX93" s="545"/>
      <c r="SSA93" s="545"/>
      <c r="SSB93" s="545"/>
      <c r="SSD93" s="545"/>
      <c r="SSE93" s="545"/>
      <c r="SSF93" s="545"/>
      <c r="SSI93" s="545"/>
      <c r="SSJ93" s="545"/>
      <c r="SSL93" s="545"/>
      <c r="SSM93" s="545"/>
      <c r="SSN93" s="545"/>
      <c r="SSQ93" s="545"/>
      <c r="SSR93" s="545"/>
      <c r="SST93" s="545"/>
      <c r="SSU93" s="545"/>
      <c r="SSV93" s="545"/>
      <c r="SSY93" s="545"/>
      <c r="SSZ93" s="545"/>
      <c r="STB93" s="545"/>
      <c r="STC93" s="545"/>
      <c r="STD93" s="545"/>
      <c r="STG93" s="545"/>
      <c r="STH93" s="545"/>
      <c r="STJ93" s="545"/>
      <c r="STK93" s="545"/>
      <c r="STL93" s="545"/>
      <c r="STO93" s="545"/>
      <c r="STP93" s="545"/>
      <c r="STR93" s="545"/>
      <c r="STS93" s="545"/>
      <c r="STT93" s="545"/>
      <c r="STW93" s="545"/>
      <c r="STX93" s="545"/>
      <c r="STZ93" s="545"/>
      <c r="SUA93" s="545"/>
      <c r="SUB93" s="545"/>
      <c r="SUE93" s="545"/>
      <c r="SUF93" s="545"/>
      <c r="SUH93" s="545"/>
      <c r="SUI93" s="545"/>
      <c r="SUJ93" s="545"/>
      <c r="SUM93" s="545"/>
      <c r="SUN93" s="545"/>
      <c r="SUP93" s="545"/>
      <c r="SUQ93" s="545"/>
      <c r="SUR93" s="545"/>
      <c r="SUU93" s="545"/>
      <c r="SUV93" s="545"/>
      <c r="SUX93" s="545"/>
      <c r="SUY93" s="545"/>
      <c r="SUZ93" s="545"/>
      <c r="SVC93" s="545"/>
      <c r="SVD93" s="545"/>
      <c r="SVF93" s="545"/>
      <c r="SVG93" s="545"/>
      <c r="SVH93" s="545"/>
      <c r="SVK93" s="545"/>
      <c r="SVL93" s="545"/>
      <c r="SVN93" s="545"/>
      <c r="SVO93" s="545"/>
      <c r="SVP93" s="545"/>
      <c r="SVS93" s="545"/>
      <c r="SVT93" s="545"/>
      <c r="SVV93" s="545"/>
      <c r="SVW93" s="545"/>
      <c r="SVX93" s="545"/>
      <c r="SWA93" s="545"/>
      <c r="SWB93" s="545"/>
      <c r="SWD93" s="545"/>
      <c r="SWE93" s="545"/>
      <c r="SWF93" s="545"/>
      <c r="SWI93" s="545"/>
      <c r="SWJ93" s="545"/>
      <c r="SWL93" s="545"/>
      <c r="SWM93" s="545"/>
      <c r="SWN93" s="545"/>
      <c r="SWQ93" s="545"/>
      <c r="SWR93" s="545"/>
      <c r="SWT93" s="545"/>
      <c r="SWU93" s="545"/>
      <c r="SWV93" s="545"/>
      <c r="SWY93" s="545"/>
      <c r="SWZ93" s="545"/>
      <c r="SXB93" s="545"/>
      <c r="SXC93" s="545"/>
      <c r="SXD93" s="545"/>
      <c r="SXG93" s="545"/>
      <c r="SXH93" s="545"/>
      <c r="SXJ93" s="545"/>
      <c r="SXK93" s="545"/>
      <c r="SXL93" s="545"/>
      <c r="SXO93" s="545"/>
      <c r="SXP93" s="545"/>
      <c r="SXR93" s="545"/>
      <c r="SXS93" s="545"/>
      <c r="SXT93" s="545"/>
      <c r="SXW93" s="545"/>
      <c r="SXX93" s="545"/>
      <c r="SXZ93" s="545"/>
      <c r="SYA93" s="545"/>
      <c r="SYB93" s="545"/>
      <c r="SYE93" s="545"/>
      <c r="SYF93" s="545"/>
      <c r="SYH93" s="545"/>
      <c r="SYI93" s="545"/>
      <c r="SYJ93" s="545"/>
      <c r="SYM93" s="545"/>
      <c r="SYN93" s="545"/>
      <c r="SYP93" s="545"/>
      <c r="SYQ93" s="545"/>
      <c r="SYR93" s="545"/>
      <c r="SYU93" s="545"/>
      <c r="SYV93" s="545"/>
      <c r="SYX93" s="545"/>
      <c r="SYY93" s="545"/>
      <c r="SYZ93" s="545"/>
      <c r="SZC93" s="545"/>
      <c r="SZD93" s="545"/>
      <c r="SZF93" s="545"/>
      <c r="SZG93" s="545"/>
      <c r="SZH93" s="545"/>
      <c r="SZK93" s="545"/>
      <c r="SZL93" s="545"/>
      <c r="SZN93" s="545"/>
      <c r="SZO93" s="545"/>
      <c r="SZP93" s="545"/>
      <c r="SZS93" s="545"/>
      <c r="SZT93" s="545"/>
      <c r="SZV93" s="545"/>
      <c r="SZW93" s="545"/>
      <c r="SZX93" s="545"/>
      <c r="TAA93" s="545"/>
      <c r="TAB93" s="545"/>
      <c r="TAD93" s="545"/>
      <c r="TAE93" s="545"/>
      <c r="TAF93" s="545"/>
      <c r="TAI93" s="545"/>
      <c r="TAJ93" s="545"/>
      <c r="TAL93" s="545"/>
      <c r="TAM93" s="545"/>
      <c r="TAN93" s="545"/>
      <c r="TAQ93" s="545"/>
      <c r="TAR93" s="545"/>
      <c r="TAT93" s="545"/>
      <c r="TAU93" s="545"/>
      <c r="TAV93" s="545"/>
      <c r="TAY93" s="545"/>
      <c r="TAZ93" s="545"/>
      <c r="TBB93" s="545"/>
      <c r="TBC93" s="545"/>
      <c r="TBD93" s="545"/>
      <c r="TBG93" s="545"/>
      <c r="TBH93" s="545"/>
      <c r="TBJ93" s="545"/>
      <c r="TBK93" s="545"/>
      <c r="TBL93" s="545"/>
      <c r="TBO93" s="545"/>
      <c r="TBP93" s="545"/>
      <c r="TBR93" s="545"/>
      <c r="TBS93" s="545"/>
      <c r="TBT93" s="545"/>
      <c r="TBW93" s="545"/>
      <c r="TBX93" s="545"/>
      <c r="TBZ93" s="545"/>
      <c r="TCA93" s="545"/>
      <c r="TCB93" s="545"/>
      <c r="TCE93" s="545"/>
      <c r="TCF93" s="545"/>
      <c r="TCH93" s="545"/>
      <c r="TCI93" s="545"/>
      <c r="TCJ93" s="545"/>
      <c r="TCM93" s="545"/>
      <c r="TCN93" s="545"/>
      <c r="TCP93" s="545"/>
      <c r="TCQ93" s="545"/>
      <c r="TCR93" s="545"/>
      <c r="TCU93" s="545"/>
      <c r="TCV93" s="545"/>
      <c r="TCX93" s="545"/>
      <c r="TCY93" s="545"/>
      <c r="TCZ93" s="545"/>
      <c r="TDC93" s="545"/>
      <c r="TDD93" s="545"/>
      <c r="TDF93" s="545"/>
      <c r="TDG93" s="545"/>
      <c r="TDH93" s="545"/>
      <c r="TDK93" s="545"/>
      <c r="TDL93" s="545"/>
      <c r="TDN93" s="545"/>
      <c r="TDO93" s="545"/>
      <c r="TDP93" s="545"/>
      <c r="TDS93" s="545"/>
      <c r="TDT93" s="545"/>
      <c r="TDV93" s="545"/>
      <c r="TDW93" s="545"/>
      <c r="TDX93" s="545"/>
      <c r="TEA93" s="545"/>
      <c r="TEB93" s="545"/>
      <c r="TED93" s="545"/>
      <c r="TEE93" s="545"/>
      <c r="TEF93" s="545"/>
      <c r="TEI93" s="545"/>
      <c r="TEJ93" s="545"/>
      <c r="TEL93" s="545"/>
      <c r="TEM93" s="545"/>
      <c r="TEN93" s="545"/>
      <c r="TEQ93" s="545"/>
      <c r="TER93" s="545"/>
      <c r="TET93" s="545"/>
      <c r="TEU93" s="545"/>
      <c r="TEV93" s="545"/>
      <c r="TEY93" s="545"/>
      <c r="TEZ93" s="545"/>
      <c r="TFB93" s="545"/>
      <c r="TFC93" s="545"/>
      <c r="TFD93" s="545"/>
      <c r="TFG93" s="545"/>
      <c r="TFH93" s="545"/>
      <c r="TFJ93" s="545"/>
      <c r="TFK93" s="545"/>
      <c r="TFL93" s="545"/>
      <c r="TFO93" s="545"/>
      <c r="TFP93" s="545"/>
      <c r="TFR93" s="545"/>
      <c r="TFS93" s="545"/>
      <c r="TFT93" s="545"/>
      <c r="TFW93" s="545"/>
      <c r="TFX93" s="545"/>
      <c r="TFZ93" s="545"/>
      <c r="TGA93" s="545"/>
      <c r="TGB93" s="545"/>
      <c r="TGE93" s="545"/>
      <c r="TGF93" s="545"/>
      <c r="TGH93" s="545"/>
      <c r="TGI93" s="545"/>
      <c r="TGJ93" s="545"/>
      <c r="TGM93" s="545"/>
      <c r="TGN93" s="545"/>
      <c r="TGP93" s="545"/>
      <c r="TGQ93" s="545"/>
      <c r="TGR93" s="545"/>
      <c r="TGU93" s="545"/>
      <c r="TGV93" s="545"/>
      <c r="TGX93" s="545"/>
      <c r="TGY93" s="545"/>
      <c r="TGZ93" s="545"/>
      <c r="THC93" s="545"/>
      <c r="THD93" s="545"/>
      <c r="THF93" s="545"/>
      <c r="THG93" s="545"/>
      <c r="THH93" s="545"/>
      <c r="THK93" s="545"/>
      <c r="THL93" s="545"/>
      <c r="THN93" s="545"/>
      <c r="THO93" s="545"/>
      <c r="THP93" s="545"/>
      <c r="THS93" s="545"/>
      <c r="THT93" s="545"/>
      <c r="THV93" s="545"/>
      <c r="THW93" s="545"/>
      <c r="THX93" s="545"/>
      <c r="TIA93" s="545"/>
      <c r="TIB93" s="545"/>
      <c r="TID93" s="545"/>
      <c r="TIE93" s="545"/>
      <c r="TIF93" s="545"/>
      <c r="TII93" s="545"/>
      <c r="TIJ93" s="545"/>
      <c r="TIL93" s="545"/>
      <c r="TIM93" s="545"/>
      <c r="TIN93" s="545"/>
      <c r="TIQ93" s="545"/>
      <c r="TIR93" s="545"/>
      <c r="TIT93" s="545"/>
      <c r="TIU93" s="545"/>
      <c r="TIV93" s="545"/>
      <c r="TIY93" s="545"/>
      <c r="TIZ93" s="545"/>
      <c r="TJB93" s="545"/>
      <c r="TJC93" s="545"/>
      <c r="TJD93" s="545"/>
      <c r="TJG93" s="545"/>
      <c r="TJH93" s="545"/>
      <c r="TJJ93" s="545"/>
      <c r="TJK93" s="545"/>
      <c r="TJL93" s="545"/>
      <c r="TJO93" s="545"/>
      <c r="TJP93" s="545"/>
      <c r="TJR93" s="545"/>
      <c r="TJS93" s="545"/>
      <c r="TJT93" s="545"/>
      <c r="TJW93" s="545"/>
      <c r="TJX93" s="545"/>
      <c r="TJZ93" s="545"/>
      <c r="TKA93" s="545"/>
      <c r="TKB93" s="545"/>
      <c r="TKE93" s="545"/>
      <c r="TKF93" s="545"/>
      <c r="TKH93" s="545"/>
      <c r="TKI93" s="545"/>
      <c r="TKJ93" s="545"/>
      <c r="TKM93" s="545"/>
      <c r="TKN93" s="545"/>
      <c r="TKP93" s="545"/>
      <c r="TKQ93" s="545"/>
      <c r="TKR93" s="545"/>
      <c r="TKU93" s="545"/>
      <c r="TKV93" s="545"/>
      <c r="TKX93" s="545"/>
      <c r="TKY93" s="545"/>
      <c r="TKZ93" s="545"/>
      <c r="TLC93" s="545"/>
      <c r="TLD93" s="545"/>
      <c r="TLF93" s="545"/>
      <c r="TLG93" s="545"/>
      <c r="TLH93" s="545"/>
      <c r="TLK93" s="545"/>
      <c r="TLL93" s="545"/>
      <c r="TLN93" s="545"/>
      <c r="TLO93" s="545"/>
      <c r="TLP93" s="545"/>
      <c r="TLS93" s="545"/>
      <c r="TLT93" s="545"/>
      <c r="TLV93" s="545"/>
      <c r="TLW93" s="545"/>
      <c r="TLX93" s="545"/>
      <c r="TMA93" s="545"/>
      <c r="TMB93" s="545"/>
      <c r="TMD93" s="545"/>
      <c r="TME93" s="545"/>
      <c r="TMF93" s="545"/>
      <c r="TMI93" s="545"/>
      <c r="TMJ93" s="545"/>
      <c r="TML93" s="545"/>
      <c r="TMM93" s="545"/>
      <c r="TMN93" s="545"/>
      <c r="TMQ93" s="545"/>
      <c r="TMR93" s="545"/>
      <c r="TMT93" s="545"/>
      <c r="TMU93" s="545"/>
      <c r="TMV93" s="545"/>
      <c r="TMY93" s="545"/>
      <c r="TMZ93" s="545"/>
      <c r="TNB93" s="545"/>
      <c r="TNC93" s="545"/>
      <c r="TND93" s="545"/>
      <c r="TNG93" s="545"/>
      <c r="TNH93" s="545"/>
      <c r="TNJ93" s="545"/>
      <c r="TNK93" s="545"/>
      <c r="TNL93" s="545"/>
      <c r="TNO93" s="545"/>
      <c r="TNP93" s="545"/>
      <c r="TNR93" s="545"/>
      <c r="TNS93" s="545"/>
      <c r="TNT93" s="545"/>
      <c r="TNW93" s="545"/>
      <c r="TNX93" s="545"/>
      <c r="TNZ93" s="545"/>
      <c r="TOA93" s="545"/>
      <c r="TOB93" s="545"/>
      <c r="TOE93" s="545"/>
      <c r="TOF93" s="545"/>
      <c r="TOH93" s="545"/>
      <c r="TOI93" s="545"/>
      <c r="TOJ93" s="545"/>
      <c r="TOM93" s="545"/>
      <c r="TON93" s="545"/>
      <c r="TOP93" s="545"/>
      <c r="TOQ93" s="545"/>
      <c r="TOR93" s="545"/>
      <c r="TOU93" s="545"/>
      <c r="TOV93" s="545"/>
      <c r="TOX93" s="545"/>
      <c r="TOY93" s="545"/>
      <c r="TOZ93" s="545"/>
      <c r="TPC93" s="545"/>
      <c r="TPD93" s="545"/>
      <c r="TPF93" s="545"/>
      <c r="TPG93" s="545"/>
      <c r="TPH93" s="545"/>
      <c r="TPK93" s="545"/>
      <c r="TPL93" s="545"/>
      <c r="TPN93" s="545"/>
      <c r="TPO93" s="545"/>
      <c r="TPP93" s="545"/>
      <c r="TPS93" s="545"/>
      <c r="TPT93" s="545"/>
      <c r="TPV93" s="545"/>
      <c r="TPW93" s="545"/>
      <c r="TPX93" s="545"/>
      <c r="TQA93" s="545"/>
      <c r="TQB93" s="545"/>
      <c r="TQD93" s="545"/>
      <c r="TQE93" s="545"/>
      <c r="TQF93" s="545"/>
      <c r="TQI93" s="545"/>
      <c r="TQJ93" s="545"/>
      <c r="TQL93" s="545"/>
      <c r="TQM93" s="545"/>
      <c r="TQN93" s="545"/>
      <c r="TQQ93" s="545"/>
      <c r="TQR93" s="545"/>
      <c r="TQT93" s="545"/>
      <c r="TQU93" s="545"/>
      <c r="TQV93" s="545"/>
      <c r="TQY93" s="545"/>
      <c r="TQZ93" s="545"/>
      <c r="TRB93" s="545"/>
      <c r="TRC93" s="545"/>
      <c r="TRD93" s="545"/>
      <c r="TRG93" s="545"/>
      <c r="TRH93" s="545"/>
      <c r="TRJ93" s="545"/>
      <c r="TRK93" s="545"/>
      <c r="TRL93" s="545"/>
      <c r="TRO93" s="545"/>
      <c r="TRP93" s="545"/>
      <c r="TRR93" s="545"/>
      <c r="TRS93" s="545"/>
      <c r="TRT93" s="545"/>
      <c r="TRW93" s="545"/>
      <c r="TRX93" s="545"/>
      <c r="TRZ93" s="545"/>
      <c r="TSA93" s="545"/>
      <c r="TSB93" s="545"/>
      <c r="TSE93" s="545"/>
      <c r="TSF93" s="545"/>
      <c r="TSH93" s="545"/>
      <c r="TSI93" s="545"/>
      <c r="TSJ93" s="545"/>
      <c r="TSM93" s="545"/>
      <c r="TSN93" s="545"/>
      <c r="TSP93" s="545"/>
      <c r="TSQ93" s="545"/>
      <c r="TSR93" s="545"/>
      <c r="TSU93" s="545"/>
      <c r="TSV93" s="545"/>
      <c r="TSX93" s="545"/>
      <c r="TSY93" s="545"/>
      <c r="TSZ93" s="545"/>
      <c r="TTC93" s="545"/>
      <c r="TTD93" s="545"/>
      <c r="TTF93" s="545"/>
      <c r="TTG93" s="545"/>
      <c r="TTH93" s="545"/>
      <c r="TTK93" s="545"/>
      <c r="TTL93" s="545"/>
      <c r="TTN93" s="545"/>
      <c r="TTO93" s="545"/>
      <c r="TTP93" s="545"/>
      <c r="TTS93" s="545"/>
      <c r="TTT93" s="545"/>
      <c r="TTV93" s="545"/>
      <c r="TTW93" s="545"/>
      <c r="TTX93" s="545"/>
      <c r="TUA93" s="545"/>
      <c r="TUB93" s="545"/>
      <c r="TUD93" s="545"/>
      <c r="TUE93" s="545"/>
      <c r="TUF93" s="545"/>
      <c r="TUI93" s="545"/>
      <c r="TUJ93" s="545"/>
      <c r="TUL93" s="545"/>
      <c r="TUM93" s="545"/>
      <c r="TUN93" s="545"/>
      <c r="TUQ93" s="545"/>
      <c r="TUR93" s="545"/>
      <c r="TUT93" s="545"/>
      <c r="TUU93" s="545"/>
      <c r="TUV93" s="545"/>
      <c r="TUY93" s="545"/>
      <c r="TUZ93" s="545"/>
      <c r="TVB93" s="545"/>
      <c r="TVC93" s="545"/>
      <c r="TVD93" s="545"/>
      <c r="TVG93" s="545"/>
      <c r="TVH93" s="545"/>
      <c r="TVJ93" s="545"/>
      <c r="TVK93" s="545"/>
      <c r="TVL93" s="545"/>
      <c r="TVO93" s="545"/>
      <c r="TVP93" s="545"/>
      <c r="TVR93" s="545"/>
      <c r="TVS93" s="545"/>
      <c r="TVT93" s="545"/>
      <c r="TVW93" s="545"/>
      <c r="TVX93" s="545"/>
      <c r="TVZ93" s="545"/>
      <c r="TWA93" s="545"/>
      <c r="TWB93" s="545"/>
      <c r="TWE93" s="545"/>
      <c r="TWF93" s="545"/>
      <c r="TWH93" s="545"/>
      <c r="TWI93" s="545"/>
      <c r="TWJ93" s="545"/>
      <c r="TWM93" s="545"/>
      <c r="TWN93" s="545"/>
      <c r="TWP93" s="545"/>
      <c r="TWQ93" s="545"/>
      <c r="TWR93" s="545"/>
      <c r="TWU93" s="545"/>
      <c r="TWV93" s="545"/>
      <c r="TWX93" s="545"/>
      <c r="TWY93" s="545"/>
      <c r="TWZ93" s="545"/>
      <c r="TXC93" s="545"/>
      <c r="TXD93" s="545"/>
      <c r="TXF93" s="545"/>
      <c r="TXG93" s="545"/>
      <c r="TXH93" s="545"/>
      <c r="TXK93" s="545"/>
      <c r="TXL93" s="545"/>
      <c r="TXN93" s="545"/>
      <c r="TXO93" s="545"/>
      <c r="TXP93" s="545"/>
      <c r="TXS93" s="545"/>
      <c r="TXT93" s="545"/>
      <c r="TXV93" s="545"/>
      <c r="TXW93" s="545"/>
      <c r="TXX93" s="545"/>
      <c r="TYA93" s="545"/>
      <c r="TYB93" s="545"/>
      <c r="TYD93" s="545"/>
      <c r="TYE93" s="545"/>
      <c r="TYF93" s="545"/>
      <c r="TYI93" s="545"/>
      <c r="TYJ93" s="545"/>
      <c r="TYL93" s="545"/>
      <c r="TYM93" s="545"/>
      <c r="TYN93" s="545"/>
      <c r="TYQ93" s="545"/>
      <c r="TYR93" s="545"/>
      <c r="TYT93" s="545"/>
      <c r="TYU93" s="545"/>
      <c r="TYV93" s="545"/>
      <c r="TYY93" s="545"/>
      <c r="TYZ93" s="545"/>
      <c r="TZB93" s="545"/>
      <c r="TZC93" s="545"/>
      <c r="TZD93" s="545"/>
      <c r="TZG93" s="545"/>
      <c r="TZH93" s="545"/>
      <c r="TZJ93" s="545"/>
      <c r="TZK93" s="545"/>
      <c r="TZL93" s="545"/>
      <c r="TZO93" s="545"/>
      <c r="TZP93" s="545"/>
      <c r="TZR93" s="545"/>
      <c r="TZS93" s="545"/>
      <c r="TZT93" s="545"/>
      <c r="TZW93" s="545"/>
      <c r="TZX93" s="545"/>
      <c r="TZZ93" s="545"/>
      <c r="UAA93" s="545"/>
      <c r="UAB93" s="545"/>
      <c r="UAE93" s="545"/>
      <c r="UAF93" s="545"/>
      <c r="UAH93" s="545"/>
      <c r="UAI93" s="545"/>
      <c r="UAJ93" s="545"/>
      <c r="UAM93" s="545"/>
      <c r="UAN93" s="545"/>
      <c r="UAP93" s="545"/>
      <c r="UAQ93" s="545"/>
      <c r="UAR93" s="545"/>
      <c r="UAU93" s="545"/>
      <c r="UAV93" s="545"/>
      <c r="UAX93" s="545"/>
      <c r="UAY93" s="545"/>
      <c r="UAZ93" s="545"/>
      <c r="UBC93" s="545"/>
      <c r="UBD93" s="545"/>
      <c r="UBF93" s="545"/>
      <c r="UBG93" s="545"/>
      <c r="UBH93" s="545"/>
      <c r="UBK93" s="545"/>
      <c r="UBL93" s="545"/>
      <c r="UBN93" s="545"/>
      <c r="UBO93" s="545"/>
      <c r="UBP93" s="545"/>
      <c r="UBS93" s="545"/>
      <c r="UBT93" s="545"/>
      <c r="UBV93" s="545"/>
      <c r="UBW93" s="545"/>
      <c r="UBX93" s="545"/>
      <c r="UCA93" s="545"/>
      <c r="UCB93" s="545"/>
      <c r="UCD93" s="545"/>
      <c r="UCE93" s="545"/>
      <c r="UCF93" s="545"/>
      <c r="UCI93" s="545"/>
      <c r="UCJ93" s="545"/>
      <c r="UCL93" s="545"/>
      <c r="UCM93" s="545"/>
      <c r="UCN93" s="545"/>
      <c r="UCQ93" s="545"/>
      <c r="UCR93" s="545"/>
      <c r="UCT93" s="545"/>
      <c r="UCU93" s="545"/>
      <c r="UCV93" s="545"/>
      <c r="UCY93" s="545"/>
      <c r="UCZ93" s="545"/>
      <c r="UDB93" s="545"/>
      <c r="UDC93" s="545"/>
      <c r="UDD93" s="545"/>
      <c r="UDG93" s="545"/>
      <c r="UDH93" s="545"/>
      <c r="UDJ93" s="545"/>
      <c r="UDK93" s="545"/>
      <c r="UDL93" s="545"/>
      <c r="UDO93" s="545"/>
      <c r="UDP93" s="545"/>
      <c r="UDR93" s="545"/>
      <c r="UDS93" s="545"/>
      <c r="UDT93" s="545"/>
      <c r="UDW93" s="545"/>
      <c r="UDX93" s="545"/>
      <c r="UDZ93" s="545"/>
      <c r="UEA93" s="545"/>
      <c r="UEB93" s="545"/>
      <c r="UEE93" s="545"/>
      <c r="UEF93" s="545"/>
      <c r="UEH93" s="545"/>
      <c r="UEI93" s="545"/>
      <c r="UEJ93" s="545"/>
      <c r="UEM93" s="545"/>
      <c r="UEN93" s="545"/>
      <c r="UEP93" s="545"/>
      <c r="UEQ93" s="545"/>
      <c r="UER93" s="545"/>
      <c r="UEU93" s="545"/>
      <c r="UEV93" s="545"/>
      <c r="UEX93" s="545"/>
      <c r="UEY93" s="545"/>
      <c r="UEZ93" s="545"/>
      <c r="UFC93" s="545"/>
      <c r="UFD93" s="545"/>
      <c r="UFF93" s="545"/>
      <c r="UFG93" s="545"/>
      <c r="UFH93" s="545"/>
      <c r="UFK93" s="545"/>
      <c r="UFL93" s="545"/>
      <c r="UFN93" s="545"/>
      <c r="UFO93" s="545"/>
      <c r="UFP93" s="545"/>
      <c r="UFS93" s="545"/>
      <c r="UFT93" s="545"/>
      <c r="UFV93" s="545"/>
      <c r="UFW93" s="545"/>
      <c r="UFX93" s="545"/>
      <c r="UGA93" s="545"/>
      <c r="UGB93" s="545"/>
      <c r="UGD93" s="545"/>
      <c r="UGE93" s="545"/>
      <c r="UGF93" s="545"/>
      <c r="UGI93" s="545"/>
      <c r="UGJ93" s="545"/>
      <c r="UGL93" s="545"/>
      <c r="UGM93" s="545"/>
      <c r="UGN93" s="545"/>
      <c r="UGQ93" s="545"/>
      <c r="UGR93" s="545"/>
      <c r="UGT93" s="545"/>
      <c r="UGU93" s="545"/>
      <c r="UGV93" s="545"/>
      <c r="UGY93" s="545"/>
      <c r="UGZ93" s="545"/>
      <c r="UHB93" s="545"/>
      <c r="UHC93" s="545"/>
      <c r="UHD93" s="545"/>
      <c r="UHG93" s="545"/>
      <c r="UHH93" s="545"/>
      <c r="UHJ93" s="545"/>
      <c r="UHK93" s="545"/>
      <c r="UHL93" s="545"/>
      <c r="UHO93" s="545"/>
      <c r="UHP93" s="545"/>
      <c r="UHR93" s="545"/>
      <c r="UHS93" s="545"/>
      <c r="UHT93" s="545"/>
      <c r="UHW93" s="545"/>
      <c r="UHX93" s="545"/>
      <c r="UHZ93" s="545"/>
      <c r="UIA93" s="545"/>
      <c r="UIB93" s="545"/>
      <c r="UIE93" s="545"/>
      <c r="UIF93" s="545"/>
      <c r="UIH93" s="545"/>
      <c r="UII93" s="545"/>
      <c r="UIJ93" s="545"/>
      <c r="UIM93" s="545"/>
      <c r="UIN93" s="545"/>
      <c r="UIP93" s="545"/>
      <c r="UIQ93" s="545"/>
      <c r="UIR93" s="545"/>
      <c r="UIU93" s="545"/>
      <c r="UIV93" s="545"/>
      <c r="UIX93" s="545"/>
      <c r="UIY93" s="545"/>
      <c r="UIZ93" s="545"/>
      <c r="UJC93" s="545"/>
      <c r="UJD93" s="545"/>
      <c r="UJF93" s="545"/>
      <c r="UJG93" s="545"/>
      <c r="UJH93" s="545"/>
      <c r="UJK93" s="545"/>
      <c r="UJL93" s="545"/>
      <c r="UJN93" s="545"/>
      <c r="UJO93" s="545"/>
      <c r="UJP93" s="545"/>
      <c r="UJS93" s="545"/>
      <c r="UJT93" s="545"/>
      <c r="UJV93" s="545"/>
      <c r="UJW93" s="545"/>
      <c r="UJX93" s="545"/>
      <c r="UKA93" s="545"/>
      <c r="UKB93" s="545"/>
      <c r="UKD93" s="545"/>
      <c r="UKE93" s="545"/>
      <c r="UKF93" s="545"/>
      <c r="UKI93" s="545"/>
      <c r="UKJ93" s="545"/>
      <c r="UKL93" s="545"/>
      <c r="UKM93" s="545"/>
      <c r="UKN93" s="545"/>
      <c r="UKQ93" s="545"/>
      <c r="UKR93" s="545"/>
      <c r="UKT93" s="545"/>
      <c r="UKU93" s="545"/>
      <c r="UKV93" s="545"/>
      <c r="UKY93" s="545"/>
      <c r="UKZ93" s="545"/>
      <c r="ULB93" s="545"/>
      <c r="ULC93" s="545"/>
      <c r="ULD93" s="545"/>
      <c r="ULG93" s="545"/>
      <c r="ULH93" s="545"/>
      <c r="ULJ93" s="545"/>
      <c r="ULK93" s="545"/>
      <c r="ULL93" s="545"/>
      <c r="ULO93" s="545"/>
      <c r="ULP93" s="545"/>
      <c r="ULR93" s="545"/>
      <c r="ULS93" s="545"/>
      <c r="ULT93" s="545"/>
      <c r="ULW93" s="545"/>
      <c r="ULX93" s="545"/>
      <c r="ULZ93" s="545"/>
      <c r="UMA93" s="545"/>
      <c r="UMB93" s="545"/>
      <c r="UME93" s="545"/>
      <c r="UMF93" s="545"/>
      <c r="UMH93" s="545"/>
      <c r="UMI93" s="545"/>
      <c r="UMJ93" s="545"/>
      <c r="UMM93" s="545"/>
      <c r="UMN93" s="545"/>
      <c r="UMP93" s="545"/>
      <c r="UMQ93" s="545"/>
      <c r="UMR93" s="545"/>
      <c r="UMU93" s="545"/>
      <c r="UMV93" s="545"/>
      <c r="UMX93" s="545"/>
      <c r="UMY93" s="545"/>
      <c r="UMZ93" s="545"/>
      <c r="UNC93" s="545"/>
      <c r="UND93" s="545"/>
      <c r="UNF93" s="545"/>
      <c r="UNG93" s="545"/>
      <c r="UNH93" s="545"/>
      <c r="UNK93" s="545"/>
      <c r="UNL93" s="545"/>
      <c r="UNN93" s="545"/>
      <c r="UNO93" s="545"/>
      <c r="UNP93" s="545"/>
      <c r="UNS93" s="545"/>
      <c r="UNT93" s="545"/>
      <c r="UNV93" s="545"/>
      <c r="UNW93" s="545"/>
      <c r="UNX93" s="545"/>
      <c r="UOA93" s="545"/>
      <c r="UOB93" s="545"/>
      <c r="UOD93" s="545"/>
      <c r="UOE93" s="545"/>
      <c r="UOF93" s="545"/>
      <c r="UOI93" s="545"/>
      <c r="UOJ93" s="545"/>
      <c r="UOL93" s="545"/>
      <c r="UOM93" s="545"/>
      <c r="UON93" s="545"/>
      <c r="UOQ93" s="545"/>
      <c r="UOR93" s="545"/>
      <c r="UOT93" s="545"/>
      <c r="UOU93" s="545"/>
      <c r="UOV93" s="545"/>
      <c r="UOY93" s="545"/>
      <c r="UOZ93" s="545"/>
      <c r="UPB93" s="545"/>
      <c r="UPC93" s="545"/>
      <c r="UPD93" s="545"/>
      <c r="UPG93" s="545"/>
      <c r="UPH93" s="545"/>
      <c r="UPJ93" s="545"/>
      <c r="UPK93" s="545"/>
      <c r="UPL93" s="545"/>
      <c r="UPO93" s="545"/>
      <c r="UPP93" s="545"/>
      <c r="UPR93" s="545"/>
      <c r="UPS93" s="545"/>
      <c r="UPT93" s="545"/>
      <c r="UPW93" s="545"/>
      <c r="UPX93" s="545"/>
      <c r="UPZ93" s="545"/>
      <c r="UQA93" s="545"/>
      <c r="UQB93" s="545"/>
      <c r="UQE93" s="545"/>
      <c r="UQF93" s="545"/>
      <c r="UQH93" s="545"/>
      <c r="UQI93" s="545"/>
      <c r="UQJ93" s="545"/>
      <c r="UQM93" s="545"/>
      <c r="UQN93" s="545"/>
      <c r="UQP93" s="545"/>
      <c r="UQQ93" s="545"/>
      <c r="UQR93" s="545"/>
      <c r="UQU93" s="545"/>
      <c r="UQV93" s="545"/>
      <c r="UQX93" s="545"/>
      <c r="UQY93" s="545"/>
      <c r="UQZ93" s="545"/>
      <c r="URC93" s="545"/>
      <c r="URD93" s="545"/>
      <c r="URF93" s="545"/>
      <c r="URG93" s="545"/>
      <c r="URH93" s="545"/>
      <c r="URK93" s="545"/>
      <c r="URL93" s="545"/>
      <c r="URN93" s="545"/>
      <c r="URO93" s="545"/>
      <c r="URP93" s="545"/>
      <c r="URS93" s="545"/>
      <c r="URT93" s="545"/>
      <c r="URV93" s="545"/>
      <c r="URW93" s="545"/>
      <c r="URX93" s="545"/>
      <c r="USA93" s="545"/>
      <c r="USB93" s="545"/>
      <c r="USD93" s="545"/>
      <c r="USE93" s="545"/>
      <c r="USF93" s="545"/>
      <c r="USI93" s="545"/>
      <c r="USJ93" s="545"/>
      <c r="USL93" s="545"/>
      <c r="USM93" s="545"/>
      <c r="USN93" s="545"/>
      <c r="USQ93" s="545"/>
      <c r="USR93" s="545"/>
      <c r="UST93" s="545"/>
      <c r="USU93" s="545"/>
      <c r="USV93" s="545"/>
      <c r="USY93" s="545"/>
      <c r="USZ93" s="545"/>
      <c r="UTB93" s="545"/>
      <c r="UTC93" s="545"/>
      <c r="UTD93" s="545"/>
      <c r="UTG93" s="545"/>
      <c r="UTH93" s="545"/>
      <c r="UTJ93" s="545"/>
      <c r="UTK93" s="545"/>
      <c r="UTL93" s="545"/>
      <c r="UTO93" s="545"/>
      <c r="UTP93" s="545"/>
      <c r="UTR93" s="545"/>
      <c r="UTS93" s="545"/>
      <c r="UTT93" s="545"/>
      <c r="UTW93" s="545"/>
      <c r="UTX93" s="545"/>
      <c r="UTZ93" s="545"/>
      <c r="UUA93" s="545"/>
      <c r="UUB93" s="545"/>
      <c r="UUE93" s="545"/>
      <c r="UUF93" s="545"/>
      <c r="UUH93" s="545"/>
      <c r="UUI93" s="545"/>
      <c r="UUJ93" s="545"/>
      <c r="UUM93" s="545"/>
      <c r="UUN93" s="545"/>
      <c r="UUP93" s="545"/>
      <c r="UUQ93" s="545"/>
      <c r="UUR93" s="545"/>
      <c r="UUU93" s="545"/>
      <c r="UUV93" s="545"/>
      <c r="UUX93" s="545"/>
      <c r="UUY93" s="545"/>
      <c r="UUZ93" s="545"/>
      <c r="UVC93" s="545"/>
      <c r="UVD93" s="545"/>
      <c r="UVF93" s="545"/>
      <c r="UVG93" s="545"/>
      <c r="UVH93" s="545"/>
      <c r="UVK93" s="545"/>
      <c r="UVL93" s="545"/>
      <c r="UVN93" s="545"/>
      <c r="UVO93" s="545"/>
      <c r="UVP93" s="545"/>
      <c r="UVS93" s="545"/>
      <c r="UVT93" s="545"/>
      <c r="UVV93" s="545"/>
      <c r="UVW93" s="545"/>
      <c r="UVX93" s="545"/>
      <c r="UWA93" s="545"/>
      <c r="UWB93" s="545"/>
      <c r="UWD93" s="545"/>
      <c r="UWE93" s="545"/>
      <c r="UWF93" s="545"/>
      <c r="UWI93" s="545"/>
      <c r="UWJ93" s="545"/>
      <c r="UWL93" s="545"/>
      <c r="UWM93" s="545"/>
      <c r="UWN93" s="545"/>
      <c r="UWQ93" s="545"/>
      <c r="UWR93" s="545"/>
      <c r="UWT93" s="545"/>
      <c r="UWU93" s="545"/>
      <c r="UWV93" s="545"/>
      <c r="UWY93" s="545"/>
      <c r="UWZ93" s="545"/>
      <c r="UXB93" s="545"/>
      <c r="UXC93" s="545"/>
      <c r="UXD93" s="545"/>
      <c r="UXG93" s="545"/>
      <c r="UXH93" s="545"/>
      <c r="UXJ93" s="545"/>
      <c r="UXK93" s="545"/>
      <c r="UXL93" s="545"/>
      <c r="UXO93" s="545"/>
      <c r="UXP93" s="545"/>
      <c r="UXR93" s="545"/>
      <c r="UXS93" s="545"/>
      <c r="UXT93" s="545"/>
      <c r="UXW93" s="545"/>
      <c r="UXX93" s="545"/>
      <c r="UXZ93" s="545"/>
      <c r="UYA93" s="545"/>
      <c r="UYB93" s="545"/>
      <c r="UYE93" s="545"/>
      <c r="UYF93" s="545"/>
      <c r="UYH93" s="545"/>
      <c r="UYI93" s="545"/>
      <c r="UYJ93" s="545"/>
      <c r="UYM93" s="545"/>
      <c r="UYN93" s="545"/>
      <c r="UYP93" s="545"/>
      <c r="UYQ93" s="545"/>
      <c r="UYR93" s="545"/>
      <c r="UYU93" s="545"/>
      <c r="UYV93" s="545"/>
      <c r="UYX93" s="545"/>
      <c r="UYY93" s="545"/>
      <c r="UYZ93" s="545"/>
      <c r="UZC93" s="545"/>
      <c r="UZD93" s="545"/>
      <c r="UZF93" s="545"/>
      <c r="UZG93" s="545"/>
      <c r="UZH93" s="545"/>
      <c r="UZK93" s="545"/>
      <c r="UZL93" s="545"/>
      <c r="UZN93" s="545"/>
      <c r="UZO93" s="545"/>
      <c r="UZP93" s="545"/>
      <c r="UZS93" s="545"/>
      <c r="UZT93" s="545"/>
      <c r="UZV93" s="545"/>
      <c r="UZW93" s="545"/>
      <c r="UZX93" s="545"/>
      <c r="VAA93" s="545"/>
      <c r="VAB93" s="545"/>
      <c r="VAD93" s="545"/>
      <c r="VAE93" s="545"/>
      <c r="VAF93" s="545"/>
      <c r="VAI93" s="545"/>
      <c r="VAJ93" s="545"/>
      <c r="VAL93" s="545"/>
      <c r="VAM93" s="545"/>
      <c r="VAN93" s="545"/>
      <c r="VAQ93" s="545"/>
      <c r="VAR93" s="545"/>
      <c r="VAT93" s="545"/>
      <c r="VAU93" s="545"/>
      <c r="VAV93" s="545"/>
      <c r="VAY93" s="545"/>
      <c r="VAZ93" s="545"/>
      <c r="VBB93" s="545"/>
      <c r="VBC93" s="545"/>
      <c r="VBD93" s="545"/>
      <c r="VBG93" s="545"/>
      <c r="VBH93" s="545"/>
      <c r="VBJ93" s="545"/>
      <c r="VBK93" s="545"/>
      <c r="VBL93" s="545"/>
      <c r="VBO93" s="545"/>
      <c r="VBP93" s="545"/>
      <c r="VBR93" s="545"/>
      <c r="VBS93" s="545"/>
      <c r="VBT93" s="545"/>
      <c r="VBW93" s="545"/>
      <c r="VBX93" s="545"/>
      <c r="VBZ93" s="545"/>
      <c r="VCA93" s="545"/>
      <c r="VCB93" s="545"/>
      <c r="VCE93" s="545"/>
      <c r="VCF93" s="545"/>
      <c r="VCH93" s="545"/>
      <c r="VCI93" s="545"/>
      <c r="VCJ93" s="545"/>
      <c r="VCM93" s="545"/>
      <c r="VCN93" s="545"/>
      <c r="VCP93" s="545"/>
      <c r="VCQ93" s="545"/>
      <c r="VCR93" s="545"/>
      <c r="VCU93" s="545"/>
      <c r="VCV93" s="545"/>
      <c r="VCX93" s="545"/>
      <c r="VCY93" s="545"/>
      <c r="VCZ93" s="545"/>
      <c r="VDC93" s="545"/>
      <c r="VDD93" s="545"/>
      <c r="VDF93" s="545"/>
      <c r="VDG93" s="545"/>
      <c r="VDH93" s="545"/>
      <c r="VDK93" s="545"/>
      <c r="VDL93" s="545"/>
      <c r="VDN93" s="545"/>
      <c r="VDO93" s="545"/>
      <c r="VDP93" s="545"/>
      <c r="VDS93" s="545"/>
      <c r="VDT93" s="545"/>
      <c r="VDV93" s="545"/>
      <c r="VDW93" s="545"/>
      <c r="VDX93" s="545"/>
      <c r="VEA93" s="545"/>
      <c r="VEB93" s="545"/>
      <c r="VED93" s="545"/>
      <c r="VEE93" s="545"/>
      <c r="VEF93" s="545"/>
      <c r="VEI93" s="545"/>
      <c r="VEJ93" s="545"/>
      <c r="VEL93" s="545"/>
      <c r="VEM93" s="545"/>
      <c r="VEN93" s="545"/>
      <c r="VEQ93" s="545"/>
      <c r="VER93" s="545"/>
      <c r="VET93" s="545"/>
      <c r="VEU93" s="545"/>
      <c r="VEV93" s="545"/>
      <c r="VEY93" s="545"/>
      <c r="VEZ93" s="545"/>
      <c r="VFB93" s="545"/>
      <c r="VFC93" s="545"/>
      <c r="VFD93" s="545"/>
      <c r="VFG93" s="545"/>
      <c r="VFH93" s="545"/>
      <c r="VFJ93" s="545"/>
      <c r="VFK93" s="545"/>
      <c r="VFL93" s="545"/>
      <c r="VFO93" s="545"/>
      <c r="VFP93" s="545"/>
      <c r="VFR93" s="545"/>
      <c r="VFS93" s="545"/>
      <c r="VFT93" s="545"/>
      <c r="VFW93" s="545"/>
      <c r="VFX93" s="545"/>
      <c r="VFZ93" s="545"/>
      <c r="VGA93" s="545"/>
      <c r="VGB93" s="545"/>
      <c r="VGE93" s="545"/>
      <c r="VGF93" s="545"/>
      <c r="VGH93" s="545"/>
      <c r="VGI93" s="545"/>
      <c r="VGJ93" s="545"/>
      <c r="VGM93" s="545"/>
      <c r="VGN93" s="545"/>
      <c r="VGP93" s="545"/>
      <c r="VGQ93" s="545"/>
      <c r="VGR93" s="545"/>
      <c r="VGU93" s="545"/>
      <c r="VGV93" s="545"/>
      <c r="VGX93" s="545"/>
      <c r="VGY93" s="545"/>
      <c r="VGZ93" s="545"/>
      <c r="VHC93" s="545"/>
      <c r="VHD93" s="545"/>
      <c r="VHF93" s="545"/>
      <c r="VHG93" s="545"/>
      <c r="VHH93" s="545"/>
      <c r="VHK93" s="545"/>
      <c r="VHL93" s="545"/>
      <c r="VHN93" s="545"/>
      <c r="VHO93" s="545"/>
      <c r="VHP93" s="545"/>
      <c r="VHS93" s="545"/>
      <c r="VHT93" s="545"/>
      <c r="VHV93" s="545"/>
      <c r="VHW93" s="545"/>
      <c r="VHX93" s="545"/>
      <c r="VIA93" s="545"/>
      <c r="VIB93" s="545"/>
      <c r="VID93" s="545"/>
      <c r="VIE93" s="545"/>
      <c r="VIF93" s="545"/>
      <c r="VII93" s="545"/>
      <c r="VIJ93" s="545"/>
      <c r="VIL93" s="545"/>
      <c r="VIM93" s="545"/>
      <c r="VIN93" s="545"/>
      <c r="VIQ93" s="545"/>
      <c r="VIR93" s="545"/>
      <c r="VIT93" s="545"/>
      <c r="VIU93" s="545"/>
      <c r="VIV93" s="545"/>
      <c r="VIY93" s="545"/>
      <c r="VIZ93" s="545"/>
      <c r="VJB93" s="545"/>
      <c r="VJC93" s="545"/>
      <c r="VJD93" s="545"/>
      <c r="VJG93" s="545"/>
      <c r="VJH93" s="545"/>
      <c r="VJJ93" s="545"/>
      <c r="VJK93" s="545"/>
      <c r="VJL93" s="545"/>
      <c r="VJO93" s="545"/>
      <c r="VJP93" s="545"/>
      <c r="VJR93" s="545"/>
      <c r="VJS93" s="545"/>
      <c r="VJT93" s="545"/>
      <c r="VJW93" s="545"/>
      <c r="VJX93" s="545"/>
      <c r="VJZ93" s="545"/>
      <c r="VKA93" s="545"/>
      <c r="VKB93" s="545"/>
      <c r="VKE93" s="545"/>
      <c r="VKF93" s="545"/>
      <c r="VKH93" s="545"/>
      <c r="VKI93" s="545"/>
      <c r="VKJ93" s="545"/>
      <c r="VKM93" s="545"/>
      <c r="VKN93" s="545"/>
      <c r="VKP93" s="545"/>
      <c r="VKQ93" s="545"/>
      <c r="VKR93" s="545"/>
      <c r="VKU93" s="545"/>
      <c r="VKV93" s="545"/>
      <c r="VKX93" s="545"/>
      <c r="VKY93" s="545"/>
      <c r="VKZ93" s="545"/>
      <c r="VLC93" s="545"/>
      <c r="VLD93" s="545"/>
      <c r="VLF93" s="545"/>
      <c r="VLG93" s="545"/>
      <c r="VLH93" s="545"/>
      <c r="VLK93" s="545"/>
      <c r="VLL93" s="545"/>
      <c r="VLN93" s="545"/>
      <c r="VLO93" s="545"/>
      <c r="VLP93" s="545"/>
      <c r="VLS93" s="545"/>
      <c r="VLT93" s="545"/>
      <c r="VLV93" s="545"/>
      <c r="VLW93" s="545"/>
      <c r="VLX93" s="545"/>
      <c r="VMA93" s="545"/>
      <c r="VMB93" s="545"/>
      <c r="VMD93" s="545"/>
      <c r="VME93" s="545"/>
      <c r="VMF93" s="545"/>
      <c r="VMI93" s="545"/>
      <c r="VMJ93" s="545"/>
      <c r="VML93" s="545"/>
      <c r="VMM93" s="545"/>
      <c r="VMN93" s="545"/>
      <c r="VMQ93" s="545"/>
      <c r="VMR93" s="545"/>
      <c r="VMT93" s="545"/>
      <c r="VMU93" s="545"/>
      <c r="VMV93" s="545"/>
      <c r="VMY93" s="545"/>
      <c r="VMZ93" s="545"/>
      <c r="VNB93" s="545"/>
      <c r="VNC93" s="545"/>
      <c r="VND93" s="545"/>
      <c r="VNG93" s="545"/>
      <c r="VNH93" s="545"/>
      <c r="VNJ93" s="545"/>
      <c r="VNK93" s="545"/>
      <c r="VNL93" s="545"/>
      <c r="VNO93" s="545"/>
      <c r="VNP93" s="545"/>
      <c r="VNR93" s="545"/>
      <c r="VNS93" s="545"/>
      <c r="VNT93" s="545"/>
      <c r="VNW93" s="545"/>
      <c r="VNX93" s="545"/>
      <c r="VNZ93" s="545"/>
      <c r="VOA93" s="545"/>
      <c r="VOB93" s="545"/>
      <c r="VOE93" s="545"/>
      <c r="VOF93" s="545"/>
      <c r="VOH93" s="545"/>
      <c r="VOI93" s="545"/>
      <c r="VOJ93" s="545"/>
      <c r="VOM93" s="545"/>
      <c r="VON93" s="545"/>
      <c r="VOP93" s="545"/>
      <c r="VOQ93" s="545"/>
      <c r="VOR93" s="545"/>
      <c r="VOU93" s="545"/>
      <c r="VOV93" s="545"/>
      <c r="VOX93" s="545"/>
      <c r="VOY93" s="545"/>
      <c r="VOZ93" s="545"/>
      <c r="VPC93" s="545"/>
      <c r="VPD93" s="545"/>
      <c r="VPF93" s="545"/>
      <c r="VPG93" s="545"/>
      <c r="VPH93" s="545"/>
      <c r="VPK93" s="545"/>
      <c r="VPL93" s="545"/>
      <c r="VPN93" s="545"/>
      <c r="VPO93" s="545"/>
      <c r="VPP93" s="545"/>
      <c r="VPS93" s="545"/>
      <c r="VPT93" s="545"/>
      <c r="VPV93" s="545"/>
      <c r="VPW93" s="545"/>
      <c r="VPX93" s="545"/>
      <c r="VQA93" s="545"/>
      <c r="VQB93" s="545"/>
      <c r="VQD93" s="545"/>
      <c r="VQE93" s="545"/>
      <c r="VQF93" s="545"/>
      <c r="VQI93" s="545"/>
      <c r="VQJ93" s="545"/>
      <c r="VQL93" s="545"/>
      <c r="VQM93" s="545"/>
      <c r="VQN93" s="545"/>
      <c r="VQQ93" s="545"/>
      <c r="VQR93" s="545"/>
      <c r="VQT93" s="545"/>
      <c r="VQU93" s="545"/>
      <c r="VQV93" s="545"/>
      <c r="VQY93" s="545"/>
      <c r="VQZ93" s="545"/>
      <c r="VRB93" s="545"/>
      <c r="VRC93" s="545"/>
      <c r="VRD93" s="545"/>
      <c r="VRG93" s="545"/>
      <c r="VRH93" s="545"/>
      <c r="VRJ93" s="545"/>
      <c r="VRK93" s="545"/>
      <c r="VRL93" s="545"/>
      <c r="VRO93" s="545"/>
      <c r="VRP93" s="545"/>
      <c r="VRR93" s="545"/>
      <c r="VRS93" s="545"/>
      <c r="VRT93" s="545"/>
      <c r="VRW93" s="545"/>
      <c r="VRX93" s="545"/>
      <c r="VRZ93" s="545"/>
      <c r="VSA93" s="545"/>
      <c r="VSB93" s="545"/>
      <c r="VSE93" s="545"/>
      <c r="VSF93" s="545"/>
      <c r="VSH93" s="545"/>
      <c r="VSI93" s="545"/>
      <c r="VSJ93" s="545"/>
      <c r="VSM93" s="545"/>
      <c r="VSN93" s="545"/>
      <c r="VSP93" s="545"/>
      <c r="VSQ93" s="545"/>
      <c r="VSR93" s="545"/>
      <c r="VSU93" s="545"/>
      <c r="VSV93" s="545"/>
      <c r="VSX93" s="545"/>
      <c r="VSY93" s="545"/>
      <c r="VSZ93" s="545"/>
      <c r="VTC93" s="545"/>
      <c r="VTD93" s="545"/>
      <c r="VTF93" s="545"/>
      <c r="VTG93" s="545"/>
      <c r="VTH93" s="545"/>
      <c r="VTK93" s="545"/>
      <c r="VTL93" s="545"/>
      <c r="VTN93" s="545"/>
      <c r="VTO93" s="545"/>
      <c r="VTP93" s="545"/>
      <c r="VTS93" s="545"/>
      <c r="VTT93" s="545"/>
      <c r="VTV93" s="545"/>
      <c r="VTW93" s="545"/>
      <c r="VTX93" s="545"/>
      <c r="VUA93" s="545"/>
      <c r="VUB93" s="545"/>
      <c r="VUD93" s="545"/>
      <c r="VUE93" s="545"/>
      <c r="VUF93" s="545"/>
      <c r="VUI93" s="545"/>
      <c r="VUJ93" s="545"/>
      <c r="VUL93" s="545"/>
      <c r="VUM93" s="545"/>
      <c r="VUN93" s="545"/>
      <c r="VUQ93" s="545"/>
      <c r="VUR93" s="545"/>
      <c r="VUT93" s="545"/>
      <c r="VUU93" s="545"/>
      <c r="VUV93" s="545"/>
      <c r="VUY93" s="545"/>
      <c r="VUZ93" s="545"/>
      <c r="VVB93" s="545"/>
      <c r="VVC93" s="545"/>
      <c r="VVD93" s="545"/>
      <c r="VVG93" s="545"/>
      <c r="VVH93" s="545"/>
      <c r="VVJ93" s="545"/>
      <c r="VVK93" s="545"/>
      <c r="VVL93" s="545"/>
      <c r="VVO93" s="545"/>
      <c r="VVP93" s="545"/>
      <c r="VVR93" s="545"/>
      <c r="VVS93" s="545"/>
      <c r="VVT93" s="545"/>
      <c r="VVW93" s="545"/>
      <c r="VVX93" s="545"/>
      <c r="VVZ93" s="545"/>
      <c r="VWA93" s="545"/>
      <c r="VWB93" s="545"/>
      <c r="VWE93" s="545"/>
      <c r="VWF93" s="545"/>
      <c r="VWH93" s="545"/>
      <c r="VWI93" s="545"/>
      <c r="VWJ93" s="545"/>
      <c r="VWM93" s="545"/>
      <c r="VWN93" s="545"/>
      <c r="VWP93" s="545"/>
      <c r="VWQ93" s="545"/>
      <c r="VWR93" s="545"/>
      <c r="VWU93" s="545"/>
      <c r="VWV93" s="545"/>
      <c r="VWX93" s="545"/>
      <c r="VWY93" s="545"/>
      <c r="VWZ93" s="545"/>
      <c r="VXC93" s="545"/>
      <c r="VXD93" s="545"/>
      <c r="VXF93" s="545"/>
      <c r="VXG93" s="545"/>
      <c r="VXH93" s="545"/>
      <c r="VXK93" s="545"/>
      <c r="VXL93" s="545"/>
      <c r="VXN93" s="545"/>
      <c r="VXO93" s="545"/>
      <c r="VXP93" s="545"/>
      <c r="VXS93" s="545"/>
      <c r="VXT93" s="545"/>
      <c r="VXV93" s="545"/>
      <c r="VXW93" s="545"/>
      <c r="VXX93" s="545"/>
      <c r="VYA93" s="545"/>
      <c r="VYB93" s="545"/>
      <c r="VYD93" s="545"/>
      <c r="VYE93" s="545"/>
      <c r="VYF93" s="545"/>
      <c r="VYI93" s="545"/>
      <c r="VYJ93" s="545"/>
      <c r="VYL93" s="545"/>
      <c r="VYM93" s="545"/>
      <c r="VYN93" s="545"/>
      <c r="VYQ93" s="545"/>
      <c r="VYR93" s="545"/>
      <c r="VYT93" s="545"/>
      <c r="VYU93" s="545"/>
      <c r="VYV93" s="545"/>
      <c r="VYY93" s="545"/>
      <c r="VYZ93" s="545"/>
      <c r="VZB93" s="545"/>
      <c r="VZC93" s="545"/>
      <c r="VZD93" s="545"/>
      <c r="VZG93" s="545"/>
      <c r="VZH93" s="545"/>
      <c r="VZJ93" s="545"/>
      <c r="VZK93" s="545"/>
      <c r="VZL93" s="545"/>
      <c r="VZO93" s="545"/>
      <c r="VZP93" s="545"/>
      <c r="VZR93" s="545"/>
      <c r="VZS93" s="545"/>
      <c r="VZT93" s="545"/>
      <c r="VZW93" s="545"/>
      <c r="VZX93" s="545"/>
      <c r="VZZ93" s="545"/>
      <c r="WAA93" s="545"/>
      <c r="WAB93" s="545"/>
      <c r="WAE93" s="545"/>
      <c r="WAF93" s="545"/>
      <c r="WAH93" s="545"/>
      <c r="WAI93" s="545"/>
      <c r="WAJ93" s="545"/>
      <c r="WAM93" s="545"/>
      <c r="WAN93" s="545"/>
      <c r="WAP93" s="545"/>
      <c r="WAQ93" s="545"/>
      <c r="WAR93" s="545"/>
      <c r="WAU93" s="545"/>
      <c r="WAV93" s="545"/>
      <c r="WAX93" s="545"/>
      <c r="WAY93" s="545"/>
      <c r="WAZ93" s="545"/>
      <c r="WBC93" s="545"/>
      <c r="WBD93" s="545"/>
      <c r="WBF93" s="545"/>
      <c r="WBG93" s="545"/>
      <c r="WBH93" s="545"/>
      <c r="WBK93" s="545"/>
      <c r="WBL93" s="545"/>
      <c r="WBN93" s="545"/>
      <c r="WBO93" s="545"/>
      <c r="WBP93" s="545"/>
      <c r="WBS93" s="545"/>
      <c r="WBT93" s="545"/>
      <c r="WBV93" s="545"/>
      <c r="WBW93" s="545"/>
      <c r="WBX93" s="545"/>
      <c r="WCA93" s="545"/>
      <c r="WCB93" s="545"/>
      <c r="WCD93" s="545"/>
      <c r="WCE93" s="545"/>
      <c r="WCF93" s="545"/>
      <c r="WCI93" s="545"/>
      <c r="WCJ93" s="545"/>
      <c r="WCL93" s="545"/>
      <c r="WCM93" s="545"/>
      <c r="WCN93" s="545"/>
      <c r="WCQ93" s="545"/>
      <c r="WCR93" s="545"/>
      <c r="WCT93" s="545"/>
      <c r="WCU93" s="545"/>
      <c r="WCV93" s="545"/>
      <c r="WCY93" s="545"/>
      <c r="WCZ93" s="545"/>
      <c r="WDB93" s="545"/>
      <c r="WDC93" s="545"/>
      <c r="WDD93" s="545"/>
      <c r="WDG93" s="545"/>
      <c r="WDH93" s="545"/>
      <c r="WDJ93" s="545"/>
      <c r="WDK93" s="545"/>
      <c r="WDL93" s="545"/>
      <c r="WDO93" s="545"/>
      <c r="WDP93" s="545"/>
      <c r="WDR93" s="545"/>
      <c r="WDS93" s="545"/>
      <c r="WDT93" s="545"/>
      <c r="WDW93" s="545"/>
      <c r="WDX93" s="545"/>
      <c r="WDZ93" s="545"/>
      <c r="WEA93" s="545"/>
      <c r="WEB93" s="545"/>
      <c r="WEE93" s="545"/>
      <c r="WEF93" s="545"/>
      <c r="WEH93" s="545"/>
      <c r="WEI93" s="545"/>
      <c r="WEJ93" s="545"/>
      <c r="WEM93" s="545"/>
      <c r="WEN93" s="545"/>
      <c r="WEP93" s="545"/>
      <c r="WEQ93" s="545"/>
      <c r="WER93" s="545"/>
      <c r="WEU93" s="545"/>
      <c r="WEV93" s="545"/>
      <c r="WEX93" s="545"/>
      <c r="WEY93" s="545"/>
      <c r="WEZ93" s="545"/>
      <c r="WFC93" s="545"/>
      <c r="WFD93" s="545"/>
      <c r="WFF93" s="545"/>
      <c r="WFG93" s="545"/>
      <c r="WFH93" s="545"/>
      <c r="WFK93" s="545"/>
      <c r="WFL93" s="545"/>
      <c r="WFN93" s="545"/>
      <c r="WFO93" s="545"/>
      <c r="WFP93" s="545"/>
      <c r="WFS93" s="545"/>
      <c r="WFT93" s="545"/>
      <c r="WFV93" s="545"/>
      <c r="WFW93" s="545"/>
      <c r="WFX93" s="545"/>
      <c r="WGA93" s="545"/>
      <c r="WGB93" s="545"/>
      <c r="WGD93" s="545"/>
      <c r="WGE93" s="545"/>
      <c r="WGF93" s="545"/>
      <c r="WGI93" s="545"/>
      <c r="WGJ93" s="545"/>
      <c r="WGL93" s="545"/>
      <c r="WGM93" s="545"/>
      <c r="WGN93" s="545"/>
      <c r="WGQ93" s="545"/>
      <c r="WGR93" s="545"/>
      <c r="WGT93" s="545"/>
      <c r="WGU93" s="545"/>
      <c r="WGV93" s="545"/>
      <c r="WGY93" s="545"/>
      <c r="WGZ93" s="545"/>
      <c r="WHB93" s="545"/>
      <c r="WHC93" s="545"/>
      <c r="WHD93" s="545"/>
      <c r="WHG93" s="545"/>
      <c r="WHH93" s="545"/>
      <c r="WHJ93" s="545"/>
      <c r="WHK93" s="545"/>
      <c r="WHL93" s="545"/>
      <c r="WHO93" s="545"/>
      <c r="WHP93" s="545"/>
      <c r="WHR93" s="545"/>
      <c r="WHS93" s="545"/>
      <c r="WHT93" s="545"/>
      <c r="WHW93" s="545"/>
      <c r="WHX93" s="545"/>
      <c r="WHZ93" s="545"/>
      <c r="WIA93" s="545"/>
      <c r="WIB93" s="545"/>
      <c r="WIE93" s="545"/>
      <c r="WIF93" s="545"/>
      <c r="WIH93" s="545"/>
      <c r="WII93" s="545"/>
      <c r="WIJ93" s="545"/>
      <c r="WIM93" s="545"/>
      <c r="WIN93" s="545"/>
      <c r="WIP93" s="545"/>
      <c r="WIQ93" s="545"/>
      <c r="WIR93" s="545"/>
      <c r="WIU93" s="545"/>
      <c r="WIV93" s="545"/>
      <c r="WIX93" s="545"/>
      <c r="WIY93" s="545"/>
      <c r="WIZ93" s="545"/>
      <c r="WJC93" s="545"/>
      <c r="WJD93" s="545"/>
      <c r="WJF93" s="545"/>
      <c r="WJG93" s="545"/>
      <c r="WJH93" s="545"/>
      <c r="WJK93" s="545"/>
      <c r="WJL93" s="545"/>
      <c r="WJN93" s="545"/>
      <c r="WJO93" s="545"/>
      <c r="WJP93" s="545"/>
      <c r="WJS93" s="545"/>
      <c r="WJT93" s="545"/>
      <c r="WJV93" s="545"/>
      <c r="WJW93" s="545"/>
      <c r="WJX93" s="545"/>
      <c r="WKA93" s="545"/>
      <c r="WKB93" s="545"/>
      <c r="WKD93" s="545"/>
      <c r="WKE93" s="545"/>
      <c r="WKF93" s="545"/>
      <c r="WKI93" s="545"/>
      <c r="WKJ93" s="545"/>
      <c r="WKL93" s="545"/>
      <c r="WKM93" s="545"/>
      <c r="WKN93" s="545"/>
      <c r="WKQ93" s="545"/>
      <c r="WKR93" s="545"/>
      <c r="WKT93" s="545"/>
      <c r="WKU93" s="545"/>
      <c r="WKV93" s="545"/>
      <c r="WKY93" s="545"/>
      <c r="WKZ93" s="545"/>
      <c r="WLB93" s="545"/>
      <c r="WLC93" s="545"/>
      <c r="WLD93" s="545"/>
      <c r="WLG93" s="545"/>
      <c r="WLH93" s="545"/>
      <c r="WLJ93" s="545"/>
      <c r="WLK93" s="545"/>
      <c r="WLL93" s="545"/>
      <c r="WLO93" s="545"/>
      <c r="WLP93" s="545"/>
      <c r="WLR93" s="545"/>
      <c r="WLS93" s="545"/>
      <c r="WLT93" s="545"/>
      <c r="WLW93" s="545"/>
      <c r="WLX93" s="545"/>
      <c r="WLZ93" s="545"/>
      <c r="WMA93" s="545"/>
      <c r="WMB93" s="545"/>
      <c r="WME93" s="545"/>
      <c r="WMF93" s="545"/>
      <c r="WMH93" s="545"/>
      <c r="WMI93" s="545"/>
      <c r="WMJ93" s="545"/>
      <c r="WMM93" s="545"/>
      <c r="WMN93" s="545"/>
      <c r="WMP93" s="545"/>
      <c r="WMQ93" s="545"/>
      <c r="WMR93" s="545"/>
      <c r="WMU93" s="545"/>
      <c r="WMV93" s="545"/>
      <c r="WMX93" s="545"/>
      <c r="WMY93" s="545"/>
      <c r="WMZ93" s="545"/>
      <c r="WNC93" s="545"/>
      <c r="WND93" s="545"/>
      <c r="WNF93" s="545"/>
      <c r="WNG93" s="545"/>
      <c r="WNH93" s="545"/>
      <c r="WNK93" s="545"/>
      <c r="WNL93" s="545"/>
      <c r="WNN93" s="545"/>
      <c r="WNO93" s="545"/>
      <c r="WNP93" s="545"/>
      <c r="WNS93" s="545"/>
      <c r="WNT93" s="545"/>
      <c r="WNV93" s="545"/>
      <c r="WNW93" s="545"/>
      <c r="WNX93" s="545"/>
      <c r="WOA93" s="545"/>
      <c r="WOB93" s="545"/>
      <c r="WOD93" s="545"/>
      <c r="WOE93" s="545"/>
      <c r="WOF93" s="545"/>
      <c r="WOI93" s="545"/>
      <c r="WOJ93" s="545"/>
      <c r="WOL93" s="545"/>
      <c r="WOM93" s="545"/>
      <c r="WON93" s="545"/>
      <c r="WOQ93" s="545"/>
      <c r="WOR93" s="545"/>
      <c r="WOT93" s="545"/>
      <c r="WOU93" s="545"/>
      <c r="WOV93" s="545"/>
      <c r="WOY93" s="545"/>
      <c r="WOZ93" s="545"/>
      <c r="WPB93" s="545"/>
      <c r="WPC93" s="545"/>
      <c r="WPD93" s="545"/>
      <c r="WPG93" s="545"/>
      <c r="WPH93" s="545"/>
      <c r="WPJ93" s="545"/>
      <c r="WPK93" s="545"/>
      <c r="WPL93" s="545"/>
      <c r="WPO93" s="545"/>
      <c r="WPP93" s="545"/>
      <c r="WPR93" s="545"/>
      <c r="WPS93" s="545"/>
      <c r="WPT93" s="545"/>
      <c r="WPW93" s="545"/>
      <c r="WPX93" s="545"/>
      <c r="WPZ93" s="545"/>
      <c r="WQA93" s="545"/>
      <c r="WQB93" s="545"/>
      <c r="WQE93" s="545"/>
      <c r="WQF93" s="545"/>
      <c r="WQH93" s="545"/>
      <c r="WQI93" s="545"/>
      <c r="WQJ93" s="545"/>
      <c r="WQM93" s="545"/>
      <c r="WQN93" s="545"/>
      <c r="WQP93" s="545"/>
      <c r="WQQ93" s="545"/>
      <c r="WQR93" s="545"/>
      <c r="WQU93" s="545"/>
      <c r="WQV93" s="545"/>
      <c r="WQX93" s="545"/>
      <c r="WQY93" s="545"/>
      <c r="WQZ93" s="545"/>
      <c r="WRC93" s="545"/>
      <c r="WRD93" s="545"/>
      <c r="WRF93" s="545"/>
      <c r="WRG93" s="545"/>
      <c r="WRH93" s="545"/>
      <c r="WRK93" s="545"/>
      <c r="WRL93" s="545"/>
      <c r="WRN93" s="545"/>
      <c r="WRO93" s="545"/>
      <c r="WRP93" s="545"/>
      <c r="WRS93" s="545"/>
      <c r="WRT93" s="545"/>
      <c r="WRV93" s="545"/>
      <c r="WRW93" s="545"/>
      <c r="WRX93" s="545"/>
      <c r="WSA93" s="545"/>
      <c r="WSB93" s="545"/>
      <c r="WSD93" s="545"/>
      <c r="WSE93" s="545"/>
      <c r="WSF93" s="545"/>
      <c r="WSI93" s="545"/>
      <c r="WSJ93" s="545"/>
      <c r="WSL93" s="545"/>
      <c r="WSM93" s="545"/>
      <c r="WSN93" s="545"/>
      <c r="WSQ93" s="545"/>
      <c r="WSR93" s="545"/>
      <c r="WST93" s="545"/>
      <c r="WSU93" s="545"/>
      <c r="WSV93" s="545"/>
      <c r="WSY93" s="545"/>
      <c r="WSZ93" s="545"/>
      <c r="WTB93" s="545"/>
      <c r="WTC93" s="545"/>
      <c r="WTD93" s="545"/>
      <c r="WTG93" s="545"/>
      <c r="WTH93" s="545"/>
      <c r="WTJ93" s="545"/>
      <c r="WTK93" s="545"/>
      <c r="WTL93" s="545"/>
      <c r="WTO93" s="545"/>
      <c r="WTP93" s="545"/>
      <c r="WTR93" s="545"/>
      <c r="WTS93" s="545"/>
      <c r="WTT93" s="545"/>
      <c r="WTW93" s="545"/>
      <c r="WTX93" s="545"/>
      <c r="WTZ93" s="545"/>
      <c r="WUA93" s="545"/>
      <c r="WUB93" s="545"/>
      <c r="WUE93" s="545"/>
      <c r="WUF93" s="545"/>
      <c r="WUH93" s="545"/>
      <c r="WUI93" s="545"/>
      <c r="WUJ93" s="545"/>
      <c r="WUM93" s="545"/>
      <c r="WUN93" s="545"/>
      <c r="WUP93" s="545"/>
      <c r="WUQ93" s="545"/>
      <c r="WUR93" s="545"/>
      <c r="WUU93" s="545"/>
      <c r="WUV93" s="545"/>
      <c r="WUX93" s="545"/>
      <c r="WUY93" s="545"/>
      <c r="WUZ93" s="545"/>
      <c r="WVC93" s="545"/>
      <c r="WVD93" s="545"/>
      <c r="WVF93" s="545"/>
      <c r="WVG93" s="545"/>
      <c r="WVH93" s="545"/>
      <c r="WVK93" s="545"/>
      <c r="WVL93" s="545"/>
      <c r="WVN93" s="545"/>
      <c r="WVO93" s="545"/>
      <c r="WVP93" s="545"/>
      <c r="WVS93" s="545"/>
      <c r="WVT93" s="545"/>
      <c r="WVV93" s="545"/>
      <c r="WVW93" s="545"/>
      <c r="WVX93" s="545"/>
      <c r="WWA93" s="545"/>
      <c r="WWB93" s="545"/>
      <c r="WWD93" s="545"/>
      <c r="WWE93" s="545"/>
      <c r="WWF93" s="545"/>
      <c r="WWI93" s="545"/>
      <c r="WWJ93" s="545"/>
      <c r="WWL93" s="545"/>
      <c r="WWM93" s="545"/>
      <c r="WWN93" s="545"/>
      <c r="WWQ93" s="545"/>
      <c r="WWR93" s="545"/>
      <c r="WWT93" s="545"/>
      <c r="WWU93" s="545"/>
      <c r="WWV93" s="545"/>
      <c r="WWY93" s="545"/>
      <c r="WWZ93" s="545"/>
      <c r="WXB93" s="545"/>
      <c r="WXC93" s="545"/>
      <c r="WXD93" s="545"/>
      <c r="WXG93" s="545"/>
      <c r="WXH93" s="545"/>
      <c r="WXJ93" s="545"/>
      <c r="WXK93" s="545"/>
      <c r="WXL93" s="545"/>
      <c r="WXO93" s="545"/>
      <c r="WXP93" s="545"/>
      <c r="WXR93" s="545"/>
      <c r="WXS93" s="545"/>
      <c r="WXT93" s="545"/>
      <c r="WXW93" s="545"/>
      <c r="WXX93" s="545"/>
      <c r="WXZ93" s="545"/>
      <c r="WYA93" s="545"/>
      <c r="WYB93" s="545"/>
      <c r="WYE93" s="545"/>
      <c r="WYF93" s="545"/>
      <c r="WYH93" s="545"/>
      <c r="WYI93" s="545"/>
      <c r="WYJ93" s="545"/>
      <c r="WYM93" s="545"/>
      <c r="WYN93" s="545"/>
      <c r="WYP93" s="545"/>
      <c r="WYQ93" s="545"/>
      <c r="WYR93" s="545"/>
      <c r="WYU93" s="545"/>
      <c r="WYV93" s="545"/>
      <c r="WYX93" s="545"/>
      <c r="WYY93" s="545"/>
      <c r="WYZ93" s="545"/>
      <c r="WZC93" s="545"/>
      <c r="WZD93" s="545"/>
      <c r="WZF93" s="545"/>
      <c r="WZG93" s="545"/>
      <c r="WZH93" s="545"/>
      <c r="WZK93" s="545"/>
      <c r="WZL93" s="545"/>
      <c r="WZN93" s="545"/>
      <c r="WZO93" s="545"/>
      <c r="WZP93" s="545"/>
      <c r="WZS93" s="545"/>
      <c r="WZT93" s="545"/>
      <c r="WZV93" s="545"/>
      <c r="WZW93" s="545"/>
      <c r="WZX93" s="545"/>
      <c r="XAA93" s="545"/>
      <c r="XAB93" s="545"/>
      <c r="XAD93" s="545"/>
      <c r="XAE93" s="545"/>
      <c r="XAF93" s="545"/>
      <c r="XAI93" s="545"/>
      <c r="XAJ93" s="545"/>
      <c r="XAL93" s="545"/>
      <c r="XAM93" s="545"/>
      <c r="XAN93" s="545"/>
      <c r="XAQ93" s="545"/>
      <c r="XAR93" s="545"/>
      <c r="XAT93" s="545"/>
      <c r="XAU93" s="545"/>
      <c r="XAV93" s="545"/>
      <c r="XAY93" s="545"/>
      <c r="XAZ93" s="545"/>
      <c r="XBB93" s="545"/>
      <c r="XBC93" s="545"/>
      <c r="XBD93" s="545"/>
      <c r="XBG93" s="545"/>
      <c r="XBH93" s="545"/>
      <c r="XBJ93" s="545"/>
      <c r="XBK93" s="545"/>
      <c r="XBL93" s="545"/>
      <c r="XBO93" s="545"/>
      <c r="XBP93" s="545"/>
      <c r="XBR93" s="545"/>
      <c r="XBS93" s="545"/>
      <c r="XBT93" s="545"/>
      <c r="XBW93" s="545"/>
      <c r="XBX93" s="545"/>
      <c r="XBZ93" s="545"/>
      <c r="XCA93" s="545"/>
      <c r="XCB93" s="545"/>
      <c r="XCE93" s="545"/>
      <c r="XCF93" s="545"/>
      <c r="XCH93" s="545"/>
      <c r="XCI93" s="545"/>
      <c r="XCJ93" s="545"/>
      <c r="XCM93" s="545"/>
      <c r="XCN93" s="545"/>
      <c r="XCP93" s="545"/>
      <c r="XCQ93" s="545"/>
      <c r="XCR93" s="545"/>
      <c r="XCU93" s="545"/>
      <c r="XCV93" s="545"/>
      <c r="XCX93" s="545"/>
      <c r="XCY93" s="545"/>
      <c r="XCZ93" s="545"/>
      <c r="XDC93" s="545"/>
      <c r="XDD93" s="545"/>
      <c r="XDF93" s="545"/>
      <c r="XDG93" s="545"/>
      <c r="XDH93" s="545"/>
      <c r="XDK93" s="545"/>
      <c r="XDL93" s="545"/>
      <c r="XDN93" s="545"/>
      <c r="XDO93" s="545"/>
      <c r="XDP93" s="545"/>
      <c r="XDS93" s="545"/>
      <c r="XDT93" s="545"/>
      <c r="XDV93" s="545"/>
      <c r="XDW93" s="545"/>
      <c r="XDX93" s="545"/>
      <c r="XEA93" s="545"/>
      <c r="XEB93" s="545"/>
      <c r="XED93" s="545"/>
      <c r="XEE93" s="545"/>
      <c r="XEF93" s="545"/>
      <c r="XEI93" s="545"/>
      <c r="XEJ93" s="545"/>
      <c r="XEL93" s="545"/>
      <c r="XEM93" s="545"/>
      <c r="XEN93" s="545"/>
      <c r="XEQ93" s="545"/>
      <c r="XER93" s="545"/>
      <c r="XET93" s="545"/>
      <c r="XEU93" s="545"/>
      <c r="XEV93" s="545"/>
      <c r="XEY93" s="545"/>
      <c r="XEZ93" s="545"/>
      <c r="XFB93" s="545"/>
      <c r="XFC93" s="545"/>
      <c r="XFD93" s="545"/>
    </row>
    <row r="94" spans="3:1024 1026:2048 2050:3072 3074:4096 4098:5120 5122:6144 6146:7168 7170:8192 8194:9216 9218:10240 10242:11264 11266:12288 12290:13312 13314:14336 14338:15360 15362:16384" s="256" customFormat="1" x14ac:dyDescent="0.15">
      <c r="C94" s="49"/>
      <c r="D94" s="542" t="s">
        <v>838</v>
      </c>
      <c r="E94" s="523">
        <v>16.5</v>
      </c>
      <c r="F94" s="520"/>
      <c r="G94" s="264">
        <f>G41</f>
        <v>5.7356462423630737E-3</v>
      </c>
      <c r="H94" s="15">
        <f>E94*G94*1000</f>
        <v>94.638162998990722</v>
      </c>
      <c r="I94" s="15">
        <f>F94*G94*1000</f>
        <v>0</v>
      </c>
      <c r="J94" s="15">
        <f>H94/SUM(H94:H104)*F17</f>
        <v>198.64674830538644</v>
      </c>
      <c r="K94" s="15">
        <f t="shared" ref="K94:K104" si="11">I94/totalnonenergetisch*nonenergetisch</f>
        <v>0</v>
      </c>
      <c r="L94" s="263">
        <v>0.9</v>
      </c>
      <c r="M94" s="264">
        <f>J94*L94</f>
        <v>178.78207347484781</v>
      </c>
      <c r="N94" s="512"/>
      <c r="T94" s="512"/>
      <c r="AB94" s="512"/>
      <c r="AJ94" s="512"/>
      <c r="AR94" s="512"/>
      <c r="AZ94" s="512"/>
      <c r="BH94" s="512"/>
      <c r="BP94" s="512"/>
      <c r="BX94" s="512"/>
      <c r="CF94" s="512"/>
      <c r="CN94" s="512"/>
      <c r="CV94" s="512"/>
      <c r="DD94" s="512"/>
      <c r="DL94" s="512"/>
      <c r="DT94" s="512"/>
      <c r="EB94" s="512"/>
      <c r="EJ94" s="512"/>
      <c r="ER94" s="512"/>
      <c r="EZ94" s="512"/>
      <c r="FH94" s="512"/>
      <c r="FP94" s="512"/>
      <c r="FX94" s="512"/>
      <c r="GF94" s="512"/>
      <c r="GN94" s="512"/>
      <c r="GV94" s="512"/>
      <c r="HD94" s="512"/>
      <c r="HL94" s="512"/>
      <c r="HT94" s="512"/>
      <c r="IB94" s="512"/>
      <c r="IJ94" s="512"/>
      <c r="IR94" s="512"/>
      <c r="IZ94" s="512"/>
      <c r="JH94" s="512"/>
      <c r="JP94" s="512"/>
      <c r="JX94" s="512"/>
      <c r="KF94" s="512"/>
      <c r="KN94" s="512"/>
      <c r="KV94" s="512"/>
      <c r="LD94" s="512"/>
      <c r="LL94" s="512"/>
      <c r="LT94" s="512"/>
      <c r="MB94" s="512"/>
      <c r="MJ94" s="512"/>
      <c r="MR94" s="512"/>
      <c r="MZ94" s="512"/>
      <c r="NH94" s="512"/>
      <c r="NP94" s="512"/>
      <c r="NX94" s="512"/>
      <c r="OF94" s="512"/>
      <c r="ON94" s="512"/>
      <c r="OV94" s="512"/>
      <c r="PD94" s="512"/>
      <c r="PL94" s="512"/>
      <c r="PT94" s="512"/>
      <c r="QB94" s="512"/>
      <c r="QJ94" s="512"/>
      <c r="QR94" s="512"/>
      <c r="QZ94" s="512"/>
      <c r="RH94" s="512"/>
      <c r="RP94" s="512"/>
      <c r="RX94" s="512"/>
      <c r="SF94" s="512"/>
      <c r="SN94" s="512"/>
      <c r="SV94" s="512"/>
      <c r="TD94" s="512"/>
      <c r="TL94" s="512"/>
      <c r="TT94" s="512"/>
      <c r="UB94" s="512"/>
      <c r="UJ94" s="512"/>
      <c r="UR94" s="512"/>
      <c r="UZ94" s="512"/>
      <c r="VH94" s="512"/>
      <c r="VP94" s="512"/>
      <c r="VX94" s="512"/>
      <c r="WF94" s="512"/>
      <c r="WN94" s="512"/>
      <c r="WV94" s="512"/>
      <c r="XD94" s="512"/>
      <c r="XL94" s="512"/>
      <c r="XT94" s="512"/>
      <c r="YB94" s="512"/>
      <c r="YJ94" s="512"/>
      <c r="YR94" s="512"/>
      <c r="YZ94" s="512"/>
      <c r="ZH94" s="512"/>
      <c r="ZP94" s="512"/>
      <c r="ZX94" s="512"/>
      <c r="AAF94" s="512"/>
      <c r="AAN94" s="512"/>
      <c r="AAV94" s="512"/>
      <c r="ABD94" s="512"/>
      <c r="ABL94" s="512"/>
      <c r="ABT94" s="512"/>
      <c r="ACB94" s="512"/>
      <c r="ACJ94" s="512"/>
      <c r="ACR94" s="512"/>
      <c r="ACZ94" s="512"/>
      <c r="ADH94" s="512"/>
      <c r="ADP94" s="512"/>
      <c r="ADX94" s="512"/>
      <c r="AEF94" s="512"/>
      <c r="AEN94" s="512"/>
      <c r="AEV94" s="512"/>
      <c r="AFD94" s="512"/>
      <c r="AFL94" s="512"/>
      <c r="AFT94" s="512"/>
      <c r="AGB94" s="512"/>
      <c r="AGJ94" s="512"/>
      <c r="AGR94" s="512"/>
      <c r="AGZ94" s="512"/>
      <c r="AHH94" s="512"/>
      <c r="AHP94" s="512"/>
      <c r="AHX94" s="512"/>
      <c r="AIF94" s="512"/>
      <c r="AIN94" s="512"/>
      <c r="AIV94" s="512"/>
      <c r="AJD94" s="512"/>
      <c r="AJL94" s="512"/>
      <c r="AJT94" s="512"/>
      <c r="AKB94" s="512"/>
      <c r="AKJ94" s="512"/>
      <c r="AKR94" s="512"/>
      <c r="AKZ94" s="512"/>
      <c r="ALH94" s="512"/>
      <c r="ALP94" s="512"/>
      <c r="ALX94" s="512"/>
      <c r="AMF94" s="512"/>
      <c r="AMN94" s="512"/>
      <c r="AMV94" s="512"/>
      <c r="AND94" s="512"/>
      <c r="ANL94" s="512"/>
      <c r="ANT94" s="512"/>
      <c r="AOB94" s="512"/>
      <c r="AOJ94" s="512"/>
      <c r="AOR94" s="512"/>
      <c r="AOZ94" s="512"/>
      <c r="APH94" s="512"/>
      <c r="APP94" s="512"/>
      <c r="APX94" s="512"/>
      <c r="AQF94" s="512"/>
      <c r="AQN94" s="512"/>
      <c r="AQV94" s="512"/>
      <c r="ARD94" s="512"/>
      <c r="ARL94" s="512"/>
      <c r="ART94" s="512"/>
      <c r="ASB94" s="512"/>
      <c r="ASJ94" s="512"/>
      <c r="ASR94" s="512"/>
      <c r="ASZ94" s="512"/>
      <c r="ATH94" s="512"/>
      <c r="ATP94" s="512"/>
      <c r="ATX94" s="512"/>
      <c r="AUF94" s="512"/>
      <c r="AUN94" s="512"/>
      <c r="AUV94" s="512"/>
      <c r="AVD94" s="512"/>
      <c r="AVL94" s="512"/>
      <c r="AVT94" s="512"/>
      <c r="AWB94" s="512"/>
      <c r="AWJ94" s="512"/>
      <c r="AWR94" s="512"/>
      <c r="AWZ94" s="512"/>
      <c r="AXH94" s="512"/>
      <c r="AXP94" s="512"/>
      <c r="AXX94" s="512"/>
      <c r="AYF94" s="512"/>
      <c r="AYN94" s="512"/>
      <c r="AYV94" s="512"/>
      <c r="AZD94" s="512"/>
      <c r="AZL94" s="512"/>
      <c r="AZT94" s="512"/>
      <c r="BAB94" s="512"/>
      <c r="BAJ94" s="512"/>
      <c r="BAR94" s="512"/>
      <c r="BAZ94" s="512"/>
      <c r="BBH94" s="512"/>
      <c r="BBP94" s="512"/>
      <c r="BBX94" s="512"/>
      <c r="BCF94" s="512"/>
      <c r="BCN94" s="512"/>
      <c r="BCV94" s="512"/>
      <c r="BDD94" s="512"/>
      <c r="BDL94" s="512"/>
      <c r="BDT94" s="512"/>
      <c r="BEB94" s="512"/>
      <c r="BEJ94" s="512"/>
      <c r="BER94" s="512"/>
      <c r="BEZ94" s="512"/>
      <c r="BFH94" s="512"/>
      <c r="BFP94" s="512"/>
      <c r="BFX94" s="512"/>
      <c r="BGF94" s="512"/>
      <c r="BGN94" s="512"/>
      <c r="BGV94" s="512"/>
      <c r="BHD94" s="512"/>
      <c r="BHL94" s="512"/>
      <c r="BHT94" s="512"/>
      <c r="BIB94" s="512"/>
      <c r="BIJ94" s="512"/>
      <c r="BIR94" s="512"/>
      <c r="BIZ94" s="512"/>
      <c r="BJH94" s="512"/>
      <c r="BJP94" s="512"/>
      <c r="BJX94" s="512"/>
      <c r="BKF94" s="512"/>
      <c r="BKN94" s="512"/>
      <c r="BKV94" s="512"/>
      <c r="BLD94" s="512"/>
      <c r="BLL94" s="512"/>
      <c r="BLT94" s="512"/>
      <c r="BMB94" s="512"/>
      <c r="BMJ94" s="512"/>
      <c r="BMR94" s="512"/>
      <c r="BMZ94" s="512"/>
      <c r="BNH94" s="512"/>
      <c r="BNP94" s="512"/>
      <c r="BNX94" s="512"/>
      <c r="BOF94" s="512"/>
      <c r="BON94" s="512"/>
      <c r="BOV94" s="512"/>
      <c r="BPD94" s="512"/>
      <c r="BPL94" s="512"/>
      <c r="BPT94" s="512"/>
      <c r="BQB94" s="512"/>
      <c r="BQJ94" s="512"/>
      <c r="BQR94" s="512"/>
      <c r="BQZ94" s="512"/>
      <c r="BRH94" s="512"/>
      <c r="BRP94" s="512"/>
      <c r="BRX94" s="512"/>
      <c r="BSF94" s="512"/>
      <c r="BSN94" s="512"/>
      <c r="BSV94" s="512"/>
      <c r="BTD94" s="512"/>
      <c r="BTL94" s="512"/>
      <c r="BTT94" s="512"/>
      <c r="BUB94" s="512"/>
      <c r="BUJ94" s="512"/>
      <c r="BUR94" s="512"/>
      <c r="BUZ94" s="512"/>
      <c r="BVH94" s="512"/>
      <c r="BVP94" s="512"/>
      <c r="BVX94" s="512"/>
      <c r="BWF94" s="512"/>
      <c r="BWN94" s="512"/>
      <c r="BWV94" s="512"/>
      <c r="BXD94" s="512"/>
      <c r="BXL94" s="512"/>
      <c r="BXT94" s="512"/>
      <c r="BYB94" s="512"/>
      <c r="BYJ94" s="512"/>
      <c r="BYR94" s="512"/>
      <c r="BYZ94" s="512"/>
      <c r="BZH94" s="512"/>
      <c r="BZP94" s="512"/>
      <c r="BZX94" s="512"/>
      <c r="CAF94" s="512"/>
      <c r="CAN94" s="512"/>
      <c r="CAV94" s="512"/>
      <c r="CBD94" s="512"/>
      <c r="CBL94" s="512"/>
      <c r="CBT94" s="512"/>
      <c r="CCB94" s="512"/>
      <c r="CCJ94" s="512"/>
      <c r="CCR94" s="512"/>
      <c r="CCZ94" s="512"/>
      <c r="CDH94" s="512"/>
      <c r="CDP94" s="512"/>
      <c r="CDX94" s="512"/>
      <c r="CEF94" s="512"/>
      <c r="CEN94" s="512"/>
      <c r="CEV94" s="512"/>
      <c r="CFD94" s="512"/>
      <c r="CFL94" s="512"/>
      <c r="CFT94" s="512"/>
      <c r="CGB94" s="512"/>
      <c r="CGJ94" s="512"/>
      <c r="CGR94" s="512"/>
      <c r="CGZ94" s="512"/>
      <c r="CHH94" s="512"/>
      <c r="CHP94" s="512"/>
      <c r="CHX94" s="512"/>
      <c r="CIF94" s="512"/>
      <c r="CIN94" s="512"/>
      <c r="CIV94" s="512"/>
      <c r="CJD94" s="512"/>
      <c r="CJL94" s="512"/>
      <c r="CJT94" s="512"/>
      <c r="CKB94" s="512"/>
      <c r="CKJ94" s="512"/>
      <c r="CKR94" s="512"/>
      <c r="CKZ94" s="512"/>
      <c r="CLH94" s="512"/>
      <c r="CLP94" s="512"/>
      <c r="CLX94" s="512"/>
      <c r="CMF94" s="512"/>
      <c r="CMN94" s="512"/>
      <c r="CMV94" s="512"/>
      <c r="CND94" s="512"/>
      <c r="CNL94" s="512"/>
      <c r="CNT94" s="512"/>
      <c r="COB94" s="512"/>
      <c r="COJ94" s="512"/>
      <c r="COR94" s="512"/>
      <c r="COZ94" s="512"/>
      <c r="CPH94" s="512"/>
      <c r="CPP94" s="512"/>
      <c r="CPX94" s="512"/>
      <c r="CQF94" s="512"/>
      <c r="CQN94" s="512"/>
      <c r="CQV94" s="512"/>
      <c r="CRD94" s="512"/>
      <c r="CRL94" s="512"/>
      <c r="CRT94" s="512"/>
      <c r="CSB94" s="512"/>
      <c r="CSJ94" s="512"/>
      <c r="CSR94" s="512"/>
      <c r="CSZ94" s="512"/>
      <c r="CTH94" s="512"/>
      <c r="CTP94" s="512"/>
      <c r="CTX94" s="512"/>
      <c r="CUF94" s="512"/>
      <c r="CUN94" s="512"/>
      <c r="CUV94" s="512"/>
      <c r="CVD94" s="512"/>
      <c r="CVL94" s="512"/>
      <c r="CVT94" s="512"/>
      <c r="CWB94" s="512"/>
      <c r="CWJ94" s="512"/>
      <c r="CWR94" s="512"/>
      <c r="CWZ94" s="512"/>
      <c r="CXH94" s="512"/>
      <c r="CXP94" s="512"/>
      <c r="CXX94" s="512"/>
      <c r="CYF94" s="512"/>
      <c r="CYN94" s="512"/>
      <c r="CYV94" s="512"/>
      <c r="CZD94" s="512"/>
      <c r="CZL94" s="512"/>
      <c r="CZT94" s="512"/>
      <c r="DAB94" s="512"/>
      <c r="DAJ94" s="512"/>
      <c r="DAR94" s="512"/>
      <c r="DAZ94" s="512"/>
      <c r="DBH94" s="512"/>
      <c r="DBP94" s="512"/>
      <c r="DBX94" s="512"/>
      <c r="DCF94" s="512"/>
      <c r="DCN94" s="512"/>
      <c r="DCV94" s="512"/>
      <c r="DDD94" s="512"/>
      <c r="DDL94" s="512"/>
      <c r="DDT94" s="512"/>
      <c r="DEB94" s="512"/>
      <c r="DEJ94" s="512"/>
      <c r="DER94" s="512"/>
      <c r="DEZ94" s="512"/>
      <c r="DFH94" s="512"/>
      <c r="DFP94" s="512"/>
      <c r="DFX94" s="512"/>
      <c r="DGF94" s="512"/>
      <c r="DGN94" s="512"/>
      <c r="DGV94" s="512"/>
      <c r="DHD94" s="512"/>
      <c r="DHL94" s="512"/>
      <c r="DHT94" s="512"/>
      <c r="DIB94" s="512"/>
      <c r="DIJ94" s="512"/>
      <c r="DIR94" s="512"/>
      <c r="DIZ94" s="512"/>
      <c r="DJH94" s="512"/>
      <c r="DJP94" s="512"/>
      <c r="DJX94" s="512"/>
      <c r="DKF94" s="512"/>
      <c r="DKN94" s="512"/>
      <c r="DKV94" s="512"/>
      <c r="DLD94" s="512"/>
      <c r="DLL94" s="512"/>
      <c r="DLT94" s="512"/>
      <c r="DMB94" s="512"/>
      <c r="DMJ94" s="512"/>
      <c r="DMR94" s="512"/>
      <c r="DMZ94" s="512"/>
      <c r="DNH94" s="512"/>
      <c r="DNP94" s="512"/>
      <c r="DNX94" s="512"/>
      <c r="DOF94" s="512"/>
      <c r="DON94" s="512"/>
      <c r="DOV94" s="512"/>
      <c r="DPD94" s="512"/>
      <c r="DPL94" s="512"/>
      <c r="DPT94" s="512"/>
      <c r="DQB94" s="512"/>
      <c r="DQJ94" s="512"/>
      <c r="DQR94" s="512"/>
      <c r="DQZ94" s="512"/>
      <c r="DRH94" s="512"/>
      <c r="DRP94" s="512"/>
      <c r="DRX94" s="512"/>
      <c r="DSF94" s="512"/>
      <c r="DSN94" s="512"/>
      <c r="DSV94" s="512"/>
      <c r="DTD94" s="512"/>
      <c r="DTL94" s="512"/>
      <c r="DTT94" s="512"/>
      <c r="DUB94" s="512"/>
      <c r="DUJ94" s="512"/>
      <c r="DUR94" s="512"/>
      <c r="DUZ94" s="512"/>
      <c r="DVH94" s="512"/>
      <c r="DVP94" s="512"/>
      <c r="DVX94" s="512"/>
      <c r="DWF94" s="512"/>
      <c r="DWN94" s="512"/>
      <c r="DWV94" s="512"/>
      <c r="DXD94" s="512"/>
      <c r="DXL94" s="512"/>
      <c r="DXT94" s="512"/>
      <c r="DYB94" s="512"/>
      <c r="DYJ94" s="512"/>
      <c r="DYR94" s="512"/>
      <c r="DYZ94" s="512"/>
      <c r="DZH94" s="512"/>
      <c r="DZP94" s="512"/>
      <c r="DZX94" s="512"/>
      <c r="EAF94" s="512"/>
      <c r="EAN94" s="512"/>
      <c r="EAV94" s="512"/>
      <c r="EBD94" s="512"/>
      <c r="EBL94" s="512"/>
      <c r="EBT94" s="512"/>
      <c r="ECB94" s="512"/>
      <c r="ECJ94" s="512"/>
      <c r="ECR94" s="512"/>
      <c r="ECZ94" s="512"/>
      <c r="EDH94" s="512"/>
      <c r="EDP94" s="512"/>
      <c r="EDX94" s="512"/>
      <c r="EEF94" s="512"/>
      <c r="EEN94" s="512"/>
      <c r="EEV94" s="512"/>
      <c r="EFD94" s="512"/>
      <c r="EFL94" s="512"/>
      <c r="EFT94" s="512"/>
      <c r="EGB94" s="512"/>
      <c r="EGJ94" s="512"/>
      <c r="EGR94" s="512"/>
      <c r="EGZ94" s="512"/>
      <c r="EHH94" s="512"/>
      <c r="EHP94" s="512"/>
      <c r="EHX94" s="512"/>
      <c r="EIF94" s="512"/>
      <c r="EIN94" s="512"/>
      <c r="EIV94" s="512"/>
      <c r="EJD94" s="512"/>
      <c r="EJL94" s="512"/>
      <c r="EJT94" s="512"/>
      <c r="EKB94" s="512"/>
      <c r="EKJ94" s="512"/>
      <c r="EKR94" s="512"/>
      <c r="EKZ94" s="512"/>
      <c r="ELH94" s="512"/>
      <c r="ELP94" s="512"/>
      <c r="ELX94" s="512"/>
      <c r="EMF94" s="512"/>
      <c r="EMN94" s="512"/>
      <c r="EMV94" s="512"/>
      <c r="END94" s="512"/>
      <c r="ENL94" s="512"/>
      <c r="ENT94" s="512"/>
      <c r="EOB94" s="512"/>
      <c r="EOJ94" s="512"/>
      <c r="EOR94" s="512"/>
      <c r="EOZ94" s="512"/>
      <c r="EPH94" s="512"/>
      <c r="EPP94" s="512"/>
      <c r="EPX94" s="512"/>
      <c r="EQF94" s="512"/>
      <c r="EQN94" s="512"/>
      <c r="EQV94" s="512"/>
      <c r="ERD94" s="512"/>
      <c r="ERL94" s="512"/>
      <c r="ERT94" s="512"/>
      <c r="ESB94" s="512"/>
      <c r="ESJ94" s="512"/>
      <c r="ESR94" s="512"/>
      <c r="ESZ94" s="512"/>
      <c r="ETH94" s="512"/>
      <c r="ETP94" s="512"/>
      <c r="ETX94" s="512"/>
      <c r="EUF94" s="512"/>
      <c r="EUN94" s="512"/>
      <c r="EUV94" s="512"/>
      <c r="EVD94" s="512"/>
      <c r="EVL94" s="512"/>
      <c r="EVT94" s="512"/>
      <c r="EWB94" s="512"/>
      <c r="EWJ94" s="512"/>
      <c r="EWR94" s="512"/>
      <c r="EWZ94" s="512"/>
      <c r="EXH94" s="512"/>
      <c r="EXP94" s="512"/>
      <c r="EXX94" s="512"/>
      <c r="EYF94" s="512"/>
      <c r="EYN94" s="512"/>
      <c r="EYV94" s="512"/>
      <c r="EZD94" s="512"/>
      <c r="EZL94" s="512"/>
      <c r="EZT94" s="512"/>
      <c r="FAB94" s="512"/>
      <c r="FAJ94" s="512"/>
      <c r="FAR94" s="512"/>
      <c r="FAZ94" s="512"/>
      <c r="FBH94" s="512"/>
      <c r="FBP94" s="512"/>
      <c r="FBX94" s="512"/>
      <c r="FCF94" s="512"/>
      <c r="FCN94" s="512"/>
      <c r="FCV94" s="512"/>
      <c r="FDD94" s="512"/>
      <c r="FDL94" s="512"/>
      <c r="FDT94" s="512"/>
      <c r="FEB94" s="512"/>
      <c r="FEJ94" s="512"/>
      <c r="FER94" s="512"/>
      <c r="FEZ94" s="512"/>
      <c r="FFH94" s="512"/>
      <c r="FFP94" s="512"/>
      <c r="FFX94" s="512"/>
      <c r="FGF94" s="512"/>
      <c r="FGN94" s="512"/>
      <c r="FGV94" s="512"/>
      <c r="FHD94" s="512"/>
      <c r="FHL94" s="512"/>
      <c r="FHT94" s="512"/>
      <c r="FIB94" s="512"/>
      <c r="FIJ94" s="512"/>
      <c r="FIR94" s="512"/>
      <c r="FIZ94" s="512"/>
      <c r="FJH94" s="512"/>
      <c r="FJP94" s="512"/>
      <c r="FJX94" s="512"/>
      <c r="FKF94" s="512"/>
      <c r="FKN94" s="512"/>
      <c r="FKV94" s="512"/>
      <c r="FLD94" s="512"/>
      <c r="FLL94" s="512"/>
      <c r="FLT94" s="512"/>
      <c r="FMB94" s="512"/>
      <c r="FMJ94" s="512"/>
      <c r="FMR94" s="512"/>
      <c r="FMZ94" s="512"/>
      <c r="FNH94" s="512"/>
      <c r="FNP94" s="512"/>
      <c r="FNX94" s="512"/>
      <c r="FOF94" s="512"/>
      <c r="FON94" s="512"/>
      <c r="FOV94" s="512"/>
      <c r="FPD94" s="512"/>
      <c r="FPL94" s="512"/>
      <c r="FPT94" s="512"/>
      <c r="FQB94" s="512"/>
      <c r="FQJ94" s="512"/>
      <c r="FQR94" s="512"/>
      <c r="FQZ94" s="512"/>
      <c r="FRH94" s="512"/>
      <c r="FRP94" s="512"/>
      <c r="FRX94" s="512"/>
      <c r="FSF94" s="512"/>
      <c r="FSN94" s="512"/>
      <c r="FSV94" s="512"/>
      <c r="FTD94" s="512"/>
      <c r="FTL94" s="512"/>
      <c r="FTT94" s="512"/>
      <c r="FUB94" s="512"/>
      <c r="FUJ94" s="512"/>
      <c r="FUR94" s="512"/>
      <c r="FUZ94" s="512"/>
      <c r="FVH94" s="512"/>
      <c r="FVP94" s="512"/>
      <c r="FVX94" s="512"/>
      <c r="FWF94" s="512"/>
      <c r="FWN94" s="512"/>
      <c r="FWV94" s="512"/>
      <c r="FXD94" s="512"/>
      <c r="FXL94" s="512"/>
      <c r="FXT94" s="512"/>
      <c r="FYB94" s="512"/>
      <c r="FYJ94" s="512"/>
      <c r="FYR94" s="512"/>
      <c r="FYZ94" s="512"/>
      <c r="FZH94" s="512"/>
      <c r="FZP94" s="512"/>
      <c r="FZX94" s="512"/>
      <c r="GAF94" s="512"/>
      <c r="GAN94" s="512"/>
      <c r="GAV94" s="512"/>
      <c r="GBD94" s="512"/>
      <c r="GBL94" s="512"/>
      <c r="GBT94" s="512"/>
      <c r="GCB94" s="512"/>
      <c r="GCJ94" s="512"/>
      <c r="GCR94" s="512"/>
      <c r="GCZ94" s="512"/>
      <c r="GDH94" s="512"/>
      <c r="GDP94" s="512"/>
      <c r="GDX94" s="512"/>
      <c r="GEF94" s="512"/>
      <c r="GEN94" s="512"/>
      <c r="GEV94" s="512"/>
      <c r="GFD94" s="512"/>
      <c r="GFL94" s="512"/>
      <c r="GFT94" s="512"/>
      <c r="GGB94" s="512"/>
      <c r="GGJ94" s="512"/>
      <c r="GGR94" s="512"/>
      <c r="GGZ94" s="512"/>
      <c r="GHH94" s="512"/>
      <c r="GHP94" s="512"/>
      <c r="GHX94" s="512"/>
      <c r="GIF94" s="512"/>
      <c r="GIN94" s="512"/>
      <c r="GIV94" s="512"/>
      <c r="GJD94" s="512"/>
      <c r="GJL94" s="512"/>
      <c r="GJT94" s="512"/>
      <c r="GKB94" s="512"/>
      <c r="GKJ94" s="512"/>
      <c r="GKR94" s="512"/>
      <c r="GKZ94" s="512"/>
      <c r="GLH94" s="512"/>
      <c r="GLP94" s="512"/>
      <c r="GLX94" s="512"/>
      <c r="GMF94" s="512"/>
      <c r="GMN94" s="512"/>
      <c r="GMV94" s="512"/>
      <c r="GND94" s="512"/>
      <c r="GNL94" s="512"/>
      <c r="GNT94" s="512"/>
      <c r="GOB94" s="512"/>
      <c r="GOJ94" s="512"/>
      <c r="GOR94" s="512"/>
      <c r="GOZ94" s="512"/>
      <c r="GPH94" s="512"/>
      <c r="GPP94" s="512"/>
      <c r="GPX94" s="512"/>
      <c r="GQF94" s="512"/>
      <c r="GQN94" s="512"/>
      <c r="GQV94" s="512"/>
      <c r="GRD94" s="512"/>
      <c r="GRL94" s="512"/>
      <c r="GRT94" s="512"/>
      <c r="GSB94" s="512"/>
      <c r="GSJ94" s="512"/>
      <c r="GSR94" s="512"/>
      <c r="GSZ94" s="512"/>
      <c r="GTH94" s="512"/>
      <c r="GTP94" s="512"/>
      <c r="GTX94" s="512"/>
      <c r="GUF94" s="512"/>
      <c r="GUN94" s="512"/>
      <c r="GUV94" s="512"/>
      <c r="GVD94" s="512"/>
      <c r="GVL94" s="512"/>
      <c r="GVT94" s="512"/>
      <c r="GWB94" s="512"/>
      <c r="GWJ94" s="512"/>
      <c r="GWR94" s="512"/>
      <c r="GWZ94" s="512"/>
      <c r="GXH94" s="512"/>
      <c r="GXP94" s="512"/>
      <c r="GXX94" s="512"/>
      <c r="GYF94" s="512"/>
      <c r="GYN94" s="512"/>
      <c r="GYV94" s="512"/>
      <c r="GZD94" s="512"/>
      <c r="GZL94" s="512"/>
      <c r="GZT94" s="512"/>
      <c r="HAB94" s="512"/>
      <c r="HAJ94" s="512"/>
      <c r="HAR94" s="512"/>
      <c r="HAZ94" s="512"/>
      <c r="HBH94" s="512"/>
      <c r="HBP94" s="512"/>
      <c r="HBX94" s="512"/>
      <c r="HCF94" s="512"/>
      <c r="HCN94" s="512"/>
      <c r="HCV94" s="512"/>
      <c r="HDD94" s="512"/>
      <c r="HDL94" s="512"/>
      <c r="HDT94" s="512"/>
      <c r="HEB94" s="512"/>
      <c r="HEJ94" s="512"/>
      <c r="HER94" s="512"/>
      <c r="HEZ94" s="512"/>
      <c r="HFH94" s="512"/>
      <c r="HFP94" s="512"/>
      <c r="HFX94" s="512"/>
      <c r="HGF94" s="512"/>
      <c r="HGN94" s="512"/>
      <c r="HGV94" s="512"/>
      <c r="HHD94" s="512"/>
      <c r="HHL94" s="512"/>
      <c r="HHT94" s="512"/>
      <c r="HIB94" s="512"/>
      <c r="HIJ94" s="512"/>
      <c r="HIR94" s="512"/>
      <c r="HIZ94" s="512"/>
      <c r="HJH94" s="512"/>
      <c r="HJP94" s="512"/>
      <c r="HJX94" s="512"/>
      <c r="HKF94" s="512"/>
      <c r="HKN94" s="512"/>
      <c r="HKV94" s="512"/>
      <c r="HLD94" s="512"/>
      <c r="HLL94" s="512"/>
      <c r="HLT94" s="512"/>
      <c r="HMB94" s="512"/>
      <c r="HMJ94" s="512"/>
      <c r="HMR94" s="512"/>
      <c r="HMZ94" s="512"/>
      <c r="HNH94" s="512"/>
      <c r="HNP94" s="512"/>
      <c r="HNX94" s="512"/>
      <c r="HOF94" s="512"/>
      <c r="HON94" s="512"/>
      <c r="HOV94" s="512"/>
      <c r="HPD94" s="512"/>
      <c r="HPL94" s="512"/>
      <c r="HPT94" s="512"/>
      <c r="HQB94" s="512"/>
      <c r="HQJ94" s="512"/>
      <c r="HQR94" s="512"/>
      <c r="HQZ94" s="512"/>
      <c r="HRH94" s="512"/>
      <c r="HRP94" s="512"/>
      <c r="HRX94" s="512"/>
      <c r="HSF94" s="512"/>
      <c r="HSN94" s="512"/>
      <c r="HSV94" s="512"/>
      <c r="HTD94" s="512"/>
      <c r="HTL94" s="512"/>
      <c r="HTT94" s="512"/>
      <c r="HUB94" s="512"/>
      <c r="HUJ94" s="512"/>
      <c r="HUR94" s="512"/>
      <c r="HUZ94" s="512"/>
      <c r="HVH94" s="512"/>
      <c r="HVP94" s="512"/>
      <c r="HVX94" s="512"/>
      <c r="HWF94" s="512"/>
      <c r="HWN94" s="512"/>
      <c r="HWV94" s="512"/>
      <c r="HXD94" s="512"/>
      <c r="HXL94" s="512"/>
      <c r="HXT94" s="512"/>
      <c r="HYB94" s="512"/>
      <c r="HYJ94" s="512"/>
      <c r="HYR94" s="512"/>
      <c r="HYZ94" s="512"/>
      <c r="HZH94" s="512"/>
      <c r="HZP94" s="512"/>
      <c r="HZX94" s="512"/>
      <c r="IAF94" s="512"/>
      <c r="IAN94" s="512"/>
      <c r="IAV94" s="512"/>
      <c r="IBD94" s="512"/>
      <c r="IBL94" s="512"/>
      <c r="IBT94" s="512"/>
      <c r="ICB94" s="512"/>
      <c r="ICJ94" s="512"/>
      <c r="ICR94" s="512"/>
      <c r="ICZ94" s="512"/>
      <c r="IDH94" s="512"/>
      <c r="IDP94" s="512"/>
      <c r="IDX94" s="512"/>
      <c r="IEF94" s="512"/>
      <c r="IEN94" s="512"/>
      <c r="IEV94" s="512"/>
      <c r="IFD94" s="512"/>
      <c r="IFL94" s="512"/>
      <c r="IFT94" s="512"/>
      <c r="IGB94" s="512"/>
      <c r="IGJ94" s="512"/>
      <c r="IGR94" s="512"/>
      <c r="IGZ94" s="512"/>
      <c r="IHH94" s="512"/>
      <c r="IHP94" s="512"/>
      <c r="IHX94" s="512"/>
      <c r="IIF94" s="512"/>
      <c r="IIN94" s="512"/>
      <c r="IIV94" s="512"/>
      <c r="IJD94" s="512"/>
      <c r="IJL94" s="512"/>
      <c r="IJT94" s="512"/>
      <c r="IKB94" s="512"/>
      <c r="IKJ94" s="512"/>
      <c r="IKR94" s="512"/>
      <c r="IKZ94" s="512"/>
      <c r="ILH94" s="512"/>
      <c r="ILP94" s="512"/>
      <c r="ILX94" s="512"/>
      <c r="IMF94" s="512"/>
      <c r="IMN94" s="512"/>
      <c r="IMV94" s="512"/>
      <c r="IND94" s="512"/>
      <c r="INL94" s="512"/>
      <c r="INT94" s="512"/>
      <c r="IOB94" s="512"/>
      <c r="IOJ94" s="512"/>
      <c r="IOR94" s="512"/>
      <c r="IOZ94" s="512"/>
      <c r="IPH94" s="512"/>
      <c r="IPP94" s="512"/>
      <c r="IPX94" s="512"/>
      <c r="IQF94" s="512"/>
      <c r="IQN94" s="512"/>
      <c r="IQV94" s="512"/>
      <c r="IRD94" s="512"/>
      <c r="IRL94" s="512"/>
      <c r="IRT94" s="512"/>
      <c r="ISB94" s="512"/>
      <c r="ISJ94" s="512"/>
      <c r="ISR94" s="512"/>
      <c r="ISZ94" s="512"/>
      <c r="ITH94" s="512"/>
      <c r="ITP94" s="512"/>
      <c r="ITX94" s="512"/>
      <c r="IUF94" s="512"/>
      <c r="IUN94" s="512"/>
      <c r="IUV94" s="512"/>
      <c r="IVD94" s="512"/>
      <c r="IVL94" s="512"/>
      <c r="IVT94" s="512"/>
      <c r="IWB94" s="512"/>
      <c r="IWJ94" s="512"/>
      <c r="IWR94" s="512"/>
      <c r="IWZ94" s="512"/>
      <c r="IXH94" s="512"/>
      <c r="IXP94" s="512"/>
      <c r="IXX94" s="512"/>
      <c r="IYF94" s="512"/>
      <c r="IYN94" s="512"/>
      <c r="IYV94" s="512"/>
      <c r="IZD94" s="512"/>
      <c r="IZL94" s="512"/>
      <c r="IZT94" s="512"/>
      <c r="JAB94" s="512"/>
      <c r="JAJ94" s="512"/>
      <c r="JAR94" s="512"/>
      <c r="JAZ94" s="512"/>
      <c r="JBH94" s="512"/>
      <c r="JBP94" s="512"/>
      <c r="JBX94" s="512"/>
      <c r="JCF94" s="512"/>
      <c r="JCN94" s="512"/>
      <c r="JCV94" s="512"/>
      <c r="JDD94" s="512"/>
      <c r="JDL94" s="512"/>
      <c r="JDT94" s="512"/>
      <c r="JEB94" s="512"/>
      <c r="JEJ94" s="512"/>
      <c r="JER94" s="512"/>
      <c r="JEZ94" s="512"/>
      <c r="JFH94" s="512"/>
      <c r="JFP94" s="512"/>
      <c r="JFX94" s="512"/>
      <c r="JGF94" s="512"/>
      <c r="JGN94" s="512"/>
      <c r="JGV94" s="512"/>
      <c r="JHD94" s="512"/>
      <c r="JHL94" s="512"/>
      <c r="JHT94" s="512"/>
      <c r="JIB94" s="512"/>
      <c r="JIJ94" s="512"/>
      <c r="JIR94" s="512"/>
      <c r="JIZ94" s="512"/>
      <c r="JJH94" s="512"/>
      <c r="JJP94" s="512"/>
      <c r="JJX94" s="512"/>
      <c r="JKF94" s="512"/>
      <c r="JKN94" s="512"/>
      <c r="JKV94" s="512"/>
      <c r="JLD94" s="512"/>
      <c r="JLL94" s="512"/>
      <c r="JLT94" s="512"/>
      <c r="JMB94" s="512"/>
      <c r="JMJ94" s="512"/>
      <c r="JMR94" s="512"/>
      <c r="JMZ94" s="512"/>
      <c r="JNH94" s="512"/>
      <c r="JNP94" s="512"/>
      <c r="JNX94" s="512"/>
      <c r="JOF94" s="512"/>
      <c r="JON94" s="512"/>
      <c r="JOV94" s="512"/>
      <c r="JPD94" s="512"/>
      <c r="JPL94" s="512"/>
      <c r="JPT94" s="512"/>
      <c r="JQB94" s="512"/>
      <c r="JQJ94" s="512"/>
      <c r="JQR94" s="512"/>
      <c r="JQZ94" s="512"/>
      <c r="JRH94" s="512"/>
      <c r="JRP94" s="512"/>
      <c r="JRX94" s="512"/>
      <c r="JSF94" s="512"/>
      <c r="JSN94" s="512"/>
      <c r="JSV94" s="512"/>
      <c r="JTD94" s="512"/>
      <c r="JTL94" s="512"/>
      <c r="JTT94" s="512"/>
      <c r="JUB94" s="512"/>
      <c r="JUJ94" s="512"/>
      <c r="JUR94" s="512"/>
      <c r="JUZ94" s="512"/>
      <c r="JVH94" s="512"/>
      <c r="JVP94" s="512"/>
      <c r="JVX94" s="512"/>
      <c r="JWF94" s="512"/>
      <c r="JWN94" s="512"/>
      <c r="JWV94" s="512"/>
      <c r="JXD94" s="512"/>
      <c r="JXL94" s="512"/>
      <c r="JXT94" s="512"/>
      <c r="JYB94" s="512"/>
      <c r="JYJ94" s="512"/>
      <c r="JYR94" s="512"/>
      <c r="JYZ94" s="512"/>
      <c r="JZH94" s="512"/>
      <c r="JZP94" s="512"/>
      <c r="JZX94" s="512"/>
      <c r="KAF94" s="512"/>
      <c r="KAN94" s="512"/>
      <c r="KAV94" s="512"/>
      <c r="KBD94" s="512"/>
      <c r="KBL94" s="512"/>
      <c r="KBT94" s="512"/>
      <c r="KCB94" s="512"/>
      <c r="KCJ94" s="512"/>
      <c r="KCR94" s="512"/>
      <c r="KCZ94" s="512"/>
      <c r="KDH94" s="512"/>
      <c r="KDP94" s="512"/>
      <c r="KDX94" s="512"/>
      <c r="KEF94" s="512"/>
      <c r="KEN94" s="512"/>
      <c r="KEV94" s="512"/>
      <c r="KFD94" s="512"/>
      <c r="KFL94" s="512"/>
      <c r="KFT94" s="512"/>
      <c r="KGB94" s="512"/>
      <c r="KGJ94" s="512"/>
      <c r="KGR94" s="512"/>
      <c r="KGZ94" s="512"/>
      <c r="KHH94" s="512"/>
      <c r="KHP94" s="512"/>
      <c r="KHX94" s="512"/>
      <c r="KIF94" s="512"/>
      <c r="KIN94" s="512"/>
      <c r="KIV94" s="512"/>
      <c r="KJD94" s="512"/>
      <c r="KJL94" s="512"/>
      <c r="KJT94" s="512"/>
      <c r="KKB94" s="512"/>
      <c r="KKJ94" s="512"/>
      <c r="KKR94" s="512"/>
      <c r="KKZ94" s="512"/>
      <c r="KLH94" s="512"/>
      <c r="KLP94" s="512"/>
      <c r="KLX94" s="512"/>
      <c r="KMF94" s="512"/>
      <c r="KMN94" s="512"/>
      <c r="KMV94" s="512"/>
      <c r="KND94" s="512"/>
      <c r="KNL94" s="512"/>
      <c r="KNT94" s="512"/>
      <c r="KOB94" s="512"/>
      <c r="KOJ94" s="512"/>
      <c r="KOR94" s="512"/>
      <c r="KOZ94" s="512"/>
      <c r="KPH94" s="512"/>
      <c r="KPP94" s="512"/>
      <c r="KPX94" s="512"/>
      <c r="KQF94" s="512"/>
      <c r="KQN94" s="512"/>
      <c r="KQV94" s="512"/>
      <c r="KRD94" s="512"/>
      <c r="KRL94" s="512"/>
      <c r="KRT94" s="512"/>
      <c r="KSB94" s="512"/>
      <c r="KSJ94" s="512"/>
      <c r="KSR94" s="512"/>
      <c r="KSZ94" s="512"/>
      <c r="KTH94" s="512"/>
      <c r="KTP94" s="512"/>
      <c r="KTX94" s="512"/>
      <c r="KUF94" s="512"/>
      <c r="KUN94" s="512"/>
      <c r="KUV94" s="512"/>
      <c r="KVD94" s="512"/>
      <c r="KVL94" s="512"/>
      <c r="KVT94" s="512"/>
      <c r="KWB94" s="512"/>
      <c r="KWJ94" s="512"/>
      <c r="KWR94" s="512"/>
      <c r="KWZ94" s="512"/>
      <c r="KXH94" s="512"/>
      <c r="KXP94" s="512"/>
      <c r="KXX94" s="512"/>
      <c r="KYF94" s="512"/>
      <c r="KYN94" s="512"/>
      <c r="KYV94" s="512"/>
      <c r="KZD94" s="512"/>
      <c r="KZL94" s="512"/>
      <c r="KZT94" s="512"/>
      <c r="LAB94" s="512"/>
      <c r="LAJ94" s="512"/>
      <c r="LAR94" s="512"/>
      <c r="LAZ94" s="512"/>
      <c r="LBH94" s="512"/>
      <c r="LBP94" s="512"/>
      <c r="LBX94" s="512"/>
      <c r="LCF94" s="512"/>
      <c r="LCN94" s="512"/>
      <c r="LCV94" s="512"/>
      <c r="LDD94" s="512"/>
      <c r="LDL94" s="512"/>
      <c r="LDT94" s="512"/>
      <c r="LEB94" s="512"/>
      <c r="LEJ94" s="512"/>
      <c r="LER94" s="512"/>
      <c r="LEZ94" s="512"/>
      <c r="LFH94" s="512"/>
      <c r="LFP94" s="512"/>
      <c r="LFX94" s="512"/>
      <c r="LGF94" s="512"/>
      <c r="LGN94" s="512"/>
      <c r="LGV94" s="512"/>
      <c r="LHD94" s="512"/>
      <c r="LHL94" s="512"/>
      <c r="LHT94" s="512"/>
      <c r="LIB94" s="512"/>
      <c r="LIJ94" s="512"/>
      <c r="LIR94" s="512"/>
      <c r="LIZ94" s="512"/>
      <c r="LJH94" s="512"/>
      <c r="LJP94" s="512"/>
      <c r="LJX94" s="512"/>
      <c r="LKF94" s="512"/>
      <c r="LKN94" s="512"/>
      <c r="LKV94" s="512"/>
      <c r="LLD94" s="512"/>
      <c r="LLL94" s="512"/>
      <c r="LLT94" s="512"/>
      <c r="LMB94" s="512"/>
      <c r="LMJ94" s="512"/>
      <c r="LMR94" s="512"/>
      <c r="LMZ94" s="512"/>
      <c r="LNH94" s="512"/>
      <c r="LNP94" s="512"/>
      <c r="LNX94" s="512"/>
      <c r="LOF94" s="512"/>
      <c r="LON94" s="512"/>
      <c r="LOV94" s="512"/>
      <c r="LPD94" s="512"/>
      <c r="LPL94" s="512"/>
      <c r="LPT94" s="512"/>
      <c r="LQB94" s="512"/>
      <c r="LQJ94" s="512"/>
      <c r="LQR94" s="512"/>
      <c r="LQZ94" s="512"/>
      <c r="LRH94" s="512"/>
      <c r="LRP94" s="512"/>
      <c r="LRX94" s="512"/>
      <c r="LSF94" s="512"/>
      <c r="LSN94" s="512"/>
      <c r="LSV94" s="512"/>
      <c r="LTD94" s="512"/>
      <c r="LTL94" s="512"/>
      <c r="LTT94" s="512"/>
      <c r="LUB94" s="512"/>
      <c r="LUJ94" s="512"/>
      <c r="LUR94" s="512"/>
      <c r="LUZ94" s="512"/>
      <c r="LVH94" s="512"/>
      <c r="LVP94" s="512"/>
      <c r="LVX94" s="512"/>
      <c r="LWF94" s="512"/>
      <c r="LWN94" s="512"/>
      <c r="LWV94" s="512"/>
      <c r="LXD94" s="512"/>
      <c r="LXL94" s="512"/>
      <c r="LXT94" s="512"/>
      <c r="LYB94" s="512"/>
      <c r="LYJ94" s="512"/>
      <c r="LYR94" s="512"/>
      <c r="LYZ94" s="512"/>
      <c r="LZH94" s="512"/>
      <c r="LZP94" s="512"/>
      <c r="LZX94" s="512"/>
      <c r="MAF94" s="512"/>
      <c r="MAN94" s="512"/>
      <c r="MAV94" s="512"/>
      <c r="MBD94" s="512"/>
      <c r="MBL94" s="512"/>
      <c r="MBT94" s="512"/>
      <c r="MCB94" s="512"/>
      <c r="MCJ94" s="512"/>
      <c r="MCR94" s="512"/>
      <c r="MCZ94" s="512"/>
      <c r="MDH94" s="512"/>
      <c r="MDP94" s="512"/>
      <c r="MDX94" s="512"/>
      <c r="MEF94" s="512"/>
      <c r="MEN94" s="512"/>
      <c r="MEV94" s="512"/>
      <c r="MFD94" s="512"/>
      <c r="MFL94" s="512"/>
      <c r="MFT94" s="512"/>
      <c r="MGB94" s="512"/>
      <c r="MGJ94" s="512"/>
      <c r="MGR94" s="512"/>
      <c r="MGZ94" s="512"/>
      <c r="MHH94" s="512"/>
      <c r="MHP94" s="512"/>
      <c r="MHX94" s="512"/>
      <c r="MIF94" s="512"/>
      <c r="MIN94" s="512"/>
      <c r="MIV94" s="512"/>
      <c r="MJD94" s="512"/>
      <c r="MJL94" s="512"/>
      <c r="MJT94" s="512"/>
      <c r="MKB94" s="512"/>
      <c r="MKJ94" s="512"/>
      <c r="MKR94" s="512"/>
      <c r="MKZ94" s="512"/>
      <c r="MLH94" s="512"/>
      <c r="MLP94" s="512"/>
      <c r="MLX94" s="512"/>
      <c r="MMF94" s="512"/>
      <c r="MMN94" s="512"/>
      <c r="MMV94" s="512"/>
      <c r="MND94" s="512"/>
      <c r="MNL94" s="512"/>
      <c r="MNT94" s="512"/>
      <c r="MOB94" s="512"/>
      <c r="MOJ94" s="512"/>
      <c r="MOR94" s="512"/>
      <c r="MOZ94" s="512"/>
      <c r="MPH94" s="512"/>
      <c r="MPP94" s="512"/>
      <c r="MPX94" s="512"/>
      <c r="MQF94" s="512"/>
      <c r="MQN94" s="512"/>
      <c r="MQV94" s="512"/>
      <c r="MRD94" s="512"/>
      <c r="MRL94" s="512"/>
      <c r="MRT94" s="512"/>
      <c r="MSB94" s="512"/>
      <c r="MSJ94" s="512"/>
      <c r="MSR94" s="512"/>
      <c r="MSZ94" s="512"/>
      <c r="MTH94" s="512"/>
      <c r="MTP94" s="512"/>
      <c r="MTX94" s="512"/>
      <c r="MUF94" s="512"/>
      <c r="MUN94" s="512"/>
      <c r="MUV94" s="512"/>
      <c r="MVD94" s="512"/>
      <c r="MVL94" s="512"/>
      <c r="MVT94" s="512"/>
      <c r="MWB94" s="512"/>
      <c r="MWJ94" s="512"/>
      <c r="MWR94" s="512"/>
      <c r="MWZ94" s="512"/>
      <c r="MXH94" s="512"/>
      <c r="MXP94" s="512"/>
      <c r="MXX94" s="512"/>
      <c r="MYF94" s="512"/>
      <c r="MYN94" s="512"/>
      <c r="MYV94" s="512"/>
      <c r="MZD94" s="512"/>
      <c r="MZL94" s="512"/>
      <c r="MZT94" s="512"/>
      <c r="NAB94" s="512"/>
      <c r="NAJ94" s="512"/>
      <c r="NAR94" s="512"/>
      <c r="NAZ94" s="512"/>
      <c r="NBH94" s="512"/>
      <c r="NBP94" s="512"/>
      <c r="NBX94" s="512"/>
      <c r="NCF94" s="512"/>
      <c r="NCN94" s="512"/>
      <c r="NCV94" s="512"/>
      <c r="NDD94" s="512"/>
      <c r="NDL94" s="512"/>
      <c r="NDT94" s="512"/>
      <c r="NEB94" s="512"/>
      <c r="NEJ94" s="512"/>
      <c r="NER94" s="512"/>
      <c r="NEZ94" s="512"/>
      <c r="NFH94" s="512"/>
      <c r="NFP94" s="512"/>
      <c r="NFX94" s="512"/>
      <c r="NGF94" s="512"/>
      <c r="NGN94" s="512"/>
      <c r="NGV94" s="512"/>
      <c r="NHD94" s="512"/>
      <c r="NHL94" s="512"/>
      <c r="NHT94" s="512"/>
      <c r="NIB94" s="512"/>
      <c r="NIJ94" s="512"/>
      <c r="NIR94" s="512"/>
      <c r="NIZ94" s="512"/>
      <c r="NJH94" s="512"/>
      <c r="NJP94" s="512"/>
      <c r="NJX94" s="512"/>
      <c r="NKF94" s="512"/>
      <c r="NKN94" s="512"/>
      <c r="NKV94" s="512"/>
      <c r="NLD94" s="512"/>
      <c r="NLL94" s="512"/>
      <c r="NLT94" s="512"/>
      <c r="NMB94" s="512"/>
      <c r="NMJ94" s="512"/>
      <c r="NMR94" s="512"/>
      <c r="NMZ94" s="512"/>
      <c r="NNH94" s="512"/>
      <c r="NNP94" s="512"/>
      <c r="NNX94" s="512"/>
      <c r="NOF94" s="512"/>
      <c r="NON94" s="512"/>
      <c r="NOV94" s="512"/>
      <c r="NPD94" s="512"/>
      <c r="NPL94" s="512"/>
      <c r="NPT94" s="512"/>
      <c r="NQB94" s="512"/>
      <c r="NQJ94" s="512"/>
      <c r="NQR94" s="512"/>
      <c r="NQZ94" s="512"/>
      <c r="NRH94" s="512"/>
      <c r="NRP94" s="512"/>
      <c r="NRX94" s="512"/>
      <c r="NSF94" s="512"/>
      <c r="NSN94" s="512"/>
      <c r="NSV94" s="512"/>
      <c r="NTD94" s="512"/>
      <c r="NTL94" s="512"/>
      <c r="NTT94" s="512"/>
      <c r="NUB94" s="512"/>
      <c r="NUJ94" s="512"/>
      <c r="NUR94" s="512"/>
      <c r="NUZ94" s="512"/>
      <c r="NVH94" s="512"/>
      <c r="NVP94" s="512"/>
      <c r="NVX94" s="512"/>
      <c r="NWF94" s="512"/>
      <c r="NWN94" s="512"/>
      <c r="NWV94" s="512"/>
      <c r="NXD94" s="512"/>
      <c r="NXL94" s="512"/>
      <c r="NXT94" s="512"/>
      <c r="NYB94" s="512"/>
      <c r="NYJ94" s="512"/>
      <c r="NYR94" s="512"/>
      <c r="NYZ94" s="512"/>
      <c r="NZH94" s="512"/>
      <c r="NZP94" s="512"/>
      <c r="NZX94" s="512"/>
      <c r="OAF94" s="512"/>
      <c r="OAN94" s="512"/>
      <c r="OAV94" s="512"/>
      <c r="OBD94" s="512"/>
      <c r="OBL94" s="512"/>
      <c r="OBT94" s="512"/>
      <c r="OCB94" s="512"/>
      <c r="OCJ94" s="512"/>
      <c r="OCR94" s="512"/>
      <c r="OCZ94" s="512"/>
      <c r="ODH94" s="512"/>
      <c r="ODP94" s="512"/>
      <c r="ODX94" s="512"/>
      <c r="OEF94" s="512"/>
      <c r="OEN94" s="512"/>
      <c r="OEV94" s="512"/>
      <c r="OFD94" s="512"/>
      <c r="OFL94" s="512"/>
      <c r="OFT94" s="512"/>
      <c r="OGB94" s="512"/>
      <c r="OGJ94" s="512"/>
      <c r="OGR94" s="512"/>
      <c r="OGZ94" s="512"/>
      <c r="OHH94" s="512"/>
      <c r="OHP94" s="512"/>
      <c r="OHX94" s="512"/>
      <c r="OIF94" s="512"/>
      <c r="OIN94" s="512"/>
      <c r="OIV94" s="512"/>
      <c r="OJD94" s="512"/>
      <c r="OJL94" s="512"/>
      <c r="OJT94" s="512"/>
      <c r="OKB94" s="512"/>
      <c r="OKJ94" s="512"/>
      <c r="OKR94" s="512"/>
      <c r="OKZ94" s="512"/>
      <c r="OLH94" s="512"/>
      <c r="OLP94" s="512"/>
      <c r="OLX94" s="512"/>
      <c r="OMF94" s="512"/>
      <c r="OMN94" s="512"/>
      <c r="OMV94" s="512"/>
      <c r="OND94" s="512"/>
      <c r="ONL94" s="512"/>
      <c r="ONT94" s="512"/>
      <c r="OOB94" s="512"/>
      <c r="OOJ94" s="512"/>
      <c r="OOR94" s="512"/>
      <c r="OOZ94" s="512"/>
      <c r="OPH94" s="512"/>
      <c r="OPP94" s="512"/>
      <c r="OPX94" s="512"/>
      <c r="OQF94" s="512"/>
      <c r="OQN94" s="512"/>
      <c r="OQV94" s="512"/>
      <c r="ORD94" s="512"/>
      <c r="ORL94" s="512"/>
      <c r="ORT94" s="512"/>
      <c r="OSB94" s="512"/>
      <c r="OSJ94" s="512"/>
      <c r="OSR94" s="512"/>
      <c r="OSZ94" s="512"/>
      <c r="OTH94" s="512"/>
      <c r="OTP94" s="512"/>
      <c r="OTX94" s="512"/>
      <c r="OUF94" s="512"/>
      <c r="OUN94" s="512"/>
      <c r="OUV94" s="512"/>
      <c r="OVD94" s="512"/>
      <c r="OVL94" s="512"/>
      <c r="OVT94" s="512"/>
      <c r="OWB94" s="512"/>
      <c r="OWJ94" s="512"/>
      <c r="OWR94" s="512"/>
      <c r="OWZ94" s="512"/>
      <c r="OXH94" s="512"/>
      <c r="OXP94" s="512"/>
      <c r="OXX94" s="512"/>
      <c r="OYF94" s="512"/>
      <c r="OYN94" s="512"/>
      <c r="OYV94" s="512"/>
      <c r="OZD94" s="512"/>
      <c r="OZL94" s="512"/>
      <c r="OZT94" s="512"/>
      <c r="PAB94" s="512"/>
      <c r="PAJ94" s="512"/>
      <c r="PAR94" s="512"/>
      <c r="PAZ94" s="512"/>
      <c r="PBH94" s="512"/>
      <c r="PBP94" s="512"/>
      <c r="PBX94" s="512"/>
      <c r="PCF94" s="512"/>
      <c r="PCN94" s="512"/>
      <c r="PCV94" s="512"/>
      <c r="PDD94" s="512"/>
      <c r="PDL94" s="512"/>
      <c r="PDT94" s="512"/>
      <c r="PEB94" s="512"/>
      <c r="PEJ94" s="512"/>
      <c r="PER94" s="512"/>
      <c r="PEZ94" s="512"/>
      <c r="PFH94" s="512"/>
      <c r="PFP94" s="512"/>
      <c r="PFX94" s="512"/>
      <c r="PGF94" s="512"/>
      <c r="PGN94" s="512"/>
      <c r="PGV94" s="512"/>
      <c r="PHD94" s="512"/>
      <c r="PHL94" s="512"/>
      <c r="PHT94" s="512"/>
      <c r="PIB94" s="512"/>
      <c r="PIJ94" s="512"/>
      <c r="PIR94" s="512"/>
      <c r="PIZ94" s="512"/>
      <c r="PJH94" s="512"/>
      <c r="PJP94" s="512"/>
      <c r="PJX94" s="512"/>
      <c r="PKF94" s="512"/>
      <c r="PKN94" s="512"/>
      <c r="PKV94" s="512"/>
      <c r="PLD94" s="512"/>
      <c r="PLL94" s="512"/>
      <c r="PLT94" s="512"/>
      <c r="PMB94" s="512"/>
      <c r="PMJ94" s="512"/>
      <c r="PMR94" s="512"/>
      <c r="PMZ94" s="512"/>
      <c r="PNH94" s="512"/>
      <c r="PNP94" s="512"/>
      <c r="PNX94" s="512"/>
      <c r="POF94" s="512"/>
      <c r="PON94" s="512"/>
      <c r="POV94" s="512"/>
      <c r="PPD94" s="512"/>
      <c r="PPL94" s="512"/>
      <c r="PPT94" s="512"/>
      <c r="PQB94" s="512"/>
      <c r="PQJ94" s="512"/>
      <c r="PQR94" s="512"/>
      <c r="PQZ94" s="512"/>
      <c r="PRH94" s="512"/>
      <c r="PRP94" s="512"/>
      <c r="PRX94" s="512"/>
      <c r="PSF94" s="512"/>
      <c r="PSN94" s="512"/>
      <c r="PSV94" s="512"/>
      <c r="PTD94" s="512"/>
      <c r="PTL94" s="512"/>
      <c r="PTT94" s="512"/>
      <c r="PUB94" s="512"/>
      <c r="PUJ94" s="512"/>
      <c r="PUR94" s="512"/>
      <c r="PUZ94" s="512"/>
      <c r="PVH94" s="512"/>
      <c r="PVP94" s="512"/>
      <c r="PVX94" s="512"/>
      <c r="PWF94" s="512"/>
      <c r="PWN94" s="512"/>
      <c r="PWV94" s="512"/>
      <c r="PXD94" s="512"/>
      <c r="PXL94" s="512"/>
      <c r="PXT94" s="512"/>
      <c r="PYB94" s="512"/>
      <c r="PYJ94" s="512"/>
      <c r="PYR94" s="512"/>
      <c r="PYZ94" s="512"/>
      <c r="PZH94" s="512"/>
      <c r="PZP94" s="512"/>
      <c r="PZX94" s="512"/>
      <c r="QAF94" s="512"/>
      <c r="QAN94" s="512"/>
      <c r="QAV94" s="512"/>
      <c r="QBD94" s="512"/>
      <c r="QBL94" s="512"/>
      <c r="QBT94" s="512"/>
      <c r="QCB94" s="512"/>
      <c r="QCJ94" s="512"/>
      <c r="QCR94" s="512"/>
      <c r="QCZ94" s="512"/>
      <c r="QDH94" s="512"/>
      <c r="QDP94" s="512"/>
      <c r="QDX94" s="512"/>
      <c r="QEF94" s="512"/>
      <c r="QEN94" s="512"/>
      <c r="QEV94" s="512"/>
      <c r="QFD94" s="512"/>
      <c r="QFL94" s="512"/>
      <c r="QFT94" s="512"/>
      <c r="QGB94" s="512"/>
      <c r="QGJ94" s="512"/>
      <c r="QGR94" s="512"/>
      <c r="QGZ94" s="512"/>
      <c r="QHH94" s="512"/>
      <c r="QHP94" s="512"/>
      <c r="QHX94" s="512"/>
      <c r="QIF94" s="512"/>
      <c r="QIN94" s="512"/>
      <c r="QIV94" s="512"/>
      <c r="QJD94" s="512"/>
      <c r="QJL94" s="512"/>
      <c r="QJT94" s="512"/>
      <c r="QKB94" s="512"/>
      <c r="QKJ94" s="512"/>
      <c r="QKR94" s="512"/>
      <c r="QKZ94" s="512"/>
      <c r="QLH94" s="512"/>
      <c r="QLP94" s="512"/>
      <c r="QLX94" s="512"/>
      <c r="QMF94" s="512"/>
      <c r="QMN94" s="512"/>
      <c r="QMV94" s="512"/>
      <c r="QND94" s="512"/>
      <c r="QNL94" s="512"/>
      <c r="QNT94" s="512"/>
      <c r="QOB94" s="512"/>
      <c r="QOJ94" s="512"/>
      <c r="QOR94" s="512"/>
      <c r="QOZ94" s="512"/>
      <c r="QPH94" s="512"/>
      <c r="QPP94" s="512"/>
      <c r="QPX94" s="512"/>
      <c r="QQF94" s="512"/>
      <c r="QQN94" s="512"/>
      <c r="QQV94" s="512"/>
      <c r="QRD94" s="512"/>
      <c r="QRL94" s="512"/>
      <c r="QRT94" s="512"/>
      <c r="QSB94" s="512"/>
      <c r="QSJ94" s="512"/>
      <c r="QSR94" s="512"/>
      <c r="QSZ94" s="512"/>
      <c r="QTH94" s="512"/>
      <c r="QTP94" s="512"/>
      <c r="QTX94" s="512"/>
      <c r="QUF94" s="512"/>
      <c r="QUN94" s="512"/>
      <c r="QUV94" s="512"/>
      <c r="QVD94" s="512"/>
      <c r="QVL94" s="512"/>
      <c r="QVT94" s="512"/>
      <c r="QWB94" s="512"/>
      <c r="QWJ94" s="512"/>
      <c r="QWR94" s="512"/>
      <c r="QWZ94" s="512"/>
      <c r="QXH94" s="512"/>
      <c r="QXP94" s="512"/>
      <c r="QXX94" s="512"/>
      <c r="QYF94" s="512"/>
      <c r="QYN94" s="512"/>
      <c r="QYV94" s="512"/>
      <c r="QZD94" s="512"/>
      <c r="QZL94" s="512"/>
      <c r="QZT94" s="512"/>
      <c r="RAB94" s="512"/>
      <c r="RAJ94" s="512"/>
      <c r="RAR94" s="512"/>
      <c r="RAZ94" s="512"/>
      <c r="RBH94" s="512"/>
      <c r="RBP94" s="512"/>
      <c r="RBX94" s="512"/>
      <c r="RCF94" s="512"/>
      <c r="RCN94" s="512"/>
      <c r="RCV94" s="512"/>
      <c r="RDD94" s="512"/>
      <c r="RDL94" s="512"/>
      <c r="RDT94" s="512"/>
      <c r="REB94" s="512"/>
      <c r="REJ94" s="512"/>
      <c r="RER94" s="512"/>
      <c r="REZ94" s="512"/>
      <c r="RFH94" s="512"/>
      <c r="RFP94" s="512"/>
      <c r="RFX94" s="512"/>
      <c r="RGF94" s="512"/>
      <c r="RGN94" s="512"/>
      <c r="RGV94" s="512"/>
      <c r="RHD94" s="512"/>
      <c r="RHL94" s="512"/>
      <c r="RHT94" s="512"/>
      <c r="RIB94" s="512"/>
      <c r="RIJ94" s="512"/>
      <c r="RIR94" s="512"/>
      <c r="RIZ94" s="512"/>
      <c r="RJH94" s="512"/>
      <c r="RJP94" s="512"/>
      <c r="RJX94" s="512"/>
      <c r="RKF94" s="512"/>
      <c r="RKN94" s="512"/>
      <c r="RKV94" s="512"/>
      <c r="RLD94" s="512"/>
      <c r="RLL94" s="512"/>
      <c r="RLT94" s="512"/>
      <c r="RMB94" s="512"/>
      <c r="RMJ94" s="512"/>
      <c r="RMR94" s="512"/>
      <c r="RMZ94" s="512"/>
      <c r="RNH94" s="512"/>
      <c r="RNP94" s="512"/>
      <c r="RNX94" s="512"/>
      <c r="ROF94" s="512"/>
      <c r="RON94" s="512"/>
      <c r="ROV94" s="512"/>
      <c r="RPD94" s="512"/>
      <c r="RPL94" s="512"/>
      <c r="RPT94" s="512"/>
      <c r="RQB94" s="512"/>
      <c r="RQJ94" s="512"/>
      <c r="RQR94" s="512"/>
      <c r="RQZ94" s="512"/>
      <c r="RRH94" s="512"/>
      <c r="RRP94" s="512"/>
      <c r="RRX94" s="512"/>
      <c r="RSF94" s="512"/>
      <c r="RSN94" s="512"/>
      <c r="RSV94" s="512"/>
      <c r="RTD94" s="512"/>
      <c r="RTL94" s="512"/>
      <c r="RTT94" s="512"/>
      <c r="RUB94" s="512"/>
      <c r="RUJ94" s="512"/>
      <c r="RUR94" s="512"/>
      <c r="RUZ94" s="512"/>
      <c r="RVH94" s="512"/>
      <c r="RVP94" s="512"/>
      <c r="RVX94" s="512"/>
      <c r="RWF94" s="512"/>
      <c r="RWN94" s="512"/>
      <c r="RWV94" s="512"/>
      <c r="RXD94" s="512"/>
      <c r="RXL94" s="512"/>
      <c r="RXT94" s="512"/>
      <c r="RYB94" s="512"/>
      <c r="RYJ94" s="512"/>
      <c r="RYR94" s="512"/>
      <c r="RYZ94" s="512"/>
      <c r="RZH94" s="512"/>
      <c r="RZP94" s="512"/>
      <c r="RZX94" s="512"/>
      <c r="SAF94" s="512"/>
      <c r="SAN94" s="512"/>
      <c r="SAV94" s="512"/>
      <c r="SBD94" s="512"/>
      <c r="SBL94" s="512"/>
      <c r="SBT94" s="512"/>
      <c r="SCB94" s="512"/>
      <c r="SCJ94" s="512"/>
      <c r="SCR94" s="512"/>
      <c r="SCZ94" s="512"/>
      <c r="SDH94" s="512"/>
      <c r="SDP94" s="512"/>
      <c r="SDX94" s="512"/>
      <c r="SEF94" s="512"/>
      <c r="SEN94" s="512"/>
      <c r="SEV94" s="512"/>
      <c r="SFD94" s="512"/>
      <c r="SFL94" s="512"/>
      <c r="SFT94" s="512"/>
      <c r="SGB94" s="512"/>
      <c r="SGJ94" s="512"/>
      <c r="SGR94" s="512"/>
      <c r="SGZ94" s="512"/>
      <c r="SHH94" s="512"/>
      <c r="SHP94" s="512"/>
      <c r="SHX94" s="512"/>
      <c r="SIF94" s="512"/>
      <c r="SIN94" s="512"/>
      <c r="SIV94" s="512"/>
      <c r="SJD94" s="512"/>
      <c r="SJL94" s="512"/>
      <c r="SJT94" s="512"/>
      <c r="SKB94" s="512"/>
      <c r="SKJ94" s="512"/>
      <c r="SKR94" s="512"/>
      <c r="SKZ94" s="512"/>
      <c r="SLH94" s="512"/>
      <c r="SLP94" s="512"/>
      <c r="SLX94" s="512"/>
      <c r="SMF94" s="512"/>
      <c r="SMN94" s="512"/>
      <c r="SMV94" s="512"/>
      <c r="SND94" s="512"/>
      <c r="SNL94" s="512"/>
      <c r="SNT94" s="512"/>
      <c r="SOB94" s="512"/>
      <c r="SOJ94" s="512"/>
      <c r="SOR94" s="512"/>
      <c r="SOZ94" s="512"/>
      <c r="SPH94" s="512"/>
      <c r="SPP94" s="512"/>
      <c r="SPX94" s="512"/>
      <c r="SQF94" s="512"/>
      <c r="SQN94" s="512"/>
      <c r="SQV94" s="512"/>
      <c r="SRD94" s="512"/>
      <c r="SRL94" s="512"/>
      <c r="SRT94" s="512"/>
      <c r="SSB94" s="512"/>
      <c r="SSJ94" s="512"/>
      <c r="SSR94" s="512"/>
      <c r="SSZ94" s="512"/>
      <c r="STH94" s="512"/>
      <c r="STP94" s="512"/>
      <c r="STX94" s="512"/>
      <c r="SUF94" s="512"/>
      <c r="SUN94" s="512"/>
      <c r="SUV94" s="512"/>
      <c r="SVD94" s="512"/>
      <c r="SVL94" s="512"/>
      <c r="SVT94" s="512"/>
      <c r="SWB94" s="512"/>
      <c r="SWJ94" s="512"/>
      <c r="SWR94" s="512"/>
      <c r="SWZ94" s="512"/>
      <c r="SXH94" s="512"/>
      <c r="SXP94" s="512"/>
      <c r="SXX94" s="512"/>
      <c r="SYF94" s="512"/>
      <c r="SYN94" s="512"/>
      <c r="SYV94" s="512"/>
      <c r="SZD94" s="512"/>
      <c r="SZL94" s="512"/>
      <c r="SZT94" s="512"/>
      <c r="TAB94" s="512"/>
      <c r="TAJ94" s="512"/>
      <c r="TAR94" s="512"/>
      <c r="TAZ94" s="512"/>
      <c r="TBH94" s="512"/>
      <c r="TBP94" s="512"/>
      <c r="TBX94" s="512"/>
      <c r="TCF94" s="512"/>
      <c r="TCN94" s="512"/>
      <c r="TCV94" s="512"/>
      <c r="TDD94" s="512"/>
      <c r="TDL94" s="512"/>
      <c r="TDT94" s="512"/>
      <c r="TEB94" s="512"/>
      <c r="TEJ94" s="512"/>
      <c r="TER94" s="512"/>
      <c r="TEZ94" s="512"/>
      <c r="TFH94" s="512"/>
      <c r="TFP94" s="512"/>
      <c r="TFX94" s="512"/>
      <c r="TGF94" s="512"/>
      <c r="TGN94" s="512"/>
      <c r="TGV94" s="512"/>
      <c r="THD94" s="512"/>
      <c r="THL94" s="512"/>
      <c r="THT94" s="512"/>
      <c r="TIB94" s="512"/>
      <c r="TIJ94" s="512"/>
      <c r="TIR94" s="512"/>
      <c r="TIZ94" s="512"/>
      <c r="TJH94" s="512"/>
      <c r="TJP94" s="512"/>
      <c r="TJX94" s="512"/>
      <c r="TKF94" s="512"/>
      <c r="TKN94" s="512"/>
      <c r="TKV94" s="512"/>
      <c r="TLD94" s="512"/>
      <c r="TLL94" s="512"/>
      <c r="TLT94" s="512"/>
      <c r="TMB94" s="512"/>
      <c r="TMJ94" s="512"/>
      <c r="TMR94" s="512"/>
      <c r="TMZ94" s="512"/>
      <c r="TNH94" s="512"/>
      <c r="TNP94" s="512"/>
      <c r="TNX94" s="512"/>
      <c r="TOF94" s="512"/>
      <c r="TON94" s="512"/>
      <c r="TOV94" s="512"/>
      <c r="TPD94" s="512"/>
      <c r="TPL94" s="512"/>
      <c r="TPT94" s="512"/>
      <c r="TQB94" s="512"/>
      <c r="TQJ94" s="512"/>
      <c r="TQR94" s="512"/>
      <c r="TQZ94" s="512"/>
      <c r="TRH94" s="512"/>
      <c r="TRP94" s="512"/>
      <c r="TRX94" s="512"/>
      <c r="TSF94" s="512"/>
      <c r="TSN94" s="512"/>
      <c r="TSV94" s="512"/>
      <c r="TTD94" s="512"/>
      <c r="TTL94" s="512"/>
      <c r="TTT94" s="512"/>
      <c r="TUB94" s="512"/>
      <c r="TUJ94" s="512"/>
      <c r="TUR94" s="512"/>
      <c r="TUZ94" s="512"/>
      <c r="TVH94" s="512"/>
      <c r="TVP94" s="512"/>
      <c r="TVX94" s="512"/>
      <c r="TWF94" s="512"/>
      <c r="TWN94" s="512"/>
      <c r="TWV94" s="512"/>
      <c r="TXD94" s="512"/>
      <c r="TXL94" s="512"/>
      <c r="TXT94" s="512"/>
      <c r="TYB94" s="512"/>
      <c r="TYJ94" s="512"/>
      <c r="TYR94" s="512"/>
      <c r="TYZ94" s="512"/>
      <c r="TZH94" s="512"/>
      <c r="TZP94" s="512"/>
      <c r="TZX94" s="512"/>
      <c r="UAF94" s="512"/>
      <c r="UAN94" s="512"/>
      <c r="UAV94" s="512"/>
      <c r="UBD94" s="512"/>
      <c r="UBL94" s="512"/>
      <c r="UBT94" s="512"/>
      <c r="UCB94" s="512"/>
      <c r="UCJ94" s="512"/>
      <c r="UCR94" s="512"/>
      <c r="UCZ94" s="512"/>
      <c r="UDH94" s="512"/>
      <c r="UDP94" s="512"/>
      <c r="UDX94" s="512"/>
      <c r="UEF94" s="512"/>
      <c r="UEN94" s="512"/>
      <c r="UEV94" s="512"/>
      <c r="UFD94" s="512"/>
      <c r="UFL94" s="512"/>
      <c r="UFT94" s="512"/>
      <c r="UGB94" s="512"/>
      <c r="UGJ94" s="512"/>
      <c r="UGR94" s="512"/>
      <c r="UGZ94" s="512"/>
      <c r="UHH94" s="512"/>
      <c r="UHP94" s="512"/>
      <c r="UHX94" s="512"/>
      <c r="UIF94" s="512"/>
      <c r="UIN94" s="512"/>
      <c r="UIV94" s="512"/>
      <c r="UJD94" s="512"/>
      <c r="UJL94" s="512"/>
      <c r="UJT94" s="512"/>
      <c r="UKB94" s="512"/>
      <c r="UKJ94" s="512"/>
      <c r="UKR94" s="512"/>
      <c r="UKZ94" s="512"/>
      <c r="ULH94" s="512"/>
      <c r="ULP94" s="512"/>
      <c r="ULX94" s="512"/>
      <c r="UMF94" s="512"/>
      <c r="UMN94" s="512"/>
      <c r="UMV94" s="512"/>
      <c r="UND94" s="512"/>
      <c r="UNL94" s="512"/>
      <c r="UNT94" s="512"/>
      <c r="UOB94" s="512"/>
      <c r="UOJ94" s="512"/>
      <c r="UOR94" s="512"/>
      <c r="UOZ94" s="512"/>
      <c r="UPH94" s="512"/>
      <c r="UPP94" s="512"/>
      <c r="UPX94" s="512"/>
      <c r="UQF94" s="512"/>
      <c r="UQN94" s="512"/>
      <c r="UQV94" s="512"/>
      <c r="URD94" s="512"/>
      <c r="URL94" s="512"/>
      <c r="URT94" s="512"/>
      <c r="USB94" s="512"/>
      <c r="USJ94" s="512"/>
      <c r="USR94" s="512"/>
      <c r="USZ94" s="512"/>
      <c r="UTH94" s="512"/>
      <c r="UTP94" s="512"/>
      <c r="UTX94" s="512"/>
      <c r="UUF94" s="512"/>
      <c r="UUN94" s="512"/>
      <c r="UUV94" s="512"/>
      <c r="UVD94" s="512"/>
      <c r="UVL94" s="512"/>
      <c r="UVT94" s="512"/>
      <c r="UWB94" s="512"/>
      <c r="UWJ94" s="512"/>
      <c r="UWR94" s="512"/>
      <c r="UWZ94" s="512"/>
      <c r="UXH94" s="512"/>
      <c r="UXP94" s="512"/>
      <c r="UXX94" s="512"/>
      <c r="UYF94" s="512"/>
      <c r="UYN94" s="512"/>
      <c r="UYV94" s="512"/>
      <c r="UZD94" s="512"/>
      <c r="UZL94" s="512"/>
      <c r="UZT94" s="512"/>
      <c r="VAB94" s="512"/>
      <c r="VAJ94" s="512"/>
      <c r="VAR94" s="512"/>
      <c r="VAZ94" s="512"/>
      <c r="VBH94" s="512"/>
      <c r="VBP94" s="512"/>
      <c r="VBX94" s="512"/>
      <c r="VCF94" s="512"/>
      <c r="VCN94" s="512"/>
      <c r="VCV94" s="512"/>
      <c r="VDD94" s="512"/>
      <c r="VDL94" s="512"/>
      <c r="VDT94" s="512"/>
      <c r="VEB94" s="512"/>
      <c r="VEJ94" s="512"/>
      <c r="VER94" s="512"/>
      <c r="VEZ94" s="512"/>
      <c r="VFH94" s="512"/>
      <c r="VFP94" s="512"/>
      <c r="VFX94" s="512"/>
      <c r="VGF94" s="512"/>
      <c r="VGN94" s="512"/>
      <c r="VGV94" s="512"/>
      <c r="VHD94" s="512"/>
      <c r="VHL94" s="512"/>
      <c r="VHT94" s="512"/>
      <c r="VIB94" s="512"/>
      <c r="VIJ94" s="512"/>
      <c r="VIR94" s="512"/>
      <c r="VIZ94" s="512"/>
      <c r="VJH94" s="512"/>
      <c r="VJP94" s="512"/>
      <c r="VJX94" s="512"/>
      <c r="VKF94" s="512"/>
      <c r="VKN94" s="512"/>
      <c r="VKV94" s="512"/>
      <c r="VLD94" s="512"/>
      <c r="VLL94" s="512"/>
      <c r="VLT94" s="512"/>
      <c r="VMB94" s="512"/>
      <c r="VMJ94" s="512"/>
      <c r="VMR94" s="512"/>
      <c r="VMZ94" s="512"/>
      <c r="VNH94" s="512"/>
      <c r="VNP94" s="512"/>
      <c r="VNX94" s="512"/>
      <c r="VOF94" s="512"/>
      <c r="VON94" s="512"/>
      <c r="VOV94" s="512"/>
      <c r="VPD94" s="512"/>
      <c r="VPL94" s="512"/>
      <c r="VPT94" s="512"/>
      <c r="VQB94" s="512"/>
      <c r="VQJ94" s="512"/>
      <c r="VQR94" s="512"/>
      <c r="VQZ94" s="512"/>
      <c r="VRH94" s="512"/>
      <c r="VRP94" s="512"/>
      <c r="VRX94" s="512"/>
      <c r="VSF94" s="512"/>
      <c r="VSN94" s="512"/>
      <c r="VSV94" s="512"/>
      <c r="VTD94" s="512"/>
      <c r="VTL94" s="512"/>
      <c r="VTT94" s="512"/>
      <c r="VUB94" s="512"/>
      <c r="VUJ94" s="512"/>
      <c r="VUR94" s="512"/>
      <c r="VUZ94" s="512"/>
      <c r="VVH94" s="512"/>
      <c r="VVP94" s="512"/>
      <c r="VVX94" s="512"/>
      <c r="VWF94" s="512"/>
      <c r="VWN94" s="512"/>
      <c r="VWV94" s="512"/>
      <c r="VXD94" s="512"/>
      <c r="VXL94" s="512"/>
      <c r="VXT94" s="512"/>
      <c r="VYB94" s="512"/>
      <c r="VYJ94" s="512"/>
      <c r="VYR94" s="512"/>
      <c r="VYZ94" s="512"/>
      <c r="VZH94" s="512"/>
      <c r="VZP94" s="512"/>
      <c r="VZX94" s="512"/>
      <c r="WAF94" s="512"/>
      <c r="WAN94" s="512"/>
      <c r="WAV94" s="512"/>
      <c r="WBD94" s="512"/>
      <c r="WBL94" s="512"/>
      <c r="WBT94" s="512"/>
      <c r="WCB94" s="512"/>
      <c r="WCJ94" s="512"/>
      <c r="WCR94" s="512"/>
      <c r="WCZ94" s="512"/>
      <c r="WDH94" s="512"/>
      <c r="WDP94" s="512"/>
      <c r="WDX94" s="512"/>
      <c r="WEF94" s="512"/>
      <c r="WEN94" s="512"/>
      <c r="WEV94" s="512"/>
      <c r="WFD94" s="512"/>
      <c r="WFL94" s="512"/>
      <c r="WFT94" s="512"/>
      <c r="WGB94" s="512"/>
      <c r="WGJ94" s="512"/>
      <c r="WGR94" s="512"/>
      <c r="WGZ94" s="512"/>
      <c r="WHH94" s="512"/>
      <c r="WHP94" s="512"/>
      <c r="WHX94" s="512"/>
      <c r="WIF94" s="512"/>
      <c r="WIN94" s="512"/>
      <c r="WIV94" s="512"/>
      <c r="WJD94" s="512"/>
      <c r="WJL94" s="512"/>
      <c r="WJT94" s="512"/>
      <c r="WKB94" s="512"/>
      <c r="WKJ94" s="512"/>
      <c r="WKR94" s="512"/>
      <c r="WKZ94" s="512"/>
      <c r="WLH94" s="512"/>
      <c r="WLP94" s="512"/>
      <c r="WLX94" s="512"/>
      <c r="WMF94" s="512"/>
      <c r="WMN94" s="512"/>
      <c r="WMV94" s="512"/>
      <c r="WND94" s="512"/>
      <c r="WNL94" s="512"/>
      <c r="WNT94" s="512"/>
      <c r="WOB94" s="512"/>
      <c r="WOJ94" s="512"/>
      <c r="WOR94" s="512"/>
      <c r="WOZ94" s="512"/>
      <c r="WPH94" s="512"/>
      <c r="WPP94" s="512"/>
      <c r="WPX94" s="512"/>
      <c r="WQF94" s="512"/>
      <c r="WQN94" s="512"/>
      <c r="WQV94" s="512"/>
      <c r="WRD94" s="512"/>
      <c r="WRL94" s="512"/>
      <c r="WRT94" s="512"/>
      <c r="WSB94" s="512"/>
      <c r="WSJ94" s="512"/>
      <c r="WSR94" s="512"/>
      <c r="WSZ94" s="512"/>
      <c r="WTH94" s="512"/>
      <c r="WTP94" s="512"/>
      <c r="WTX94" s="512"/>
      <c r="WUF94" s="512"/>
      <c r="WUN94" s="512"/>
      <c r="WUV94" s="512"/>
      <c r="WVD94" s="512"/>
      <c r="WVL94" s="512"/>
      <c r="WVT94" s="512"/>
      <c r="WWB94" s="512"/>
      <c r="WWJ94" s="512"/>
      <c r="WWR94" s="512"/>
      <c r="WWZ94" s="512"/>
      <c r="WXH94" s="512"/>
      <c r="WXP94" s="512"/>
      <c r="WXX94" s="512"/>
      <c r="WYF94" s="512"/>
      <c r="WYN94" s="512"/>
      <c r="WYV94" s="512"/>
      <c r="WZD94" s="512"/>
      <c r="WZL94" s="512"/>
      <c r="WZT94" s="512"/>
      <c r="XAB94" s="512"/>
      <c r="XAJ94" s="512"/>
      <c r="XAR94" s="512"/>
      <c r="XAZ94" s="512"/>
      <c r="XBH94" s="512"/>
      <c r="XBP94" s="512"/>
      <c r="XBX94" s="512"/>
      <c r="XCF94" s="512"/>
      <c r="XCN94" s="512"/>
      <c r="XCV94" s="512"/>
      <c r="XDD94" s="512"/>
      <c r="XDL94" s="512"/>
      <c r="XDT94" s="512"/>
      <c r="XEB94" s="512"/>
      <c r="XEJ94" s="512"/>
      <c r="XER94" s="512"/>
      <c r="XEZ94" s="512"/>
    </row>
    <row r="95" spans="3:1024 1026:2048 2050:3072 3074:4096 4098:5120 5122:6144 6146:7168 7170:8192 8194:9216 9218:10240 10242:11264 11266:12288 12290:13312 13314:14336 14338:15360 15362:16384" s="256" customFormat="1" x14ac:dyDescent="0.15">
      <c r="C95" s="49"/>
      <c r="D95" s="542" t="s">
        <v>839</v>
      </c>
      <c r="E95" s="523">
        <v>57.1</v>
      </c>
      <c r="F95" s="520">
        <v>81.900000000000006</v>
      </c>
      <c r="G95" s="264">
        <f t="shared" ref="G95:G104" si="12">G42</f>
        <v>2.1104816096596955E-3</v>
      </c>
      <c r="H95" s="15">
        <f t="shared" ref="H95:H104" si="13">E95*G95*1000</f>
        <v>120.50849991156862</v>
      </c>
      <c r="I95" s="15">
        <f t="shared" ref="I95:I104" si="14">F95*G95*1000</f>
        <v>172.84844383112906</v>
      </c>
      <c r="J95" s="15">
        <f>H95/SUM(H94:H104)*F17</f>
        <v>252.94892559197658</v>
      </c>
      <c r="K95" s="15">
        <f t="shared" si="11"/>
        <v>618.44477066045567</v>
      </c>
      <c r="L95" s="263">
        <v>0.9</v>
      </c>
      <c r="M95" s="264">
        <f t="shared" ref="M95:M104" si="15">J95*L95</f>
        <v>227.65403303277893</v>
      </c>
      <c r="N95" s="512"/>
      <c r="T95" s="512"/>
      <c r="AB95" s="512"/>
      <c r="AJ95" s="512"/>
      <c r="AR95" s="512"/>
      <c r="AZ95" s="512"/>
      <c r="BH95" s="512"/>
      <c r="BP95" s="512"/>
      <c r="BX95" s="512"/>
      <c r="CF95" s="512"/>
      <c r="CN95" s="512"/>
      <c r="CV95" s="512"/>
      <c r="DD95" s="512"/>
      <c r="DL95" s="512"/>
      <c r="DT95" s="512"/>
      <c r="EB95" s="512"/>
      <c r="EJ95" s="512"/>
      <c r="ER95" s="512"/>
      <c r="EZ95" s="512"/>
      <c r="FH95" s="512"/>
      <c r="FP95" s="512"/>
      <c r="FX95" s="512"/>
      <c r="GF95" s="512"/>
      <c r="GN95" s="512"/>
      <c r="GV95" s="512"/>
      <c r="HD95" s="512"/>
      <c r="HL95" s="512"/>
      <c r="HT95" s="512"/>
      <c r="IB95" s="512"/>
      <c r="IJ95" s="512"/>
      <c r="IR95" s="512"/>
      <c r="IZ95" s="512"/>
      <c r="JH95" s="512"/>
      <c r="JP95" s="512"/>
      <c r="JX95" s="512"/>
      <c r="KF95" s="512"/>
      <c r="KN95" s="512"/>
      <c r="KV95" s="512"/>
      <c r="LD95" s="512"/>
      <c r="LL95" s="512"/>
      <c r="LT95" s="512"/>
      <c r="MB95" s="512"/>
      <c r="MJ95" s="512"/>
      <c r="MR95" s="512"/>
      <c r="MZ95" s="512"/>
      <c r="NH95" s="512"/>
      <c r="NP95" s="512"/>
      <c r="NX95" s="512"/>
      <c r="OF95" s="512"/>
      <c r="ON95" s="512"/>
      <c r="OV95" s="512"/>
      <c r="PD95" s="512"/>
      <c r="PL95" s="512"/>
      <c r="PT95" s="512"/>
      <c r="QB95" s="512"/>
      <c r="QJ95" s="512"/>
      <c r="QR95" s="512"/>
      <c r="QZ95" s="512"/>
      <c r="RH95" s="512"/>
      <c r="RP95" s="512"/>
      <c r="RX95" s="512"/>
      <c r="SF95" s="512"/>
      <c r="SN95" s="512"/>
      <c r="SV95" s="512"/>
      <c r="TD95" s="512"/>
      <c r="TL95" s="512"/>
      <c r="TT95" s="512"/>
      <c r="UB95" s="512"/>
      <c r="UJ95" s="512"/>
      <c r="UR95" s="512"/>
      <c r="UZ95" s="512"/>
      <c r="VH95" s="512"/>
      <c r="VP95" s="512"/>
      <c r="VX95" s="512"/>
      <c r="WF95" s="512"/>
      <c r="WN95" s="512"/>
      <c r="WV95" s="512"/>
      <c r="XD95" s="512"/>
      <c r="XL95" s="512"/>
      <c r="XT95" s="512"/>
      <c r="YB95" s="512"/>
      <c r="YJ95" s="512"/>
      <c r="YR95" s="512"/>
      <c r="YZ95" s="512"/>
      <c r="ZH95" s="512"/>
      <c r="ZP95" s="512"/>
      <c r="ZX95" s="512"/>
      <c r="AAF95" s="512"/>
      <c r="AAN95" s="512"/>
      <c r="AAV95" s="512"/>
      <c r="ABD95" s="512"/>
      <c r="ABL95" s="512"/>
      <c r="ABT95" s="512"/>
      <c r="ACB95" s="512"/>
      <c r="ACJ95" s="512"/>
      <c r="ACR95" s="512"/>
      <c r="ACZ95" s="512"/>
      <c r="ADH95" s="512"/>
      <c r="ADP95" s="512"/>
      <c r="ADX95" s="512"/>
      <c r="AEF95" s="512"/>
      <c r="AEN95" s="512"/>
      <c r="AEV95" s="512"/>
      <c r="AFD95" s="512"/>
      <c r="AFL95" s="512"/>
      <c r="AFT95" s="512"/>
      <c r="AGB95" s="512"/>
      <c r="AGJ95" s="512"/>
      <c r="AGR95" s="512"/>
      <c r="AGZ95" s="512"/>
      <c r="AHH95" s="512"/>
      <c r="AHP95" s="512"/>
      <c r="AHX95" s="512"/>
      <c r="AIF95" s="512"/>
      <c r="AIN95" s="512"/>
      <c r="AIV95" s="512"/>
      <c r="AJD95" s="512"/>
      <c r="AJL95" s="512"/>
      <c r="AJT95" s="512"/>
      <c r="AKB95" s="512"/>
      <c r="AKJ95" s="512"/>
      <c r="AKR95" s="512"/>
      <c r="AKZ95" s="512"/>
      <c r="ALH95" s="512"/>
      <c r="ALP95" s="512"/>
      <c r="ALX95" s="512"/>
      <c r="AMF95" s="512"/>
      <c r="AMN95" s="512"/>
      <c r="AMV95" s="512"/>
      <c r="AND95" s="512"/>
      <c r="ANL95" s="512"/>
      <c r="ANT95" s="512"/>
      <c r="AOB95" s="512"/>
      <c r="AOJ95" s="512"/>
      <c r="AOR95" s="512"/>
      <c r="AOZ95" s="512"/>
      <c r="APH95" s="512"/>
      <c r="APP95" s="512"/>
      <c r="APX95" s="512"/>
      <c r="AQF95" s="512"/>
      <c r="AQN95" s="512"/>
      <c r="AQV95" s="512"/>
      <c r="ARD95" s="512"/>
      <c r="ARL95" s="512"/>
      <c r="ART95" s="512"/>
      <c r="ASB95" s="512"/>
      <c r="ASJ95" s="512"/>
      <c r="ASR95" s="512"/>
      <c r="ASZ95" s="512"/>
      <c r="ATH95" s="512"/>
      <c r="ATP95" s="512"/>
      <c r="ATX95" s="512"/>
      <c r="AUF95" s="512"/>
      <c r="AUN95" s="512"/>
      <c r="AUV95" s="512"/>
      <c r="AVD95" s="512"/>
      <c r="AVL95" s="512"/>
      <c r="AVT95" s="512"/>
      <c r="AWB95" s="512"/>
      <c r="AWJ95" s="512"/>
      <c r="AWR95" s="512"/>
      <c r="AWZ95" s="512"/>
      <c r="AXH95" s="512"/>
      <c r="AXP95" s="512"/>
      <c r="AXX95" s="512"/>
      <c r="AYF95" s="512"/>
      <c r="AYN95" s="512"/>
      <c r="AYV95" s="512"/>
      <c r="AZD95" s="512"/>
      <c r="AZL95" s="512"/>
      <c r="AZT95" s="512"/>
      <c r="BAB95" s="512"/>
      <c r="BAJ95" s="512"/>
      <c r="BAR95" s="512"/>
      <c r="BAZ95" s="512"/>
      <c r="BBH95" s="512"/>
      <c r="BBP95" s="512"/>
      <c r="BBX95" s="512"/>
      <c r="BCF95" s="512"/>
      <c r="BCN95" s="512"/>
      <c r="BCV95" s="512"/>
      <c r="BDD95" s="512"/>
      <c r="BDL95" s="512"/>
      <c r="BDT95" s="512"/>
      <c r="BEB95" s="512"/>
      <c r="BEJ95" s="512"/>
      <c r="BER95" s="512"/>
      <c r="BEZ95" s="512"/>
      <c r="BFH95" s="512"/>
      <c r="BFP95" s="512"/>
      <c r="BFX95" s="512"/>
      <c r="BGF95" s="512"/>
      <c r="BGN95" s="512"/>
      <c r="BGV95" s="512"/>
      <c r="BHD95" s="512"/>
      <c r="BHL95" s="512"/>
      <c r="BHT95" s="512"/>
      <c r="BIB95" s="512"/>
      <c r="BIJ95" s="512"/>
      <c r="BIR95" s="512"/>
      <c r="BIZ95" s="512"/>
      <c r="BJH95" s="512"/>
      <c r="BJP95" s="512"/>
      <c r="BJX95" s="512"/>
      <c r="BKF95" s="512"/>
      <c r="BKN95" s="512"/>
      <c r="BKV95" s="512"/>
      <c r="BLD95" s="512"/>
      <c r="BLL95" s="512"/>
      <c r="BLT95" s="512"/>
      <c r="BMB95" s="512"/>
      <c r="BMJ95" s="512"/>
      <c r="BMR95" s="512"/>
      <c r="BMZ95" s="512"/>
      <c r="BNH95" s="512"/>
      <c r="BNP95" s="512"/>
      <c r="BNX95" s="512"/>
      <c r="BOF95" s="512"/>
      <c r="BON95" s="512"/>
      <c r="BOV95" s="512"/>
      <c r="BPD95" s="512"/>
      <c r="BPL95" s="512"/>
      <c r="BPT95" s="512"/>
      <c r="BQB95" s="512"/>
      <c r="BQJ95" s="512"/>
      <c r="BQR95" s="512"/>
      <c r="BQZ95" s="512"/>
      <c r="BRH95" s="512"/>
      <c r="BRP95" s="512"/>
      <c r="BRX95" s="512"/>
      <c r="BSF95" s="512"/>
      <c r="BSN95" s="512"/>
      <c r="BSV95" s="512"/>
      <c r="BTD95" s="512"/>
      <c r="BTL95" s="512"/>
      <c r="BTT95" s="512"/>
      <c r="BUB95" s="512"/>
      <c r="BUJ95" s="512"/>
      <c r="BUR95" s="512"/>
      <c r="BUZ95" s="512"/>
      <c r="BVH95" s="512"/>
      <c r="BVP95" s="512"/>
      <c r="BVX95" s="512"/>
      <c r="BWF95" s="512"/>
      <c r="BWN95" s="512"/>
      <c r="BWV95" s="512"/>
      <c r="BXD95" s="512"/>
      <c r="BXL95" s="512"/>
      <c r="BXT95" s="512"/>
      <c r="BYB95" s="512"/>
      <c r="BYJ95" s="512"/>
      <c r="BYR95" s="512"/>
      <c r="BYZ95" s="512"/>
      <c r="BZH95" s="512"/>
      <c r="BZP95" s="512"/>
      <c r="BZX95" s="512"/>
      <c r="CAF95" s="512"/>
      <c r="CAN95" s="512"/>
      <c r="CAV95" s="512"/>
      <c r="CBD95" s="512"/>
      <c r="CBL95" s="512"/>
      <c r="CBT95" s="512"/>
      <c r="CCB95" s="512"/>
      <c r="CCJ95" s="512"/>
      <c r="CCR95" s="512"/>
      <c r="CCZ95" s="512"/>
      <c r="CDH95" s="512"/>
      <c r="CDP95" s="512"/>
      <c r="CDX95" s="512"/>
      <c r="CEF95" s="512"/>
      <c r="CEN95" s="512"/>
      <c r="CEV95" s="512"/>
      <c r="CFD95" s="512"/>
      <c r="CFL95" s="512"/>
      <c r="CFT95" s="512"/>
      <c r="CGB95" s="512"/>
      <c r="CGJ95" s="512"/>
      <c r="CGR95" s="512"/>
      <c r="CGZ95" s="512"/>
      <c r="CHH95" s="512"/>
      <c r="CHP95" s="512"/>
      <c r="CHX95" s="512"/>
      <c r="CIF95" s="512"/>
      <c r="CIN95" s="512"/>
      <c r="CIV95" s="512"/>
      <c r="CJD95" s="512"/>
      <c r="CJL95" s="512"/>
      <c r="CJT95" s="512"/>
      <c r="CKB95" s="512"/>
      <c r="CKJ95" s="512"/>
      <c r="CKR95" s="512"/>
      <c r="CKZ95" s="512"/>
      <c r="CLH95" s="512"/>
      <c r="CLP95" s="512"/>
      <c r="CLX95" s="512"/>
      <c r="CMF95" s="512"/>
      <c r="CMN95" s="512"/>
      <c r="CMV95" s="512"/>
      <c r="CND95" s="512"/>
      <c r="CNL95" s="512"/>
      <c r="CNT95" s="512"/>
      <c r="COB95" s="512"/>
      <c r="COJ95" s="512"/>
      <c r="COR95" s="512"/>
      <c r="COZ95" s="512"/>
      <c r="CPH95" s="512"/>
      <c r="CPP95" s="512"/>
      <c r="CPX95" s="512"/>
      <c r="CQF95" s="512"/>
      <c r="CQN95" s="512"/>
      <c r="CQV95" s="512"/>
      <c r="CRD95" s="512"/>
      <c r="CRL95" s="512"/>
      <c r="CRT95" s="512"/>
      <c r="CSB95" s="512"/>
      <c r="CSJ95" s="512"/>
      <c r="CSR95" s="512"/>
      <c r="CSZ95" s="512"/>
      <c r="CTH95" s="512"/>
      <c r="CTP95" s="512"/>
      <c r="CTX95" s="512"/>
      <c r="CUF95" s="512"/>
      <c r="CUN95" s="512"/>
      <c r="CUV95" s="512"/>
      <c r="CVD95" s="512"/>
      <c r="CVL95" s="512"/>
      <c r="CVT95" s="512"/>
      <c r="CWB95" s="512"/>
      <c r="CWJ95" s="512"/>
      <c r="CWR95" s="512"/>
      <c r="CWZ95" s="512"/>
      <c r="CXH95" s="512"/>
      <c r="CXP95" s="512"/>
      <c r="CXX95" s="512"/>
      <c r="CYF95" s="512"/>
      <c r="CYN95" s="512"/>
      <c r="CYV95" s="512"/>
      <c r="CZD95" s="512"/>
      <c r="CZL95" s="512"/>
      <c r="CZT95" s="512"/>
      <c r="DAB95" s="512"/>
      <c r="DAJ95" s="512"/>
      <c r="DAR95" s="512"/>
      <c r="DAZ95" s="512"/>
      <c r="DBH95" s="512"/>
      <c r="DBP95" s="512"/>
      <c r="DBX95" s="512"/>
      <c r="DCF95" s="512"/>
      <c r="DCN95" s="512"/>
      <c r="DCV95" s="512"/>
      <c r="DDD95" s="512"/>
      <c r="DDL95" s="512"/>
      <c r="DDT95" s="512"/>
      <c r="DEB95" s="512"/>
      <c r="DEJ95" s="512"/>
      <c r="DER95" s="512"/>
      <c r="DEZ95" s="512"/>
      <c r="DFH95" s="512"/>
      <c r="DFP95" s="512"/>
      <c r="DFX95" s="512"/>
      <c r="DGF95" s="512"/>
      <c r="DGN95" s="512"/>
      <c r="DGV95" s="512"/>
      <c r="DHD95" s="512"/>
      <c r="DHL95" s="512"/>
      <c r="DHT95" s="512"/>
      <c r="DIB95" s="512"/>
      <c r="DIJ95" s="512"/>
      <c r="DIR95" s="512"/>
      <c r="DIZ95" s="512"/>
      <c r="DJH95" s="512"/>
      <c r="DJP95" s="512"/>
      <c r="DJX95" s="512"/>
      <c r="DKF95" s="512"/>
      <c r="DKN95" s="512"/>
      <c r="DKV95" s="512"/>
      <c r="DLD95" s="512"/>
      <c r="DLL95" s="512"/>
      <c r="DLT95" s="512"/>
      <c r="DMB95" s="512"/>
      <c r="DMJ95" s="512"/>
      <c r="DMR95" s="512"/>
      <c r="DMZ95" s="512"/>
      <c r="DNH95" s="512"/>
      <c r="DNP95" s="512"/>
      <c r="DNX95" s="512"/>
      <c r="DOF95" s="512"/>
      <c r="DON95" s="512"/>
      <c r="DOV95" s="512"/>
      <c r="DPD95" s="512"/>
      <c r="DPL95" s="512"/>
      <c r="DPT95" s="512"/>
      <c r="DQB95" s="512"/>
      <c r="DQJ95" s="512"/>
      <c r="DQR95" s="512"/>
      <c r="DQZ95" s="512"/>
      <c r="DRH95" s="512"/>
      <c r="DRP95" s="512"/>
      <c r="DRX95" s="512"/>
      <c r="DSF95" s="512"/>
      <c r="DSN95" s="512"/>
      <c r="DSV95" s="512"/>
      <c r="DTD95" s="512"/>
      <c r="DTL95" s="512"/>
      <c r="DTT95" s="512"/>
      <c r="DUB95" s="512"/>
      <c r="DUJ95" s="512"/>
      <c r="DUR95" s="512"/>
      <c r="DUZ95" s="512"/>
      <c r="DVH95" s="512"/>
      <c r="DVP95" s="512"/>
      <c r="DVX95" s="512"/>
      <c r="DWF95" s="512"/>
      <c r="DWN95" s="512"/>
      <c r="DWV95" s="512"/>
      <c r="DXD95" s="512"/>
      <c r="DXL95" s="512"/>
      <c r="DXT95" s="512"/>
      <c r="DYB95" s="512"/>
      <c r="DYJ95" s="512"/>
      <c r="DYR95" s="512"/>
      <c r="DYZ95" s="512"/>
      <c r="DZH95" s="512"/>
      <c r="DZP95" s="512"/>
      <c r="DZX95" s="512"/>
      <c r="EAF95" s="512"/>
      <c r="EAN95" s="512"/>
      <c r="EAV95" s="512"/>
      <c r="EBD95" s="512"/>
      <c r="EBL95" s="512"/>
      <c r="EBT95" s="512"/>
      <c r="ECB95" s="512"/>
      <c r="ECJ95" s="512"/>
      <c r="ECR95" s="512"/>
      <c r="ECZ95" s="512"/>
      <c r="EDH95" s="512"/>
      <c r="EDP95" s="512"/>
      <c r="EDX95" s="512"/>
      <c r="EEF95" s="512"/>
      <c r="EEN95" s="512"/>
      <c r="EEV95" s="512"/>
      <c r="EFD95" s="512"/>
      <c r="EFL95" s="512"/>
      <c r="EFT95" s="512"/>
      <c r="EGB95" s="512"/>
      <c r="EGJ95" s="512"/>
      <c r="EGR95" s="512"/>
      <c r="EGZ95" s="512"/>
      <c r="EHH95" s="512"/>
      <c r="EHP95" s="512"/>
      <c r="EHX95" s="512"/>
      <c r="EIF95" s="512"/>
      <c r="EIN95" s="512"/>
      <c r="EIV95" s="512"/>
      <c r="EJD95" s="512"/>
      <c r="EJL95" s="512"/>
      <c r="EJT95" s="512"/>
      <c r="EKB95" s="512"/>
      <c r="EKJ95" s="512"/>
      <c r="EKR95" s="512"/>
      <c r="EKZ95" s="512"/>
      <c r="ELH95" s="512"/>
      <c r="ELP95" s="512"/>
      <c r="ELX95" s="512"/>
      <c r="EMF95" s="512"/>
      <c r="EMN95" s="512"/>
      <c r="EMV95" s="512"/>
      <c r="END95" s="512"/>
      <c r="ENL95" s="512"/>
      <c r="ENT95" s="512"/>
      <c r="EOB95" s="512"/>
      <c r="EOJ95" s="512"/>
      <c r="EOR95" s="512"/>
      <c r="EOZ95" s="512"/>
      <c r="EPH95" s="512"/>
      <c r="EPP95" s="512"/>
      <c r="EPX95" s="512"/>
      <c r="EQF95" s="512"/>
      <c r="EQN95" s="512"/>
      <c r="EQV95" s="512"/>
      <c r="ERD95" s="512"/>
      <c r="ERL95" s="512"/>
      <c r="ERT95" s="512"/>
      <c r="ESB95" s="512"/>
      <c r="ESJ95" s="512"/>
      <c r="ESR95" s="512"/>
      <c r="ESZ95" s="512"/>
      <c r="ETH95" s="512"/>
      <c r="ETP95" s="512"/>
      <c r="ETX95" s="512"/>
      <c r="EUF95" s="512"/>
      <c r="EUN95" s="512"/>
      <c r="EUV95" s="512"/>
      <c r="EVD95" s="512"/>
      <c r="EVL95" s="512"/>
      <c r="EVT95" s="512"/>
      <c r="EWB95" s="512"/>
      <c r="EWJ95" s="512"/>
      <c r="EWR95" s="512"/>
      <c r="EWZ95" s="512"/>
      <c r="EXH95" s="512"/>
      <c r="EXP95" s="512"/>
      <c r="EXX95" s="512"/>
      <c r="EYF95" s="512"/>
      <c r="EYN95" s="512"/>
      <c r="EYV95" s="512"/>
      <c r="EZD95" s="512"/>
      <c r="EZL95" s="512"/>
      <c r="EZT95" s="512"/>
      <c r="FAB95" s="512"/>
      <c r="FAJ95" s="512"/>
      <c r="FAR95" s="512"/>
      <c r="FAZ95" s="512"/>
      <c r="FBH95" s="512"/>
      <c r="FBP95" s="512"/>
      <c r="FBX95" s="512"/>
      <c r="FCF95" s="512"/>
      <c r="FCN95" s="512"/>
      <c r="FCV95" s="512"/>
      <c r="FDD95" s="512"/>
      <c r="FDL95" s="512"/>
      <c r="FDT95" s="512"/>
      <c r="FEB95" s="512"/>
      <c r="FEJ95" s="512"/>
      <c r="FER95" s="512"/>
      <c r="FEZ95" s="512"/>
      <c r="FFH95" s="512"/>
      <c r="FFP95" s="512"/>
      <c r="FFX95" s="512"/>
      <c r="FGF95" s="512"/>
      <c r="FGN95" s="512"/>
      <c r="FGV95" s="512"/>
      <c r="FHD95" s="512"/>
      <c r="FHL95" s="512"/>
      <c r="FHT95" s="512"/>
      <c r="FIB95" s="512"/>
      <c r="FIJ95" s="512"/>
      <c r="FIR95" s="512"/>
      <c r="FIZ95" s="512"/>
      <c r="FJH95" s="512"/>
      <c r="FJP95" s="512"/>
      <c r="FJX95" s="512"/>
      <c r="FKF95" s="512"/>
      <c r="FKN95" s="512"/>
      <c r="FKV95" s="512"/>
      <c r="FLD95" s="512"/>
      <c r="FLL95" s="512"/>
      <c r="FLT95" s="512"/>
      <c r="FMB95" s="512"/>
      <c r="FMJ95" s="512"/>
      <c r="FMR95" s="512"/>
      <c r="FMZ95" s="512"/>
      <c r="FNH95" s="512"/>
      <c r="FNP95" s="512"/>
      <c r="FNX95" s="512"/>
      <c r="FOF95" s="512"/>
      <c r="FON95" s="512"/>
      <c r="FOV95" s="512"/>
      <c r="FPD95" s="512"/>
      <c r="FPL95" s="512"/>
      <c r="FPT95" s="512"/>
      <c r="FQB95" s="512"/>
      <c r="FQJ95" s="512"/>
      <c r="FQR95" s="512"/>
      <c r="FQZ95" s="512"/>
      <c r="FRH95" s="512"/>
      <c r="FRP95" s="512"/>
      <c r="FRX95" s="512"/>
      <c r="FSF95" s="512"/>
      <c r="FSN95" s="512"/>
      <c r="FSV95" s="512"/>
      <c r="FTD95" s="512"/>
      <c r="FTL95" s="512"/>
      <c r="FTT95" s="512"/>
      <c r="FUB95" s="512"/>
      <c r="FUJ95" s="512"/>
      <c r="FUR95" s="512"/>
      <c r="FUZ95" s="512"/>
      <c r="FVH95" s="512"/>
      <c r="FVP95" s="512"/>
      <c r="FVX95" s="512"/>
      <c r="FWF95" s="512"/>
      <c r="FWN95" s="512"/>
      <c r="FWV95" s="512"/>
      <c r="FXD95" s="512"/>
      <c r="FXL95" s="512"/>
      <c r="FXT95" s="512"/>
      <c r="FYB95" s="512"/>
      <c r="FYJ95" s="512"/>
      <c r="FYR95" s="512"/>
      <c r="FYZ95" s="512"/>
      <c r="FZH95" s="512"/>
      <c r="FZP95" s="512"/>
      <c r="FZX95" s="512"/>
      <c r="GAF95" s="512"/>
      <c r="GAN95" s="512"/>
      <c r="GAV95" s="512"/>
      <c r="GBD95" s="512"/>
      <c r="GBL95" s="512"/>
      <c r="GBT95" s="512"/>
      <c r="GCB95" s="512"/>
      <c r="GCJ95" s="512"/>
      <c r="GCR95" s="512"/>
      <c r="GCZ95" s="512"/>
      <c r="GDH95" s="512"/>
      <c r="GDP95" s="512"/>
      <c r="GDX95" s="512"/>
      <c r="GEF95" s="512"/>
      <c r="GEN95" s="512"/>
      <c r="GEV95" s="512"/>
      <c r="GFD95" s="512"/>
      <c r="GFL95" s="512"/>
      <c r="GFT95" s="512"/>
      <c r="GGB95" s="512"/>
      <c r="GGJ95" s="512"/>
      <c r="GGR95" s="512"/>
      <c r="GGZ95" s="512"/>
      <c r="GHH95" s="512"/>
      <c r="GHP95" s="512"/>
      <c r="GHX95" s="512"/>
      <c r="GIF95" s="512"/>
      <c r="GIN95" s="512"/>
      <c r="GIV95" s="512"/>
      <c r="GJD95" s="512"/>
      <c r="GJL95" s="512"/>
      <c r="GJT95" s="512"/>
      <c r="GKB95" s="512"/>
      <c r="GKJ95" s="512"/>
      <c r="GKR95" s="512"/>
      <c r="GKZ95" s="512"/>
      <c r="GLH95" s="512"/>
      <c r="GLP95" s="512"/>
      <c r="GLX95" s="512"/>
      <c r="GMF95" s="512"/>
      <c r="GMN95" s="512"/>
      <c r="GMV95" s="512"/>
      <c r="GND95" s="512"/>
      <c r="GNL95" s="512"/>
      <c r="GNT95" s="512"/>
      <c r="GOB95" s="512"/>
      <c r="GOJ95" s="512"/>
      <c r="GOR95" s="512"/>
      <c r="GOZ95" s="512"/>
      <c r="GPH95" s="512"/>
      <c r="GPP95" s="512"/>
      <c r="GPX95" s="512"/>
      <c r="GQF95" s="512"/>
      <c r="GQN95" s="512"/>
      <c r="GQV95" s="512"/>
      <c r="GRD95" s="512"/>
      <c r="GRL95" s="512"/>
      <c r="GRT95" s="512"/>
      <c r="GSB95" s="512"/>
      <c r="GSJ95" s="512"/>
      <c r="GSR95" s="512"/>
      <c r="GSZ95" s="512"/>
      <c r="GTH95" s="512"/>
      <c r="GTP95" s="512"/>
      <c r="GTX95" s="512"/>
      <c r="GUF95" s="512"/>
      <c r="GUN95" s="512"/>
      <c r="GUV95" s="512"/>
      <c r="GVD95" s="512"/>
      <c r="GVL95" s="512"/>
      <c r="GVT95" s="512"/>
      <c r="GWB95" s="512"/>
      <c r="GWJ95" s="512"/>
      <c r="GWR95" s="512"/>
      <c r="GWZ95" s="512"/>
      <c r="GXH95" s="512"/>
      <c r="GXP95" s="512"/>
      <c r="GXX95" s="512"/>
      <c r="GYF95" s="512"/>
      <c r="GYN95" s="512"/>
      <c r="GYV95" s="512"/>
      <c r="GZD95" s="512"/>
      <c r="GZL95" s="512"/>
      <c r="GZT95" s="512"/>
      <c r="HAB95" s="512"/>
      <c r="HAJ95" s="512"/>
      <c r="HAR95" s="512"/>
      <c r="HAZ95" s="512"/>
      <c r="HBH95" s="512"/>
      <c r="HBP95" s="512"/>
      <c r="HBX95" s="512"/>
      <c r="HCF95" s="512"/>
      <c r="HCN95" s="512"/>
      <c r="HCV95" s="512"/>
      <c r="HDD95" s="512"/>
      <c r="HDL95" s="512"/>
      <c r="HDT95" s="512"/>
      <c r="HEB95" s="512"/>
      <c r="HEJ95" s="512"/>
      <c r="HER95" s="512"/>
      <c r="HEZ95" s="512"/>
      <c r="HFH95" s="512"/>
      <c r="HFP95" s="512"/>
      <c r="HFX95" s="512"/>
      <c r="HGF95" s="512"/>
      <c r="HGN95" s="512"/>
      <c r="HGV95" s="512"/>
      <c r="HHD95" s="512"/>
      <c r="HHL95" s="512"/>
      <c r="HHT95" s="512"/>
      <c r="HIB95" s="512"/>
      <c r="HIJ95" s="512"/>
      <c r="HIR95" s="512"/>
      <c r="HIZ95" s="512"/>
      <c r="HJH95" s="512"/>
      <c r="HJP95" s="512"/>
      <c r="HJX95" s="512"/>
      <c r="HKF95" s="512"/>
      <c r="HKN95" s="512"/>
      <c r="HKV95" s="512"/>
      <c r="HLD95" s="512"/>
      <c r="HLL95" s="512"/>
      <c r="HLT95" s="512"/>
      <c r="HMB95" s="512"/>
      <c r="HMJ95" s="512"/>
      <c r="HMR95" s="512"/>
      <c r="HMZ95" s="512"/>
      <c r="HNH95" s="512"/>
      <c r="HNP95" s="512"/>
      <c r="HNX95" s="512"/>
      <c r="HOF95" s="512"/>
      <c r="HON95" s="512"/>
      <c r="HOV95" s="512"/>
      <c r="HPD95" s="512"/>
      <c r="HPL95" s="512"/>
      <c r="HPT95" s="512"/>
      <c r="HQB95" s="512"/>
      <c r="HQJ95" s="512"/>
      <c r="HQR95" s="512"/>
      <c r="HQZ95" s="512"/>
      <c r="HRH95" s="512"/>
      <c r="HRP95" s="512"/>
      <c r="HRX95" s="512"/>
      <c r="HSF95" s="512"/>
      <c r="HSN95" s="512"/>
      <c r="HSV95" s="512"/>
      <c r="HTD95" s="512"/>
      <c r="HTL95" s="512"/>
      <c r="HTT95" s="512"/>
      <c r="HUB95" s="512"/>
      <c r="HUJ95" s="512"/>
      <c r="HUR95" s="512"/>
      <c r="HUZ95" s="512"/>
      <c r="HVH95" s="512"/>
      <c r="HVP95" s="512"/>
      <c r="HVX95" s="512"/>
      <c r="HWF95" s="512"/>
      <c r="HWN95" s="512"/>
      <c r="HWV95" s="512"/>
      <c r="HXD95" s="512"/>
      <c r="HXL95" s="512"/>
      <c r="HXT95" s="512"/>
      <c r="HYB95" s="512"/>
      <c r="HYJ95" s="512"/>
      <c r="HYR95" s="512"/>
      <c r="HYZ95" s="512"/>
      <c r="HZH95" s="512"/>
      <c r="HZP95" s="512"/>
      <c r="HZX95" s="512"/>
      <c r="IAF95" s="512"/>
      <c r="IAN95" s="512"/>
      <c r="IAV95" s="512"/>
      <c r="IBD95" s="512"/>
      <c r="IBL95" s="512"/>
      <c r="IBT95" s="512"/>
      <c r="ICB95" s="512"/>
      <c r="ICJ95" s="512"/>
      <c r="ICR95" s="512"/>
      <c r="ICZ95" s="512"/>
      <c r="IDH95" s="512"/>
      <c r="IDP95" s="512"/>
      <c r="IDX95" s="512"/>
      <c r="IEF95" s="512"/>
      <c r="IEN95" s="512"/>
      <c r="IEV95" s="512"/>
      <c r="IFD95" s="512"/>
      <c r="IFL95" s="512"/>
      <c r="IFT95" s="512"/>
      <c r="IGB95" s="512"/>
      <c r="IGJ95" s="512"/>
      <c r="IGR95" s="512"/>
      <c r="IGZ95" s="512"/>
      <c r="IHH95" s="512"/>
      <c r="IHP95" s="512"/>
      <c r="IHX95" s="512"/>
      <c r="IIF95" s="512"/>
      <c r="IIN95" s="512"/>
      <c r="IIV95" s="512"/>
      <c r="IJD95" s="512"/>
      <c r="IJL95" s="512"/>
      <c r="IJT95" s="512"/>
      <c r="IKB95" s="512"/>
      <c r="IKJ95" s="512"/>
      <c r="IKR95" s="512"/>
      <c r="IKZ95" s="512"/>
      <c r="ILH95" s="512"/>
      <c r="ILP95" s="512"/>
      <c r="ILX95" s="512"/>
      <c r="IMF95" s="512"/>
      <c r="IMN95" s="512"/>
      <c r="IMV95" s="512"/>
      <c r="IND95" s="512"/>
      <c r="INL95" s="512"/>
      <c r="INT95" s="512"/>
      <c r="IOB95" s="512"/>
      <c r="IOJ95" s="512"/>
      <c r="IOR95" s="512"/>
      <c r="IOZ95" s="512"/>
      <c r="IPH95" s="512"/>
      <c r="IPP95" s="512"/>
      <c r="IPX95" s="512"/>
      <c r="IQF95" s="512"/>
      <c r="IQN95" s="512"/>
      <c r="IQV95" s="512"/>
      <c r="IRD95" s="512"/>
      <c r="IRL95" s="512"/>
      <c r="IRT95" s="512"/>
      <c r="ISB95" s="512"/>
      <c r="ISJ95" s="512"/>
      <c r="ISR95" s="512"/>
      <c r="ISZ95" s="512"/>
      <c r="ITH95" s="512"/>
      <c r="ITP95" s="512"/>
      <c r="ITX95" s="512"/>
      <c r="IUF95" s="512"/>
      <c r="IUN95" s="512"/>
      <c r="IUV95" s="512"/>
      <c r="IVD95" s="512"/>
      <c r="IVL95" s="512"/>
      <c r="IVT95" s="512"/>
      <c r="IWB95" s="512"/>
      <c r="IWJ95" s="512"/>
      <c r="IWR95" s="512"/>
      <c r="IWZ95" s="512"/>
      <c r="IXH95" s="512"/>
      <c r="IXP95" s="512"/>
      <c r="IXX95" s="512"/>
      <c r="IYF95" s="512"/>
      <c r="IYN95" s="512"/>
      <c r="IYV95" s="512"/>
      <c r="IZD95" s="512"/>
      <c r="IZL95" s="512"/>
      <c r="IZT95" s="512"/>
      <c r="JAB95" s="512"/>
      <c r="JAJ95" s="512"/>
      <c r="JAR95" s="512"/>
      <c r="JAZ95" s="512"/>
      <c r="JBH95" s="512"/>
      <c r="JBP95" s="512"/>
      <c r="JBX95" s="512"/>
      <c r="JCF95" s="512"/>
      <c r="JCN95" s="512"/>
      <c r="JCV95" s="512"/>
      <c r="JDD95" s="512"/>
      <c r="JDL95" s="512"/>
      <c r="JDT95" s="512"/>
      <c r="JEB95" s="512"/>
      <c r="JEJ95" s="512"/>
      <c r="JER95" s="512"/>
      <c r="JEZ95" s="512"/>
      <c r="JFH95" s="512"/>
      <c r="JFP95" s="512"/>
      <c r="JFX95" s="512"/>
      <c r="JGF95" s="512"/>
      <c r="JGN95" s="512"/>
      <c r="JGV95" s="512"/>
      <c r="JHD95" s="512"/>
      <c r="JHL95" s="512"/>
      <c r="JHT95" s="512"/>
      <c r="JIB95" s="512"/>
      <c r="JIJ95" s="512"/>
      <c r="JIR95" s="512"/>
      <c r="JIZ95" s="512"/>
      <c r="JJH95" s="512"/>
      <c r="JJP95" s="512"/>
      <c r="JJX95" s="512"/>
      <c r="JKF95" s="512"/>
      <c r="JKN95" s="512"/>
      <c r="JKV95" s="512"/>
      <c r="JLD95" s="512"/>
      <c r="JLL95" s="512"/>
      <c r="JLT95" s="512"/>
      <c r="JMB95" s="512"/>
      <c r="JMJ95" s="512"/>
      <c r="JMR95" s="512"/>
      <c r="JMZ95" s="512"/>
      <c r="JNH95" s="512"/>
      <c r="JNP95" s="512"/>
      <c r="JNX95" s="512"/>
      <c r="JOF95" s="512"/>
      <c r="JON95" s="512"/>
      <c r="JOV95" s="512"/>
      <c r="JPD95" s="512"/>
      <c r="JPL95" s="512"/>
      <c r="JPT95" s="512"/>
      <c r="JQB95" s="512"/>
      <c r="JQJ95" s="512"/>
      <c r="JQR95" s="512"/>
      <c r="JQZ95" s="512"/>
      <c r="JRH95" s="512"/>
      <c r="JRP95" s="512"/>
      <c r="JRX95" s="512"/>
      <c r="JSF95" s="512"/>
      <c r="JSN95" s="512"/>
      <c r="JSV95" s="512"/>
      <c r="JTD95" s="512"/>
      <c r="JTL95" s="512"/>
      <c r="JTT95" s="512"/>
      <c r="JUB95" s="512"/>
      <c r="JUJ95" s="512"/>
      <c r="JUR95" s="512"/>
      <c r="JUZ95" s="512"/>
      <c r="JVH95" s="512"/>
      <c r="JVP95" s="512"/>
      <c r="JVX95" s="512"/>
      <c r="JWF95" s="512"/>
      <c r="JWN95" s="512"/>
      <c r="JWV95" s="512"/>
      <c r="JXD95" s="512"/>
      <c r="JXL95" s="512"/>
      <c r="JXT95" s="512"/>
      <c r="JYB95" s="512"/>
      <c r="JYJ95" s="512"/>
      <c r="JYR95" s="512"/>
      <c r="JYZ95" s="512"/>
      <c r="JZH95" s="512"/>
      <c r="JZP95" s="512"/>
      <c r="JZX95" s="512"/>
      <c r="KAF95" s="512"/>
      <c r="KAN95" s="512"/>
      <c r="KAV95" s="512"/>
      <c r="KBD95" s="512"/>
      <c r="KBL95" s="512"/>
      <c r="KBT95" s="512"/>
      <c r="KCB95" s="512"/>
      <c r="KCJ95" s="512"/>
      <c r="KCR95" s="512"/>
      <c r="KCZ95" s="512"/>
      <c r="KDH95" s="512"/>
      <c r="KDP95" s="512"/>
      <c r="KDX95" s="512"/>
      <c r="KEF95" s="512"/>
      <c r="KEN95" s="512"/>
      <c r="KEV95" s="512"/>
      <c r="KFD95" s="512"/>
      <c r="KFL95" s="512"/>
      <c r="KFT95" s="512"/>
      <c r="KGB95" s="512"/>
      <c r="KGJ95" s="512"/>
      <c r="KGR95" s="512"/>
      <c r="KGZ95" s="512"/>
      <c r="KHH95" s="512"/>
      <c r="KHP95" s="512"/>
      <c r="KHX95" s="512"/>
      <c r="KIF95" s="512"/>
      <c r="KIN95" s="512"/>
      <c r="KIV95" s="512"/>
      <c r="KJD95" s="512"/>
      <c r="KJL95" s="512"/>
      <c r="KJT95" s="512"/>
      <c r="KKB95" s="512"/>
      <c r="KKJ95" s="512"/>
      <c r="KKR95" s="512"/>
      <c r="KKZ95" s="512"/>
      <c r="KLH95" s="512"/>
      <c r="KLP95" s="512"/>
      <c r="KLX95" s="512"/>
      <c r="KMF95" s="512"/>
      <c r="KMN95" s="512"/>
      <c r="KMV95" s="512"/>
      <c r="KND95" s="512"/>
      <c r="KNL95" s="512"/>
      <c r="KNT95" s="512"/>
      <c r="KOB95" s="512"/>
      <c r="KOJ95" s="512"/>
      <c r="KOR95" s="512"/>
      <c r="KOZ95" s="512"/>
      <c r="KPH95" s="512"/>
      <c r="KPP95" s="512"/>
      <c r="KPX95" s="512"/>
      <c r="KQF95" s="512"/>
      <c r="KQN95" s="512"/>
      <c r="KQV95" s="512"/>
      <c r="KRD95" s="512"/>
      <c r="KRL95" s="512"/>
      <c r="KRT95" s="512"/>
      <c r="KSB95" s="512"/>
      <c r="KSJ95" s="512"/>
      <c r="KSR95" s="512"/>
      <c r="KSZ95" s="512"/>
      <c r="KTH95" s="512"/>
      <c r="KTP95" s="512"/>
      <c r="KTX95" s="512"/>
      <c r="KUF95" s="512"/>
      <c r="KUN95" s="512"/>
      <c r="KUV95" s="512"/>
      <c r="KVD95" s="512"/>
      <c r="KVL95" s="512"/>
      <c r="KVT95" s="512"/>
      <c r="KWB95" s="512"/>
      <c r="KWJ95" s="512"/>
      <c r="KWR95" s="512"/>
      <c r="KWZ95" s="512"/>
      <c r="KXH95" s="512"/>
      <c r="KXP95" s="512"/>
      <c r="KXX95" s="512"/>
      <c r="KYF95" s="512"/>
      <c r="KYN95" s="512"/>
      <c r="KYV95" s="512"/>
      <c r="KZD95" s="512"/>
      <c r="KZL95" s="512"/>
      <c r="KZT95" s="512"/>
      <c r="LAB95" s="512"/>
      <c r="LAJ95" s="512"/>
      <c r="LAR95" s="512"/>
      <c r="LAZ95" s="512"/>
      <c r="LBH95" s="512"/>
      <c r="LBP95" s="512"/>
      <c r="LBX95" s="512"/>
      <c r="LCF95" s="512"/>
      <c r="LCN95" s="512"/>
      <c r="LCV95" s="512"/>
      <c r="LDD95" s="512"/>
      <c r="LDL95" s="512"/>
      <c r="LDT95" s="512"/>
      <c r="LEB95" s="512"/>
      <c r="LEJ95" s="512"/>
      <c r="LER95" s="512"/>
      <c r="LEZ95" s="512"/>
      <c r="LFH95" s="512"/>
      <c r="LFP95" s="512"/>
      <c r="LFX95" s="512"/>
      <c r="LGF95" s="512"/>
      <c r="LGN95" s="512"/>
      <c r="LGV95" s="512"/>
      <c r="LHD95" s="512"/>
      <c r="LHL95" s="512"/>
      <c r="LHT95" s="512"/>
      <c r="LIB95" s="512"/>
      <c r="LIJ95" s="512"/>
      <c r="LIR95" s="512"/>
      <c r="LIZ95" s="512"/>
      <c r="LJH95" s="512"/>
      <c r="LJP95" s="512"/>
      <c r="LJX95" s="512"/>
      <c r="LKF95" s="512"/>
      <c r="LKN95" s="512"/>
      <c r="LKV95" s="512"/>
      <c r="LLD95" s="512"/>
      <c r="LLL95" s="512"/>
      <c r="LLT95" s="512"/>
      <c r="LMB95" s="512"/>
      <c r="LMJ95" s="512"/>
      <c r="LMR95" s="512"/>
      <c r="LMZ95" s="512"/>
      <c r="LNH95" s="512"/>
      <c r="LNP95" s="512"/>
      <c r="LNX95" s="512"/>
      <c r="LOF95" s="512"/>
      <c r="LON95" s="512"/>
      <c r="LOV95" s="512"/>
      <c r="LPD95" s="512"/>
      <c r="LPL95" s="512"/>
      <c r="LPT95" s="512"/>
      <c r="LQB95" s="512"/>
      <c r="LQJ95" s="512"/>
      <c r="LQR95" s="512"/>
      <c r="LQZ95" s="512"/>
      <c r="LRH95" s="512"/>
      <c r="LRP95" s="512"/>
      <c r="LRX95" s="512"/>
      <c r="LSF95" s="512"/>
      <c r="LSN95" s="512"/>
      <c r="LSV95" s="512"/>
      <c r="LTD95" s="512"/>
      <c r="LTL95" s="512"/>
      <c r="LTT95" s="512"/>
      <c r="LUB95" s="512"/>
      <c r="LUJ95" s="512"/>
      <c r="LUR95" s="512"/>
      <c r="LUZ95" s="512"/>
      <c r="LVH95" s="512"/>
      <c r="LVP95" s="512"/>
      <c r="LVX95" s="512"/>
      <c r="LWF95" s="512"/>
      <c r="LWN95" s="512"/>
      <c r="LWV95" s="512"/>
      <c r="LXD95" s="512"/>
      <c r="LXL95" s="512"/>
      <c r="LXT95" s="512"/>
      <c r="LYB95" s="512"/>
      <c r="LYJ95" s="512"/>
      <c r="LYR95" s="512"/>
      <c r="LYZ95" s="512"/>
      <c r="LZH95" s="512"/>
      <c r="LZP95" s="512"/>
      <c r="LZX95" s="512"/>
      <c r="MAF95" s="512"/>
      <c r="MAN95" s="512"/>
      <c r="MAV95" s="512"/>
      <c r="MBD95" s="512"/>
      <c r="MBL95" s="512"/>
      <c r="MBT95" s="512"/>
      <c r="MCB95" s="512"/>
      <c r="MCJ95" s="512"/>
      <c r="MCR95" s="512"/>
      <c r="MCZ95" s="512"/>
      <c r="MDH95" s="512"/>
      <c r="MDP95" s="512"/>
      <c r="MDX95" s="512"/>
      <c r="MEF95" s="512"/>
      <c r="MEN95" s="512"/>
      <c r="MEV95" s="512"/>
      <c r="MFD95" s="512"/>
      <c r="MFL95" s="512"/>
      <c r="MFT95" s="512"/>
      <c r="MGB95" s="512"/>
      <c r="MGJ95" s="512"/>
      <c r="MGR95" s="512"/>
      <c r="MGZ95" s="512"/>
      <c r="MHH95" s="512"/>
      <c r="MHP95" s="512"/>
      <c r="MHX95" s="512"/>
      <c r="MIF95" s="512"/>
      <c r="MIN95" s="512"/>
      <c r="MIV95" s="512"/>
      <c r="MJD95" s="512"/>
      <c r="MJL95" s="512"/>
      <c r="MJT95" s="512"/>
      <c r="MKB95" s="512"/>
      <c r="MKJ95" s="512"/>
      <c r="MKR95" s="512"/>
      <c r="MKZ95" s="512"/>
      <c r="MLH95" s="512"/>
      <c r="MLP95" s="512"/>
      <c r="MLX95" s="512"/>
      <c r="MMF95" s="512"/>
      <c r="MMN95" s="512"/>
      <c r="MMV95" s="512"/>
      <c r="MND95" s="512"/>
      <c r="MNL95" s="512"/>
      <c r="MNT95" s="512"/>
      <c r="MOB95" s="512"/>
      <c r="MOJ95" s="512"/>
      <c r="MOR95" s="512"/>
      <c r="MOZ95" s="512"/>
      <c r="MPH95" s="512"/>
      <c r="MPP95" s="512"/>
      <c r="MPX95" s="512"/>
      <c r="MQF95" s="512"/>
      <c r="MQN95" s="512"/>
      <c r="MQV95" s="512"/>
      <c r="MRD95" s="512"/>
      <c r="MRL95" s="512"/>
      <c r="MRT95" s="512"/>
      <c r="MSB95" s="512"/>
      <c r="MSJ95" s="512"/>
      <c r="MSR95" s="512"/>
      <c r="MSZ95" s="512"/>
      <c r="MTH95" s="512"/>
      <c r="MTP95" s="512"/>
      <c r="MTX95" s="512"/>
      <c r="MUF95" s="512"/>
      <c r="MUN95" s="512"/>
      <c r="MUV95" s="512"/>
      <c r="MVD95" s="512"/>
      <c r="MVL95" s="512"/>
      <c r="MVT95" s="512"/>
      <c r="MWB95" s="512"/>
      <c r="MWJ95" s="512"/>
      <c r="MWR95" s="512"/>
      <c r="MWZ95" s="512"/>
      <c r="MXH95" s="512"/>
      <c r="MXP95" s="512"/>
      <c r="MXX95" s="512"/>
      <c r="MYF95" s="512"/>
      <c r="MYN95" s="512"/>
      <c r="MYV95" s="512"/>
      <c r="MZD95" s="512"/>
      <c r="MZL95" s="512"/>
      <c r="MZT95" s="512"/>
      <c r="NAB95" s="512"/>
      <c r="NAJ95" s="512"/>
      <c r="NAR95" s="512"/>
      <c r="NAZ95" s="512"/>
      <c r="NBH95" s="512"/>
      <c r="NBP95" s="512"/>
      <c r="NBX95" s="512"/>
      <c r="NCF95" s="512"/>
      <c r="NCN95" s="512"/>
      <c r="NCV95" s="512"/>
      <c r="NDD95" s="512"/>
      <c r="NDL95" s="512"/>
      <c r="NDT95" s="512"/>
      <c r="NEB95" s="512"/>
      <c r="NEJ95" s="512"/>
      <c r="NER95" s="512"/>
      <c r="NEZ95" s="512"/>
      <c r="NFH95" s="512"/>
      <c r="NFP95" s="512"/>
      <c r="NFX95" s="512"/>
      <c r="NGF95" s="512"/>
      <c r="NGN95" s="512"/>
      <c r="NGV95" s="512"/>
      <c r="NHD95" s="512"/>
      <c r="NHL95" s="512"/>
      <c r="NHT95" s="512"/>
      <c r="NIB95" s="512"/>
      <c r="NIJ95" s="512"/>
      <c r="NIR95" s="512"/>
      <c r="NIZ95" s="512"/>
      <c r="NJH95" s="512"/>
      <c r="NJP95" s="512"/>
      <c r="NJX95" s="512"/>
      <c r="NKF95" s="512"/>
      <c r="NKN95" s="512"/>
      <c r="NKV95" s="512"/>
      <c r="NLD95" s="512"/>
      <c r="NLL95" s="512"/>
      <c r="NLT95" s="512"/>
      <c r="NMB95" s="512"/>
      <c r="NMJ95" s="512"/>
      <c r="NMR95" s="512"/>
      <c r="NMZ95" s="512"/>
      <c r="NNH95" s="512"/>
      <c r="NNP95" s="512"/>
      <c r="NNX95" s="512"/>
      <c r="NOF95" s="512"/>
      <c r="NON95" s="512"/>
      <c r="NOV95" s="512"/>
      <c r="NPD95" s="512"/>
      <c r="NPL95" s="512"/>
      <c r="NPT95" s="512"/>
      <c r="NQB95" s="512"/>
      <c r="NQJ95" s="512"/>
      <c r="NQR95" s="512"/>
      <c r="NQZ95" s="512"/>
      <c r="NRH95" s="512"/>
      <c r="NRP95" s="512"/>
      <c r="NRX95" s="512"/>
      <c r="NSF95" s="512"/>
      <c r="NSN95" s="512"/>
      <c r="NSV95" s="512"/>
      <c r="NTD95" s="512"/>
      <c r="NTL95" s="512"/>
      <c r="NTT95" s="512"/>
      <c r="NUB95" s="512"/>
      <c r="NUJ95" s="512"/>
      <c r="NUR95" s="512"/>
      <c r="NUZ95" s="512"/>
      <c r="NVH95" s="512"/>
      <c r="NVP95" s="512"/>
      <c r="NVX95" s="512"/>
      <c r="NWF95" s="512"/>
      <c r="NWN95" s="512"/>
      <c r="NWV95" s="512"/>
      <c r="NXD95" s="512"/>
      <c r="NXL95" s="512"/>
      <c r="NXT95" s="512"/>
      <c r="NYB95" s="512"/>
      <c r="NYJ95" s="512"/>
      <c r="NYR95" s="512"/>
      <c r="NYZ95" s="512"/>
      <c r="NZH95" s="512"/>
      <c r="NZP95" s="512"/>
      <c r="NZX95" s="512"/>
      <c r="OAF95" s="512"/>
      <c r="OAN95" s="512"/>
      <c r="OAV95" s="512"/>
      <c r="OBD95" s="512"/>
      <c r="OBL95" s="512"/>
      <c r="OBT95" s="512"/>
      <c r="OCB95" s="512"/>
      <c r="OCJ95" s="512"/>
      <c r="OCR95" s="512"/>
      <c r="OCZ95" s="512"/>
      <c r="ODH95" s="512"/>
      <c r="ODP95" s="512"/>
      <c r="ODX95" s="512"/>
      <c r="OEF95" s="512"/>
      <c r="OEN95" s="512"/>
      <c r="OEV95" s="512"/>
      <c r="OFD95" s="512"/>
      <c r="OFL95" s="512"/>
      <c r="OFT95" s="512"/>
      <c r="OGB95" s="512"/>
      <c r="OGJ95" s="512"/>
      <c r="OGR95" s="512"/>
      <c r="OGZ95" s="512"/>
      <c r="OHH95" s="512"/>
      <c r="OHP95" s="512"/>
      <c r="OHX95" s="512"/>
      <c r="OIF95" s="512"/>
      <c r="OIN95" s="512"/>
      <c r="OIV95" s="512"/>
      <c r="OJD95" s="512"/>
      <c r="OJL95" s="512"/>
      <c r="OJT95" s="512"/>
      <c r="OKB95" s="512"/>
      <c r="OKJ95" s="512"/>
      <c r="OKR95" s="512"/>
      <c r="OKZ95" s="512"/>
      <c r="OLH95" s="512"/>
      <c r="OLP95" s="512"/>
      <c r="OLX95" s="512"/>
      <c r="OMF95" s="512"/>
      <c r="OMN95" s="512"/>
      <c r="OMV95" s="512"/>
      <c r="OND95" s="512"/>
      <c r="ONL95" s="512"/>
      <c r="ONT95" s="512"/>
      <c r="OOB95" s="512"/>
      <c r="OOJ95" s="512"/>
      <c r="OOR95" s="512"/>
      <c r="OOZ95" s="512"/>
      <c r="OPH95" s="512"/>
      <c r="OPP95" s="512"/>
      <c r="OPX95" s="512"/>
      <c r="OQF95" s="512"/>
      <c r="OQN95" s="512"/>
      <c r="OQV95" s="512"/>
      <c r="ORD95" s="512"/>
      <c r="ORL95" s="512"/>
      <c r="ORT95" s="512"/>
      <c r="OSB95" s="512"/>
      <c r="OSJ95" s="512"/>
      <c r="OSR95" s="512"/>
      <c r="OSZ95" s="512"/>
      <c r="OTH95" s="512"/>
      <c r="OTP95" s="512"/>
      <c r="OTX95" s="512"/>
      <c r="OUF95" s="512"/>
      <c r="OUN95" s="512"/>
      <c r="OUV95" s="512"/>
      <c r="OVD95" s="512"/>
      <c r="OVL95" s="512"/>
      <c r="OVT95" s="512"/>
      <c r="OWB95" s="512"/>
      <c r="OWJ95" s="512"/>
      <c r="OWR95" s="512"/>
      <c r="OWZ95" s="512"/>
      <c r="OXH95" s="512"/>
      <c r="OXP95" s="512"/>
      <c r="OXX95" s="512"/>
      <c r="OYF95" s="512"/>
      <c r="OYN95" s="512"/>
      <c r="OYV95" s="512"/>
      <c r="OZD95" s="512"/>
      <c r="OZL95" s="512"/>
      <c r="OZT95" s="512"/>
      <c r="PAB95" s="512"/>
      <c r="PAJ95" s="512"/>
      <c r="PAR95" s="512"/>
      <c r="PAZ95" s="512"/>
      <c r="PBH95" s="512"/>
      <c r="PBP95" s="512"/>
      <c r="PBX95" s="512"/>
      <c r="PCF95" s="512"/>
      <c r="PCN95" s="512"/>
      <c r="PCV95" s="512"/>
      <c r="PDD95" s="512"/>
      <c r="PDL95" s="512"/>
      <c r="PDT95" s="512"/>
      <c r="PEB95" s="512"/>
      <c r="PEJ95" s="512"/>
      <c r="PER95" s="512"/>
      <c r="PEZ95" s="512"/>
      <c r="PFH95" s="512"/>
      <c r="PFP95" s="512"/>
      <c r="PFX95" s="512"/>
      <c r="PGF95" s="512"/>
      <c r="PGN95" s="512"/>
      <c r="PGV95" s="512"/>
      <c r="PHD95" s="512"/>
      <c r="PHL95" s="512"/>
      <c r="PHT95" s="512"/>
      <c r="PIB95" s="512"/>
      <c r="PIJ95" s="512"/>
      <c r="PIR95" s="512"/>
      <c r="PIZ95" s="512"/>
      <c r="PJH95" s="512"/>
      <c r="PJP95" s="512"/>
      <c r="PJX95" s="512"/>
      <c r="PKF95" s="512"/>
      <c r="PKN95" s="512"/>
      <c r="PKV95" s="512"/>
      <c r="PLD95" s="512"/>
      <c r="PLL95" s="512"/>
      <c r="PLT95" s="512"/>
      <c r="PMB95" s="512"/>
      <c r="PMJ95" s="512"/>
      <c r="PMR95" s="512"/>
      <c r="PMZ95" s="512"/>
      <c r="PNH95" s="512"/>
      <c r="PNP95" s="512"/>
      <c r="PNX95" s="512"/>
      <c r="POF95" s="512"/>
      <c r="PON95" s="512"/>
      <c r="POV95" s="512"/>
      <c r="PPD95" s="512"/>
      <c r="PPL95" s="512"/>
      <c r="PPT95" s="512"/>
      <c r="PQB95" s="512"/>
      <c r="PQJ95" s="512"/>
      <c r="PQR95" s="512"/>
      <c r="PQZ95" s="512"/>
      <c r="PRH95" s="512"/>
      <c r="PRP95" s="512"/>
      <c r="PRX95" s="512"/>
      <c r="PSF95" s="512"/>
      <c r="PSN95" s="512"/>
      <c r="PSV95" s="512"/>
      <c r="PTD95" s="512"/>
      <c r="PTL95" s="512"/>
      <c r="PTT95" s="512"/>
      <c r="PUB95" s="512"/>
      <c r="PUJ95" s="512"/>
      <c r="PUR95" s="512"/>
      <c r="PUZ95" s="512"/>
      <c r="PVH95" s="512"/>
      <c r="PVP95" s="512"/>
      <c r="PVX95" s="512"/>
      <c r="PWF95" s="512"/>
      <c r="PWN95" s="512"/>
      <c r="PWV95" s="512"/>
      <c r="PXD95" s="512"/>
      <c r="PXL95" s="512"/>
      <c r="PXT95" s="512"/>
      <c r="PYB95" s="512"/>
      <c r="PYJ95" s="512"/>
      <c r="PYR95" s="512"/>
      <c r="PYZ95" s="512"/>
      <c r="PZH95" s="512"/>
      <c r="PZP95" s="512"/>
      <c r="PZX95" s="512"/>
      <c r="QAF95" s="512"/>
      <c r="QAN95" s="512"/>
      <c r="QAV95" s="512"/>
      <c r="QBD95" s="512"/>
      <c r="QBL95" s="512"/>
      <c r="QBT95" s="512"/>
      <c r="QCB95" s="512"/>
      <c r="QCJ95" s="512"/>
      <c r="QCR95" s="512"/>
      <c r="QCZ95" s="512"/>
      <c r="QDH95" s="512"/>
      <c r="QDP95" s="512"/>
      <c r="QDX95" s="512"/>
      <c r="QEF95" s="512"/>
      <c r="QEN95" s="512"/>
      <c r="QEV95" s="512"/>
      <c r="QFD95" s="512"/>
      <c r="QFL95" s="512"/>
      <c r="QFT95" s="512"/>
      <c r="QGB95" s="512"/>
      <c r="QGJ95" s="512"/>
      <c r="QGR95" s="512"/>
      <c r="QGZ95" s="512"/>
      <c r="QHH95" s="512"/>
      <c r="QHP95" s="512"/>
      <c r="QHX95" s="512"/>
      <c r="QIF95" s="512"/>
      <c r="QIN95" s="512"/>
      <c r="QIV95" s="512"/>
      <c r="QJD95" s="512"/>
      <c r="QJL95" s="512"/>
      <c r="QJT95" s="512"/>
      <c r="QKB95" s="512"/>
      <c r="QKJ95" s="512"/>
      <c r="QKR95" s="512"/>
      <c r="QKZ95" s="512"/>
      <c r="QLH95" s="512"/>
      <c r="QLP95" s="512"/>
      <c r="QLX95" s="512"/>
      <c r="QMF95" s="512"/>
      <c r="QMN95" s="512"/>
      <c r="QMV95" s="512"/>
      <c r="QND95" s="512"/>
      <c r="QNL95" s="512"/>
      <c r="QNT95" s="512"/>
      <c r="QOB95" s="512"/>
      <c r="QOJ95" s="512"/>
      <c r="QOR95" s="512"/>
      <c r="QOZ95" s="512"/>
      <c r="QPH95" s="512"/>
      <c r="QPP95" s="512"/>
      <c r="QPX95" s="512"/>
      <c r="QQF95" s="512"/>
      <c r="QQN95" s="512"/>
      <c r="QQV95" s="512"/>
      <c r="QRD95" s="512"/>
      <c r="QRL95" s="512"/>
      <c r="QRT95" s="512"/>
      <c r="QSB95" s="512"/>
      <c r="QSJ95" s="512"/>
      <c r="QSR95" s="512"/>
      <c r="QSZ95" s="512"/>
      <c r="QTH95" s="512"/>
      <c r="QTP95" s="512"/>
      <c r="QTX95" s="512"/>
      <c r="QUF95" s="512"/>
      <c r="QUN95" s="512"/>
      <c r="QUV95" s="512"/>
      <c r="QVD95" s="512"/>
      <c r="QVL95" s="512"/>
      <c r="QVT95" s="512"/>
      <c r="QWB95" s="512"/>
      <c r="QWJ95" s="512"/>
      <c r="QWR95" s="512"/>
      <c r="QWZ95" s="512"/>
      <c r="QXH95" s="512"/>
      <c r="QXP95" s="512"/>
      <c r="QXX95" s="512"/>
      <c r="QYF95" s="512"/>
      <c r="QYN95" s="512"/>
      <c r="QYV95" s="512"/>
      <c r="QZD95" s="512"/>
      <c r="QZL95" s="512"/>
      <c r="QZT95" s="512"/>
      <c r="RAB95" s="512"/>
      <c r="RAJ95" s="512"/>
      <c r="RAR95" s="512"/>
      <c r="RAZ95" s="512"/>
      <c r="RBH95" s="512"/>
      <c r="RBP95" s="512"/>
      <c r="RBX95" s="512"/>
      <c r="RCF95" s="512"/>
      <c r="RCN95" s="512"/>
      <c r="RCV95" s="512"/>
      <c r="RDD95" s="512"/>
      <c r="RDL95" s="512"/>
      <c r="RDT95" s="512"/>
      <c r="REB95" s="512"/>
      <c r="REJ95" s="512"/>
      <c r="RER95" s="512"/>
      <c r="REZ95" s="512"/>
      <c r="RFH95" s="512"/>
      <c r="RFP95" s="512"/>
      <c r="RFX95" s="512"/>
      <c r="RGF95" s="512"/>
      <c r="RGN95" s="512"/>
      <c r="RGV95" s="512"/>
      <c r="RHD95" s="512"/>
      <c r="RHL95" s="512"/>
      <c r="RHT95" s="512"/>
      <c r="RIB95" s="512"/>
      <c r="RIJ95" s="512"/>
      <c r="RIR95" s="512"/>
      <c r="RIZ95" s="512"/>
      <c r="RJH95" s="512"/>
      <c r="RJP95" s="512"/>
      <c r="RJX95" s="512"/>
      <c r="RKF95" s="512"/>
      <c r="RKN95" s="512"/>
      <c r="RKV95" s="512"/>
      <c r="RLD95" s="512"/>
      <c r="RLL95" s="512"/>
      <c r="RLT95" s="512"/>
      <c r="RMB95" s="512"/>
      <c r="RMJ95" s="512"/>
      <c r="RMR95" s="512"/>
      <c r="RMZ95" s="512"/>
      <c r="RNH95" s="512"/>
      <c r="RNP95" s="512"/>
      <c r="RNX95" s="512"/>
      <c r="ROF95" s="512"/>
      <c r="RON95" s="512"/>
      <c r="ROV95" s="512"/>
      <c r="RPD95" s="512"/>
      <c r="RPL95" s="512"/>
      <c r="RPT95" s="512"/>
      <c r="RQB95" s="512"/>
      <c r="RQJ95" s="512"/>
      <c r="RQR95" s="512"/>
      <c r="RQZ95" s="512"/>
      <c r="RRH95" s="512"/>
      <c r="RRP95" s="512"/>
      <c r="RRX95" s="512"/>
      <c r="RSF95" s="512"/>
      <c r="RSN95" s="512"/>
      <c r="RSV95" s="512"/>
      <c r="RTD95" s="512"/>
      <c r="RTL95" s="512"/>
      <c r="RTT95" s="512"/>
      <c r="RUB95" s="512"/>
      <c r="RUJ95" s="512"/>
      <c r="RUR95" s="512"/>
      <c r="RUZ95" s="512"/>
      <c r="RVH95" s="512"/>
      <c r="RVP95" s="512"/>
      <c r="RVX95" s="512"/>
      <c r="RWF95" s="512"/>
      <c r="RWN95" s="512"/>
      <c r="RWV95" s="512"/>
      <c r="RXD95" s="512"/>
      <c r="RXL95" s="512"/>
      <c r="RXT95" s="512"/>
      <c r="RYB95" s="512"/>
      <c r="RYJ95" s="512"/>
      <c r="RYR95" s="512"/>
      <c r="RYZ95" s="512"/>
      <c r="RZH95" s="512"/>
      <c r="RZP95" s="512"/>
      <c r="RZX95" s="512"/>
      <c r="SAF95" s="512"/>
      <c r="SAN95" s="512"/>
      <c r="SAV95" s="512"/>
      <c r="SBD95" s="512"/>
      <c r="SBL95" s="512"/>
      <c r="SBT95" s="512"/>
      <c r="SCB95" s="512"/>
      <c r="SCJ95" s="512"/>
      <c r="SCR95" s="512"/>
      <c r="SCZ95" s="512"/>
      <c r="SDH95" s="512"/>
      <c r="SDP95" s="512"/>
      <c r="SDX95" s="512"/>
      <c r="SEF95" s="512"/>
      <c r="SEN95" s="512"/>
      <c r="SEV95" s="512"/>
      <c r="SFD95" s="512"/>
      <c r="SFL95" s="512"/>
      <c r="SFT95" s="512"/>
      <c r="SGB95" s="512"/>
      <c r="SGJ95" s="512"/>
      <c r="SGR95" s="512"/>
      <c r="SGZ95" s="512"/>
      <c r="SHH95" s="512"/>
      <c r="SHP95" s="512"/>
      <c r="SHX95" s="512"/>
      <c r="SIF95" s="512"/>
      <c r="SIN95" s="512"/>
      <c r="SIV95" s="512"/>
      <c r="SJD95" s="512"/>
      <c r="SJL95" s="512"/>
      <c r="SJT95" s="512"/>
      <c r="SKB95" s="512"/>
      <c r="SKJ95" s="512"/>
      <c r="SKR95" s="512"/>
      <c r="SKZ95" s="512"/>
      <c r="SLH95" s="512"/>
      <c r="SLP95" s="512"/>
      <c r="SLX95" s="512"/>
      <c r="SMF95" s="512"/>
      <c r="SMN95" s="512"/>
      <c r="SMV95" s="512"/>
      <c r="SND95" s="512"/>
      <c r="SNL95" s="512"/>
      <c r="SNT95" s="512"/>
      <c r="SOB95" s="512"/>
      <c r="SOJ95" s="512"/>
      <c r="SOR95" s="512"/>
      <c r="SOZ95" s="512"/>
      <c r="SPH95" s="512"/>
      <c r="SPP95" s="512"/>
      <c r="SPX95" s="512"/>
      <c r="SQF95" s="512"/>
      <c r="SQN95" s="512"/>
      <c r="SQV95" s="512"/>
      <c r="SRD95" s="512"/>
      <c r="SRL95" s="512"/>
      <c r="SRT95" s="512"/>
      <c r="SSB95" s="512"/>
      <c r="SSJ95" s="512"/>
      <c r="SSR95" s="512"/>
      <c r="SSZ95" s="512"/>
      <c r="STH95" s="512"/>
      <c r="STP95" s="512"/>
      <c r="STX95" s="512"/>
      <c r="SUF95" s="512"/>
      <c r="SUN95" s="512"/>
      <c r="SUV95" s="512"/>
      <c r="SVD95" s="512"/>
      <c r="SVL95" s="512"/>
      <c r="SVT95" s="512"/>
      <c r="SWB95" s="512"/>
      <c r="SWJ95" s="512"/>
      <c r="SWR95" s="512"/>
      <c r="SWZ95" s="512"/>
      <c r="SXH95" s="512"/>
      <c r="SXP95" s="512"/>
      <c r="SXX95" s="512"/>
      <c r="SYF95" s="512"/>
      <c r="SYN95" s="512"/>
      <c r="SYV95" s="512"/>
      <c r="SZD95" s="512"/>
      <c r="SZL95" s="512"/>
      <c r="SZT95" s="512"/>
      <c r="TAB95" s="512"/>
      <c r="TAJ95" s="512"/>
      <c r="TAR95" s="512"/>
      <c r="TAZ95" s="512"/>
      <c r="TBH95" s="512"/>
      <c r="TBP95" s="512"/>
      <c r="TBX95" s="512"/>
      <c r="TCF95" s="512"/>
      <c r="TCN95" s="512"/>
      <c r="TCV95" s="512"/>
      <c r="TDD95" s="512"/>
      <c r="TDL95" s="512"/>
      <c r="TDT95" s="512"/>
      <c r="TEB95" s="512"/>
      <c r="TEJ95" s="512"/>
      <c r="TER95" s="512"/>
      <c r="TEZ95" s="512"/>
      <c r="TFH95" s="512"/>
      <c r="TFP95" s="512"/>
      <c r="TFX95" s="512"/>
      <c r="TGF95" s="512"/>
      <c r="TGN95" s="512"/>
      <c r="TGV95" s="512"/>
      <c r="THD95" s="512"/>
      <c r="THL95" s="512"/>
      <c r="THT95" s="512"/>
      <c r="TIB95" s="512"/>
      <c r="TIJ95" s="512"/>
      <c r="TIR95" s="512"/>
      <c r="TIZ95" s="512"/>
      <c r="TJH95" s="512"/>
      <c r="TJP95" s="512"/>
      <c r="TJX95" s="512"/>
      <c r="TKF95" s="512"/>
      <c r="TKN95" s="512"/>
      <c r="TKV95" s="512"/>
      <c r="TLD95" s="512"/>
      <c r="TLL95" s="512"/>
      <c r="TLT95" s="512"/>
      <c r="TMB95" s="512"/>
      <c r="TMJ95" s="512"/>
      <c r="TMR95" s="512"/>
      <c r="TMZ95" s="512"/>
      <c r="TNH95" s="512"/>
      <c r="TNP95" s="512"/>
      <c r="TNX95" s="512"/>
      <c r="TOF95" s="512"/>
      <c r="TON95" s="512"/>
      <c r="TOV95" s="512"/>
      <c r="TPD95" s="512"/>
      <c r="TPL95" s="512"/>
      <c r="TPT95" s="512"/>
      <c r="TQB95" s="512"/>
      <c r="TQJ95" s="512"/>
      <c r="TQR95" s="512"/>
      <c r="TQZ95" s="512"/>
      <c r="TRH95" s="512"/>
      <c r="TRP95" s="512"/>
      <c r="TRX95" s="512"/>
      <c r="TSF95" s="512"/>
      <c r="TSN95" s="512"/>
      <c r="TSV95" s="512"/>
      <c r="TTD95" s="512"/>
      <c r="TTL95" s="512"/>
      <c r="TTT95" s="512"/>
      <c r="TUB95" s="512"/>
      <c r="TUJ95" s="512"/>
      <c r="TUR95" s="512"/>
      <c r="TUZ95" s="512"/>
      <c r="TVH95" s="512"/>
      <c r="TVP95" s="512"/>
      <c r="TVX95" s="512"/>
      <c r="TWF95" s="512"/>
      <c r="TWN95" s="512"/>
      <c r="TWV95" s="512"/>
      <c r="TXD95" s="512"/>
      <c r="TXL95" s="512"/>
      <c r="TXT95" s="512"/>
      <c r="TYB95" s="512"/>
      <c r="TYJ95" s="512"/>
      <c r="TYR95" s="512"/>
      <c r="TYZ95" s="512"/>
      <c r="TZH95" s="512"/>
      <c r="TZP95" s="512"/>
      <c r="TZX95" s="512"/>
      <c r="UAF95" s="512"/>
      <c r="UAN95" s="512"/>
      <c r="UAV95" s="512"/>
      <c r="UBD95" s="512"/>
      <c r="UBL95" s="512"/>
      <c r="UBT95" s="512"/>
      <c r="UCB95" s="512"/>
      <c r="UCJ95" s="512"/>
      <c r="UCR95" s="512"/>
      <c r="UCZ95" s="512"/>
      <c r="UDH95" s="512"/>
      <c r="UDP95" s="512"/>
      <c r="UDX95" s="512"/>
      <c r="UEF95" s="512"/>
      <c r="UEN95" s="512"/>
      <c r="UEV95" s="512"/>
      <c r="UFD95" s="512"/>
      <c r="UFL95" s="512"/>
      <c r="UFT95" s="512"/>
      <c r="UGB95" s="512"/>
      <c r="UGJ95" s="512"/>
      <c r="UGR95" s="512"/>
      <c r="UGZ95" s="512"/>
      <c r="UHH95" s="512"/>
      <c r="UHP95" s="512"/>
      <c r="UHX95" s="512"/>
      <c r="UIF95" s="512"/>
      <c r="UIN95" s="512"/>
      <c r="UIV95" s="512"/>
      <c r="UJD95" s="512"/>
      <c r="UJL95" s="512"/>
      <c r="UJT95" s="512"/>
      <c r="UKB95" s="512"/>
      <c r="UKJ95" s="512"/>
      <c r="UKR95" s="512"/>
      <c r="UKZ95" s="512"/>
      <c r="ULH95" s="512"/>
      <c r="ULP95" s="512"/>
      <c r="ULX95" s="512"/>
      <c r="UMF95" s="512"/>
      <c r="UMN95" s="512"/>
      <c r="UMV95" s="512"/>
      <c r="UND95" s="512"/>
      <c r="UNL95" s="512"/>
      <c r="UNT95" s="512"/>
      <c r="UOB95" s="512"/>
      <c r="UOJ95" s="512"/>
      <c r="UOR95" s="512"/>
      <c r="UOZ95" s="512"/>
      <c r="UPH95" s="512"/>
      <c r="UPP95" s="512"/>
      <c r="UPX95" s="512"/>
      <c r="UQF95" s="512"/>
      <c r="UQN95" s="512"/>
      <c r="UQV95" s="512"/>
      <c r="URD95" s="512"/>
      <c r="URL95" s="512"/>
      <c r="URT95" s="512"/>
      <c r="USB95" s="512"/>
      <c r="USJ95" s="512"/>
      <c r="USR95" s="512"/>
      <c r="USZ95" s="512"/>
      <c r="UTH95" s="512"/>
      <c r="UTP95" s="512"/>
      <c r="UTX95" s="512"/>
      <c r="UUF95" s="512"/>
      <c r="UUN95" s="512"/>
      <c r="UUV95" s="512"/>
      <c r="UVD95" s="512"/>
      <c r="UVL95" s="512"/>
      <c r="UVT95" s="512"/>
      <c r="UWB95" s="512"/>
      <c r="UWJ95" s="512"/>
      <c r="UWR95" s="512"/>
      <c r="UWZ95" s="512"/>
      <c r="UXH95" s="512"/>
      <c r="UXP95" s="512"/>
      <c r="UXX95" s="512"/>
      <c r="UYF95" s="512"/>
      <c r="UYN95" s="512"/>
      <c r="UYV95" s="512"/>
      <c r="UZD95" s="512"/>
      <c r="UZL95" s="512"/>
      <c r="UZT95" s="512"/>
      <c r="VAB95" s="512"/>
      <c r="VAJ95" s="512"/>
      <c r="VAR95" s="512"/>
      <c r="VAZ95" s="512"/>
      <c r="VBH95" s="512"/>
      <c r="VBP95" s="512"/>
      <c r="VBX95" s="512"/>
      <c r="VCF95" s="512"/>
      <c r="VCN95" s="512"/>
      <c r="VCV95" s="512"/>
      <c r="VDD95" s="512"/>
      <c r="VDL95" s="512"/>
      <c r="VDT95" s="512"/>
      <c r="VEB95" s="512"/>
      <c r="VEJ95" s="512"/>
      <c r="VER95" s="512"/>
      <c r="VEZ95" s="512"/>
      <c r="VFH95" s="512"/>
      <c r="VFP95" s="512"/>
      <c r="VFX95" s="512"/>
      <c r="VGF95" s="512"/>
      <c r="VGN95" s="512"/>
      <c r="VGV95" s="512"/>
      <c r="VHD95" s="512"/>
      <c r="VHL95" s="512"/>
      <c r="VHT95" s="512"/>
      <c r="VIB95" s="512"/>
      <c r="VIJ95" s="512"/>
      <c r="VIR95" s="512"/>
      <c r="VIZ95" s="512"/>
      <c r="VJH95" s="512"/>
      <c r="VJP95" s="512"/>
      <c r="VJX95" s="512"/>
      <c r="VKF95" s="512"/>
      <c r="VKN95" s="512"/>
      <c r="VKV95" s="512"/>
      <c r="VLD95" s="512"/>
      <c r="VLL95" s="512"/>
      <c r="VLT95" s="512"/>
      <c r="VMB95" s="512"/>
      <c r="VMJ95" s="512"/>
      <c r="VMR95" s="512"/>
      <c r="VMZ95" s="512"/>
      <c r="VNH95" s="512"/>
      <c r="VNP95" s="512"/>
      <c r="VNX95" s="512"/>
      <c r="VOF95" s="512"/>
      <c r="VON95" s="512"/>
      <c r="VOV95" s="512"/>
      <c r="VPD95" s="512"/>
      <c r="VPL95" s="512"/>
      <c r="VPT95" s="512"/>
      <c r="VQB95" s="512"/>
      <c r="VQJ95" s="512"/>
      <c r="VQR95" s="512"/>
      <c r="VQZ95" s="512"/>
      <c r="VRH95" s="512"/>
      <c r="VRP95" s="512"/>
      <c r="VRX95" s="512"/>
      <c r="VSF95" s="512"/>
      <c r="VSN95" s="512"/>
      <c r="VSV95" s="512"/>
      <c r="VTD95" s="512"/>
      <c r="VTL95" s="512"/>
      <c r="VTT95" s="512"/>
      <c r="VUB95" s="512"/>
      <c r="VUJ95" s="512"/>
      <c r="VUR95" s="512"/>
      <c r="VUZ95" s="512"/>
      <c r="VVH95" s="512"/>
      <c r="VVP95" s="512"/>
      <c r="VVX95" s="512"/>
      <c r="VWF95" s="512"/>
      <c r="VWN95" s="512"/>
      <c r="VWV95" s="512"/>
      <c r="VXD95" s="512"/>
      <c r="VXL95" s="512"/>
      <c r="VXT95" s="512"/>
      <c r="VYB95" s="512"/>
      <c r="VYJ95" s="512"/>
      <c r="VYR95" s="512"/>
      <c r="VYZ95" s="512"/>
      <c r="VZH95" s="512"/>
      <c r="VZP95" s="512"/>
      <c r="VZX95" s="512"/>
      <c r="WAF95" s="512"/>
      <c r="WAN95" s="512"/>
      <c r="WAV95" s="512"/>
      <c r="WBD95" s="512"/>
      <c r="WBL95" s="512"/>
      <c r="WBT95" s="512"/>
      <c r="WCB95" s="512"/>
      <c r="WCJ95" s="512"/>
      <c r="WCR95" s="512"/>
      <c r="WCZ95" s="512"/>
      <c r="WDH95" s="512"/>
      <c r="WDP95" s="512"/>
      <c r="WDX95" s="512"/>
      <c r="WEF95" s="512"/>
      <c r="WEN95" s="512"/>
      <c r="WEV95" s="512"/>
      <c r="WFD95" s="512"/>
      <c r="WFL95" s="512"/>
      <c r="WFT95" s="512"/>
      <c r="WGB95" s="512"/>
      <c r="WGJ95" s="512"/>
      <c r="WGR95" s="512"/>
      <c r="WGZ95" s="512"/>
      <c r="WHH95" s="512"/>
      <c r="WHP95" s="512"/>
      <c r="WHX95" s="512"/>
      <c r="WIF95" s="512"/>
      <c r="WIN95" s="512"/>
      <c r="WIV95" s="512"/>
      <c r="WJD95" s="512"/>
      <c r="WJL95" s="512"/>
      <c r="WJT95" s="512"/>
      <c r="WKB95" s="512"/>
      <c r="WKJ95" s="512"/>
      <c r="WKR95" s="512"/>
      <c r="WKZ95" s="512"/>
      <c r="WLH95" s="512"/>
      <c r="WLP95" s="512"/>
      <c r="WLX95" s="512"/>
      <c r="WMF95" s="512"/>
      <c r="WMN95" s="512"/>
      <c r="WMV95" s="512"/>
      <c r="WND95" s="512"/>
      <c r="WNL95" s="512"/>
      <c r="WNT95" s="512"/>
      <c r="WOB95" s="512"/>
      <c r="WOJ95" s="512"/>
      <c r="WOR95" s="512"/>
      <c r="WOZ95" s="512"/>
      <c r="WPH95" s="512"/>
      <c r="WPP95" s="512"/>
      <c r="WPX95" s="512"/>
      <c r="WQF95" s="512"/>
      <c r="WQN95" s="512"/>
      <c r="WQV95" s="512"/>
      <c r="WRD95" s="512"/>
      <c r="WRL95" s="512"/>
      <c r="WRT95" s="512"/>
      <c r="WSB95" s="512"/>
      <c r="WSJ95" s="512"/>
      <c r="WSR95" s="512"/>
      <c r="WSZ95" s="512"/>
      <c r="WTH95" s="512"/>
      <c r="WTP95" s="512"/>
      <c r="WTX95" s="512"/>
      <c r="WUF95" s="512"/>
      <c r="WUN95" s="512"/>
      <c r="WUV95" s="512"/>
      <c r="WVD95" s="512"/>
      <c r="WVL95" s="512"/>
      <c r="WVT95" s="512"/>
      <c r="WWB95" s="512"/>
      <c r="WWJ95" s="512"/>
      <c r="WWR95" s="512"/>
      <c r="WWZ95" s="512"/>
      <c r="WXH95" s="512"/>
      <c r="WXP95" s="512"/>
      <c r="WXX95" s="512"/>
      <c r="WYF95" s="512"/>
      <c r="WYN95" s="512"/>
      <c r="WYV95" s="512"/>
      <c r="WZD95" s="512"/>
      <c r="WZL95" s="512"/>
      <c r="WZT95" s="512"/>
      <c r="XAB95" s="512"/>
      <c r="XAJ95" s="512"/>
      <c r="XAR95" s="512"/>
      <c r="XAZ95" s="512"/>
      <c r="XBH95" s="512"/>
      <c r="XBP95" s="512"/>
      <c r="XBX95" s="512"/>
      <c r="XCF95" s="512"/>
      <c r="XCN95" s="512"/>
      <c r="XCV95" s="512"/>
      <c r="XDD95" s="512"/>
      <c r="XDL95" s="512"/>
      <c r="XDT95" s="512"/>
      <c r="XEB95" s="512"/>
      <c r="XEJ95" s="512"/>
      <c r="XER95" s="512"/>
      <c r="XEZ95" s="512"/>
    </row>
    <row r="96" spans="3:1024 1026:2048 2050:3072 3074:4096 4098:5120 5122:6144 6146:7168 7170:8192 8194:9216 9218:10240 10242:11264 11266:12288 12290:13312 13314:14336 14338:15360 15362:16384" s="256" customFormat="1" x14ac:dyDescent="0.15">
      <c r="C96" s="49"/>
      <c r="D96" s="542" t="s">
        <v>840</v>
      </c>
      <c r="E96" s="523"/>
      <c r="F96" s="520"/>
      <c r="G96" s="264">
        <f t="shared" si="12"/>
        <v>7.7011868545672618E-4</v>
      </c>
      <c r="H96" s="15">
        <f t="shared" si="13"/>
        <v>0</v>
      </c>
      <c r="I96" s="15">
        <f t="shared" si="14"/>
        <v>0</v>
      </c>
      <c r="J96" s="15">
        <f>H96/SUM(H94:H104)*F17</f>
        <v>0</v>
      </c>
      <c r="K96" s="15">
        <f t="shared" si="11"/>
        <v>0</v>
      </c>
      <c r="L96" s="263">
        <v>0.9</v>
      </c>
      <c r="M96" s="264">
        <f t="shared" si="15"/>
        <v>0</v>
      </c>
      <c r="N96" s="512"/>
      <c r="T96" s="512"/>
      <c r="AB96" s="512"/>
      <c r="AJ96" s="512"/>
      <c r="AR96" s="512"/>
      <c r="AZ96" s="512"/>
      <c r="BH96" s="512"/>
      <c r="BP96" s="512"/>
      <c r="BX96" s="512"/>
      <c r="CF96" s="512"/>
      <c r="CN96" s="512"/>
      <c r="CV96" s="512"/>
      <c r="DD96" s="512"/>
      <c r="DL96" s="512"/>
      <c r="DT96" s="512"/>
      <c r="EB96" s="512"/>
      <c r="EJ96" s="512"/>
      <c r="ER96" s="512"/>
      <c r="EZ96" s="512"/>
      <c r="FH96" s="512"/>
      <c r="FP96" s="512"/>
      <c r="FX96" s="512"/>
      <c r="GF96" s="512"/>
      <c r="GN96" s="512"/>
      <c r="GV96" s="512"/>
      <c r="HD96" s="512"/>
      <c r="HL96" s="512"/>
      <c r="HT96" s="512"/>
      <c r="IB96" s="512"/>
      <c r="IJ96" s="512"/>
      <c r="IR96" s="512"/>
      <c r="IZ96" s="512"/>
      <c r="JH96" s="512"/>
      <c r="JP96" s="512"/>
      <c r="JX96" s="512"/>
      <c r="KF96" s="512"/>
      <c r="KN96" s="512"/>
      <c r="KV96" s="512"/>
      <c r="LD96" s="512"/>
      <c r="LL96" s="512"/>
      <c r="LT96" s="512"/>
      <c r="MB96" s="512"/>
      <c r="MJ96" s="512"/>
      <c r="MR96" s="512"/>
      <c r="MZ96" s="512"/>
      <c r="NH96" s="512"/>
      <c r="NP96" s="512"/>
      <c r="NX96" s="512"/>
      <c r="OF96" s="512"/>
      <c r="ON96" s="512"/>
      <c r="OV96" s="512"/>
      <c r="PD96" s="512"/>
      <c r="PL96" s="512"/>
      <c r="PT96" s="512"/>
      <c r="QB96" s="512"/>
      <c r="QJ96" s="512"/>
      <c r="QR96" s="512"/>
      <c r="QZ96" s="512"/>
      <c r="RH96" s="512"/>
      <c r="RP96" s="512"/>
      <c r="RX96" s="512"/>
      <c r="SF96" s="512"/>
      <c r="SN96" s="512"/>
      <c r="SV96" s="512"/>
      <c r="TD96" s="512"/>
      <c r="TL96" s="512"/>
      <c r="TT96" s="512"/>
      <c r="UB96" s="512"/>
      <c r="UJ96" s="512"/>
      <c r="UR96" s="512"/>
      <c r="UZ96" s="512"/>
      <c r="VH96" s="512"/>
      <c r="VP96" s="512"/>
      <c r="VX96" s="512"/>
      <c r="WF96" s="512"/>
      <c r="WN96" s="512"/>
      <c r="WV96" s="512"/>
      <c r="XD96" s="512"/>
      <c r="XL96" s="512"/>
      <c r="XT96" s="512"/>
      <c r="YB96" s="512"/>
      <c r="YJ96" s="512"/>
      <c r="YR96" s="512"/>
      <c r="YZ96" s="512"/>
      <c r="ZH96" s="512"/>
      <c r="ZP96" s="512"/>
      <c r="ZX96" s="512"/>
      <c r="AAF96" s="512"/>
      <c r="AAN96" s="512"/>
      <c r="AAV96" s="512"/>
      <c r="ABD96" s="512"/>
      <c r="ABL96" s="512"/>
      <c r="ABT96" s="512"/>
      <c r="ACB96" s="512"/>
      <c r="ACJ96" s="512"/>
      <c r="ACR96" s="512"/>
      <c r="ACZ96" s="512"/>
      <c r="ADH96" s="512"/>
      <c r="ADP96" s="512"/>
      <c r="ADX96" s="512"/>
      <c r="AEF96" s="512"/>
      <c r="AEN96" s="512"/>
      <c r="AEV96" s="512"/>
      <c r="AFD96" s="512"/>
      <c r="AFL96" s="512"/>
      <c r="AFT96" s="512"/>
      <c r="AGB96" s="512"/>
      <c r="AGJ96" s="512"/>
      <c r="AGR96" s="512"/>
      <c r="AGZ96" s="512"/>
      <c r="AHH96" s="512"/>
      <c r="AHP96" s="512"/>
      <c r="AHX96" s="512"/>
      <c r="AIF96" s="512"/>
      <c r="AIN96" s="512"/>
      <c r="AIV96" s="512"/>
      <c r="AJD96" s="512"/>
      <c r="AJL96" s="512"/>
      <c r="AJT96" s="512"/>
      <c r="AKB96" s="512"/>
      <c r="AKJ96" s="512"/>
      <c r="AKR96" s="512"/>
      <c r="AKZ96" s="512"/>
      <c r="ALH96" s="512"/>
      <c r="ALP96" s="512"/>
      <c r="ALX96" s="512"/>
      <c r="AMF96" s="512"/>
      <c r="AMN96" s="512"/>
      <c r="AMV96" s="512"/>
      <c r="AND96" s="512"/>
      <c r="ANL96" s="512"/>
      <c r="ANT96" s="512"/>
      <c r="AOB96" s="512"/>
      <c r="AOJ96" s="512"/>
      <c r="AOR96" s="512"/>
      <c r="AOZ96" s="512"/>
      <c r="APH96" s="512"/>
      <c r="APP96" s="512"/>
      <c r="APX96" s="512"/>
      <c r="AQF96" s="512"/>
      <c r="AQN96" s="512"/>
      <c r="AQV96" s="512"/>
      <c r="ARD96" s="512"/>
      <c r="ARL96" s="512"/>
      <c r="ART96" s="512"/>
      <c r="ASB96" s="512"/>
      <c r="ASJ96" s="512"/>
      <c r="ASR96" s="512"/>
      <c r="ASZ96" s="512"/>
      <c r="ATH96" s="512"/>
      <c r="ATP96" s="512"/>
      <c r="ATX96" s="512"/>
      <c r="AUF96" s="512"/>
      <c r="AUN96" s="512"/>
      <c r="AUV96" s="512"/>
      <c r="AVD96" s="512"/>
      <c r="AVL96" s="512"/>
      <c r="AVT96" s="512"/>
      <c r="AWB96" s="512"/>
      <c r="AWJ96" s="512"/>
      <c r="AWR96" s="512"/>
      <c r="AWZ96" s="512"/>
      <c r="AXH96" s="512"/>
      <c r="AXP96" s="512"/>
      <c r="AXX96" s="512"/>
      <c r="AYF96" s="512"/>
      <c r="AYN96" s="512"/>
      <c r="AYV96" s="512"/>
      <c r="AZD96" s="512"/>
      <c r="AZL96" s="512"/>
      <c r="AZT96" s="512"/>
      <c r="BAB96" s="512"/>
      <c r="BAJ96" s="512"/>
      <c r="BAR96" s="512"/>
      <c r="BAZ96" s="512"/>
      <c r="BBH96" s="512"/>
      <c r="BBP96" s="512"/>
      <c r="BBX96" s="512"/>
      <c r="BCF96" s="512"/>
      <c r="BCN96" s="512"/>
      <c r="BCV96" s="512"/>
      <c r="BDD96" s="512"/>
      <c r="BDL96" s="512"/>
      <c r="BDT96" s="512"/>
      <c r="BEB96" s="512"/>
      <c r="BEJ96" s="512"/>
      <c r="BER96" s="512"/>
      <c r="BEZ96" s="512"/>
      <c r="BFH96" s="512"/>
      <c r="BFP96" s="512"/>
      <c r="BFX96" s="512"/>
      <c r="BGF96" s="512"/>
      <c r="BGN96" s="512"/>
      <c r="BGV96" s="512"/>
      <c r="BHD96" s="512"/>
      <c r="BHL96" s="512"/>
      <c r="BHT96" s="512"/>
      <c r="BIB96" s="512"/>
      <c r="BIJ96" s="512"/>
      <c r="BIR96" s="512"/>
      <c r="BIZ96" s="512"/>
      <c r="BJH96" s="512"/>
      <c r="BJP96" s="512"/>
      <c r="BJX96" s="512"/>
      <c r="BKF96" s="512"/>
      <c r="BKN96" s="512"/>
      <c r="BKV96" s="512"/>
      <c r="BLD96" s="512"/>
      <c r="BLL96" s="512"/>
      <c r="BLT96" s="512"/>
      <c r="BMB96" s="512"/>
      <c r="BMJ96" s="512"/>
      <c r="BMR96" s="512"/>
      <c r="BMZ96" s="512"/>
      <c r="BNH96" s="512"/>
      <c r="BNP96" s="512"/>
      <c r="BNX96" s="512"/>
      <c r="BOF96" s="512"/>
      <c r="BON96" s="512"/>
      <c r="BOV96" s="512"/>
      <c r="BPD96" s="512"/>
      <c r="BPL96" s="512"/>
      <c r="BPT96" s="512"/>
      <c r="BQB96" s="512"/>
      <c r="BQJ96" s="512"/>
      <c r="BQR96" s="512"/>
      <c r="BQZ96" s="512"/>
      <c r="BRH96" s="512"/>
      <c r="BRP96" s="512"/>
      <c r="BRX96" s="512"/>
      <c r="BSF96" s="512"/>
      <c r="BSN96" s="512"/>
      <c r="BSV96" s="512"/>
      <c r="BTD96" s="512"/>
      <c r="BTL96" s="512"/>
      <c r="BTT96" s="512"/>
      <c r="BUB96" s="512"/>
      <c r="BUJ96" s="512"/>
      <c r="BUR96" s="512"/>
      <c r="BUZ96" s="512"/>
      <c r="BVH96" s="512"/>
      <c r="BVP96" s="512"/>
      <c r="BVX96" s="512"/>
      <c r="BWF96" s="512"/>
      <c r="BWN96" s="512"/>
      <c r="BWV96" s="512"/>
      <c r="BXD96" s="512"/>
      <c r="BXL96" s="512"/>
      <c r="BXT96" s="512"/>
      <c r="BYB96" s="512"/>
      <c r="BYJ96" s="512"/>
      <c r="BYR96" s="512"/>
      <c r="BYZ96" s="512"/>
      <c r="BZH96" s="512"/>
      <c r="BZP96" s="512"/>
      <c r="BZX96" s="512"/>
      <c r="CAF96" s="512"/>
      <c r="CAN96" s="512"/>
      <c r="CAV96" s="512"/>
      <c r="CBD96" s="512"/>
      <c r="CBL96" s="512"/>
      <c r="CBT96" s="512"/>
      <c r="CCB96" s="512"/>
      <c r="CCJ96" s="512"/>
      <c r="CCR96" s="512"/>
      <c r="CCZ96" s="512"/>
      <c r="CDH96" s="512"/>
      <c r="CDP96" s="512"/>
      <c r="CDX96" s="512"/>
      <c r="CEF96" s="512"/>
      <c r="CEN96" s="512"/>
      <c r="CEV96" s="512"/>
      <c r="CFD96" s="512"/>
      <c r="CFL96" s="512"/>
      <c r="CFT96" s="512"/>
      <c r="CGB96" s="512"/>
      <c r="CGJ96" s="512"/>
      <c r="CGR96" s="512"/>
      <c r="CGZ96" s="512"/>
      <c r="CHH96" s="512"/>
      <c r="CHP96" s="512"/>
      <c r="CHX96" s="512"/>
      <c r="CIF96" s="512"/>
      <c r="CIN96" s="512"/>
      <c r="CIV96" s="512"/>
      <c r="CJD96" s="512"/>
      <c r="CJL96" s="512"/>
      <c r="CJT96" s="512"/>
      <c r="CKB96" s="512"/>
      <c r="CKJ96" s="512"/>
      <c r="CKR96" s="512"/>
      <c r="CKZ96" s="512"/>
      <c r="CLH96" s="512"/>
      <c r="CLP96" s="512"/>
      <c r="CLX96" s="512"/>
      <c r="CMF96" s="512"/>
      <c r="CMN96" s="512"/>
      <c r="CMV96" s="512"/>
      <c r="CND96" s="512"/>
      <c r="CNL96" s="512"/>
      <c r="CNT96" s="512"/>
      <c r="COB96" s="512"/>
      <c r="COJ96" s="512"/>
      <c r="COR96" s="512"/>
      <c r="COZ96" s="512"/>
      <c r="CPH96" s="512"/>
      <c r="CPP96" s="512"/>
      <c r="CPX96" s="512"/>
      <c r="CQF96" s="512"/>
      <c r="CQN96" s="512"/>
      <c r="CQV96" s="512"/>
      <c r="CRD96" s="512"/>
      <c r="CRL96" s="512"/>
      <c r="CRT96" s="512"/>
      <c r="CSB96" s="512"/>
      <c r="CSJ96" s="512"/>
      <c r="CSR96" s="512"/>
      <c r="CSZ96" s="512"/>
      <c r="CTH96" s="512"/>
      <c r="CTP96" s="512"/>
      <c r="CTX96" s="512"/>
      <c r="CUF96" s="512"/>
      <c r="CUN96" s="512"/>
      <c r="CUV96" s="512"/>
      <c r="CVD96" s="512"/>
      <c r="CVL96" s="512"/>
      <c r="CVT96" s="512"/>
      <c r="CWB96" s="512"/>
      <c r="CWJ96" s="512"/>
      <c r="CWR96" s="512"/>
      <c r="CWZ96" s="512"/>
      <c r="CXH96" s="512"/>
      <c r="CXP96" s="512"/>
      <c r="CXX96" s="512"/>
      <c r="CYF96" s="512"/>
      <c r="CYN96" s="512"/>
      <c r="CYV96" s="512"/>
      <c r="CZD96" s="512"/>
      <c r="CZL96" s="512"/>
      <c r="CZT96" s="512"/>
      <c r="DAB96" s="512"/>
      <c r="DAJ96" s="512"/>
      <c r="DAR96" s="512"/>
      <c r="DAZ96" s="512"/>
      <c r="DBH96" s="512"/>
      <c r="DBP96" s="512"/>
      <c r="DBX96" s="512"/>
      <c r="DCF96" s="512"/>
      <c r="DCN96" s="512"/>
      <c r="DCV96" s="512"/>
      <c r="DDD96" s="512"/>
      <c r="DDL96" s="512"/>
      <c r="DDT96" s="512"/>
      <c r="DEB96" s="512"/>
      <c r="DEJ96" s="512"/>
      <c r="DER96" s="512"/>
      <c r="DEZ96" s="512"/>
      <c r="DFH96" s="512"/>
      <c r="DFP96" s="512"/>
      <c r="DFX96" s="512"/>
      <c r="DGF96" s="512"/>
      <c r="DGN96" s="512"/>
      <c r="DGV96" s="512"/>
      <c r="DHD96" s="512"/>
      <c r="DHL96" s="512"/>
      <c r="DHT96" s="512"/>
      <c r="DIB96" s="512"/>
      <c r="DIJ96" s="512"/>
      <c r="DIR96" s="512"/>
      <c r="DIZ96" s="512"/>
      <c r="DJH96" s="512"/>
      <c r="DJP96" s="512"/>
      <c r="DJX96" s="512"/>
      <c r="DKF96" s="512"/>
      <c r="DKN96" s="512"/>
      <c r="DKV96" s="512"/>
      <c r="DLD96" s="512"/>
      <c r="DLL96" s="512"/>
      <c r="DLT96" s="512"/>
      <c r="DMB96" s="512"/>
      <c r="DMJ96" s="512"/>
      <c r="DMR96" s="512"/>
      <c r="DMZ96" s="512"/>
      <c r="DNH96" s="512"/>
      <c r="DNP96" s="512"/>
      <c r="DNX96" s="512"/>
      <c r="DOF96" s="512"/>
      <c r="DON96" s="512"/>
      <c r="DOV96" s="512"/>
      <c r="DPD96" s="512"/>
      <c r="DPL96" s="512"/>
      <c r="DPT96" s="512"/>
      <c r="DQB96" s="512"/>
      <c r="DQJ96" s="512"/>
      <c r="DQR96" s="512"/>
      <c r="DQZ96" s="512"/>
      <c r="DRH96" s="512"/>
      <c r="DRP96" s="512"/>
      <c r="DRX96" s="512"/>
      <c r="DSF96" s="512"/>
      <c r="DSN96" s="512"/>
      <c r="DSV96" s="512"/>
      <c r="DTD96" s="512"/>
      <c r="DTL96" s="512"/>
      <c r="DTT96" s="512"/>
      <c r="DUB96" s="512"/>
      <c r="DUJ96" s="512"/>
      <c r="DUR96" s="512"/>
      <c r="DUZ96" s="512"/>
      <c r="DVH96" s="512"/>
      <c r="DVP96" s="512"/>
      <c r="DVX96" s="512"/>
      <c r="DWF96" s="512"/>
      <c r="DWN96" s="512"/>
      <c r="DWV96" s="512"/>
      <c r="DXD96" s="512"/>
      <c r="DXL96" s="512"/>
      <c r="DXT96" s="512"/>
      <c r="DYB96" s="512"/>
      <c r="DYJ96" s="512"/>
      <c r="DYR96" s="512"/>
      <c r="DYZ96" s="512"/>
      <c r="DZH96" s="512"/>
      <c r="DZP96" s="512"/>
      <c r="DZX96" s="512"/>
      <c r="EAF96" s="512"/>
      <c r="EAN96" s="512"/>
      <c r="EAV96" s="512"/>
      <c r="EBD96" s="512"/>
      <c r="EBL96" s="512"/>
      <c r="EBT96" s="512"/>
      <c r="ECB96" s="512"/>
      <c r="ECJ96" s="512"/>
      <c r="ECR96" s="512"/>
      <c r="ECZ96" s="512"/>
      <c r="EDH96" s="512"/>
      <c r="EDP96" s="512"/>
      <c r="EDX96" s="512"/>
      <c r="EEF96" s="512"/>
      <c r="EEN96" s="512"/>
      <c r="EEV96" s="512"/>
      <c r="EFD96" s="512"/>
      <c r="EFL96" s="512"/>
      <c r="EFT96" s="512"/>
      <c r="EGB96" s="512"/>
      <c r="EGJ96" s="512"/>
      <c r="EGR96" s="512"/>
      <c r="EGZ96" s="512"/>
      <c r="EHH96" s="512"/>
      <c r="EHP96" s="512"/>
      <c r="EHX96" s="512"/>
      <c r="EIF96" s="512"/>
      <c r="EIN96" s="512"/>
      <c r="EIV96" s="512"/>
      <c r="EJD96" s="512"/>
      <c r="EJL96" s="512"/>
      <c r="EJT96" s="512"/>
      <c r="EKB96" s="512"/>
      <c r="EKJ96" s="512"/>
      <c r="EKR96" s="512"/>
      <c r="EKZ96" s="512"/>
      <c r="ELH96" s="512"/>
      <c r="ELP96" s="512"/>
      <c r="ELX96" s="512"/>
      <c r="EMF96" s="512"/>
      <c r="EMN96" s="512"/>
      <c r="EMV96" s="512"/>
      <c r="END96" s="512"/>
      <c r="ENL96" s="512"/>
      <c r="ENT96" s="512"/>
      <c r="EOB96" s="512"/>
      <c r="EOJ96" s="512"/>
      <c r="EOR96" s="512"/>
      <c r="EOZ96" s="512"/>
      <c r="EPH96" s="512"/>
      <c r="EPP96" s="512"/>
      <c r="EPX96" s="512"/>
      <c r="EQF96" s="512"/>
      <c r="EQN96" s="512"/>
      <c r="EQV96" s="512"/>
      <c r="ERD96" s="512"/>
      <c r="ERL96" s="512"/>
      <c r="ERT96" s="512"/>
      <c r="ESB96" s="512"/>
      <c r="ESJ96" s="512"/>
      <c r="ESR96" s="512"/>
      <c r="ESZ96" s="512"/>
      <c r="ETH96" s="512"/>
      <c r="ETP96" s="512"/>
      <c r="ETX96" s="512"/>
      <c r="EUF96" s="512"/>
      <c r="EUN96" s="512"/>
      <c r="EUV96" s="512"/>
      <c r="EVD96" s="512"/>
      <c r="EVL96" s="512"/>
      <c r="EVT96" s="512"/>
      <c r="EWB96" s="512"/>
      <c r="EWJ96" s="512"/>
      <c r="EWR96" s="512"/>
      <c r="EWZ96" s="512"/>
      <c r="EXH96" s="512"/>
      <c r="EXP96" s="512"/>
      <c r="EXX96" s="512"/>
      <c r="EYF96" s="512"/>
      <c r="EYN96" s="512"/>
      <c r="EYV96" s="512"/>
      <c r="EZD96" s="512"/>
      <c r="EZL96" s="512"/>
      <c r="EZT96" s="512"/>
      <c r="FAB96" s="512"/>
      <c r="FAJ96" s="512"/>
      <c r="FAR96" s="512"/>
      <c r="FAZ96" s="512"/>
      <c r="FBH96" s="512"/>
      <c r="FBP96" s="512"/>
      <c r="FBX96" s="512"/>
      <c r="FCF96" s="512"/>
      <c r="FCN96" s="512"/>
      <c r="FCV96" s="512"/>
      <c r="FDD96" s="512"/>
      <c r="FDL96" s="512"/>
      <c r="FDT96" s="512"/>
      <c r="FEB96" s="512"/>
      <c r="FEJ96" s="512"/>
      <c r="FER96" s="512"/>
      <c r="FEZ96" s="512"/>
      <c r="FFH96" s="512"/>
      <c r="FFP96" s="512"/>
      <c r="FFX96" s="512"/>
      <c r="FGF96" s="512"/>
      <c r="FGN96" s="512"/>
      <c r="FGV96" s="512"/>
      <c r="FHD96" s="512"/>
      <c r="FHL96" s="512"/>
      <c r="FHT96" s="512"/>
      <c r="FIB96" s="512"/>
      <c r="FIJ96" s="512"/>
      <c r="FIR96" s="512"/>
      <c r="FIZ96" s="512"/>
      <c r="FJH96" s="512"/>
      <c r="FJP96" s="512"/>
      <c r="FJX96" s="512"/>
      <c r="FKF96" s="512"/>
      <c r="FKN96" s="512"/>
      <c r="FKV96" s="512"/>
      <c r="FLD96" s="512"/>
      <c r="FLL96" s="512"/>
      <c r="FLT96" s="512"/>
      <c r="FMB96" s="512"/>
      <c r="FMJ96" s="512"/>
      <c r="FMR96" s="512"/>
      <c r="FMZ96" s="512"/>
      <c r="FNH96" s="512"/>
      <c r="FNP96" s="512"/>
      <c r="FNX96" s="512"/>
      <c r="FOF96" s="512"/>
      <c r="FON96" s="512"/>
      <c r="FOV96" s="512"/>
      <c r="FPD96" s="512"/>
      <c r="FPL96" s="512"/>
      <c r="FPT96" s="512"/>
      <c r="FQB96" s="512"/>
      <c r="FQJ96" s="512"/>
      <c r="FQR96" s="512"/>
      <c r="FQZ96" s="512"/>
      <c r="FRH96" s="512"/>
      <c r="FRP96" s="512"/>
      <c r="FRX96" s="512"/>
      <c r="FSF96" s="512"/>
      <c r="FSN96" s="512"/>
      <c r="FSV96" s="512"/>
      <c r="FTD96" s="512"/>
      <c r="FTL96" s="512"/>
      <c r="FTT96" s="512"/>
      <c r="FUB96" s="512"/>
      <c r="FUJ96" s="512"/>
      <c r="FUR96" s="512"/>
      <c r="FUZ96" s="512"/>
      <c r="FVH96" s="512"/>
      <c r="FVP96" s="512"/>
      <c r="FVX96" s="512"/>
      <c r="FWF96" s="512"/>
      <c r="FWN96" s="512"/>
      <c r="FWV96" s="512"/>
      <c r="FXD96" s="512"/>
      <c r="FXL96" s="512"/>
      <c r="FXT96" s="512"/>
      <c r="FYB96" s="512"/>
      <c r="FYJ96" s="512"/>
      <c r="FYR96" s="512"/>
      <c r="FYZ96" s="512"/>
      <c r="FZH96" s="512"/>
      <c r="FZP96" s="512"/>
      <c r="FZX96" s="512"/>
      <c r="GAF96" s="512"/>
      <c r="GAN96" s="512"/>
      <c r="GAV96" s="512"/>
      <c r="GBD96" s="512"/>
      <c r="GBL96" s="512"/>
      <c r="GBT96" s="512"/>
      <c r="GCB96" s="512"/>
      <c r="GCJ96" s="512"/>
      <c r="GCR96" s="512"/>
      <c r="GCZ96" s="512"/>
      <c r="GDH96" s="512"/>
      <c r="GDP96" s="512"/>
      <c r="GDX96" s="512"/>
      <c r="GEF96" s="512"/>
      <c r="GEN96" s="512"/>
      <c r="GEV96" s="512"/>
      <c r="GFD96" s="512"/>
      <c r="GFL96" s="512"/>
      <c r="GFT96" s="512"/>
      <c r="GGB96" s="512"/>
      <c r="GGJ96" s="512"/>
      <c r="GGR96" s="512"/>
      <c r="GGZ96" s="512"/>
      <c r="GHH96" s="512"/>
      <c r="GHP96" s="512"/>
      <c r="GHX96" s="512"/>
      <c r="GIF96" s="512"/>
      <c r="GIN96" s="512"/>
      <c r="GIV96" s="512"/>
      <c r="GJD96" s="512"/>
      <c r="GJL96" s="512"/>
      <c r="GJT96" s="512"/>
      <c r="GKB96" s="512"/>
      <c r="GKJ96" s="512"/>
      <c r="GKR96" s="512"/>
      <c r="GKZ96" s="512"/>
      <c r="GLH96" s="512"/>
      <c r="GLP96" s="512"/>
      <c r="GLX96" s="512"/>
      <c r="GMF96" s="512"/>
      <c r="GMN96" s="512"/>
      <c r="GMV96" s="512"/>
      <c r="GND96" s="512"/>
      <c r="GNL96" s="512"/>
      <c r="GNT96" s="512"/>
      <c r="GOB96" s="512"/>
      <c r="GOJ96" s="512"/>
      <c r="GOR96" s="512"/>
      <c r="GOZ96" s="512"/>
      <c r="GPH96" s="512"/>
      <c r="GPP96" s="512"/>
      <c r="GPX96" s="512"/>
      <c r="GQF96" s="512"/>
      <c r="GQN96" s="512"/>
      <c r="GQV96" s="512"/>
      <c r="GRD96" s="512"/>
      <c r="GRL96" s="512"/>
      <c r="GRT96" s="512"/>
      <c r="GSB96" s="512"/>
      <c r="GSJ96" s="512"/>
      <c r="GSR96" s="512"/>
      <c r="GSZ96" s="512"/>
      <c r="GTH96" s="512"/>
      <c r="GTP96" s="512"/>
      <c r="GTX96" s="512"/>
      <c r="GUF96" s="512"/>
      <c r="GUN96" s="512"/>
      <c r="GUV96" s="512"/>
      <c r="GVD96" s="512"/>
      <c r="GVL96" s="512"/>
      <c r="GVT96" s="512"/>
      <c r="GWB96" s="512"/>
      <c r="GWJ96" s="512"/>
      <c r="GWR96" s="512"/>
      <c r="GWZ96" s="512"/>
      <c r="GXH96" s="512"/>
      <c r="GXP96" s="512"/>
      <c r="GXX96" s="512"/>
      <c r="GYF96" s="512"/>
      <c r="GYN96" s="512"/>
      <c r="GYV96" s="512"/>
      <c r="GZD96" s="512"/>
      <c r="GZL96" s="512"/>
      <c r="GZT96" s="512"/>
      <c r="HAB96" s="512"/>
      <c r="HAJ96" s="512"/>
      <c r="HAR96" s="512"/>
      <c r="HAZ96" s="512"/>
      <c r="HBH96" s="512"/>
      <c r="HBP96" s="512"/>
      <c r="HBX96" s="512"/>
      <c r="HCF96" s="512"/>
      <c r="HCN96" s="512"/>
      <c r="HCV96" s="512"/>
      <c r="HDD96" s="512"/>
      <c r="HDL96" s="512"/>
      <c r="HDT96" s="512"/>
      <c r="HEB96" s="512"/>
      <c r="HEJ96" s="512"/>
      <c r="HER96" s="512"/>
      <c r="HEZ96" s="512"/>
      <c r="HFH96" s="512"/>
      <c r="HFP96" s="512"/>
      <c r="HFX96" s="512"/>
      <c r="HGF96" s="512"/>
      <c r="HGN96" s="512"/>
      <c r="HGV96" s="512"/>
      <c r="HHD96" s="512"/>
      <c r="HHL96" s="512"/>
      <c r="HHT96" s="512"/>
      <c r="HIB96" s="512"/>
      <c r="HIJ96" s="512"/>
      <c r="HIR96" s="512"/>
      <c r="HIZ96" s="512"/>
      <c r="HJH96" s="512"/>
      <c r="HJP96" s="512"/>
      <c r="HJX96" s="512"/>
      <c r="HKF96" s="512"/>
      <c r="HKN96" s="512"/>
      <c r="HKV96" s="512"/>
      <c r="HLD96" s="512"/>
      <c r="HLL96" s="512"/>
      <c r="HLT96" s="512"/>
      <c r="HMB96" s="512"/>
      <c r="HMJ96" s="512"/>
      <c r="HMR96" s="512"/>
      <c r="HMZ96" s="512"/>
      <c r="HNH96" s="512"/>
      <c r="HNP96" s="512"/>
      <c r="HNX96" s="512"/>
      <c r="HOF96" s="512"/>
      <c r="HON96" s="512"/>
      <c r="HOV96" s="512"/>
      <c r="HPD96" s="512"/>
      <c r="HPL96" s="512"/>
      <c r="HPT96" s="512"/>
      <c r="HQB96" s="512"/>
      <c r="HQJ96" s="512"/>
      <c r="HQR96" s="512"/>
      <c r="HQZ96" s="512"/>
      <c r="HRH96" s="512"/>
      <c r="HRP96" s="512"/>
      <c r="HRX96" s="512"/>
      <c r="HSF96" s="512"/>
      <c r="HSN96" s="512"/>
      <c r="HSV96" s="512"/>
      <c r="HTD96" s="512"/>
      <c r="HTL96" s="512"/>
      <c r="HTT96" s="512"/>
      <c r="HUB96" s="512"/>
      <c r="HUJ96" s="512"/>
      <c r="HUR96" s="512"/>
      <c r="HUZ96" s="512"/>
      <c r="HVH96" s="512"/>
      <c r="HVP96" s="512"/>
      <c r="HVX96" s="512"/>
      <c r="HWF96" s="512"/>
      <c r="HWN96" s="512"/>
      <c r="HWV96" s="512"/>
      <c r="HXD96" s="512"/>
      <c r="HXL96" s="512"/>
      <c r="HXT96" s="512"/>
      <c r="HYB96" s="512"/>
      <c r="HYJ96" s="512"/>
      <c r="HYR96" s="512"/>
      <c r="HYZ96" s="512"/>
      <c r="HZH96" s="512"/>
      <c r="HZP96" s="512"/>
      <c r="HZX96" s="512"/>
      <c r="IAF96" s="512"/>
      <c r="IAN96" s="512"/>
      <c r="IAV96" s="512"/>
      <c r="IBD96" s="512"/>
      <c r="IBL96" s="512"/>
      <c r="IBT96" s="512"/>
      <c r="ICB96" s="512"/>
      <c r="ICJ96" s="512"/>
      <c r="ICR96" s="512"/>
      <c r="ICZ96" s="512"/>
      <c r="IDH96" s="512"/>
      <c r="IDP96" s="512"/>
      <c r="IDX96" s="512"/>
      <c r="IEF96" s="512"/>
      <c r="IEN96" s="512"/>
      <c r="IEV96" s="512"/>
      <c r="IFD96" s="512"/>
      <c r="IFL96" s="512"/>
      <c r="IFT96" s="512"/>
      <c r="IGB96" s="512"/>
      <c r="IGJ96" s="512"/>
      <c r="IGR96" s="512"/>
      <c r="IGZ96" s="512"/>
      <c r="IHH96" s="512"/>
      <c r="IHP96" s="512"/>
      <c r="IHX96" s="512"/>
      <c r="IIF96" s="512"/>
      <c r="IIN96" s="512"/>
      <c r="IIV96" s="512"/>
      <c r="IJD96" s="512"/>
      <c r="IJL96" s="512"/>
      <c r="IJT96" s="512"/>
      <c r="IKB96" s="512"/>
      <c r="IKJ96" s="512"/>
      <c r="IKR96" s="512"/>
      <c r="IKZ96" s="512"/>
      <c r="ILH96" s="512"/>
      <c r="ILP96" s="512"/>
      <c r="ILX96" s="512"/>
      <c r="IMF96" s="512"/>
      <c r="IMN96" s="512"/>
      <c r="IMV96" s="512"/>
      <c r="IND96" s="512"/>
      <c r="INL96" s="512"/>
      <c r="INT96" s="512"/>
      <c r="IOB96" s="512"/>
      <c r="IOJ96" s="512"/>
      <c r="IOR96" s="512"/>
      <c r="IOZ96" s="512"/>
      <c r="IPH96" s="512"/>
      <c r="IPP96" s="512"/>
      <c r="IPX96" s="512"/>
      <c r="IQF96" s="512"/>
      <c r="IQN96" s="512"/>
      <c r="IQV96" s="512"/>
      <c r="IRD96" s="512"/>
      <c r="IRL96" s="512"/>
      <c r="IRT96" s="512"/>
      <c r="ISB96" s="512"/>
      <c r="ISJ96" s="512"/>
      <c r="ISR96" s="512"/>
      <c r="ISZ96" s="512"/>
      <c r="ITH96" s="512"/>
      <c r="ITP96" s="512"/>
      <c r="ITX96" s="512"/>
      <c r="IUF96" s="512"/>
      <c r="IUN96" s="512"/>
      <c r="IUV96" s="512"/>
      <c r="IVD96" s="512"/>
      <c r="IVL96" s="512"/>
      <c r="IVT96" s="512"/>
      <c r="IWB96" s="512"/>
      <c r="IWJ96" s="512"/>
      <c r="IWR96" s="512"/>
      <c r="IWZ96" s="512"/>
      <c r="IXH96" s="512"/>
      <c r="IXP96" s="512"/>
      <c r="IXX96" s="512"/>
      <c r="IYF96" s="512"/>
      <c r="IYN96" s="512"/>
      <c r="IYV96" s="512"/>
      <c r="IZD96" s="512"/>
      <c r="IZL96" s="512"/>
      <c r="IZT96" s="512"/>
      <c r="JAB96" s="512"/>
      <c r="JAJ96" s="512"/>
      <c r="JAR96" s="512"/>
      <c r="JAZ96" s="512"/>
      <c r="JBH96" s="512"/>
      <c r="JBP96" s="512"/>
      <c r="JBX96" s="512"/>
      <c r="JCF96" s="512"/>
      <c r="JCN96" s="512"/>
      <c r="JCV96" s="512"/>
      <c r="JDD96" s="512"/>
      <c r="JDL96" s="512"/>
      <c r="JDT96" s="512"/>
      <c r="JEB96" s="512"/>
      <c r="JEJ96" s="512"/>
      <c r="JER96" s="512"/>
      <c r="JEZ96" s="512"/>
      <c r="JFH96" s="512"/>
      <c r="JFP96" s="512"/>
      <c r="JFX96" s="512"/>
      <c r="JGF96" s="512"/>
      <c r="JGN96" s="512"/>
      <c r="JGV96" s="512"/>
      <c r="JHD96" s="512"/>
      <c r="JHL96" s="512"/>
      <c r="JHT96" s="512"/>
      <c r="JIB96" s="512"/>
      <c r="JIJ96" s="512"/>
      <c r="JIR96" s="512"/>
      <c r="JIZ96" s="512"/>
      <c r="JJH96" s="512"/>
      <c r="JJP96" s="512"/>
      <c r="JJX96" s="512"/>
      <c r="JKF96" s="512"/>
      <c r="JKN96" s="512"/>
      <c r="JKV96" s="512"/>
      <c r="JLD96" s="512"/>
      <c r="JLL96" s="512"/>
      <c r="JLT96" s="512"/>
      <c r="JMB96" s="512"/>
      <c r="JMJ96" s="512"/>
      <c r="JMR96" s="512"/>
      <c r="JMZ96" s="512"/>
      <c r="JNH96" s="512"/>
      <c r="JNP96" s="512"/>
      <c r="JNX96" s="512"/>
      <c r="JOF96" s="512"/>
      <c r="JON96" s="512"/>
      <c r="JOV96" s="512"/>
      <c r="JPD96" s="512"/>
      <c r="JPL96" s="512"/>
      <c r="JPT96" s="512"/>
      <c r="JQB96" s="512"/>
      <c r="JQJ96" s="512"/>
      <c r="JQR96" s="512"/>
      <c r="JQZ96" s="512"/>
      <c r="JRH96" s="512"/>
      <c r="JRP96" s="512"/>
      <c r="JRX96" s="512"/>
      <c r="JSF96" s="512"/>
      <c r="JSN96" s="512"/>
      <c r="JSV96" s="512"/>
      <c r="JTD96" s="512"/>
      <c r="JTL96" s="512"/>
      <c r="JTT96" s="512"/>
      <c r="JUB96" s="512"/>
      <c r="JUJ96" s="512"/>
      <c r="JUR96" s="512"/>
      <c r="JUZ96" s="512"/>
      <c r="JVH96" s="512"/>
      <c r="JVP96" s="512"/>
      <c r="JVX96" s="512"/>
      <c r="JWF96" s="512"/>
      <c r="JWN96" s="512"/>
      <c r="JWV96" s="512"/>
      <c r="JXD96" s="512"/>
      <c r="JXL96" s="512"/>
      <c r="JXT96" s="512"/>
      <c r="JYB96" s="512"/>
      <c r="JYJ96" s="512"/>
      <c r="JYR96" s="512"/>
      <c r="JYZ96" s="512"/>
      <c r="JZH96" s="512"/>
      <c r="JZP96" s="512"/>
      <c r="JZX96" s="512"/>
      <c r="KAF96" s="512"/>
      <c r="KAN96" s="512"/>
      <c r="KAV96" s="512"/>
      <c r="KBD96" s="512"/>
      <c r="KBL96" s="512"/>
      <c r="KBT96" s="512"/>
      <c r="KCB96" s="512"/>
      <c r="KCJ96" s="512"/>
      <c r="KCR96" s="512"/>
      <c r="KCZ96" s="512"/>
      <c r="KDH96" s="512"/>
      <c r="KDP96" s="512"/>
      <c r="KDX96" s="512"/>
      <c r="KEF96" s="512"/>
      <c r="KEN96" s="512"/>
      <c r="KEV96" s="512"/>
      <c r="KFD96" s="512"/>
      <c r="KFL96" s="512"/>
      <c r="KFT96" s="512"/>
      <c r="KGB96" s="512"/>
      <c r="KGJ96" s="512"/>
      <c r="KGR96" s="512"/>
      <c r="KGZ96" s="512"/>
      <c r="KHH96" s="512"/>
      <c r="KHP96" s="512"/>
      <c r="KHX96" s="512"/>
      <c r="KIF96" s="512"/>
      <c r="KIN96" s="512"/>
      <c r="KIV96" s="512"/>
      <c r="KJD96" s="512"/>
      <c r="KJL96" s="512"/>
      <c r="KJT96" s="512"/>
      <c r="KKB96" s="512"/>
      <c r="KKJ96" s="512"/>
      <c r="KKR96" s="512"/>
      <c r="KKZ96" s="512"/>
      <c r="KLH96" s="512"/>
      <c r="KLP96" s="512"/>
      <c r="KLX96" s="512"/>
      <c r="KMF96" s="512"/>
      <c r="KMN96" s="512"/>
      <c r="KMV96" s="512"/>
      <c r="KND96" s="512"/>
      <c r="KNL96" s="512"/>
      <c r="KNT96" s="512"/>
      <c r="KOB96" s="512"/>
      <c r="KOJ96" s="512"/>
      <c r="KOR96" s="512"/>
      <c r="KOZ96" s="512"/>
      <c r="KPH96" s="512"/>
      <c r="KPP96" s="512"/>
      <c r="KPX96" s="512"/>
      <c r="KQF96" s="512"/>
      <c r="KQN96" s="512"/>
      <c r="KQV96" s="512"/>
      <c r="KRD96" s="512"/>
      <c r="KRL96" s="512"/>
      <c r="KRT96" s="512"/>
      <c r="KSB96" s="512"/>
      <c r="KSJ96" s="512"/>
      <c r="KSR96" s="512"/>
      <c r="KSZ96" s="512"/>
      <c r="KTH96" s="512"/>
      <c r="KTP96" s="512"/>
      <c r="KTX96" s="512"/>
      <c r="KUF96" s="512"/>
      <c r="KUN96" s="512"/>
      <c r="KUV96" s="512"/>
      <c r="KVD96" s="512"/>
      <c r="KVL96" s="512"/>
      <c r="KVT96" s="512"/>
      <c r="KWB96" s="512"/>
      <c r="KWJ96" s="512"/>
      <c r="KWR96" s="512"/>
      <c r="KWZ96" s="512"/>
      <c r="KXH96" s="512"/>
      <c r="KXP96" s="512"/>
      <c r="KXX96" s="512"/>
      <c r="KYF96" s="512"/>
      <c r="KYN96" s="512"/>
      <c r="KYV96" s="512"/>
      <c r="KZD96" s="512"/>
      <c r="KZL96" s="512"/>
      <c r="KZT96" s="512"/>
      <c r="LAB96" s="512"/>
      <c r="LAJ96" s="512"/>
      <c r="LAR96" s="512"/>
      <c r="LAZ96" s="512"/>
      <c r="LBH96" s="512"/>
      <c r="LBP96" s="512"/>
      <c r="LBX96" s="512"/>
      <c r="LCF96" s="512"/>
      <c r="LCN96" s="512"/>
      <c r="LCV96" s="512"/>
      <c r="LDD96" s="512"/>
      <c r="LDL96" s="512"/>
      <c r="LDT96" s="512"/>
      <c r="LEB96" s="512"/>
      <c r="LEJ96" s="512"/>
      <c r="LER96" s="512"/>
      <c r="LEZ96" s="512"/>
      <c r="LFH96" s="512"/>
      <c r="LFP96" s="512"/>
      <c r="LFX96" s="512"/>
      <c r="LGF96" s="512"/>
      <c r="LGN96" s="512"/>
      <c r="LGV96" s="512"/>
      <c r="LHD96" s="512"/>
      <c r="LHL96" s="512"/>
      <c r="LHT96" s="512"/>
      <c r="LIB96" s="512"/>
      <c r="LIJ96" s="512"/>
      <c r="LIR96" s="512"/>
      <c r="LIZ96" s="512"/>
      <c r="LJH96" s="512"/>
      <c r="LJP96" s="512"/>
      <c r="LJX96" s="512"/>
      <c r="LKF96" s="512"/>
      <c r="LKN96" s="512"/>
      <c r="LKV96" s="512"/>
      <c r="LLD96" s="512"/>
      <c r="LLL96" s="512"/>
      <c r="LLT96" s="512"/>
      <c r="LMB96" s="512"/>
      <c r="LMJ96" s="512"/>
      <c r="LMR96" s="512"/>
      <c r="LMZ96" s="512"/>
      <c r="LNH96" s="512"/>
      <c r="LNP96" s="512"/>
      <c r="LNX96" s="512"/>
      <c r="LOF96" s="512"/>
      <c r="LON96" s="512"/>
      <c r="LOV96" s="512"/>
      <c r="LPD96" s="512"/>
      <c r="LPL96" s="512"/>
      <c r="LPT96" s="512"/>
      <c r="LQB96" s="512"/>
      <c r="LQJ96" s="512"/>
      <c r="LQR96" s="512"/>
      <c r="LQZ96" s="512"/>
      <c r="LRH96" s="512"/>
      <c r="LRP96" s="512"/>
      <c r="LRX96" s="512"/>
      <c r="LSF96" s="512"/>
      <c r="LSN96" s="512"/>
      <c r="LSV96" s="512"/>
      <c r="LTD96" s="512"/>
      <c r="LTL96" s="512"/>
      <c r="LTT96" s="512"/>
      <c r="LUB96" s="512"/>
      <c r="LUJ96" s="512"/>
      <c r="LUR96" s="512"/>
      <c r="LUZ96" s="512"/>
      <c r="LVH96" s="512"/>
      <c r="LVP96" s="512"/>
      <c r="LVX96" s="512"/>
      <c r="LWF96" s="512"/>
      <c r="LWN96" s="512"/>
      <c r="LWV96" s="512"/>
      <c r="LXD96" s="512"/>
      <c r="LXL96" s="512"/>
      <c r="LXT96" s="512"/>
      <c r="LYB96" s="512"/>
      <c r="LYJ96" s="512"/>
      <c r="LYR96" s="512"/>
      <c r="LYZ96" s="512"/>
      <c r="LZH96" s="512"/>
      <c r="LZP96" s="512"/>
      <c r="LZX96" s="512"/>
      <c r="MAF96" s="512"/>
      <c r="MAN96" s="512"/>
      <c r="MAV96" s="512"/>
      <c r="MBD96" s="512"/>
      <c r="MBL96" s="512"/>
      <c r="MBT96" s="512"/>
      <c r="MCB96" s="512"/>
      <c r="MCJ96" s="512"/>
      <c r="MCR96" s="512"/>
      <c r="MCZ96" s="512"/>
      <c r="MDH96" s="512"/>
      <c r="MDP96" s="512"/>
      <c r="MDX96" s="512"/>
      <c r="MEF96" s="512"/>
      <c r="MEN96" s="512"/>
      <c r="MEV96" s="512"/>
      <c r="MFD96" s="512"/>
      <c r="MFL96" s="512"/>
      <c r="MFT96" s="512"/>
      <c r="MGB96" s="512"/>
      <c r="MGJ96" s="512"/>
      <c r="MGR96" s="512"/>
      <c r="MGZ96" s="512"/>
      <c r="MHH96" s="512"/>
      <c r="MHP96" s="512"/>
      <c r="MHX96" s="512"/>
      <c r="MIF96" s="512"/>
      <c r="MIN96" s="512"/>
      <c r="MIV96" s="512"/>
      <c r="MJD96" s="512"/>
      <c r="MJL96" s="512"/>
      <c r="MJT96" s="512"/>
      <c r="MKB96" s="512"/>
      <c r="MKJ96" s="512"/>
      <c r="MKR96" s="512"/>
      <c r="MKZ96" s="512"/>
      <c r="MLH96" s="512"/>
      <c r="MLP96" s="512"/>
      <c r="MLX96" s="512"/>
      <c r="MMF96" s="512"/>
      <c r="MMN96" s="512"/>
      <c r="MMV96" s="512"/>
      <c r="MND96" s="512"/>
      <c r="MNL96" s="512"/>
      <c r="MNT96" s="512"/>
      <c r="MOB96" s="512"/>
      <c r="MOJ96" s="512"/>
      <c r="MOR96" s="512"/>
      <c r="MOZ96" s="512"/>
      <c r="MPH96" s="512"/>
      <c r="MPP96" s="512"/>
      <c r="MPX96" s="512"/>
      <c r="MQF96" s="512"/>
      <c r="MQN96" s="512"/>
      <c r="MQV96" s="512"/>
      <c r="MRD96" s="512"/>
      <c r="MRL96" s="512"/>
      <c r="MRT96" s="512"/>
      <c r="MSB96" s="512"/>
      <c r="MSJ96" s="512"/>
      <c r="MSR96" s="512"/>
      <c r="MSZ96" s="512"/>
      <c r="MTH96" s="512"/>
      <c r="MTP96" s="512"/>
      <c r="MTX96" s="512"/>
      <c r="MUF96" s="512"/>
      <c r="MUN96" s="512"/>
      <c r="MUV96" s="512"/>
      <c r="MVD96" s="512"/>
      <c r="MVL96" s="512"/>
      <c r="MVT96" s="512"/>
      <c r="MWB96" s="512"/>
      <c r="MWJ96" s="512"/>
      <c r="MWR96" s="512"/>
      <c r="MWZ96" s="512"/>
      <c r="MXH96" s="512"/>
      <c r="MXP96" s="512"/>
      <c r="MXX96" s="512"/>
      <c r="MYF96" s="512"/>
      <c r="MYN96" s="512"/>
      <c r="MYV96" s="512"/>
      <c r="MZD96" s="512"/>
      <c r="MZL96" s="512"/>
      <c r="MZT96" s="512"/>
      <c r="NAB96" s="512"/>
      <c r="NAJ96" s="512"/>
      <c r="NAR96" s="512"/>
      <c r="NAZ96" s="512"/>
      <c r="NBH96" s="512"/>
      <c r="NBP96" s="512"/>
      <c r="NBX96" s="512"/>
      <c r="NCF96" s="512"/>
      <c r="NCN96" s="512"/>
      <c r="NCV96" s="512"/>
      <c r="NDD96" s="512"/>
      <c r="NDL96" s="512"/>
      <c r="NDT96" s="512"/>
      <c r="NEB96" s="512"/>
      <c r="NEJ96" s="512"/>
      <c r="NER96" s="512"/>
      <c r="NEZ96" s="512"/>
      <c r="NFH96" s="512"/>
      <c r="NFP96" s="512"/>
      <c r="NFX96" s="512"/>
      <c r="NGF96" s="512"/>
      <c r="NGN96" s="512"/>
      <c r="NGV96" s="512"/>
      <c r="NHD96" s="512"/>
      <c r="NHL96" s="512"/>
      <c r="NHT96" s="512"/>
      <c r="NIB96" s="512"/>
      <c r="NIJ96" s="512"/>
      <c r="NIR96" s="512"/>
      <c r="NIZ96" s="512"/>
      <c r="NJH96" s="512"/>
      <c r="NJP96" s="512"/>
      <c r="NJX96" s="512"/>
      <c r="NKF96" s="512"/>
      <c r="NKN96" s="512"/>
      <c r="NKV96" s="512"/>
      <c r="NLD96" s="512"/>
      <c r="NLL96" s="512"/>
      <c r="NLT96" s="512"/>
      <c r="NMB96" s="512"/>
      <c r="NMJ96" s="512"/>
      <c r="NMR96" s="512"/>
      <c r="NMZ96" s="512"/>
      <c r="NNH96" s="512"/>
      <c r="NNP96" s="512"/>
      <c r="NNX96" s="512"/>
      <c r="NOF96" s="512"/>
      <c r="NON96" s="512"/>
      <c r="NOV96" s="512"/>
      <c r="NPD96" s="512"/>
      <c r="NPL96" s="512"/>
      <c r="NPT96" s="512"/>
      <c r="NQB96" s="512"/>
      <c r="NQJ96" s="512"/>
      <c r="NQR96" s="512"/>
      <c r="NQZ96" s="512"/>
      <c r="NRH96" s="512"/>
      <c r="NRP96" s="512"/>
      <c r="NRX96" s="512"/>
      <c r="NSF96" s="512"/>
      <c r="NSN96" s="512"/>
      <c r="NSV96" s="512"/>
      <c r="NTD96" s="512"/>
      <c r="NTL96" s="512"/>
      <c r="NTT96" s="512"/>
      <c r="NUB96" s="512"/>
      <c r="NUJ96" s="512"/>
      <c r="NUR96" s="512"/>
      <c r="NUZ96" s="512"/>
      <c r="NVH96" s="512"/>
      <c r="NVP96" s="512"/>
      <c r="NVX96" s="512"/>
      <c r="NWF96" s="512"/>
      <c r="NWN96" s="512"/>
      <c r="NWV96" s="512"/>
      <c r="NXD96" s="512"/>
      <c r="NXL96" s="512"/>
      <c r="NXT96" s="512"/>
      <c r="NYB96" s="512"/>
      <c r="NYJ96" s="512"/>
      <c r="NYR96" s="512"/>
      <c r="NYZ96" s="512"/>
      <c r="NZH96" s="512"/>
      <c r="NZP96" s="512"/>
      <c r="NZX96" s="512"/>
      <c r="OAF96" s="512"/>
      <c r="OAN96" s="512"/>
      <c r="OAV96" s="512"/>
      <c r="OBD96" s="512"/>
      <c r="OBL96" s="512"/>
      <c r="OBT96" s="512"/>
      <c r="OCB96" s="512"/>
      <c r="OCJ96" s="512"/>
      <c r="OCR96" s="512"/>
      <c r="OCZ96" s="512"/>
      <c r="ODH96" s="512"/>
      <c r="ODP96" s="512"/>
      <c r="ODX96" s="512"/>
      <c r="OEF96" s="512"/>
      <c r="OEN96" s="512"/>
      <c r="OEV96" s="512"/>
      <c r="OFD96" s="512"/>
      <c r="OFL96" s="512"/>
      <c r="OFT96" s="512"/>
      <c r="OGB96" s="512"/>
      <c r="OGJ96" s="512"/>
      <c r="OGR96" s="512"/>
      <c r="OGZ96" s="512"/>
      <c r="OHH96" s="512"/>
      <c r="OHP96" s="512"/>
      <c r="OHX96" s="512"/>
      <c r="OIF96" s="512"/>
      <c r="OIN96" s="512"/>
      <c r="OIV96" s="512"/>
      <c r="OJD96" s="512"/>
      <c r="OJL96" s="512"/>
      <c r="OJT96" s="512"/>
      <c r="OKB96" s="512"/>
      <c r="OKJ96" s="512"/>
      <c r="OKR96" s="512"/>
      <c r="OKZ96" s="512"/>
      <c r="OLH96" s="512"/>
      <c r="OLP96" s="512"/>
      <c r="OLX96" s="512"/>
      <c r="OMF96" s="512"/>
      <c r="OMN96" s="512"/>
      <c r="OMV96" s="512"/>
      <c r="OND96" s="512"/>
      <c r="ONL96" s="512"/>
      <c r="ONT96" s="512"/>
      <c r="OOB96" s="512"/>
      <c r="OOJ96" s="512"/>
      <c r="OOR96" s="512"/>
      <c r="OOZ96" s="512"/>
      <c r="OPH96" s="512"/>
      <c r="OPP96" s="512"/>
      <c r="OPX96" s="512"/>
      <c r="OQF96" s="512"/>
      <c r="OQN96" s="512"/>
      <c r="OQV96" s="512"/>
      <c r="ORD96" s="512"/>
      <c r="ORL96" s="512"/>
      <c r="ORT96" s="512"/>
      <c r="OSB96" s="512"/>
      <c r="OSJ96" s="512"/>
      <c r="OSR96" s="512"/>
      <c r="OSZ96" s="512"/>
      <c r="OTH96" s="512"/>
      <c r="OTP96" s="512"/>
      <c r="OTX96" s="512"/>
      <c r="OUF96" s="512"/>
      <c r="OUN96" s="512"/>
      <c r="OUV96" s="512"/>
      <c r="OVD96" s="512"/>
      <c r="OVL96" s="512"/>
      <c r="OVT96" s="512"/>
      <c r="OWB96" s="512"/>
      <c r="OWJ96" s="512"/>
      <c r="OWR96" s="512"/>
      <c r="OWZ96" s="512"/>
      <c r="OXH96" s="512"/>
      <c r="OXP96" s="512"/>
      <c r="OXX96" s="512"/>
      <c r="OYF96" s="512"/>
      <c r="OYN96" s="512"/>
      <c r="OYV96" s="512"/>
      <c r="OZD96" s="512"/>
      <c r="OZL96" s="512"/>
      <c r="OZT96" s="512"/>
      <c r="PAB96" s="512"/>
      <c r="PAJ96" s="512"/>
      <c r="PAR96" s="512"/>
      <c r="PAZ96" s="512"/>
      <c r="PBH96" s="512"/>
      <c r="PBP96" s="512"/>
      <c r="PBX96" s="512"/>
      <c r="PCF96" s="512"/>
      <c r="PCN96" s="512"/>
      <c r="PCV96" s="512"/>
      <c r="PDD96" s="512"/>
      <c r="PDL96" s="512"/>
      <c r="PDT96" s="512"/>
      <c r="PEB96" s="512"/>
      <c r="PEJ96" s="512"/>
      <c r="PER96" s="512"/>
      <c r="PEZ96" s="512"/>
      <c r="PFH96" s="512"/>
      <c r="PFP96" s="512"/>
      <c r="PFX96" s="512"/>
      <c r="PGF96" s="512"/>
      <c r="PGN96" s="512"/>
      <c r="PGV96" s="512"/>
      <c r="PHD96" s="512"/>
      <c r="PHL96" s="512"/>
      <c r="PHT96" s="512"/>
      <c r="PIB96" s="512"/>
      <c r="PIJ96" s="512"/>
      <c r="PIR96" s="512"/>
      <c r="PIZ96" s="512"/>
      <c r="PJH96" s="512"/>
      <c r="PJP96" s="512"/>
      <c r="PJX96" s="512"/>
      <c r="PKF96" s="512"/>
      <c r="PKN96" s="512"/>
      <c r="PKV96" s="512"/>
      <c r="PLD96" s="512"/>
      <c r="PLL96" s="512"/>
      <c r="PLT96" s="512"/>
      <c r="PMB96" s="512"/>
      <c r="PMJ96" s="512"/>
      <c r="PMR96" s="512"/>
      <c r="PMZ96" s="512"/>
      <c r="PNH96" s="512"/>
      <c r="PNP96" s="512"/>
      <c r="PNX96" s="512"/>
      <c r="POF96" s="512"/>
      <c r="PON96" s="512"/>
      <c r="POV96" s="512"/>
      <c r="PPD96" s="512"/>
      <c r="PPL96" s="512"/>
      <c r="PPT96" s="512"/>
      <c r="PQB96" s="512"/>
      <c r="PQJ96" s="512"/>
      <c r="PQR96" s="512"/>
      <c r="PQZ96" s="512"/>
      <c r="PRH96" s="512"/>
      <c r="PRP96" s="512"/>
      <c r="PRX96" s="512"/>
      <c r="PSF96" s="512"/>
      <c r="PSN96" s="512"/>
      <c r="PSV96" s="512"/>
      <c r="PTD96" s="512"/>
      <c r="PTL96" s="512"/>
      <c r="PTT96" s="512"/>
      <c r="PUB96" s="512"/>
      <c r="PUJ96" s="512"/>
      <c r="PUR96" s="512"/>
      <c r="PUZ96" s="512"/>
      <c r="PVH96" s="512"/>
      <c r="PVP96" s="512"/>
      <c r="PVX96" s="512"/>
      <c r="PWF96" s="512"/>
      <c r="PWN96" s="512"/>
      <c r="PWV96" s="512"/>
      <c r="PXD96" s="512"/>
      <c r="PXL96" s="512"/>
      <c r="PXT96" s="512"/>
      <c r="PYB96" s="512"/>
      <c r="PYJ96" s="512"/>
      <c r="PYR96" s="512"/>
      <c r="PYZ96" s="512"/>
      <c r="PZH96" s="512"/>
      <c r="PZP96" s="512"/>
      <c r="PZX96" s="512"/>
      <c r="QAF96" s="512"/>
      <c r="QAN96" s="512"/>
      <c r="QAV96" s="512"/>
      <c r="QBD96" s="512"/>
      <c r="QBL96" s="512"/>
      <c r="QBT96" s="512"/>
      <c r="QCB96" s="512"/>
      <c r="QCJ96" s="512"/>
      <c r="QCR96" s="512"/>
      <c r="QCZ96" s="512"/>
      <c r="QDH96" s="512"/>
      <c r="QDP96" s="512"/>
      <c r="QDX96" s="512"/>
      <c r="QEF96" s="512"/>
      <c r="QEN96" s="512"/>
      <c r="QEV96" s="512"/>
      <c r="QFD96" s="512"/>
      <c r="QFL96" s="512"/>
      <c r="QFT96" s="512"/>
      <c r="QGB96" s="512"/>
      <c r="QGJ96" s="512"/>
      <c r="QGR96" s="512"/>
      <c r="QGZ96" s="512"/>
      <c r="QHH96" s="512"/>
      <c r="QHP96" s="512"/>
      <c r="QHX96" s="512"/>
      <c r="QIF96" s="512"/>
      <c r="QIN96" s="512"/>
      <c r="QIV96" s="512"/>
      <c r="QJD96" s="512"/>
      <c r="QJL96" s="512"/>
      <c r="QJT96" s="512"/>
      <c r="QKB96" s="512"/>
      <c r="QKJ96" s="512"/>
      <c r="QKR96" s="512"/>
      <c r="QKZ96" s="512"/>
      <c r="QLH96" s="512"/>
      <c r="QLP96" s="512"/>
      <c r="QLX96" s="512"/>
      <c r="QMF96" s="512"/>
      <c r="QMN96" s="512"/>
      <c r="QMV96" s="512"/>
      <c r="QND96" s="512"/>
      <c r="QNL96" s="512"/>
      <c r="QNT96" s="512"/>
      <c r="QOB96" s="512"/>
      <c r="QOJ96" s="512"/>
      <c r="QOR96" s="512"/>
      <c r="QOZ96" s="512"/>
      <c r="QPH96" s="512"/>
      <c r="QPP96" s="512"/>
      <c r="QPX96" s="512"/>
      <c r="QQF96" s="512"/>
      <c r="QQN96" s="512"/>
      <c r="QQV96" s="512"/>
      <c r="QRD96" s="512"/>
      <c r="QRL96" s="512"/>
      <c r="QRT96" s="512"/>
      <c r="QSB96" s="512"/>
      <c r="QSJ96" s="512"/>
      <c r="QSR96" s="512"/>
      <c r="QSZ96" s="512"/>
      <c r="QTH96" s="512"/>
      <c r="QTP96" s="512"/>
      <c r="QTX96" s="512"/>
      <c r="QUF96" s="512"/>
      <c r="QUN96" s="512"/>
      <c r="QUV96" s="512"/>
      <c r="QVD96" s="512"/>
      <c r="QVL96" s="512"/>
      <c r="QVT96" s="512"/>
      <c r="QWB96" s="512"/>
      <c r="QWJ96" s="512"/>
      <c r="QWR96" s="512"/>
      <c r="QWZ96" s="512"/>
      <c r="QXH96" s="512"/>
      <c r="QXP96" s="512"/>
      <c r="QXX96" s="512"/>
      <c r="QYF96" s="512"/>
      <c r="QYN96" s="512"/>
      <c r="QYV96" s="512"/>
      <c r="QZD96" s="512"/>
      <c r="QZL96" s="512"/>
      <c r="QZT96" s="512"/>
      <c r="RAB96" s="512"/>
      <c r="RAJ96" s="512"/>
      <c r="RAR96" s="512"/>
      <c r="RAZ96" s="512"/>
      <c r="RBH96" s="512"/>
      <c r="RBP96" s="512"/>
      <c r="RBX96" s="512"/>
      <c r="RCF96" s="512"/>
      <c r="RCN96" s="512"/>
      <c r="RCV96" s="512"/>
      <c r="RDD96" s="512"/>
      <c r="RDL96" s="512"/>
      <c r="RDT96" s="512"/>
      <c r="REB96" s="512"/>
      <c r="REJ96" s="512"/>
      <c r="RER96" s="512"/>
      <c r="REZ96" s="512"/>
      <c r="RFH96" s="512"/>
      <c r="RFP96" s="512"/>
      <c r="RFX96" s="512"/>
      <c r="RGF96" s="512"/>
      <c r="RGN96" s="512"/>
      <c r="RGV96" s="512"/>
      <c r="RHD96" s="512"/>
      <c r="RHL96" s="512"/>
      <c r="RHT96" s="512"/>
      <c r="RIB96" s="512"/>
      <c r="RIJ96" s="512"/>
      <c r="RIR96" s="512"/>
      <c r="RIZ96" s="512"/>
      <c r="RJH96" s="512"/>
      <c r="RJP96" s="512"/>
      <c r="RJX96" s="512"/>
      <c r="RKF96" s="512"/>
      <c r="RKN96" s="512"/>
      <c r="RKV96" s="512"/>
      <c r="RLD96" s="512"/>
      <c r="RLL96" s="512"/>
      <c r="RLT96" s="512"/>
      <c r="RMB96" s="512"/>
      <c r="RMJ96" s="512"/>
      <c r="RMR96" s="512"/>
      <c r="RMZ96" s="512"/>
      <c r="RNH96" s="512"/>
      <c r="RNP96" s="512"/>
      <c r="RNX96" s="512"/>
      <c r="ROF96" s="512"/>
      <c r="RON96" s="512"/>
      <c r="ROV96" s="512"/>
      <c r="RPD96" s="512"/>
      <c r="RPL96" s="512"/>
      <c r="RPT96" s="512"/>
      <c r="RQB96" s="512"/>
      <c r="RQJ96" s="512"/>
      <c r="RQR96" s="512"/>
      <c r="RQZ96" s="512"/>
      <c r="RRH96" s="512"/>
      <c r="RRP96" s="512"/>
      <c r="RRX96" s="512"/>
      <c r="RSF96" s="512"/>
      <c r="RSN96" s="512"/>
      <c r="RSV96" s="512"/>
      <c r="RTD96" s="512"/>
      <c r="RTL96" s="512"/>
      <c r="RTT96" s="512"/>
      <c r="RUB96" s="512"/>
      <c r="RUJ96" s="512"/>
      <c r="RUR96" s="512"/>
      <c r="RUZ96" s="512"/>
      <c r="RVH96" s="512"/>
      <c r="RVP96" s="512"/>
      <c r="RVX96" s="512"/>
      <c r="RWF96" s="512"/>
      <c r="RWN96" s="512"/>
      <c r="RWV96" s="512"/>
      <c r="RXD96" s="512"/>
      <c r="RXL96" s="512"/>
      <c r="RXT96" s="512"/>
      <c r="RYB96" s="512"/>
      <c r="RYJ96" s="512"/>
      <c r="RYR96" s="512"/>
      <c r="RYZ96" s="512"/>
      <c r="RZH96" s="512"/>
      <c r="RZP96" s="512"/>
      <c r="RZX96" s="512"/>
      <c r="SAF96" s="512"/>
      <c r="SAN96" s="512"/>
      <c r="SAV96" s="512"/>
      <c r="SBD96" s="512"/>
      <c r="SBL96" s="512"/>
      <c r="SBT96" s="512"/>
      <c r="SCB96" s="512"/>
      <c r="SCJ96" s="512"/>
      <c r="SCR96" s="512"/>
      <c r="SCZ96" s="512"/>
      <c r="SDH96" s="512"/>
      <c r="SDP96" s="512"/>
      <c r="SDX96" s="512"/>
      <c r="SEF96" s="512"/>
      <c r="SEN96" s="512"/>
      <c r="SEV96" s="512"/>
      <c r="SFD96" s="512"/>
      <c r="SFL96" s="512"/>
      <c r="SFT96" s="512"/>
      <c r="SGB96" s="512"/>
      <c r="SGJ96" s="512"/>
      <c r="SGR96" s="512"/>
      <c r="SGZ96" s="512"/>
      <c r="SHH96" s="512"/>
      <c r="SHP96" s="512"/>
      <c r="SHX96" s="512"/>
      <c r="SIF96" s="512"/>
      <c r="SIN96" s="512"/>
      <c r="SIV96" s="512"/>
      <c r="SJD96" s="512"/>
      <c r="SJL96" s="512"/>
      <c r="SJT96" s="512"/>
      <c r="SKB96" s="512"/>
      <c r="SKJ96" s="512"/>
      <c r="SKR96" s="512"/>
      <c r="SKZ96" s="512"/>
      <c r="SLH96" s="512"/>
      <c r="SLP96" s="512"/>
      <c r="SLX96" s="512"/>
      <c r="SMF96" s="512"/>
      <c r="SMN96" s="512"/>
      <c r="SMV96" s="512"/>
      <c r="SND96" s="512"/>
      <c r="SNL96" s="512"/>
      <c r="SNT96" s="512"/>
      <c r="SOB96" s="512"/>
      <c r="SOJ96" s="512"/>
      <c r="SOR96" s="512"/>
      <c r="SOZ96" s="512"/>
      <c r="SPH96" s="512"/>
      <c r="SPP96" s="512"/>
      <c r="SPX96" s="512"/>
      <c r="SQF96" s="512"/>
      <c r="SQN96" s="512"/>
      <c r="SQV96" s="512"/>
      <c r="SRD96" s="512"/>
      <c r="SRL96" s="512"/>
      <c r="SRT96" s="512"/>
      <c r="SSB96" s="512"/>
      <c r="SSJ96" s="512"/>
      <c r="SSR96" s="512"/>
      <c r="SSZ96" s="512"/>
      <c r="STH96" s="512"/>
      <c r="STP96" s="512"/>
      <c r="STX96" s="512"/>
      <c r="SUF96" s="512"/>
      <c r="SUN96" s="512"/>
      <c r="SUV96" s="512"/>
      <c r="SVD96" s="512"/>
      <c r="SVL96" s="512"/>
      <c r="SVT96" s="512"/>
      <c r="SWB96" s="512"/>
      <c r="SWJ96" s="512"/>
      <c r="SWR96" s="512"/>
      <c r="SWZ96" s="512"/>
      <c r="SXH96" s="512"/>
      <c r="SXP96" s="512"/>
      <c r="SXX96" s="512"/>
      <c r="SYF96" s="512"/>
      <c r="SYN96" s="512"/>
      <c r="SYV96" s="512"/>
      <c r="SZD96" s="512"/>
      <c r="SZL96" s="512"/>
      <c r="SZT96" s="512"/>
      <c r="TAB96" s="512"/>
      <c r="TAJ96" s="512"/>
      <c r="TAR96" s="512"/>
      <c r="TAZ96" s="512"/>
      <c r="TBH96" s="512"/>
      <c r="TBP96" s="512"/>
      <c r="TBX96" s="512"/>
      <c r="TCF96" s="512"/>
      <c r="TCN96" s="512"/>
      <c r="TCV96" s="512"/>
      <c r="TDD96" s="512"/>
      <c r="TDL96" s="512"/>
      <c r="TDT96" s="512"/>
      <c r="TEB96" s="512"/>
      <c r="TEJ96" s="512"/>
      <c r="TER96" s="512"/>
      <c r="TEZ96" s="512"/>
      <c r="TFH96" s="512"/>
      <c r="TFP96" s="512"/>
      <c r="TFX96" s="512"/>
      <c r="TGF96" s="512"/>
      <c r="TGN96" s="512"/>
      <c r="TGV96" s="512"/>
      <c r="THD96" s="512"/>
      <c r="THL96" s="512"/>
      <c r="THT96" s="512"/>
      <c r="TIB96" s="512"/>
      <c r="TIJ96" s="512"/>
      <c r="TIR96" s="512"/>
      <c r="TIZ96" s="512"/>
      <c r="TJH96" s="512"/>
      <c r="TJP96" s="512"/>
      <c r="TJX96" s="512"/>
      <c r="TKF96" s="512"/>
      <c r="TKN96" s="512"/>
      <c r="TKV96" s="512"/>
      <c r="TLD96" s="512"/>
      <c r="TLL96" s="512"/>
      <c r="TLT96" s="512"/>
      <c r="TMB96" s="512"/>
      <c r="TMJ96" s="512"/>
      <c r="TMR96" s="512"/>
      <c r="TMZ96" s="512"/>
      <c r="TNH96" s="512"/>
      <c r="TNP96" s="512"/>
      <c r="TNX96" s="512"/>
      <c r="TOF96" s="512"/>
      <c r="TON96" s="512"/>
      <c r="TOV96" s="512"/>
      <c r="TPD96" s="512"/>
      <c r="TPL96" s="512"/>
      <c r="TPT96" s="512"/>
      <c r="TQB96" s="512"/>
      <c r="TQJ96" s="512"/>
      <c r="TQR96" s="512"/>
      <c r="TQZ96" s="512"/>
      <c r="TRH96" s="512"/>
      <c r="TRP96" s="512"/>
      <c r="TRX96" s="512"/>
      <c r="TSF96" s="512"/>
      <c r="TSN96" s="512"/>
      <c r="TSV96" s="512"/>
      <c r="TTD96" s="512"/>
      <c r="TTL96" s="512"/>
      <c r="TTT96" s="512"/>
      <c r="TUB96" s="512"/>
      <c r="TUJ96" s="512"/>
      <c r="TUR96" s="512"/>
      <c r="TUZ96" s="512"/>
      <c r="TVH96" s="512"/>
      <c r="TVP96" s="512"/>
      <c r="TVX96" s="512"/>
      <c r="TWF96" s="512"/>
      <c r="TWN96" s="512"/>
      <c r="TWV96" s="512"/>
      <c r="TXD96" s="512"/>
      <c r="TXL96" s="512"/>
      <c r="TXT96" s="512"/>
      <c r="TYB96" s="512"/>
      <c r="TYJ96" s="512"/>
      <c r="TYR96" s="512"/>
      <c r="TYZ96" s="512"/>
      <c r="TZH96" s="512"/>
      <c r="TZP96" s="512"/>
      <c r="TZX96" s="512"/>
      <c r="UAF96" s="512"/>
      <c r="UAN96" s="512"/>
      <c r="UAV96" s="512"/>
      <c r="UBD96" s="512"/>
      <c r="UBL96" s="512"/>
      <c r="UBT96" s="512"/>
      <c r="UCB96" s="512"/>
      <c r="UCJ96" s="512"/>
      <c r="UCR96" s="512"/>
      <c r="UCZ96" s="512"/>
      <c r="UDH96" s="512"/>
      <c r="UDP96" s="512"/>
      <c r="UDX96" s="512"/>
      <c r="UEF96" s="512"/>
      <c r="UEN96" s="512"/>
      <c r="UEV96" s="512"/>
      <c r="UFD96" s="512"/>
      <c r="UFL96" s="512"/>
      <c r="UFT96" s="512"/>
      <c r="UGB96" s="512"/>
      <c r="UGJ96" s="512"/>
      <c r="UGR96" s="512"/>
      <c r="UGZ96" s="512"/>
      <c r="UHH96" s="512"/>
      <c r="UHP96" s="512"/>
      <c r="UHX96" s="512"/>
      <c r="UIF96" s="512"/>
      <c r="UIN96" s="512"/>
      <c r="UIV96" s="512"/>
      <c r="UJD96" s="512"/>
      <c r="UJL96" s="512"/>
      <c r="UJT96" s="512"/>
      <c r="UKB96" s="512"/>
      <c r="UKJ96" s="512"/>
      <c r="UKR96" s="512"/>
      <c r="UKZ96" s="512"/>
      <c r="ULH96" s="512"/>
      <c r="ULP96" s="512"/>
      <c r="ULX96" s="512"/>
      <c r="UMF96" s="512"/>
      <c r="UMN96" s="512"/>
      <c r="UMV96" s="512"/>
      <c r="UND96" s="512"/>
      <c r="UNL96" s="512"/>
      <c r="UNT96" s="512"/>
      <c r="UOB96" s="512"/>
      <c r="UOJ96" s="512"/>
      <c r="UOR96" s="512"/>
      <c r="UOZ96" s="512"/>
      <c r="UPH96" s="512"/>
      <c r="UPP96" s="512"/>
      <c r="UPX96" s="512"/>
      <c r="UQF96" s="512"/>
      <c r="UQN96" s="512"/>
      <c r="UQV96" s="512"/>
      <c r="URD96" s="512"/>
      <c r="URL96" s="512"/>
      <c r="URT96" s="512"/>
      <c r="USB96" s="512"/>
      <c r="USJ96" s="512"/>
      <c r="USR96" s="512"/>
      <c r="USZ96" s="512"/>
      <c r="UTH96" s="512"/>
      <c r="UTP96" s="512"/>
      <c r="UTX96" s="512"/>
      <c r="UUF96" s="512"/>
      <c r="UUN96" s="512"/>
      <c r="UUV96" s="512"/>
      <c r="UVD96" s="512"/>
      <c r="UVL96" s="512"/>
      <c r="UVT96" s="512"/>
      <c r="UWB96" s="512"/>
      <c r="UWJ96" s="512"/>
      <c r="UWR96" s="512"/>
      <c r="UWZ96" s="512"/>
      <c r="UXH96" s="512"/>
      <c r="UXP96" s="512"/>
      <c r="UXX96" s="512"/>
      <c r="UYF96" s="512"/>
      <c r="UYN96" s="512"/>
      <c r="UYV96" s="512"/>
      <c r="UZD96" s="512"/>
      <c r="UZL96" s="512"/>
      <c r="UZT96" s="512"/>
      <c r="VAB96" s="512"/>
      <c r="VAJ96" s="512"/>
      <c r="VAR96" s="512"/>
      <c r="VAZ96" s="512"/>
      <c r="VBH96" s="512"/>
      <c r="VBP96" s="512"/>
      <c r="VBX96" s="512"/>
      <c r="VCF96" s="512"/>
      <c r="VCN96" s="512"/>
      <c r="VCV96" s="512"/>
      <c r="VDD96" s="512"/>
      <c r="VDL96" s="512"/>
      <c r="VDT96" s="512"/>
      <c r="VEB96" s="512"/>
      <c r="VEJ96" s="512"/>
      <c r="VER96" s="512"/>
      <c r="VEZ96" s="512"/>
      <c r="VFH96" s="512"/>
      <c r="VFP96" s="512"/>
      <c r="VFX96" s="512"/>
      <c r="VGF96" s="512"/>
      <c r="VGN96" s="512"/>
      <c r="VGV96" s="512"/>
      <c r="VHD96" s="512"/>
      <c r="VHL96" s="512"/>
      <c r="VHT96" s="512"/>
      <c r="VIB96" s="512"/>
      <c r="VIJ96" s="512"/>
      <c r="VIR96" s="512"/>
      <c r="VIZ96" s="512"/>
      <c r="VJH96" s="512"/>
      <c r="VJP96" s="512"/>
      <c r="VJX96" s="512"/>
      <c r="VKF96" s="512"/>
      <c r="VKN96" s="512"/>
      <c r="VKV96" s="512"/>
      <c r="VLD96" s="512"/>
      <c r="VLL96" s="512"/>
      <c r="VLT96" s="512"/>
      <c r="VMB96" s="512"/>
      <c r="VMJ96" s="512"/>
      <c r="VMR96" s="512"/>
      <c r="VMZ96" s="512"/>
      <c r="VNH96" s="512"/>
      <c r="VNP96" s="512"/>
      <c r="VNX96" s="512"/>
      <c r="VOF96" s="512"/>
      <c r="VON96" s="512"/>
      <c r="VOV96" s="512"/>
      <c r="VPD96" s="512"/>
      <c r="VPL96" s="512"/>
      <c r="VPT96" s="512"/>
      <c r="VQB96" s="512"/>
      <c r="VQJ96" s="512"/>
      <c r="VQR96" s="512"/>
      <c r="VQZ96" s="512"/>
      <c r="VRH96" s="512"/>
      <c r="VRP96" s="512"/>
      <c r="VRX96" s="512"/>
      <c r="VSF96" s="512"/>
      <c r="VSN96" s="512"/>
      <c r="VSV96" s="512"/>
      <c r="VTD96" s="512"/>
      <c r="VTL96" s="512"/>
      <c r="VTT96" s="512"/>
      <c r="VUB96" s="512"/>
      <c r="VUJ96" s="512"/>
      <c r="VUR96" s="512"/>
      <c r="VUZ96" s="512"/>
      <c r="VVH96" s="512"/>
      <c r="VVP96" s="512"/>
      <c r="VVX96" s="512"/>
      <c r="VWF96" s="512"/>
      <c r="VWN96" s="512"/>
      <c r="VWV96" s="512"/>
      <c r="VXD96" s="512"/>
      <c r="VXL96" s="512"/>
      <c r="VXT96" s="512"/>
      <c r="VYB96" s="512"/>
      <c r="VYJ96" s="512"/>
      <c r="VYR96" s="512"/>
      <c r="VYZ96" s="512"/>
      <c r="VZH96" s="512"/>
      <c r="VZP96" s="512"/>
      <c r="VZX96" s="512"/>
      <c r="WAF96" s="512"/>
      <c r="WAN96" s="512"/>
      <c r="WAV96" s="512"/>
      <c r="WBD96" s="512"/>
      <c r="WBL96" s="512"/>
      <c r="WBT96" s="512"/>
      <c r="WCB96" s="512"/>
      <c r="WCJ96" s="512"/>
      <c r="WCR96" s="512"/>
      <c r="WCZ96" s="512"/>
      <c r="WDH96" s="512"/>
      <c r="WDP96" s="512"/>
      <c r="WDX96" s="512"/>
      <c r="WEF96" s="512"/>
      <c r="WEN96" s="512"/>
      <c r="WEV96" s="512"/>
      <c r="WFD96" s="512"/>
      <c r="WFL96" s="512"/>
      <c r="WFT96" s="512"/>
      <c r="WGB96" s="512"/>
      <c r="WGJ96" s="512"/>
      <c r="WGR96" s="512"/>
      <c r="WGZ96" s="512"/>
      <c r="WHH96" s="512"/>
      <c r="WHP96" s="512"/>
      <c r="WHX96" s="512"/>
      <c r="WIF96" s="512"/>
      <c r="WIN96" s="512"/>
      <c r="WIV96" s="512"/>
      <c r="WJD96" s="512"/>
      <c r="WJL96" s="512"/>
      <c r="WJT96" s="512"/>
      <c r="WKB96" s="512"/>
      <c r="WKJ96" s="512"/>
      <c r="WKR96" s="512"/>
      <c r="WKZ96" s="512"/>
      <c r="WLH96" s="512"/>
      <c r="WLP96" s="512"/>
      <c r="WLX96" s="512"/>
      <c r="WMF96" s="512"/>
      <c r="WMN96" s="512"/>
      <c r="WMV96" s="512"/>
      <c r="WND96" s="512"/>
      <c r="WNL96" s="512"/>
      <c r="WNT96" s="512"/>
      <c r="WOB96" s="512"/>
      <c r="WOJ96" s="512"/>
      <c r="WOR96" s="512"/>
      <c r="WOZ96" s="512"/>
      <c r="WPH96" s="512"/>
      <c r="WPP96" s="512"/>
      <c r="WPX96" s="512"/>
      <c r="WQF96" s="512"/>
      <c r="WQN96" s="512"/>
      <c r="WQV96" s="512"/>
      <c r="WRD96" s="512"/>
      <c r="WRL96" s="512"/>
      <c r="WRT96" s="512"/>
      <c r="WSB96" s="512"/>
      <c r="WSJ96" s="512"/>
      <c r="WSR96" s="512"/>
      <c r="WSZ96" s="512"/>
      <c r="WTH96" s="512"/>
      <c r="WTP96" s="512"/>
      <c r="WTX96" s="512"/>
      <c r="WUF96" s="512"/>
      <c r="WUN96" s="512"/>
      <c r="WUV96" s="512"/>
      <c r="WVD96" s="512"/>
      <c r="WVL96" s="512"/>
      <c r="WVT96" s="512"/>
      <c r="WWB96" s="512"/>
      <c r="WWJ96" s="512"/>
      <c r="WWR96" s="512"/>
      <c r="WWZ96" s="512"/>
      <c r="WXH96" s="512"/>
      <c r="WXP96" s="512"/>
      <c r="WXX96" s="512"/>
      <c r="WYF96" s="512"/>
      <c r="WYN96" s="512"/>
      <c r="WYV96" s="512"/>
      <c r="WZD96" s="512"/>
      <c r="WZL96" s="512"/>
      <c r="WZT96" s="512"/>
      <c r="XAB96" s="512"/>
      <c r="XAJ96" s="512"/>
      <c r="XAR96" s="512"/>
      <c r="XAZ96" s="512"/>
      <c r="XBH96" s="512"/>
      <c r="XBP96" s="512"/>
      <c r="XBX96" s="512"/>
      <c r="XCF96" s="512"/>
      <c r="XCN96" s="512"/>
      <c r="XCV96" s="512"/>
      <c r="XDD96" s="512"/>
      <c r="XDL96" s="512"/>
      <c r="XDT96" s="512"/>
      <c r="XEB96" s="512"/>
      <c r="XEJ96" s="512"/>
      <c r="XER96" s="512"/>
      <c r="XEZ96" s="512"/>
    </row>
    <row r="97" spans="3:1024 1026:2048 2050:3072 3074:4096 4098:5120 5122:6144 6146:7168 7170:8192 8194:9216 9218:10240 10242:11264 11266:12288 12290:13312 13314:14336 14338:15360 15362:16384" s="256" customFormat="1" x14ac:dyDescent="0.15">
      <c r="C97" s="49"/>
      <c r="D97" s="542" t="s">
        <v>841</v>
      </c>
      <c r="E97" s="523">
        <v>1.3</v>
      </c>
      <c r="F97" s="520"/>
      <c r="G97" s="264">
        <f t="shared" si="12"/>
        <v>1.7682305443507889E-2</v>
      </c>
      <c r="H97" s="15">
        <f t="shared" si="13"/>
        <v>22.986997076560257</v>
      </c>
      <c r="I97" s="15">
        <f t="shared" si="14"/>
        <v>0</v>
      </c>
      <c r="J97" s="15">
        <f>H97/SUM(H94:H104)*F17</f>
        <v>48.250009064660482</v>
      </c>
      <c r="K97" s="15">
        <f t="shared" si="11"/>
        <v>0</v>
      </c>
      <c r="L97" s="263">
        <v>0.9</v>
      </c>
      <c r="M97" s="264">
        <f t="shared" si="15"/>
        <v>43.425008158194437</v>
      </c>
      <c r="N97" s="512"/>
      <c r="T97" s="512"/>
      <c r="AB97" s="512"/>
      <c r="AJ97" s="512"/>
      <c r="AR97" s="512"/>
      <c r="AZ97" s="512"/>
      <c r="BH97" s="512"/>
      <c r="BP97" s="512"/>
      <c r="BX97" s="512"/>
      <c r="CF97" s="512"/>
      <c r="CN97" s="512"/>
      <c r="CV97" s="512"/>
      <c r="DD97" s="512"/>
      <c r="DL97" s="512"/>
      <c r="DT97" s="512"/>
      <c r="EB97" s="512"/>
      <c r="EJ97" s="512"/>
      <c r="ER97" s="512"/>
      <c r="EZ97" s="512"/>
      <c r="FH97" s="512"/>
      <c r="FP97" s="512"/>
      <c r="FX97" s="512"/>
      <c r="GF97" s="512"/>
      <c r="GN97" s="512"/>
      <c r="GV97" s="512"/>
      <c r="HD97" s="512"/>
      <c r="HL97" s="512"/>
      <c r="HT97" s="512"/>
      <c r="IB97" s="512"/>
      <c r="IJ97" s="512"/>
      <c r="IR97" s="512"/>
      <c r="IZ97" s="512"/>
      <c r="JH97" s="512"/>
      <c r="JP97" s="512"/>
      <c r="JX97" s="512"/>
      <c r="KF97" s="512"/>
      <c r="KN97" s="512"/>
      <c r="KV97" s="512"/>
      <c r="LD97" s="512"/>
      <c r="LL97" s="512"/>
      <c r="LT97" s="512"/>
      <c r="MB97" s="512"/>
      <c r="MJ97" s="512"/>
      <c r="MR97" s="512"/>
      <c r="MZ97" s="512"/>
      <c r="NH97" s="512"/>
      <c r="NP97" s="512"/>
      <c r="NX97" s="512"/>
      <c r="OF97" s="512"/>
      <c r="ON97" s="512"/>
      <c r="OV97" s="512"/>
      <c r="PD97" s="512"/>
      <c r="PL97" s="512"/>
      <c r="PT97" s="512"/>
      <c r="QB97" s="512"/>
      <c r="QJ97" s="512"/>
      <c r="QR97" s="512"/>
      <c r="QZ97" s="512"/>
      <c r="RH97" s="512"/>
      <c r="RP97" s="512"/>
      <c r="RX97" s="512"/>
      <c r="SF97" s="512"/>
      <c r="SN97" s="512"/>
      <c r="SV97" s="512"/>
      <c r="TD97" s="512"/>
      <c r="TL97" s="512"/>
      <c r="TT97" s="512"/>
      <c r="UB97" s="512"/>
      <c r="UJ97" s="512"/>
      <c r="UR97" s="512"/>
      <c r="UZ97" s="512"/>
      <c r="VH97" s="512"/>
      <c r="VP97" s="512"/>
      <c r="VX97" s="512"/>
      <c r="WF97" s="512"/>
      <c r="WN97" s="512"/>
      <c r="WV97" s="512"/>
      <c r="XD97" s="512"/>
      <c r="XL97" s="512"/>
      <c r="XT97" s="512"/>
      <c r="YB97" s="512"/>
      <c r="YJ97" s="512"/>
      <c r="YR97" s="512"/>
      <c r="YZ97" s="512"/>
      <c r="ZH97" s="512"/>
      <c r="ZP97" s="512"/>
      <c r="ZX97" s="512"/>
      <c r="AAF97" s="512"/>
      <c r="AAN97" s="512"/>
      <c r="AAV97" s="512"/>
      <c r="ABD97" s="512"/>
      <c r="ABL97" s="512"/>
      <c r="ABT97" s="512"/>
      <c r="ACB97" s="512"/>
      <c r="ACJ97" s="512"/>
      <c r="ACR97" s="512"/>
      <c r="ACZ97" s="512"/>
      <c r="ADH97" s="512"/>
      <c r="ADP97" s="512"/>
      <c r="ADX97" s="512"/>
      <c r="AEF97" s="512"/>
      <c r="AEN97" s="512"/>
      <c r="AEV97" s="512"/>
      <c r="AFD97" s="512"/>
      <c r="AFL97" s="512"/>
      <c r="AFT97" s="512"/>
      <c r="AGB97" s="512"/>
      <c r="AGJ97" s="512"/>
      <c r="AGR97" s="512"/>
      <c r="AGZ97" s="512"/>
      <c r="AHH97" s="512"/>
      <c r="AHP97" s="512"/>
      <c r="AHX97" s="512"/>
      <c r="AIF97" s="512"/>
      <c r="AIN97" s="512"/>
      <c r="AIV97" s="512"/>
      <c r="AJD97" s="512"/>
      <c r="AJL97" s="512"/>
      <c r="AJT97" s="512"/>
      <c r="AKB97" s="512"/>
      <c r="AKJ97" s="512"/>
      <c r="AKR97" s="512"/>
      <c r="AKZ97" s="512"/>
      <c r="ALH97" s="512"/>
      <c r="ALP97" s="512"/>
      <c r="ALX97" s="512"/>
      <c r="AMF97" s="512"/>
      <c r="AMN97" s="512"/>
      <c r="AMV97" s="512"/>
      <c r="AND97" s="512"/>
      <c r="ANL97" s="512"/>
      <c r="ANT97" s="512"/>
      <c r="AOB97" s="512"/>
      <c r="AOJ97" s="512"/>
      <c r="AOR97" s="512"/>
      <c r="AOZ97" s="512"/>
      <c r="APH97" s="512"/>
      <c r="APP97" s="512"/>
      <c r="APX97" s="512"/>
      <c r="AQF97" s="512"/>
      <c r="AQN97" s="512"/>
      <c r="AQV97" s="512"/>
      <c r="ARD97" s="512"/>
      <c r="ARL97" s="512"/>
      <c r="ART97" s="512"/>
      <c r="ASB97" s="512"/>
      <c r="ASJ97" s="512"/>
      <c r="ASR97" s="512"/>
      <c r="ASZ97" s="512"/>
      <c r="ATH97" s="512"/>
      <c r="ATP97" s="512"/>
      <c r="ATX97" s="512"/>
      <c r="AUF97" s="512"/>
      <c r="AUN97" s="512"/>
      <c r="AUV97" s="512"/>
      <c r="AVD97" s="512"/>
      <c r="AVL97" s="512"/>
      <c r="AVT97" s="512"/>
      <c r="AWB97" s="512"/>
      <c r="AWJ97" s="512"/>
      <c r="AWR97" s="512"/>
      <c r="AWZ97" s="512"/>
      <c r="AXH97" s="512"/>
      <c r="AXP97" s="512"/>
      <c r="AXX97" s="512"/>
      <c r="AYF97" s="512"/>
      <c r="AYN97" s="512"/>
      <c r="AYV97" s="512"/>
      <c r="AZD97" s="512"/>
      <c r="AZL97" s="512"/>
      <c r="AZT97" s="512"/>
      <c r="BAB97" s="512"/>
      <c r="BAJ97" s="512"/>
      <c r="BAR97" s="512"/>
      <c r="BAZ97" s="512"/>
      <c r="BBH97" s="512"/>
      <c r="BBP97" s="512"/>
      <c r="BBX97" s="512"/>
      <c r="BCF97" s="512"/>
      <c r="BCN97" s="512"/>
      <c r="BCV97" s="512"/>
      <c r="BDD97" s="512"/>
      <c r="BDL97" s="512"/>
      <c r="BDT97" s="512"/>
      <c r="BEB97" s="512"/>
      <c r="BEJ97" s="512"/>
      <c r="BER97" s="512"/>
      <c r="BEZ97" s="512"/>
      <c r="BFH97" s="512"/>
      <c r="BFP97" s="512"/>
      <c r="BFX97" s="512"/>
      <c r="BGF97" s="512"/>
      <c r="BGN97" s="512"/>
      <c r="BGV97" s="512"/>
      <c r="BHD97" s="512"/>
      <c r="BHL97" s="512"/>
      <c r="BHT97" s="512"/>
      <c r="BIB97" s="512"/>
      <c r="BIJ97" s="512"/>
      <c r="BIR97" s="512"/>
      <c r="BIZ97" s="512"/>
      <c r="BJH97" s="512"/>
      <c r="BJP97" s="512"/>
      <c r="BJX97" s="512"/>
      <c r="BKF97" s="512"/>
      <c r="BKN97" s="512"/>
      <c r="BKV97" s="512"/>
      <c r="BLD97" s="512"/>
      <c r="BLL97" s="512"/>
      <c r="BLT97" s="512"/>
      <c r="BMB97" s="512"/>
      <c r="BMJ97" s="512"/>
      <c r="BMR97" s="512"/>
      <c r="BMZ97" s="512"/>
      <c r="BNH97" s="512"/>
      <c r="BNP97" s="512"/>
      <c r="BNX97" s="512"/>
      <c r="BOF97" s="512"/>
      <c r="BON97" s="512"/>
      <c r="BOV97" s="512"/>
      <c r="BPD97" s="512"/>
      <c r="BPL97" s="512"/>
      <c r="BPT97" s="512"/>
      <c r="BQB97" s="512"/>
      <c r="BQJ97" s="512"/>
      <c r="BQR97" s="512"/>
      <c r="BQZ97" s="512"/>
      <c r="BRH97" s="512"/>
      <c r="BRP97" s="512"/>
      <c r="BRX97" s="512"/>
      <c r="BSF97" s="512"/>
      <c r="BSN97" s="512"/>
      <c r="BSV97" s="512"/>
      <c r="BTD97" s="512"/>
      <c r="BTL97" s="512"/>
      <c r="BTT97" s="512"/>
      <c r="BUB97" s="512"/>
      <c r="BUJ97" s="512"/>
      <c r="BUR97" s="512"/>
      <c r="BUZ97" s="512"/>
      <c r="BVH97" s="512"/>
      <c r="BVP97" s="512"/>
      <c r="BVX97" s="512"/>
      <c r="BWF97" s="512"/>
      <c r="BWN97" s="512"/>
      <c r="BWV97" s="512"/>
      <c r="BXD97" s="512"/>
      <c r="BXL97" s="512"/>
      <c r="BXT97" s="512"/>
      <c r="BYB97" s="512"/>
      <c r="BYJ97" s="512"/>
      <c r="BYR97" s="512"/>
      <c r="BYZ97" s="512"/>
      <c r="BZH97" s="512"/>
      <c r="BZP97" s="512"/>
      <c r="BZX97" s="512"/>
      <c r="CAF97" s="512"/>
      <c r="CAN97" s="512"/>
      <c r="CAV97" s="512"/>
      <c r="CBD97" s="512"/>
      <c r="CBL97" s="512"/>
      <c r="CBT97" s="512"/>
      <c r="CCB97" s="512"/>
      <c r="CCJ97" s="512"/>
      <c r="CCR97" s="512"/>
      <c r="CCZ97" s="512"/>
      <c r="CDH97" s="512"/>
      <c r="CDP97" s="512"/>
      <c r="CDX97" s="512"/>
      <c r="CEF97" s="512"/>
      <c r="CEN97" s="512"/>
      <c r="CEV97" s="512"/>
      <c r="CFD97" s="512"/>
      <c r="CFL97" s="512"/>
      <c r="CFT97" s="512"/>
      <c r="CGB97" s="512"/>
      <c r="CGJ97" s="512"/>
      <c r="CGR97" s="512"/>
      <c r="CGZ97" s="512"/>
      <c r="CHH97" s="512"/>
      <c r="CHP97" s="512"/>
      <c r="CHX97" s="512"/>
      <c r="CIF97" s="512"/>
      <c r="CIN97" s="512"/>
      <c r="CIV97" s="512"/>
      <c r="CJD97" s="512"/>
      <c r="CJL97" s="512"/>
      <c r="CJT97" s="512"/>
      <c r="CKB97" s="512"/>
      <c r="CKJ97" s="512"/>
      <c r="CKR97" s="512"/>
      <c r="CKZ97" s="512"/>
      <c r="CLH97" s="512"/>
      <c r="CLP97" s="512"/>
      <c r="CLX97" s="512"/>
      <c r="CMF97" s="512"/>
      <c r="CMN97" s="512"/>
      <c r="CMV97" s="512"/>
      <c r="CND97" s="512"/>
      <c r="CNL97" s="512"/>
      <c r="CNT97" s="512"/>
      <c r="COB97" s="512"/>
      <c r="COJ97" s="512"/>
      <c r="COR97" s="512"/>
      <c r="COZ97" s="512"/>
      <c r="CPH97" s="512"/>
      <c r="CPP97" s="512"/>
      <c r="CPX97" s="512"/>
      <c r="CQF97" s="512"/>
      <c r="CQN97" s="512"/>
      <c r="CQV97" s="512"/>
      <c r="CRD97" s="512"/>
      <c r="CRL97" s="512"/>
      <c r="CRT97" s="512"/>
      <c r="CSB97" s="512"/>
      <c r="CSJ97" s="512"/>
      <c r="CSR97" s="512"/>
      <c r="CSZ97" s="512"/>
      <c r="CTH97" s="512"/>
      <c r="CTP97" s="512"/>
      <c r="CTX97" s="512"/>
      <c r="CUF97" s="512"/>
      <c r="CUN97" s="512"/>
      <c r="CUV97" s="512"/>
      <c r="CVD97" s="512"/>
      <c r="CVL97" s="512"/>
      <c r="CVT97" s="512"/>
      <c r="CWB97" s="512"/>
      <c r="CWJ97" s="512"/>
      <c r="CWR97" s="512"/>
      <c r="CWZ97" s="512"/>
      <c r="CXH97" s="512"/>
      <c r="CXP97" s="512"/>
      <c r="CXX97" s="512"/>
      <c r="CYF97" s="512"/>
      <c r="CYN97" s="512"/>
      <c r="CYV97" s="512"/>
      <c r="CZD97" s="512"/>
      <c r="CZL97" s="512"/>
      <c r="CZT97" s="512"/>
      <c r="DAB97" s="512"/>
      <c r="DAJ97" s="512"/>
      <c r="DAR97" s="512"/>
      <c r="DAZ97" s="512"/>
      <c r="DBH97" s="512"/>
      <c r="DBP97" s="512"/>
      <c r="DBX97" s="512"/>
      <c r="DCF97" s="512"/>
      <c r="DCN97" s="512"/>
      <c r="DCV97" s="512"/>
      <c r="DDD97" s="512"/>
      <c r="DDL97" s="512"/>
      <c r="DDT97" s="512"/>
      <c r="DEB97" s="512"/>
      <c r="DEJ97" s="512"/>
      <c r="DER97" s="512"/>
      <c r="DEZ97" s="512"/>
      <c r="DFH97" s="512"/>
      <c r="DFP97" s="512"/>
      <c r="DFX97" s="512"/>
      <c r="DGF97" s="512"/>
      <c r="DGN97" s="512"/>
      <c r="DGV97" s="512"/>
      <c r="DHD97" s="512"/>
      <c r="DHL97" s="512"/>
      <c r="DHT97" s="512"/>
      <c r="DIB97" s="512"/>
      <c r="DIJ97" s="512"/>
      <c r="DIR97" s="512"/>
      <c r="DIZ97" s="512"/>
      <c r="DJH97" s="512"/>
      <c r="DJP97" s="512"/>
      <c r="DJX97" s="512"/>
      <c r="DKF97" s="512"/>
      <c r="DKN97" s="512"/>
      <c r="DKV97" s="512"/>
      <c r="DLD97" s="512"/>
      <c r="DLL97" s="512"/>
      <c r="DLT97" s="512"/>
      <c r="DMB97" s="512"/>
      <c r="DMJ97" s="512"/>
      <c r="DMR97" s="512"/>
      <c r="DMZ97" s="512"/>
      <c r="DNH97" s="512"/>
      <c r="DNP97" s="512"/>
      <c r="DNX97" s="512"/>
      <c r="DOF97" s="512"/>
      <c r="DON97" s="512"/>
      <c r="DOV97" s="512"/>
      <c r="DPD97" s="512"/>
      <c r="DPL97" s="512"/>
      <c r="DPT97" s="512"/>
      <c r="DQB97" s="512"/>
      <c r="DQJ97" s="512"/>
      <c r="DQR97" s="512"/>
      <c r="DQZ97" s="512"/>
      <c r="DRH97" s="512"/>
      <c r="DRP97" s="512"/>
      <c r="DRX97" s="512"/>
      <c r="DSF97" s="512"/>
      <c r="DSN97" s="512"/>
      <c r="DSV97" s="512"/>
      <c r="DTD97" s="512"/>
      <c r="DTL97" s="512"/>
      <c r="DTT97" s="512"/>
      <c r="DUB97" s="512"/>
      <c r="DUJ97" s="512"/>
      <c r="DUR97" s="512"/>
      <c r="DUZ97" s="512"/>
      <c r="DVH97" s="512"/>
      <c r="DVP97" s="512"/>
      <c r="DVX97" s="512"/>
      <c r="DWF97" s="512"/>
      <c r="DWN97" s="512"/>
      <c r="DWV97" s="512"/>
      <c r="DXD97" s="512"/>
      <c r="DXL97" s="512"/>
      <c r="DXT97" s="512"/>
      <c r="DYB97" s="512"/>
      <c r="DYJ97" s="512"/>
      <c r="DYR97" s="512"/>
      <c r="DYZ97" s="512"/>
      <c r="DZH97" s="512"/>
      <c r="DZP97" s="512"/>
      <c r="DZX97" s="512"/>
      <c r="EAF97" s="512"/>
      <c r="EAN97" s="512"/>
      <c r="EAV97" s="512"/>
      <c r="EBD97" s="512"/>
      <c r="EBL97" s="512"/>
      <c r="EBT97" s="512"/>
      <c r="ECB97" s="512"/>
      <c r="ECJ97" s="512"/>
      <c r="ECR97" s="512"/>
      <c r="ECZ97" s="512"/>
      <c r="EDH97" s="512"/>
      <c r="EDP97" s="512"/>
      <c r="EDX97" s="512"/>
      <c r="EEF97" s="512"/>
      <c r="EEN97" s="512"/>
      <c r="EEV97" s="512"/>
      <c r="EFD97" s="512"/>
      <c r="EFL97" s="512"/>
      <c r="EFT97" s="512"/>
      <c r="EGB97" s="512"/>
      <c r="EGJ97" s="512"/>
      <c r="EGR97" s="512"/>
      <c r="EGZ97" s="512"/>
      <c r="EHH97" s="512"/>
      <c r="EHP97" s="512"/>
      <c r="EHX97" s="512"/>
      <c r="EIF97" s="512"/>
      <c r="EIN97" s="512"/>
      <c r="EIV97" s="512"/>
      <c r="EJD97" s="512"/>
      <c r="EJL97" s="512"/>
      <c r="EJT97" s="512"/>
      <c r="EKB97" s="512"/>
      <c r="EKJ97" s="512"/>
      <c r="EKR97" s="512"/>
      <c r="EKZ97" s="512"/>
      <c r="ELH97" s="512"/>
      <c r="ELP97" s="512"/>
      <c r="ELX97" s="512"/>
      <c r="EMF97" s="512"/>
      <c r="EMN97" s="512"/>
      <c r="EMV97" s="512"/>
      <c r="END97" s="512"/>
      <c r="ENL97" s="512"/>
      <c r="ENT97" s="512"/>
      <c r="EOB97" s="512"/>
      <c r="EOJ97" s="512"/>
      <c r="EOR97" s="512"/>
      <c r="EOZ97" s="512"/>
      <c r="EPH97" s="512"/>
      <c r="EPP97" s="512"/>
      <c r="EPX97" s="512"/>
      <c r="EQF97" s="512"/>
      <c r="EQN97" s="512"/>
      <c r="EQV97" s="512"/>
      <c r="ERD97" s="512"/>
      <c r="ERL97" s="512"/>
      <c r="ERT97" s="512"/>
      <c r="ESB97" s="512"/>
      <c r="ESJ97" s="512"/>
      <c r="ESR97" s="512"/>
      <c r="ESZ97" s="512"/>
      <c r="ETH97" s="512"/>
      <c r="ETP97" s="512"/>
      <c r="ETX97" s="512"/>
      <c r="EUF97" s="512"/>
      <c r="EUN97" s="512"/>
      <c r="EUV97" s="512"/>
      <c r="EVD97" s="512"/>
      <c r="EVL97" s="512"/>
      <c r="EVT97" s="512"/>
      <c r="EWB97" s="512"/>
      <c r="EWJ97" s="512"/>
      <c r="EWR97" s="512"/>
      <c r="EWZ97" s="512"/>
      <c r="EXH97" s="512"/>
      <c r="EXP97" s="512"/>
      <c r="EXX97" s="512"/>
      <c r="EYF97" s="512"/>
      <c r="EYN97" s="512"/>
      <c r="EYV97" s="512"/>
      <c r="EZD97" s="512"/>
      <c r="EZL97" s="512"/>
      <c r="EZT97" s="512"/>
      <c r="FAB97" s="512"/>
      <c r="FAJ97" s="512"/>
      <c r="FAR97" s="512"/>
      <c r="FAZ97" s="512"/>
      <c r="FBH97" s="512"/>
      <c r="FBP97" s="512"/>
      <c r="FBX97" s="512"/>
      <c r="FCF97" s="512"/>
      <c r="FCN97" s="512"/>
      <c r="FCV97" s="512"/>
      <c r="FDD97" s="512"/>
      <c r="FDL97" s="512"/>
      <c r="FDT97" s="512"/>
      <c r="FEB97" s="512"/>
      <c r="FEJ97" s="512"/>
      <c r="FER97" s="512"/>
      <c r="FEZ97" s="512"/>
      <c r="FFH97" s="512"/>
      <c r="FFP97" s="512"/>
      <c r="FFX97" s="512"/>
      <c r="FGF97" s="512"/>
      <c r="FGN97" s="512"/>
      <c r="FGV97" s="512"/>
      <c r="FHD97" s="512"/>
      <c r="FHL97" s="512"/>
      <c r="FHT97" s="512"/>
      <c r="FIB97" s="512"/>
      <c r="FIJ97" s="512"/>
      <c r="FIR97" s="512"/>
      <c r="FIZ97" s="512"/>
      <c r="FJH97" s="512"/>
      <c r="FJP97" s="512"/>
      <c r="FJX97" s="512"/>
      <c r="FKF97" s="512"/>
      <c r="FKN97" s="512"/>
      <c r="FKV97" s="512"/>
      <c r="FLD97" s="512"/>
      <c r="FLL97" s="512"/>
      <c r="FLT97" s="512"/>
      <c r="FMB97" s="512"/>
      <c r="FMJ97" s="512"/>
      <c r="FMR97" s="512"/>
      <c r="FMZ97" s="512"/>
      <c r="FNH97" s="512"/>
      <c r="FNP97" s="512"/>
      <c r="FNX97" s="512"/>
      <c r="FOF97" s="512"/>
      <c r="FON97" s="512"/>
      <c r="FOV97" s="512"/>
      <c r="FPD97" s="512"/>
      <c r="FPL97" s="512"/>
      <c r="FPT97" s="512"/>
      <c r="FQB97" s="512"/>
      <c r="FQJ97" s="512"/>
      <c r="FQR97" s="512"/>
      <c r="FQZ97" s="512"/>
      <c r="FRH97" s="512"/>
      <c r="FRP97" s="512"/>
      <c r="FRX97" s="512"/>
      <c r="FSF97" s="512"/>
      <c r="FSN97" s="512"/>
      <c r="FSV97" s="512"/>
      <c r="FTD97" s="512"/>
      <c r="FTL97" s="512"/>
      <c r="FTT97" s="512"/>
      <c r="FUB97" s="512"/>
      <c r="FUJ97" s="512"/>
      <c r="FUR97" s="512"/>
      <c r="FUZ97" s="512"/>
      <c r="FVH97" s="512"/>
      <c r="FVP97" s="512"/>
      <c r="FVX97" s="512"/>
      <c r="FWF97" s="512"/>
      <c r="FWN97" s="512"/>
      <c r="FWV97" s="512"/>
      <c r="FXD97" s="512"/>
      <c r="FXL97" s="512"/>
      <c r="FXT97" s="512"/>
      <c r="FYB97" s="512"/>
      <c r="FYJ97" s="512"/>
      <c r="FYR97" s="512"/>
      <c r="FYZ97" s="512"/>
      <c r="FZH97" s="512"/>
      <c r="FZP97" s="512"/>
      <c r="FZX97" s="512"/>
      <c r="GAF97" s="512"/>
      <c r="GAN97" s="512"/>
      <c r="GAV97" s="512"/>
      <c r="GBD97" s="512"/>
      <c r="GBL97" s="512"/>
      <c r="GBT97" s="512"/>
      <c r="GCB97" s="512"/>
      <c r="GCJ97" s="512"/>
      <c r="GCR97" s="512"/>
      <c r="GCZ97" s="512"/>
      <c r="GDH97" s="512"/>
      <c r="GDP97" s="512"/>
      <c r="GDX97" s="512"/>
      <c r="GEF97" s="512"/>
      <c r="GEN97" s="512"/>
      <c r="GEV97" s="512"/>
      <c r="GFD97" s="512"/>
      <c r="GFL97" s="512"/>
      <c r="GFT97" s="512"/>
      <c r="GGB97" s="512"/>
      <c r="GGJ97" s="512"/>
      <c r="GGR97" s="512"/>
      <c r="GGZ97" s="512"/>
      <c r="GHH97" s="512"/>
      <c r="GHP97" s="512"/>
      <c r="GHX97" s="512"/>
      <c r="GIF97" s="512"/>
      <c r="GIN97" s="512"/>
      <c r="GIV97" s="512"/>
      <c r="GJD97" s="512"/>
      <c r="GJL97" s="512"/>
      <c r="GJT97" s="512"/>
      <c r="GKB97" s="512"/>
      <c r="GKJ97" s="512"/>
      <c r="GKR97" s="512"/>
      <c r="GKZ97" s="512"/>
      <c r="GLH97" s="512"/>
      <c r="GLP97" s="512"/>
      <c r="GLX97" s="512"/>
      <c r="GMF97" s="512"/>
      <c r="GMN97" s="512"/>
      <c r="GMV97" s="512"/>
      <c r="GND97" s="512"/>
      <c r="GNL97" s="512"/>
      <c r="GNT97" s="512"/>
      <c r="GOB97" s="512"/>
      <c r="GOJ97" s="512"/>
      <c r="GOR97" s="512"/>
      <c r="GOZ97" s="512"/>
      <c r="GPH97" s="512"/>
      <c r="GPP97" s="512"/>
      <c r="GPX97" s="512"/>
      <c r="GQF97" s="512"/>
      <c r="GQN97" s="512"/>
      <c r="GQV97" s="512"/>
      <c r="GRD97" s="512"/>
      <c r="GRL97" s="512"/>
      <c r="GRT97" s="512"/>
      <c r="GSB97" s="512"/>
      <c r="GSJ97" s="512"/>
      <c r="GSR97" s="512"/>
      <c r="GSZ97" s="512"/>
      <c r="GTH97" s="512"/>
      <c r="GTP97" s="512"/>
      <c r="GTX97" s="512"/>
      <c r="GUF97" s="512"/>
      <c r="GUN97" s="512"/>
      <c r="GUV97" s="512"/>
      <c r="GVD97" s="512"/>
      <c r="GVL97" s="512"/>
      <c r="GVT97" s="512"/>
      <c r="GWB97" s="512"/>
      <c r="GWJ97" s="512"/>
      <c r="GWR97" s="512"/>
      <c r="GWZ97" s="512"/>
      <c r="GXH97" s="512"/>
      <c r="GXP97" s="512"/>
      <c r="GXX97" s="512"/>
      <c r="GYF97" s="512"/>
      <c r="GYN97" s="512"/>
      <c r="GYV97" s="512"/>
      <c r="GZD97" s="512"/>
      <c r="GZL97" s="512"/>
      <c r="GZT97" s="512"/>
      <c r="HAB97" s="512"/>
      <c r="HAJ97" s="512"/>
      <c r="HAR97" s="512"/>
      <c r="HAZ97" s="512"/>
      <c r="HBH97" s="512"/>
      <c r="HBP97" s="512"/>
      <c r="HBX97" s="512"/>
      <c r="HCF97" s="512"/>
      <c r="HCN97" s="512"/>
      <c r="HCV97" s="512"/>
      <c r="HDD97" s="512"/>
      <c r="HDL97" s="512"/>
      <c r="HDT97" s="512"/>
      <c r="HEB97" s="512"/>
      <c r="HEJ97" s="512"/>
      <c r="HER97" s="512"/>
      <c r="HEZ97" s="512"/>
      <c r="HFH97" s="512"/>
      <c r="HFP97" s="512"/>
      <c r="HFX97" s="512"/>
      <c r="HGF97" s="512"/>
      <c r="HGN97" s="512"/>
      <c r="HGV97" s="512"/>
      <c r="HHD97" s="512"/>
      <c r="HHL97" s="512"/>
      <c r="HHT97" s="512"/>
      <c r="HIB97" s="512"/>
      <c r="HIJ97" s="512"/>
      <c r="HIR97" s="512"/>
      <c r="HIZ97" s="512"/>
      <c r="HJH97" s="512"/>
      <c r="HJP97" s="512"/>
      <c r="HJX97" s="512"/>
      <c r="HKF97" s="512"/>
      <c r="HKN97" s="512"/>
      <c r="HKV97" s="512"/>
      <c r="HLD97" s="512"/>
      <c r="HLL97" s="512"/>
      <c r="HLT97" s="512"/>
      <c r="HMB97" s="512"/>
      <c r="HMJ97" s="512"/>
      <c r="HMR97" s="512"/>
      <c r="HMZ97" s="512"/>
      <c r="HNH97" s="512"/>
      <c r="HNP97" s="512"/>
      <c r="HNX97" s="512"/>
      <c r="HOF97" s="512"/>
      <c r="HON97" s="512"/>
      <c r="HOV97" s="512"/>
      <c r="HPD97" s="512"/>
      <c r="HPL97" s="512"/>
      <c r="HPT97" s="512"/>
      <c r="HQB97" s="512"/>
      <c r="HQJ97" s="512"/>
      <c r="HQR97" s="512"/>
      <c r="HQZ97" s="512"/>
      <c r="HRH97" s="512"/>
      <c r="HRP97" s="512"/>
      <c r="HRX97" s="512"/>
      <c r="HSF97" s="512"/>
      <c r="HSN97" s="512"/>
      <c r="HSV97" s="512"/>
      <c r="HTD97" s="512"/>
      <c r="HTL97" s="512"/>
      <c r="HTT97" s="512"/>
      <c r="HUB97" s="512"/>
      <c r="HUJ97" s="512"/>
      <c r="HUR97" s="512"/>
      <c r="HUZ97" s="512"/>
      <c r="HVH97" s="512"/>
      <c r="HVP97" s="512"/>
      <c r="HVX97" s="512"/>
      <c r="HWF97" s="512"/>
      <c r="HWN97" s="512"/>
      <c r="HWV97" s="512"/>
      <c r="HXD97" s="512"/>
      <c r="HXL97" s="512"/>
      <c r="HXT97" s="512"/>
      <c r="HYB97" s="512"/>
      <c r="HYJ97" s="512"/>
      <c r="HYR97" s="512"/>
      <c r="HYZ97" s="512"/>
      <c r="HZH97" s="512"/>
      <c r="HZP97" s="512"/>
      <c r="HZX97" s="512"/>
      <c r="IAF97" s="512"/>
      <c r="IAN97" s="512"/>
      <c r="IAV97" s="512"/>
      <c r="IBD97" s="512"/>
      <c r="IBL97" s="512"/>
      <c r="IBT97" s="512"/>
      <c r="ICB97" s="512"/>
      <c r="ICJ97" s="512"/>
      <c r="ICR97" s="512"/>
      <c r="ICZ97" s="512"/>
      <c r="IDH97" s="512"/>
      <c r="IDP97" s="512"/>
      <c r="IDX97" s="512"/>
      <c r="IEF97" s="512"/>
      <c r="IEN97" s="512"/>
      <c r="IEV97" s="512"/>
      <c r="IFD97" s="512"/>
      <c r="IFL97" s="512"/>
      <c r="IFT97" s="512"/>
      <c r="IGB97" s="512"/>
      <c r="IGJ97" s="512"/>
      <c r="IGR97" s="512"/>
      <c r="IGZ97" s="512"/>
      <c r="IHH97" s="512"/>
      <c r="IHP97" s="512"/>
      <c r="IHX97" s="512"/>
      <c r="IIF97" s="512"/>
      <c r="IIN97" s="512"/>
      <c r="IIV97" s="512"/>
      <c r="IJD97" s="512"/>
      <c r="IJL97" s="512"/>
      <c r="IJT97" s="512"/>
      <c r="IKB97" s="512"/>
      <c r="IKJ97" s="512"/>
      <c r="IKR97" s="512"/>
      <c r="IKZ97" s="512"/>
      <c r="ILH97" s="512"/>
      <c r="ILP97" s="512"/>
      <c r="ILX97" s="512"/>
      <c r="IMF97" s="512"/>
      <c r="IMN97" s="512"/>
      <c r="IMV97" s="512"/>
      <c r="IND97" s="512"/>
      <c r="INL97" s="512"/>
      <c r="INT97" s="512"/>
      <c r="IOB97" s="512"/>
      <c r="IOJ97" s="512"/>
      <c r="IOR97" s="512"/>
      <c r="IOZ97" s="512"/>
      <c r="IPH97" s="512"/>
      <c r="IPP97" s="512"/>
      <c r="IPX97" s="512"/>
      <c r="IQF97" s="512"/>
      <c r="IQN97" s="512"/>
      <c r="IQV97" s="512"/>
      <c r="IRD97" s="512"/>
      <c r="IRL97" s="512"/>
      <c r="IRT97" s="512"/>
      <c r="ISB97" s="512"/>
      <c r="ISJ97" s="512"/>
      <c r="ISR97" s="512"/>
      <c r="ISZ97" s="512"/>
      <c r="ITH97" s="512"/>
      <c r="ITP97" s="512"/>
      <c r="ITX97" s="512"/>
      <c r="IUF97" s="512"/>
      <c r="IUN97" s="512"/>
      <c r="IUV97" s="512"/>
      <c r="IVD97" s="512"/>
      <c r="IVL97" s="512"/>
      <c r="IVT97" s="512"/>
      <c r="IWB97" s="512"/>
      <c r="IWJ97" s="512"/>
      <c r="IWR97" s="512"/>
      <c r="IWZ97" s="512"/>
      <c r="IXH97" s="512"/>
      <c r="IXP97" s="512"/>
      <c r="IXX97" s="512"/>
      <c r="IYF97" s="512"/>
      <c r="IYN97" s="512"/>
      <c r="IYV97" s="512"/>
      <c r="IZD97" s="512"/>
      <c r="IZL97" s="512"/>
      <c r="IZT97" s="512"/>
      <c r="JAB97" s="512"/>
      <c r="JAJ97" s="512"/>
      <c r="JAR97" s="512"/>
      <c r="JAZ97" s="512"/>
      <c r="JBH97" s="512"/>
      <c r="JBP97" s="512"/>
      <c r="JBX97" s="512"/>
      <c r="JCF97" s="512"/>
      <c r="JCN97" s="512"/>
      <c r="JCV97" s="512"/>
      <c r="JDD97" s="512"/>
      <c r="JDL97" s="512"/>
      <c r="JDT97" s="512"/>
      <c r="JEB97" s="512"/>
      <c r="JEJ97" s="512"/>
      <c r="JER97" s="512"/>
      <c r="JEZ97" s="512"/>
      <c r="JFH97" s="512"/>
      <c r="JFP97" s="512"/>
      <c r="JFX97" s="512"/>
      <c r="JGF97" s="512"/>
      <c r="JGN97" s="512"/>
      <c r="JGV97" s="512"/>
      <c r="JHD97" s="512"/>
      <c r="JHL97" s="512"/>
      <c r="JHT97" s="512"/>
      <c r="JIB97" s="512"/>
      <c r="JIJ97" s="512"/>
      <c r="JIR97" s="512"/>
      <c r="JIZ97" s="512"/>
      <c r="JJH97" s="512"/>
      <c r="JJP97" s="512"/>
      <c r="JJX97" s="512"/>
      <c r="JKF97" s="512"/>
      <c r="JKN97" s="512"/>
      <c r="JKV97" s="512"/>
      <c r="JLD97" s="512"/>
      <c r="JLL97" s="512"/>
      <c r="JLT97" s="512"/>
      <c r="JMB97" s="512"/>
      <c r="JMJ97" s="512"/>
      <c r="JMR97" s="512"/>
      <c r="JMZ97" s="512"/>
      <c r="JNH97" s="512"/>
      <c r="JNP97" s="512"/>
      <c r="JNX97" s="512"/>
      <c r="JOF97" s="512"/>
      <c r="JON97" s="512"/>
      <c r="JOV97" s="512"/>
      <c r="JPD97" s="512"/>
      <c r="JPL97" s="512"/>
      <c r="JPT97" s="512"/>
      <c r="JQB97" s="512"/>
      <c r="JQJ97" s="512"/>
      <c r="JQR97" s="512"/>
      <c r="JQZ97" s="512"/>
      <c r="JRH97" s="512"/>
      <c r="JRP97" s="512"/>
      <c r="JRX97" s="512"/>
      <c r="JSF97" s="512"/>
      <c r="JSN97" s="512"/>
      <c r="JSV97" s="512"/>
      <c r="JTD97" s="512"/>
      <c r="JTL97" s="512"/>
      <c r="JTT97" s="512"/>
      <c r="JUB97" s="512"/>
      <c r="JUJ97" s="512"/>
      <c r="JUR97" s="512"/>
      <c r="JUZ97" s="512"/>
      <c r="JVH97" s="512"/>
      <c r="JVP97" s="512"/>
      <c r="JVX97" s="512"/>
      <c r="JWF97" s="512"/>
      <c r="JWN97" s="512"/>
      <c r="JWV97" s="512"/>
      <c r="JXD97" s="512"/>
      <c r="JXL97" s="512"/>
      <c r="JXT97" s="512"/>
      <c r="JYB97" s="512"/>
      <c r="JYJ97" s="512"/>
      <c r="JYR97" s="512"/>
      <c r="JYZ97" s="512"/>
      <c r="JZH97" s="512"/>
      <c r="JZP97" s="512"/>
      <c r="JZX97" s="512"/>
      <c r="KAF97" s="512"/>
      <c r="KAN97" s="512"/>
      <c r="KAV97" s="512"/>
      <c r="KBD97" s="512"/>
      <c r="KBL97" s="512"/>
      <c r="KBT97" s="512"/>
      <c r="KCB97" s="512"/>
      <c r="KCJ97" s="512"/>
      <c r="KCR97" s="512"/>
      <c r="KCZ97" s="512"/>
      <c r="KDH97" s="512"/>
      <c r="KDP97" s="512"/>
      <c r="KDX97" s="512"/>
      <c r="KEF97" s="512"/>
      <c r="KEN97" s="512"/>
      <c r="KEV97" s="512"/>
      <c r="KFD97" s="512"/>
      <c r="KFL97" s="512"/>
      <c r="KFT97" s="512"/>
      <c r="KGB97" s="512"/>
      <c r="KGJ97" s="512"/>
      <c r="KGR97" s="512"/>
      <c r="KGZ97" s="512"/>
      <c r="KHH97" s="512"/>
      <c r="KHP97" s="512"/>
      <c r="KHX97" s="512"/>
      <c r="KIF97" s="512"/>
      <c r="KIN97" s="512"/>
      <c r="KIV97" s="512"/>
      <c r="KJD97" s="512"/>
      <c r="KJL97" s="512"/>
      <c r="KJT97" s="512"/>
      <c r="KKB97" s="512"/>
      <c r="KKJ97" s="512"/>
      <c r="KKR97" s="512"/>
      <c r="KKZ97" s="512"/>
      <c r="KLH97" s="512"/>
      <c r="KLP97" s="512"/>
      <c r="KLX97" s="512"/>
      <c r="KMF97" s="512"/>
      <c r="KMN97" s="512"/>
      <c r="KMV97" s="512"/>
      <c r="KND97" s="512"/>
      <c r="KNL97" s="512"/>
      <c r="KNT97" s="512"/>
      <c r="KOB97" s="512"/>
      <c r="KOJ97" s="512"/>
      <c r="KOR97" s="512"/>
      <c r="KOZ97" s="512"/>
      <c r="KPH97" s="512"/>
      <c r="KPP97" s="512"/>
      <c r="KPX97" s="512"/>
      <c r="KQF97" s="512"/>
      <c r="KQN97" s="512"/>
      <c r="KQV97" s="512"/>
      <c r="KRD97" s="512"/>
      <c r="KRL97" s="512"/>
      <c r="KRT97" s="512"/>
      <c r="KSB97" s="512"/>
      <c r="KSJ97" s="512"/>
      <c r="KSR97" s="512"/>
      <c r="KSZ97" s="512"/>
      <c r="KTH97" s="512"/>
      <c r="KTP97" s="512"/>
      <c r="KTX97" s="512"/>
      <c r="KUF97" s="512"/>
      <c r="KUN97" s="512"/>
      <c r="KUV97" s="512"/>
      <c r="KVD97" s="512"/>
      <c r="KVL97" s="512"/>
      <c r="KVT97" s="512"/>
      <c r="KWB97" s="512"/>
      <c r="KWJ97" s="512"/>
      <c r="KWR97" s="512"/>
      <c r="KWZ97" s="512"/>
      <c r="KXH97" s="512"/>
      <c r="KXP97" s="512"/>
      <c r="KXX97" s="512"/>
      <c r="KYF97" s="512"/>
      <c r="KYN97" s="512"/>
      <c r="KYV97" s="512"/>
      <c r="KZD97" s="512"/>
      <c r="KZL97" s="512"/>
      <c r="KZT97" s="512"/>
      <c r="LAB97" s="512"/>
      <c r="LAJ97" s="512"/>
      <c r="LAR97" s="512"/>
      <c r="LAZ97" s="512"/>
      <c r="LBH97" s="512"/>
      <c r="LBP97" s="512"/>
      <c r="LBX97" s="512"/>
      <c r="LCF97" s="512"/>
      <c r="LCN97" s="512"/>
      <c r="LCV97" s="512"/>
      <c r="LDD97" s="512"/>
      <c r="LDL97" s="512"/>
      <c r="LDT97" s="512"/>
      <c r="LEB97" s="512"/>
      <c r="LEJ97" s="512"/>
      <c r="LER97" s="512"/>
      <c r="LEZ97" s="512"/>
      <c r="LFH97" s="512"/>
      <c r="LFP97" s="512"/>
      <c r="LFX97" s="512"/>
      <c r="LGF97" s="512"/>
      <c r="LGN97" s="512"/>
      <c r="LGV97" s="512"/>
      <c r="LHD97" s="512"/>
      <c r="LHL97" s="512"/>
      <c r="LHT97" s="512"/>
      <c r="LIB97" s="512"/>
      <c r="LIJ97" s="512"/>
      <c r="LIR97" s="512"/>
      <c r="LIZ97" s="512"/>
      <c r="LJH97" s="512"/>
      <c r="LJP97" s="512"/>
      <c r="LJX97" s="512"/>
      <c r="LKF97" s="512"/>
      <c r="LKN97" s="512"/>
      <c r="LKV97" s="512"/>
      <c r="LLD97" s="512"/>
      <c r="LLL97" s="512"/>
      <c r="LLT97" s="512"/>
      <c r="LMB97" s="512"/>
      <c r="LMJ97" s="512"/>
      <c r="LMR97" s="512"/>
      <c r="LMZ97" s="512"/>
      <c r="LNH97" s="512"/>
      <c r="LNP97" s="512"/>
      <c r="LNX97" s="512"/>
      <c r="LOF97" s="512"/>
      <c r="LON97" s="512"/>
      <c r="LOV97" s="512"/>
      <c r="LPD97" s="512"/>
      <c r="LPL97" s="512"/>
      <c r="LPT97" s="512"/>
      <c r="LQB97" s="512"/>
      <c r="LQJ97" s="512"/>
      <c r="LQR97" s="512"/>
      <c r="LQZ97" s="512"/>
      <c r="LRH97" s="512"/>
      <c r="LRP97" s="512"/>
      <c r="LRX97" s="512"/>
      <c r="LSF97" s="512"/>
      <c r="LSN97" s="512"/>
      <c r="LSV97" s="512"/>
      <c r="LTD97" s="512"/>
      <c r="LTL97" s="512"/>
      <c r="LTT97" s="512"/>
      <c r="LUB97" s="512"/>
      <c r="LUJ97" s="512"/>
      <c r="LUR97" s="512"/>
      <c r="LUZ97" s="512"/>
      <c r="LVH97" s="512"/>
      <c r="LVP97" s="512"/>
      <c r="LVX97" s="512"/>
      <c r="LWF97" s="512"/>
      <c r="LWN97" s="512"/>
      <c r="LWV97" s="512"/>
      <c r="LXD97" s="512"/>
      <c r="LXL97" s="512"/>
      <c r="LXT97" s="512"/>
      <c r="LYB97" s="512"/>
      <c r="LYJ97" s="512"/>
      <c r="LYR97" s="512"/>
      <c r="LYZ97" s="512"/>
      <c r="LZH97" s="512"/>
      <c r="LZP97" s="512"/>
      <c r="LZX97" s="512"/>
      <c r="MAF97" s="512"/>
      <c r="MAN97" s="512"/>
      <c r="MAV97" s="512"/>
      <c r="MBD97" s="512"/>
      <c r="MBL97" s="512"/>
      <c r="MBT97" s="512"/>
      <c r="MCB97" s="512"/>
      <c r="MCJ97" s="512"/>
      <c r="MCR97" s="512"/>
      <c r="MCZ97" s="512"/>
      <c r="MDH97" s="512"/>
      <c r="MDP97" s="512"/>
      <c r="MDX97" s="512"/>
      <c r="MEF97" s="512"/>
      <c r="MEN97" s="512"/>
      <c r="MEV97" s="512"/>
      <c r="MFD97" s="512"/>
      <c r="MFL97" s="512"/>
      <c r="MFT97" s="512"/>
      <c r="MGB97" s="512"/>
      <c r="MGJ97" s="512"/>
      <c r="MGR97" s="512"/>
      <c r="MGZ97" s="512"/>
      <c r="MHH97" s="512"/>
      <c r="MHP97" s="512"/>
      <c r="MHX97" s="512"/>
      <c r="MIF97" s="512"/>
      <c r="MIN97" s="512"/>
      <c r="MIV97" s="512"/>
      <c r="MJD97" s="512"/>
      <c r="MJL97" s="512"/>
      <c r="MJT97" s="512"/>
      <c r="MKB97" s="512"/>
      <c r="MKJ97" s="512"/>
      <c r="MKR97" s="512"/>
      <c r="MKZ97" s="512"/>
      <c r="MLH97" s="512"/>
      <c r="MLP97" s="512"/>
      <c r="MLX97" s="512"/>
      <c r="MMF97" s="512"/>
      <c r="MMN97" s="512"/>
      <c r="MMV97" s="512"/>
      <c r="MND97" s="512"/>
      <c r="MNL97" s="512"/>
      <c r="MNT97" s="512"/>
      <c r="MOB97" s="512"/>
      <c r="MOJ97" s="512"/>
      <c r="MOR97" s="512"/>
      <c r="MOZ97" s="512"/>
      <c r="MPH97" s="512"/>
      <c r="MPP97" s="512"/>
      <c r="MPX97" s="512"/>
      <c r="MQF97" s="512"/>
      <c r="MQN97" s="512"/>
      <c r="MQV97" s="512"/>
      <c r="MRD97" s="512"/>
      <c r="MRL97" s="512"/>
      <c r="MRT97" s="512"/>
      <c r="MSB97" s="512"/>
      <c r="MSJ97" s="512"/>
      <c r="MSR97" s="512"/>
      <c r="MSZ97" s="512"/>
      <c r="MTH97" s="512"/>
      <c r="MTP97" s="512"/>
      <c r="MTX97" s="512"/>
      <c r="MUF97" s="512"/>
      <c r="MUN97" s="512"/>
      <c r="MUV97" s="512"/>
      <c r="MVD97" s="512"/>
      <c r="MVL97" s="512"/>
      <c r="MVT97" s="512"/>
      <c r="MWB97" s="512"/>
      <c r="MWJ97" s="512"/>
      <c r="MWR97" s="512"/>
      <c r="MWZ97" s="512"/>
      <c r="MXH97" s="512"/>
      <c r="MXP97" s="512"/>
      <c r="MXX97" s="512"/>
      <c r="MYF97" s="512"/>
      <c r="MYN97" s="512"/>
      <c r="MYV97" s="512"/>
      <c r="MZD97" s="512"/>
      <c r="MZL97" s="512"/>
      <c r="MZT97" s="512"/>
      <c r="NAB97" s="512"/>
      <c r="NAJ97" s="512"/>
      <c r="NAR97" s="512"/>
      <c r="NAZ97" s="512"/>
      <c r="NBH97" s="512"/>
      <c r="NBP97" s="512"/>
      <c r="NBX97" s="512"/>
      <c r="NCF97" s="512"/>
      <c r="NCN97" s="512"/>
      <c r="NCV97" s="512"/>
      <c r="NDD97" s="512"/>
      <c r="NDL97" s="512"/>
      <c r="NDT97" s="512"/>
      <c r="NEB97" s="512"/>
      <c r="NEJ97" s="512"/>
      <c r="NER97" s="512"/>
      <c r="NEZ97" s="512"/>
      <c r="NFH97" s="512"/>
      <c r="NFP97" s="512"/>
      <c r="NFX97" s="512"/>
      <c r="NGF97" s="512"/>
      <c r="NGN97" s="512"/>
      <c r="NGV97" s="512"/>
      <c r="NHD97" s="512"/>
      <c r="NHL97" s="512"/>
      <c r="NHT97" s="512"/>
      <c r="NIB97" s="512"/>
      <c r="NIJ97" s="512"/>
      <c r="NIR97" s="512"/>
      <c r="NIZ97" s="512"/>
      <c r="NJH97" s="512"/>
      <c r="NJP97" s="512"/>
      <c r="NJX97" s="512"/>
      <c r="NKF97" s="512"/>
      <c r="NKN97" s="512"/>
      <c r="NKV97" s="512"/>
      <c r="NLD97" s="512"/>
      <c r="NLL97" s="512"/>
      <c r="NLT97" s="512"/>
      <c r="NMB97" s="512"/>
      <c r="NMJ97" s="512"/>
      <c r="NMR97" s="512"/>
      <c r="NMZ97" s="512"/>
      <c r="NNH97" s="512"/>
      <c r="NNP97" s="512"/>
      <c r="NNX97" s="512"/>
      <c r="NOF97" s="512"/>
      <c r="NON97" s="512"/>
      <c r="NOV97" s="512"/>
      <c r="NPD97" s="512"/>
      <c r="NPL97" s="512"/>
      <c r="NPT97" s="512"/>
      <c r="NQB97" s="512"/>
      <c r="NQJ97" s="512"/>
      <c r="NQR97" s="512"/>
      <c r="NQZ97" s="512"/>
      <c r="NRH97" s="512"/>
      <c r="NRP97" s="512"/>
      <c r="NRX97" s="512"/>
      <c r="NSF97" s="512"/>
      <c r="NSN97" s="512"/>
      <c r="NSV97" s="512"/>
      <c r="NTD97" s="512"/>
      <c r="NTL97" s="512"/>
      <c r="NTT97" s="512"/>
      <c r="NUB97" s="512"/>
      <c r="NUJ97" s="512"/>
      <c r="NUR97" s="512"/>
      <c r="NUZ97" s="512"/>
      <c r="NVH97" s="512"/>
      <c r="NVP97" s="512"/>
      <c r="NVX97" s="512"/>
      <c r="NWF97" s="512"/>
      <c r="NWN97" s="512"/>
      <c r="NWV97" s="512"/>
      <c r="NXD97" s="512"/>
      <c r="NXL97" s="512"/>
      <c r="NXT97" s="512"/>
      <c r="NYB97" s="512"/>
      <c r="NYJ97" s="512"/>
      <c r="NYR97" s="512"/>
      <c r="NYZ97" s="512"/>
      <c r="NZH97" s="512"/>
      <c r="NZP97" s="512"/>
      <c r="NZX97" s="512"/>
      <c r="OAF97" s="512"/>
      <c r="OAN97" s="512"/>
      <c r="OAV97" s="512"/>
      <c r="OBD97" s="512"/>
      <c r="OBL97" s="512"/>
      <c r="OBT97" s="512"/>
      <c r="OCB97" s="512"/>
      <c r="OCJ97" s="512"/>
      <c r="OCR97" s="512"/>
      <c r="OCZ97" s="512"/>
      <c r="ODH97" s="512"/>
      <c r="ODP97" s="512"/>
      <c r="ODX97" s="512"/>
      <c r="OEF97" s="512"/>
      <c r="OEN97" s="512"/>
      <c r="OEV97" s="512"/>
      <c r="OFD97" s="512"/>
      <c r="OFL97" s="512"/>
      <c r="OFT97" s="512"/>
      <c r="OGB97" s="512"/>
      <c r="OGJ97" s="512"/>
      <c r="OGR97" s="512"/>
      <c r="OGZ97" s="512"/>
      <c r="OHH97" s="512"/>
      <c r="OHP97" s="512"/>
      <c r="OHX97" s="512"/>
      <c r="OIF97" s="512"/>
      <c r="OIN97" s="512"/>
      <c r="OIV97" s="512"/>
      <c r="OJD97" s="512"/>
      <c r="OJL97" s="512"/>
      <c r="OJT97" s="512"/>
      <c r="OKB97" s="512"/>
      <c r="OKJ97" s="512"/>
      <c r="OKR97" s="512"/>
      <c r="OKZ97" s="512"/>
      <c r="OLH97" s="512"/>
      <c r="OLP97" s="512"/>
      <c r="OLX97" s="512"/>
      <c r="OMF97" s="512"/>
      <c r="OMN97" s="512"/>
      <c r="OMV97" s="512"/>
      <c r="OND97" s="512"/>
      <c r="ONL97" s="512"/>
      <c r="ONT97" s="512"/>
      <c r="OOB97" s="512"/>
      <c r="OOJ97" s="512"/>
      <c r="OOR97" s="512"/>
      <c r="OOZ97" s="512"/>
      <c r="OPH97" s="512"/>
      <c r="OPP97" s="512"/>
      <c r="OPX97" s="512"/>
      <c r="OQF97" s="512"/>
      <c r="OQN97" s="512"/>
      <c r="OQV97" s="512"/>
      <c r="ORD97" s="512"/>
      <c r="ORL97" s="512"/>
      <c r="ORT97" s="512"/>
      <c r="OSB97" s="512"/>
      <c r="OSJ97" s="512"/>
      <c r="OSR97" s="512"/>
      <c r="OSZ97" s="512"/>
      <c r="OTH97" s="512"/>
      <c r="OTP97" s="512"/>
      <c r="OTX97" s="512"/>
      <c r="OUF97" s="512"/>
      <c r="OUN97" s="512"/>
      <c r="OUV97" s="512"/>
      <c r="OVD97" s="512"/>
      <c r="OVL97" s="512"/>
      <c r="OVT97" s="512"/>
      <c r="OWB97" s="512"/>
      <c r="OWJ97" s="512"/>
      <c r="OWR97" s="512"/>
      <c r="OWZ97" s="512"/>
      <c r="OXH97" s="512"/>
      <c r="OXP97" s="512"/>
      <c r="OXX97" s="512"/>
      <c r="OYF97" s="512"/>
      <c r="OYN97" s="512"/>
      <c r="OYV97" s="512"/>
      <c r="OZD97" s="512"/>
      <c r="OZL97" s="512"/>
      <c r="OZT97" s="512"/>
      <c r="PAB97" s="512"/>
      <c r="PAJ97" s="512"/>
      <c r="PAR97" s="512"/>
      <c r="PAZ97" s="512"/>
      <c r="PBH97" s="512"/>
      <c r="PBP97" s="512"/>
      <c r="PBX97" s="512"/>
      <c r="PCF97" s="512"/>
      <c r="PCN97" s="512"/>
      <c r="PCV97" s="512"/>
      <c r="PDD97" s="512"/>
      <c r="PDL97" s="512"/>
      <c r="PDT97" s="512"/>
      <c r="PEB97" s="512"/>
      <c r="PEJ97" s="512"/>
      <c r="PER97" s="512"/>
      <c r="PEZ97" s="512"/>
      <c r="PFH97" s="512"/>
      <c r="PFP97" s="512"/>
      <c r="PFX97" s="512"/>
      <c r="PGF97" s="512"/>
      <c r="PGN97" s="512"/>
      <c r="PGV97" s="512"/>
      <c r="PHD97" s="512"/>
      <c r="PHL97" s="512"/>
      <c r="PHT97" s="512"/>
      <c r="PIB97" s="512"/>
      <c r="PIJ97" s="512"/>
      <c r="PIR97" s="512"/>
      <c r="PIZ97" s="512"/>
      <c r="PJH97" s="512"/>
      <c r="PJP97" s="512"/>
      <c r="PJX97" s="512"/>
      <c r="PKF97" s="512"/>
      <c r="PKN97" s="512"/>
      <c r="PKV97" s="512"/>
      <c r="PLD97" s="512"/>
      <c r="PLL97" s="512"/>
      <c r="PLT97" s="512"/>
      <c r="PMB97" s="512"/>
      <c r="PMJ97" s="512"/>
      <c r="PMR97" s="512"/>
      <c r="PMZ97" s="512"/>
      <c r="PNH97" s="512"/>
      <c r="PNP97" s="512"/>
      <c r="PNX97" s="512"/>
      <c r="POF97" s="512"/>
      <c r="PON97" s="512"/>
      <c r="POV97" s="512"/>
      <c r="PPD97" s="512"/>
      <c r="PPL97" s="512"/>
      <c r="PPT97" s="512"/>
      <c r="PQB97" s="512"/>
      <c r="PQJ97" s="512"/>
      <c r="PQR97" s="512"/>
      <c r="PQZ97" s="512"/>
      <c r="PRH97" s="512"/>
      <c r="PRP97" s="512"/>
      <c r="PRX97" s="512"/>
      <c r="PSF97" s="512"/>
      <c r="PSN97" s="512"/>
      <c r="PSV97" s="512"/>
      <c r="PTD97" s="512"/>
      <c r="PTL97" s="512"/>
      <c r="PTT97" s="512"/>
      <c r="PUB97" s="512"/>
      <c r="PUJ97" s="512"/>
      <c r="PUR97" s="512"/>
      <c r="PUZ97" s="512"/>
      <c r="PVH97" s="512"/>
      <c r="PVP97" s="512"/>
      <c r="PVX97" s="512"/>
      <c r="PWF97" s="512"/>
      <c r="PWN97" s="512"/>
      <c r="PWV97" s="512"/>
      <c r="PXD97" s="512"/>
      <c r="PXL97" s="512"/>
      <c r="PXT97" s="512"/>
      <c r="PYB97" s="512"/>
      <c r="PYJ97" s="512"/>
      <c r="PYR97" s="512"/>
      <c r="PYZ97" s="512"/>
      <c r="PZH97" s="512"/>
      <c r="PZP97" s="512"/>
      <c r="PZX97" s="512"/>
      <c r="QAF97" s="512"/>
      <c r="QAN97" s="512"/>
      <c r="QAV97" s="512"/>
      <c r="QBD97" s="512"/>
      <c r="QBL97" s="512"/>
      <c r="QBT97" s="512"/>
      <c r="QCB97" s="512"/>
      <c r="QCJ97" s="512"/>
      <c r="QCR97" s="512"/>
      <c r="QCZ97" s="512"/>
      <c r="QDH97" s="512"/>
      <c r="QDP97" s="512"/>
      <c r="QDX97" s="512"/>
      <c r="QEF97" s="512"/>
      <c r="QEN97" s="512"/>
      <c r="QEV97" s="512"/>
      <c r="QFD97" s="512"/>
      <c r="QFL97" s="512"/>
      <c r="QFT97" s="512"/>
      <c r="QGB97" s="512"/>
      <c r="QGJ97" s="512"/>
      <c r="QGR97" s="512"/>
      <c r="QGZ97" s="512"/>
      <c r="QHH97" s="512"/>
      <c r="QHP97" s="512"/>
      <c r="QHX97" s="512"/>
      <c r="QIF97" s="512"/>
      <c r="QIN97" s="512"/>
      <c r="QIV97" s="512"/>
      <c r="QJD97" s="512"/>
      <c r="QJL97" s="512"/>
      <c r="QJT97" s="512"/>
      <c r="QKB97" s="512"/>
      <c r="QKJ97" s="512"/>
      <c r="QKR97" s="512"/>
      <c r="QKZ97" s="512"/>
      <c r="QLH97" s="512"/>
      <c r="QLP97" s="512"/>
      <c r="QLX97" s="512"/>
      <c r="QMF97" s="512"/>
      <c r="QMN97" s="512"/>
      <c r="QMV97" s="512"/>
      <c r="QND97" s="512"/>
      <c r="QNL97" s="512"/>
      <c r="QNT97" s="512"/>
      <c r="QOB97" s="512"/>
      <c r="QOJ97" s="512"/>
      <c r="QOR97" s="512"/>
      <c r="QOZ97" s="512"/>
      <c r="QPH97" s="512"/>
      <c r="QPP97" s="512"/>
      <c r="QPX97" s="512"/>
      <c r="QQF97" s="512"/>
      <c r="QQN97" s="512"/>
      <c r="QQV97" s="512"/>
      <c r="QRD97" s="512"/>
      <c r="QRL97" s="512"/>
      <c r="QRT97" s="512"/>
      <c r="QSB97" s="512"/>
      <c r="QSJ97" s="512"/>
      <c r="QSR97" s="512"/>
      <c r="QSZ97" s="512"/>
      <c r="QTH97" s="512"/>
      <c r="QTP97" s="512"/>
      <c r="QTX97" s="512"/>
      <c r="QUF97" s="512"/>
      <c r="QUN97" s="512"/>
      <c r="QUV97" s="512"/>
      <c r="QVD97" s="512"/>
      <c r="QVL97" s="512"/>
      <c r="QVT97" s="512"/>
      <c r="QWB97" s="512"/>
      <c r="QWJ97" s="512"/>
      <c r="QWR97" s="512"/>
      <c r="QWZ97" s="512"/>
      <c r="QXH97" s="512"/>
      <c r="QXP97" s="512"/>
      <c r="QXX97" s="512"/>
      <c r="QYF97" s="512"/>
      <c r="QYN97" s="512"/>
      <c r="QYV97" s="512"/>
      <c r="QZD97" s="512"/>
      <c r="QZL97" s="512"/>
      <c r="QZT97" s="512"/>
      <c r="RAB97" s="512"/>
      <c r="RAJ97" s="512"/>
      <c r="RAR97" s="512"/>
      <c r="RAZ97" s="512"/>
      <c r="RBH97" s="512"/>
      <c r="RBP97" s="512"/>
      <c r="RBX97" s="512"/>
      <c r="RCF97" s="512"/>
      <c r="RCN97" s="512"/>
      <c r="RCV97" s="512"/>
      <c r="RDD97" s="512"/>
      <c r="RDL97" s="512"/>
      <c r="RDT97" s="512"/>
      <c r="REB97" s="512"/>
      <c r="REJ97" s="512"/>
      <c r="RER97" s="512"/>
      <c r="REZ97" s="512"/>
      <c r="RFH97" s="512"/>
      <c r="RFP97" s="512"/>
      <c r="RFX97" s="512"/>
      <c r="RGF97" s="512"/>
      <c r="RGN97" s="512"/>
      <c r="RGV97" s="512"/>
      <c r="RHD97" s="512"/>
      <c r="RHL97" s="512"/>
      <c r="RHT97" s="512"/>
      <c r="RIB97" s="512"/>
      <c r="RIJ97" s="512"/>
      <c r="RIR97" s="512"/>
      <c r="RIZ97" s="512"/>
      <c r="RJH97" s="512"/>
      <c r="RJP97" s="512"/>
      <c r="RJX97" s="512"/>
      <c r="RKF97" s="512"/>
      <c r="RKN97" s="512"/>
      <c r="RKV97" s="512"/>
      <c r="RLD97" s="512"/>
      <c r="RLL97" s="512"/>
      <c r="RLT97" s="512"/>
      <c r="RMB97" s="512"/>
      <c r="RMJ97" s="512"/>
      <c r="RMR97" s="512"/>
      <c r="RMZ97" s="512"/>
      <c r="RNH97" s="512"/>
      <c r="RNP97" s="512"/>
      <c r="RNX97" s="512"/>
      <c r="ROF97" s="512"/>
      <c r="RON97" s="512"/>
      <c r="ROV97" s="512"/>
      <c r="RPD97" s="512"/>
      <c r="RPL97" s="512"/>
      <c r="RPT97" s="512"/>
      <c r="RQB97" s="512"/>
      <c r="RQJ97" s="512"/>
      <c r="RQR97" s="512"/>
      <c r="RQZ97" s="512"/>
      <c r="RRH97" s="512"/>
      <c r="RRP97" s="512"/>
      <c r="RRX97" s="512"/>
      <c r="RSF97" s="512"/>
      <c r="RSN97" s="512"/>
      <c r="RSV97" s="512"/>
      <c r="RTD97" s="512"/>
      <c r="RTL97" s="512"/>
      <c r="RTT97" s="512"/>
      <c r="RUB97" s="512"/>
      <c r="RUJ97" s="512"/>
      <c r="RUR97" s="512"/>
      <c r="RUZ97" s="512"/>
      <c r="RVH97" s="512"/>
      <c r="RVP97" s="512"/>
      <c r="RVX97" s="512"/>
      <c r="RWF97" s="512"/>
      <c r="RWN97" s="512"/>
      <c r="RWV97" s="512"/>
      <c r="RXD97" s="512"/>
      <c r="RXL97" s="512"/>
      <c r="RXT97" s="512"/>
      <c r="RYB97" s="512"/>
      <c r="RYJ97" s="512"/>
      <c r="RYR97" s="512"/>
      <c r="RYZ97" s="512"/>
      <c r="RZH97" s="512"/>
      <c r="RZP97" s="512"/>
      <c r="RZX97" s="512"/>
      <c r="SAF97" s="512"/>
      <c r="SAN97" s="512"/>
      <c r="SAV97" s="512"/>
      <c r="SBD97" s="512"/>
      <c r="SBL97" s="512"/>
      <c r="SBT97" s="512"/>
      <c r="SCB97" s="512"/>
      <c r="SCJ97" s="512"/>
      <c r="SCR97" s="512"/>
      <c r="SCZ97" s="512"/>
      <c r="SDH97" s="512"/>
      <c r="SDP97" s="512"/>
      <c r="SDX97" s="512"/>
      <c r="SEF97" s="512"/>
      <c r="SEN97" s="512"/>
      <c r="SEV97" s="512"/>
      <c r="SFD97" s="512"/>
      <c r="SFL97" s="512"/>
      <c r="SFT97" s="512"/>
      <c r="SGB97" s="512"/>
      <c r="SGJ97" s="512"/>
      <c r="SGR97" s="512"/>
      <c r="SGZ97" s="512"/>
      <c r="SHH97" s="512"/>
      <c r="SHP97" s="512"/>
      <c r="SHX97" s="512"/>
      <c r="SIF97" s="512"/>
      <c r="SIN97" s="512"/>
      <c r="SIV97" s="512"/>
      <c r="SJD97" s="512"/>
      <c r="SJL97" s="512"/>
      <c r="SJT97" s="512"/>
      <c r="SKB97" s="512"/>
      <c r="SKJ97" s="512"/>
      <c r="SKR97" s="512"/>
      <c r="SKZ97" s="512"/>
      <c r="SLH97" s="512"/>
      <c r="SLP97" s="512"/>
      <c r="SLX97" s="512"/>
      <c r="SMF97" s="512"/>
      <c r="SMN97" s="512"/>
      <c r="SMV97" s="512"/>
      <c r="SND97" s="512"/>
      <c r="SNL97" s="512"/>
      <c r="SNT97" s="512"/>
      <c r="SOB97" s="512"/>
      <c r="SOJ97" s="512"/>
      <c r="SOR97" s="512"/>
      <c r="SOZ97" s="512"/>
      <c r="SPH97" s="512"/>
      <c r="SPP97" s="512"/>
      <c r="SPX97" s="512"/>
      <c r="SQF97" s="512"/>
      <c r="SQN97" s="512"/>
      <c r="SQV97" s="512"/>
      <c r="SRD97" s="512"/>
      <c r="SRL97" s="512"/>
      <c r="SRT97" s="512"/>
      <c r="SSB97" s="512"/>
      <c r="SSJ97" s="512"/>
      <c r="SSR97" s="512"/>
      <c r="SSZ97" s="512"/>
      <c r="STH97" s="512"/>
      <c r="STP97" s="512"/>
      <c r="STX97" s="512"/>
      <c r="SUF97" s="512"/>
      <c r="SUN97" s="512"/>
      <c r="SUV97" s="512"/>
      <c r="SVD97" s="512"/>
      <c r="SVL97" s="512"/>
      <c r="SVT97" s="512"/>
      <c r="SWB97" s="512"/>
      <c r="SWJ97" s="512"/>
      <c r="SWR97" s="512"/>
      <c r="SWZ97" s="512"/>
      <c r="SXH97" s="512"/>
      <c r="SXP97" s="512"/>
      <c r="SXX97" s="512"/>
      <c r="SYF97" s="512"/>
      <c r="SYN97" s="512"/>
      <c r="SYV97" s="512"/>
      <c r="SZD97" s="512"/>
      <c r="SZL97" s="512"/>
      <c r="SZT97" s="512"/>
      <c r="TAB97" s="512"/>
      <c r="TAJ97" s="512"/>
      <c r="TAR97" s="512"/>
      <c r="TAZ97" s="512"/>
      <c r="TBH97" s="512"/>
      <c r="TBP97" s="512"/>
      <c r="TBX97" s="512"/>
      <c r="TCF97" s="512"/>
      <c r="TCN97" s="512"/>
      <c r="TCV97" s="512"/>
      <c r="TDD97" s="512"/>
      <c r="TDL97" s="512"/>
      <c r="TDT97" s="512"/>
      <c r="TEB97" s="512"/>
      <c r="TEJ97" s="512"/>
      <c r="TER97" s="512"/>
      <c r="TEZ97" s="512"/>
      <c r="TFH97" s="512"/>
      <c r="TFP97" s="512"/>
      <c r="TFX97" s="512"/>
      <c r="TGF97" s="512"/>
      <c r="TGN97" s="512"/>
      <c r="TGV97" s="512"/>
      <c r="THD97" s="512"/>
      <c r="THL97" s="512"/>
      <c r="THT97" s="512"/>
      <c r="TIB97" s="512"/>
      <c r="TIJ97" s="512"/>
      <c r="TIR97" s="512"/>
      <c r="TIZ97" s="512"/>
      <c r="TJH97" s="512"/>
      <c r="TJP97" s="512"/>
      <c r="TJX97" s="512"/>
      <c r="TKF97" s="512"/>
      <c r="TKN97" s="512"/>
      <c r="TKV97" s="512"/>
      <c r="TLD97" s="512"/>
      <c r="TLL97" s="512"/>
      <c r="TLT97" s="512"/>
      <c r="TMB97" s="512"/>
      <c r="TMJ97" s="512"/>
      <c r="TMR97" s="512"/>
      <c r="TMZ97" s="512"/>
      <c r="TNH97" s="512"/>
      <c r="TNP97" s="512"/>
      <c r="TNX97" s="512"/>
      <c r="TOF97" s="512"/>
      <c r="TON97" s="512"/>
      <c r="TOV97" s="512"/>
      <c r="TPD97" s="512"/>
      <c r="TPL97" s="512"/>
      <c r="TPT97" s="512"/>
      <c r="TQB97" s="512"/>
      <c r="TQJ97" s="512"/>
      <c r="TQR97" s="512"/>
      <c r="TQZ97" s="512"/>
      <c r="TRH97" s="512"/>
      <c r="TRP97" s="512"/>
      <c r="TRX97" s="512"/>
      <c r="TSF97" s="512"/>
      <c r="TSN97" s="512"/>
      <c r="TSV97" s="512"/>
      <c r="TTD97" s="512"/>
      <c r="TTL97" s="512"/>
      <c r="TTT97" s="512"/>
      <c r="TUB97" s="512"/>
      <c r="TUJ97" s="512"/>
      <c r="TUR97" s="512"/>
      <c r="TUZ97" s="512"/>
      <c r="TVH97" s="512"/>
      <c r="TVP97" s="512"/>
      <c r="TVX97" s="512"/>
      <c r="TWF97" s="512"/>
      <c r="TWN97" s="512"/>
      <c r="TWV97" s="512"/>
      <c r="TXD97" s="512"/>
      <c r="TXL97" s="512"/>
      <c r="TXT97" s="512"/>
      <c r="TYB97" s="512"/>
      <c r="TYJ97" s="512"/>
      <c r="TYR97" s="512"/>
      <c r="TYZ97" s="512"/>
      <c r="TZH97" s="512"/>
      <c r="TZP97" s="512"/>
      <c r="TZX97" s="512"/>
      <c r="UAF97" s="512"/>
      <c r="UAN97" s="512"/>
      <c r="UAV97" s="512"/>
      <c r="UBD97" s="512"/>
      <c r="UBL97" s="512"/>
      <c r="UBT97" s="512"/>
      <c r="UCB97" s="512"/>
      <c r="UCJ97" s="512"/>
      <c r="UCR97" s="512"/>
      <c r="UCZ97" s="512"/>
      <c r="UDH97" s="512"/>
      <c r="UDP97" s="512"/>
      <c r="UDX97" s="512"/>
      <c r="UEF97" s="512"/>
      <c r="UEN97" s="512"/>
      <c r="UEV97" s="512"/>
      <c r="UFD97" s="512"/>
      <c r="UFL97" s="512"/>
      <c r="UFT97" s="512"/>
      <c r="UGB97" s="512"/>
      <c r="UGJ97" s="512"/>
      <c r="UGR97" s="512"/>
      <c r="UGZ97" s="512"/>
      <c r="UHH97" s="512"/>
      <c r="UHP97" s="512"/>
      <c r="UHX97" s="512"/>
      <c r="UIF97" s="512"/>
      <c r="UIN97" s="512"/>
      <c r="UIV97" s="512"/>
      <c r="UJD97" s="512"/>
      <c r="UJL97" s="512"/>
      <c r="UJT97" s="512"/>
      <c r="UKB97" s="512"/>
      <c r="UKJ97" s="512"/>
      <c r="UKR97" s="512"/>
      <c r="UKZ97" s="512"/>
      <c r="ULH97" s="512"/>
      <c r="ULP97" s="512"/>
      <c r="ULX97" s="512"/>
      <c r="UMF97" s="512"/>
      <c r="UMN97" s="512"/>
      <c r="UMV97" s="512"/>
      <c r="UND97" s="512"/>
      <c r="UNL97" s="512"/>
      <c r="UNT97" s="512"/>
      <c r="UOB97" s="512"/>
      <c r="UOJ97" s="512"/>
      <c r="UOR97" s="512"/>
      <c r="UOZ97" s="512"/>
      <c r="UPH97" s="512"/>
      <c r="UPP97" s="512"/>
      <c r="UPX97" s="512"/>
      <c r="UQF97" s="512"/>
      <c r="UQN97" s="512"/>
      <c r="UQV97" s="512"/>
      <c r="URD97" s="512"/>
      <c r="URL97" s="512"/>
      <c r="URT97" s="512"/>
      <c r="USB97" s="512"/>
      <c r="USJ97" s="512"/>
      <c r="USR97" s="512"/>
      <c r="USZ97" s="512"/>
      <c r="UTH97" s="512"/>
      <c r="UTP97" s="512"/>
      <c r="UTX97" s="512"/>
      <c r="UUF97" s="512"/>
      <c r="UUN97" s="512"/>
      <c r="UUV97" s="512"/>
      <c r="UVD97" s="512"/>
      <c r="UVL97" s="512"/>
      <c r="UVT97" s="512"/>
      <c r="UWB97" s="512"/>
      <c r="UWJ97" s="512"/>
      <c r="UWR97" s="512"/>
      <c r="UWZ97" s="512"/>
      <c r="UXH97" s="512"/>
      <c r="UXP97" s="512"/>
      <c r="UXX97" s="512"/>
      <c r="UYF97" s="512"/>
      <c r="UYN97" s="512"/>
      <c r="UYV97" s="512"/>
      <c r="UZD97" s="512"/>
      <c r="UZL97" s="512"/>
      <c r="UZT97" s="512"/>
      <c r="VAB97" s="512"/>
      <c r="VAJ97" s="512"/>
      <c r="VAR97" s="512"/>
      <c r="VAZ97" s="512"/>
      <c r="VBH97" s="512"/>
      <c r="VBP97" s="512"/>
      <c r="VBX97" s="512"/>
      <c r="VCF97" s="512"/>
      <c r="VCN97" s="512"/>
      <c r="VCV97" s="512"/>
      <c r="VDD97" s="512"/>
      <c r="VDL97" s="512"/>
      <c r="VDT97" s="512"/>
      <c r="VEB97" s="512"/>
      <c r="VEJ97" s="512"/>
      <c r="VER97" s="512"/>
      <c r="VEZ97" s="512"/>
      <c r="VFH97" s="512"/>
      <c r="VFP97" s="512"/>
      <c r="VFX97" s="512"/>
      <c r="VGF97" s="512"/>
      <c r="VGN97" s="512"/>
      <c r="VGV97" s="512"/>
      <c r="VHD97" s="512"/>
      <c r="VHL97" s="512"/>
      <c r="VHT97" s="512"/>
      <c r="VIB97" s="512"/>
      <c r="VIJ97" s="512"/>
      <c r="VIR97" s="512"/>
      <c r="VIZ97" s="512"/>
      <c r="VJH97" s="512"/>
      <c r="VJP97" s="512"/>
      <c r="VJX97" s="512"/>
      <c r="VKF97" s="512"/>
      <c r="VKN97" s="512"/>
      <c r="VKV97" s="512"/>
      <c r="VLD97" s="512"/>
      <c r="VLL97" s="512"/>
      <c r="VLT97" s="512"/>
      <c r="VMB97" s="512"/>
      <c r="VMJ97" s="512"/>
      <c r="VMR97" s="512"/>
      <c r="VMZ97" s="512"/>
      <c r="VNH97" s="512"/>
      <c r="VNP97" s="512"/>
      <c r="VNX97" s="512"/>
      <c r="VOF97" s="512"/>
      <c r="VON97" s="512"/>
      <c r="VOV97" s="512"/>
      <c r="VPD97" s="512"/>
      <c r="VPL97" s="512"/>
      <c r="VPT97" s="512"/>
      <c r="VQB97" s="512"/>
      <c r="VQJ97" s="512"/>
      <c r="VQR97" s="512"/>
      <c r="VQZ97" s="512"/>
      <c r="VRH97" s="512"/>
      <c r="VRP97" s="512"/>
      <c r="VRX97" s="512"/>
      <c r="VSF97" s="512"/>
      <c r="VSN97" s="512"/>
      <c r="VSV97" s="512"/>
      <c r="VTD97" s="512"/>
      <c r="VTL97" s="512"/>
      <c r="VTT97" s="512"/>
      <c r="VUB97" s="512"/>
      <c r="VUJ97" s="512"/>
      <c r="VUR97" s="512"/>
      <c r="VUZ97" s="512"/>
      <c r="VVH97" s="512"/>
      <c r="VVP97" s="512"/>
      <c r="VVX97" s="512"/>
      <c r="VWF97" s="512"/>
      <c r="VWN97" s="512"/>
      <c r="VWV97" s="512"/>
      <c r="VXD97" s="512"/>
      <c r="VXL97" s="512"/>
      <c r="VXT97" s="512"/>
      <c r="VYB97" s="512"/>
      <c r="VYJ97" s="512"/>
      <c r="VYR97" s="512"/>
      <c r="VYZ97" s="512"/>
      <c r="VZH97" s="512"/>
      <c r="VZP97" s="512"/>
      <c r="VZX97" s="512"/>
      <c r="WAF97" s="512"/>
      <c r="WAN97" s="512"/>
      <c r="WAV97" s="512"/>
      <c r="WBD97" s="512"/>
      <c r="WBL97" s="512"/>
      <c r="WBT97" s="512"/>
      <c r="WCB97" s="512"/>
      <c r="WCJ97" s="512"/>
      <c r="WCR97" s="512"/>
      <c r="WCZ97" s="512"/>
      <c r="WDH97" s="512"/>
      <c r="WDP97" s="512"/>
      <c r="WDX97" s="512"/>
      <c r="WEF97" s="512"/>
      <c r="WEN97" s="512"/>
      <c r="WEV97" s="512"/>
      <c r="WFD97" s="512"/>
      <c r="WFL97" s="512"/>
      <c r="WFT97" s="512"/>
      <c r="WGB97" s="512"/>
      <c r="WGJ97" s="512"/>
      <c r="WGR97" s="512"/>
      <c r="WGZ97" s="512"/>
      <c r="WHH97" s="512"/>
      <c r="WHP97" s="512"/>
      <c r="WHX97" s="512"/>
      <c r="WIF97" s="512"/>
      <c r="WIN97" s="512"/>
      <c r="WIV97" s="512"/>
      <c r="WJD97" s="512"/>
      <c r="WJL97" s="512"/>
      <c r="WJT97" s="512"/>
      <c r="WKB97" s="512"/>
      <c r="WKJ97" s="512"/>
      <c r="WKR97" s="512"/>
      <c r="WKZ97" s="512"/>
      <c r="WLH97" s="512"/>
      <c r="WLP97" s="512"/>
      <c r="WLX97" s="512"/>
      <c r="WMF97" s="512"/>
      <c r="WMN97" s="512"/>
      <c r="WMV97" s="512"/>
      <c r="WND97" s="512"/>
      <c r="WNL97" s="512"/>
      <c r="WNT97" s="512"/>
      <c r="WOB97" s="512"/>
      <c r="WOJ97" s="512"/>
      <c r="WOR97" s="512"/>
      <c r="WOZ97" s="512"/>
      <c r="WPH97" s="512"/>
      <c r="WPP97" s="512"/>
      <c r="WPX97" s="512"/>
      <c r="WQF97" s="512"/>
      <c r="WQN97" s="512"/>
      <c r="WQV97" s="512"/>
      <c r="WRD97" s="512"/>
      <c r="WRL97" s="512"/>
      <c r="WRT97" s="512"/>
      <c r="WSB97" s="512"/>
      <c r="WSJ97" s="512"/>
      <c r="WSR97" s="512"/>
      <c r="WSZ97" s="512"/>
      <c r="WTH97" s="512"/>
      <c r="WTP97" s="512"/>
      <c r="WTX97" s="512"/>
      <c r="WUF97" s="512"/>
      <c r="WUN97" s="512"/>
      <c r="WUV97" s="512"/>
      <c r="WVD97" s="512"/>
      <c r="WVL97" s="512"/>
      <c r="WVT97" s="512"/>
      <c r="WWB97" s="512"/>
      <c r="WWJ97" s="512"/>
      <c r="WWR97" s="512"/>
      <c r="WWZ97" s="512"/>
      <c r="WXH97" s="512"/>
      <c r="WXP97" s="512"/>
      <c r="WXX97" s="512"/>
      <c r="WYF97" s="512"/>
      <c r="WYN97" s="512"/>
      <c r="WYV97" s="512"/>
      <c r="WZD97" s="512"/>
      <c r="WZL97" s="512"/>
      <c r="WZT97" s="512"/>
      <c r="XAB97" s="512"/>
      <c r="XAJ97" s="512"/>
      <c r="XAR97" s="512"/>
      <c r="XAZ97" s="512"/>
      <c r="XBH97" s="512"/>
      <c r="XBP97" s="512"/>
      <c r="XBX97" s="512"/>
      <c r="XCF97" s="512"/>
      <c r="XCN97" s="512"/>
      <c r="XCV97" s="512"/>
      <c r="XDD97" s="512"/>
      <c r="XDL97" s="512"/>
      <c r="XDT97" s="512"/>
      <c r="XEB97" s="512"/>
      <c r="XEJ97" s="512"/>
      <c r="XER97" s="512"/>
      <c r="XEZ97" s="512"/>
    </row>
    <row r="98" spans="3:1024 1026:2048 2050:3072 3074:4096 4098:5120 5122:6144 6146:7168 7170:8192 8194:9216 9218:10240 10242:11264 11266:12288 12290:13312 13314:14336 14338:15360 15362:16384" s="256" customFormat="1" x14ac:dyDescent="0.15">
      <c r="C98" s="49"/>
      <c r="D98" s="542" t="s">
        <v>842</v>
      </c>
      <c r="E98" s="520">
        <v>0.8</v>
      </c>
      <c r="F98" s="520"/>
      <c r="G98" s="264">
        <f t="shared" si="12"/>
        <v>1.7851250621355088E-2</v>
      </c>
      <c r="H98" s="15">
        <f t="shared" si="13"/>
        <v>14.28100049708407</v>
      </c>
      <c r="I98" s="15">
        <f t="shared" si="14"/>
        <v>0</v>
      </c>
      <c r="J98" s="15">
        <f>H98/SUM(H94:H104)*F17</f>
        <v>29.976007790045671</v>
      </c>
      <c r="K98" s="15">
        <f t="shared" si="11"/>
        <v>0</v>
      </c>
      <c r="L98" s="263">
        <v>0.9</v>
      </c>
      <c r="M98" s="264">
        <f t="shared" si="15"/>
        <v>26.978407011041103</v>
      </c>
      <c r="O98" s="512"/>
      <c r="W98" s="512"/>
      <c r="AE98" s="512"/>
      <c r="AM98" s="512"/>
      <c r="AU98" s="512"/>
      <c r="BC98" s="512"/>
      <c r="BK98" s="512"/>
      <c r="BS98" s="512"/>
      <c r="CA98" s="512"/>
      <c r="CI98" s="512"/>
      <c r="CQ98" s="512"/>
      <c r="CY98" s="512"/>
      <c r="DG98" s="512"/>
      <c r="DO98" s="512"/>
      <c r="DW98" s="512"/>
      <c r="EE98" s="512"/>
      <c r="EM98" s="512"/>
      <c r="EU98" s="512"/>
      <c r="FC98" s="512"/>
      <c r="FK98" s="512"/>
      <c r="FS98" s="512"/>
      <c r="GA98" s="512"/>
      <c r="GI98" s="512"/>
      <c r="GQ98" s="512"/>
      <c r="GY98" s="512"/>
      <c r="HG98" s="512"/>
      <c r="HO98" s="512"/>
      <c r="HW98" s="512"/>
      <c r="IE98" s="512"/>
      <c r="IM98" s="512"/>
      <c r="IU98" s="512"/>
      <c r="JC98" s="512"/>
      <c r="JK98" s="512"/>
      <c r="JS98" s="512"/>
      <c r="KA98" s="512"/>
      <c r="KI98" s="512"/>
      <c r="KQ98" s="512"/>
      <c r="KY98" s="512"/>
      <c r="LG98" s="512"/>
      <c r="LO98" s="512"/>
      <c r="LW98" s="512"/>
      <c r="ME98" s="512"/>
      <c r="MM98" s="512"/>
      <c r="MU98" s="512"/>
      <c r="NC98" s="512"/>
      <c r="NK98" s="512"/>
      <c r="NS98" s="512"/>
      <c r="OA98" s="512"/>
      <c r="OI98" s="512"/>
      <c r="OQ98" s="512"/>
      <c r="OY98" s="512"/>
      <c r="PG98" s="512"/>
      <c r="PO98" s="512"/>
      <c r="PW98" s="512"/>
      <c r="QE98" s="512"/>
      <c r="QM98" s="512"/>
      <c r="QU98" s="512"/>
      <c r="RC98" s="512"/>
      <c r="RK98" s="512"/>
      <c r="RS98" s="512"/>
      <c r="SA98" s="512"/>
      <c r="SI98" s="512"/>
      <c r="SQ98" s="512"/>
      <c r="SY98" s="512"/>
      <c r="TG98" s="512"/>
      <c r="TO98" s="512"/>
      <c r="TW98" s="512"/>
      <c r="UE98" s="512"/>
      <c r="UM98" s="512"/>
      <c r="UU98" s="512"/>
      <c r="VC98" s="512"/>
      <c r="VK98" s="512"/>
      <c r="VS98" s="512"/>
      <c r="WA98" s="512"/>
      <c r="WI98" s="512"/>
      <c r="WQ98" s="512"/>
      <c r="WY98" s="512"/>
      <c r="XG98" s="512"/>
      <c r="XO98" s="512"/>
      <c r="XW98" s="512"/>
      <c r="YE98" s="512"/>
      <c r="YM98" s="512"/>
      <c r="YU98" s="512"/>
      <c r="ZC98" s="512"/>
      <c r="ZK98" s="512"/>
      <c r="ZS98" s="512"/>
      <c r="AAA98" s="512"/>
      <c r="AAI98" s="512"/>
      <c r="AAQ98" s="512"/>
      <c r="AAY98" s="512"/>
      <c r="ABG98" s="512"/>
      <c r="ABO98" s="512"/>
      <c r="ABW98" s="512"/>
      <c r="ACE98" s="512"/>
      <c r="ACM98" s="512"/>
      <c r="ACU98" s="512"/>
      <c r="ADC98" s="512"/>
      <c r="ADK98" s="512"/>
      <c r="ADS98" s="512"/>
      <c r="AEA98" s="512"/>
      <c r="AEI98" s="512"/>
      <c r="AEQ98" s="512"/>
      <c r="AEY98" s="512"/>
      <c r="AFG98" s="512"/>
      <c r="AFO98" s="512"/>
      <c r="AFW98" s="512"/>
      <c r="AGE98" s="512"/>
      <c r="AGM98" s="512"/>
      <c r="AGU98" s="512"/>
      <c r="AHC98" s="512"/>
      <c r="AHK98" s="512"/>
      <c r="AHS98" s="512"/>
      <c r="AIA98" s="512"/>
      <c r="AII98" s="512"/>
      <c r="AIQ98" s="512"/>
      <c r="AIY98" s="512"/>
      <c r="AJG98" s="512"/>
      <c r="AJO98" s="512"/>
      <c r="AJW98" s="512"/>
      <c r="AKE98" s="512"/>
      <c r="AKM98" s="512"/>
      <c r="AKU98" s="512"/>
      <c r="ALC98" s="512"/>
      <c r="ALK98" s="512"/>
      <c r="ALS98" s="512"/>
      <c r="AMA98" s="512"/>
      <c r="AMI98" s="512"/>
      <c r="AMQ98" s="512"/>
      <c r="AMY98" s="512"/>
      <c r="ANG98" s="512"/>
      <c r="ANO98" s="512"/>
      <c r="ANW98" s="512"/>
      <c r="AOE98" s="512"/>
      <c r="AOM98" s="512"/>
      <c r="AOU98" s="512"/>
      <c r="APC98" s="512"/>
      <c r="APK98" s="512"/>
      <c r="APS98" s="512"/>
      <c r="AQA98" s="512"/>
      <c r="AQI98" s="512"/>
      <c r="AQQ98" s="512"/>
      <c r="AQY98" s="512"/>
      <c r="ARG98" s="512"/>
      <c r="ARO98" s="512"/>
      <c r="ARW98" s="512"/>
      <c r="ASE98" s="512"/>
      <c r="ASM98" s="512"/>
      <c r="ASU98" s="512"/>
      <c r="ATC98" s="512"/>
      <c r="ATK98" s="512"/>
      <c r="ATS98" s="512"/>
      <c r="AUA98" s="512"/>
      <c r="AUI98" s="512"/>
      <c r="AUQ98" s="512"/>
      <c r="AUY98" s="512"/>
      <c r="AVG98" s="512"/>
      <c r="AVO98" s="512"/>
      <c r="AVW98" s="512"/>
      <c r="AWE98" s="512"/>
      <c r="AWM98" s="512"/>
      <c r="AWU98" s="512"/>
      <c r="AXC98" s="512"/>
      <c r="AXK98" s="512"/>
      <c r="AXS98" s="512"/>
      <c r="AYA98" s="512"/>
      <c r="AYI98" s="512"/>
      <c r="AYQ98" s="512"/>
      <c r="AYY98" s="512"/>
      <c r="AZG98" s="512"/>
      <c r="AZO98" s="512"/>
      <c r="AZW98" s="512"/>
      <c r="BAE98" s="512"/>
      <c r="BAM98" s="512"/>
      <c r="BAU98" s="512"/>
      <c r="BBC98" s="512"/>
      <c r="BBK98" s="512"/>
      <c r="BBS98" s="512"/>
      <c r="BCA98" s="512"/>
      <c r="BCI98" s="512"/>
      <c r="BCQ98" s="512"/>
      <c r="BCY98" s="512"/>
      <c r="BDG98" s="512"/>
      <c r="BDO98" s="512"/>
      <c r="BDW98" s="512"/>
      <c r="BEE98" s="512"/>
      <c r="BEM98" s="512"/>
      <c r="BEU98" s="512"/>
      <c r="BFC98" s="512"/>
      <c r="BFK98" s="512"/>
      <c r="BFS98" s="512"/>
      <c r="BGA98" s="512"/>
      <c r="BGI98" s="512"/>
      <c r="BGQ98" s="512"/>
      <c r="BGY98" s="512"/>
      <c r="BHG98" s="512"/>
      <c r="BHO98" s="512"/>
      <c r="BHW98" s="512"/>
      <c r="BIE98" s="512"/>
      <c r="BIM98" s="512"/>
      <c r="BIU98" s="512"/>
      <c r="BJC98" s="512"/>
      <c r="BJK98" s="512"/>
      <c r="BJS98" s="512"/>
      <c r="BKA98" s="512"/>
      <c r="BKI98" s="512"/>
      <c r="BKQ98" s="512"/>
      <c r="BKY98" s="512"/>
      <c r="BLG98" s="512"/>
      <c r="BLO98" s="512"/>
      <c r="BLW98" s="512"/>
      <c r="BME98" s="512"/>
      <c r="BMM98" s="512"/>
      <c r="BMU98" s="512"/>
      <c r="BNC98" s="512"/>
      <c r="BNK98" s="512"/>
      <c r="BNS98" s="512"/>
      <c r="BOA98" s="512"/>
      <c r="BOI98" s="512"/>
      <c r="BOQ98" s="512"/>
      <c r="BOY98" s="512"/>
      <c r="BPG98" s="512"/>
      <c r="BPO98" s="512"/>
      <c r="BPW98" s="512"/>
      <c r="BQE98" s="512"/>
      <c r="BQM98" s="512"/>
      <c r="BQU98" s="512"/>
      <c r="BRC98" s="512"/>
      <c r="BRK98" s="512"/>
      <c r="BRS98" s="512"/>
      <c r="BSA98" s="512"/>
      <c r="BSI98" s="512"/>
      <c r="BSQ98" s="512"/>
      <c r="BSY98" s="512"/>
      <c r="BTG98" s="512"/>
      <c r="BTO98" s="512"/>
      <c r="BTW98" s="512"/>
      <c r="BUE98" s="512"/>
      <c r="BUM98" s="512"/>
      <c r="BUU98" s="512"/>
      <c r="BVC98" s="512"/>
      <c r="BVK98" s="512"/>
      <c r="BVS98" s="512"/>
      <c r="BWA98" s="512"/>
      <c r="BWI98" s="512"/>
      <c r="BWQ98" s="512"/>
      <c r="BWY98" s="512"/>
      <c r="BXG98" s="512"/>
      <c r="BXO98" s="512"/>
      <c r="BXW98" s="512"/>
      <c r="BYE98" s="512"/>
      <c r="BYM98" s="512"/>
      <c r="BYU98" s="512"/>
      <c r="BZC98" s="512"/>
      <c r="BZK98" s="512"/>
      <c r="BZS98" s="512"/>
      <c r="CAA98" s="512"/>
      <c r="CAI98" s="512"/>
      <c r="CAQ98" s="512"/>
      <c r="CAY98" s="512"/>
      <c r="CBG98" s="512"/>
      <c r="CBO98" s="512"/>
      <c r="CBW98" s="512"/>
      <c r="CCE98" s="512"/>
      <c r="CCM98" s="512"/>
      <c r="CCU98" s="512"/>
      <c r="CDC98" s="512"/>
      <c r="CDK98" s="512"/>
      <c r="CDS98" s="512"/>
      <c r="CEA98" s="512"/>
      <c r="CEI98" s="512"/>
      <c r="CEQ98" s="512"/>
      <c r="CEY98" s="512"/>
      <c r="CFG98" s="512"/>
      <c r="CFO98" s="512"/>
      <c r="CFW98" s="512"/>
      <c r="CGE98" s="512"/>
      <c r="CGM98" s="512"/>
      <c r="CGU98" s="512"/>
      <c r="CHC98" s="512"/>
      <c r="CHK98" s="512"/>
      <c r="CHS98" s="512"/>
      <c r="CIA98" s="512"/>
      <c r="CII98" s="512"/>
      <c r="CIQ98" s="512"/>
      <c r="CIY98" s="512"/>
      <c r="CJG98" s="512"/>
      <c r="CJO98" s="512"/>
      <c r="CJW98" s="512"/>
      <c r="CKE98" s="512"/>
      <c r="CKM98" s="512"/>
      <c r="CKU98" s="512"/>
      <c r="CLC98" s="512"/>
      <c r="CLK98" s="512"/>
      <c r="CLS98" s="512"/>
      <c r="CMA98" s="512"/>
      <c r="CMI98" s="512"/>
      <c r="CMQ98" s="512"/>
      <c r="CMY98" s="512"/>
      <c r="CNG98" s="512"/>
      <c r="CNO98" s="512"/>
      <c r="CNW98" s="512"/>
      <c r="COE98" s="512"/>
      <c r="COM98" s="512"/>
      <c r="COU98" s="512"/>
      <c r="CPC98" s="512"/>
      <c r="CPK98" s="512"/>
      <c r="CPS98" s="512"/>
      <c r="CQA98" s="512"/>
      <c r="CQI98" s="512"/>
      <c r="CQQ98" s="512"/>
      <c r="CQY98" s="512"/>
      <c r="CRG98" s="512"/>
      <c r="CRO98" s="512"/>
      <c r="CRW98" s="512"/>
      <c r="CSE98" s="512"/>
      <c r="CSM98" s="512"/>
      <c r="CSU98" s="512"/>
      <c r="CTC98" s="512"/>
      <c r="CTK98" s="512"/>
      <c r="CTS98" s="512"/>
      <c r="CUA98" s="512"/>
      <c r="CUI98" s="512"/>
      <c r="CUQ98" s="512"/>
      <c r="CUY98" s="512"/>
      <c r="CVG98" s="512"/>
      <c r="CVO98" s="512"/>
      <c r="CVW98" s="512"/>
      <c r="CWE98" s="512"/>
      <c r="CWM98" s="512"/>
      <c r="CWU98" s="512"/>
      <c r="CXC98" s="512"/>
      <c r="CXK98" s="512"/>
      <c r="CXS98" s="512"/>
      <c r="CYA98" s="512"/>
      <c r="CYI98" s="512"/>
      <c r="CYQ98" s="512"/>
      <c r="CYY98" s="512"/>
      <c r="CZG98" s="512"/>
      <c r="CZO98" s="512"/>
      <c r="CZW98" s="512"/>
      <c r="DAE98" s="512"/>
      <c r="DAM98" s="512"/>
      <c r="DAU98" s="512"/>
      <c r="DBC98" s="512"/>
      <c r="DBK98" s="512"/>
      <c r="DBS98" s="512"/>
      <c r="DCA98" s="512"/>
      <c r="DCI98" s="512"/>
      <c r="DCQ98" s="512"/>
      <c r="DCY98" s="512"/>
      <c r="DDG98" s="512"/>
      <c r="DDO98" s="512"/>
      <c r="DDW98" s="512"/>
      <c r="DEE98" s="512"/>
      <c r="DEM98" s="512"/>
      <c r="DEU98" s="512"/>
      <c r="DFC98" s="512"/>
      <c r="DFK98" s="512"/>
      <c r="DFS98" s="512"/>
      <c r="DGA98" s="512"/>
      <c r="DGI98" s="512"/>
      <c r="DGQ98" s="512"/>
      <c r="DGY98" s="512"/>
      <c r="DHG98" s="512"/>
      <c r="DHO98" s="512"/>
      <c r="DHW98" s="512"/>
      <c r="DIE98" s="512"/>
      <c r="DIM98" s="512"/>
      <c r="DIU98" s="512"/>
      <c r="DJC98" s="512"/>
      <c r="DJK98" s="512"/>
      <c r="DJS98" s="512"/>
      <c r="DKA98" s="512"/>
      <c r="DKI98" s="512"/>
      <c r="DKQ98" s="512"/>
      <c r="DKY98" s="512"/>
      <c r="DLG98" s="512"/>
      <c r="DLO98" s="512"/>
      <c r="DLW98" s="512"/>
      <c r="DME98" s="512"/>
      <c r="DMM98" s="512"/>
      <c r="DMU98" s="512"/>
      <c r="DNC98" s="512"/>
      <c r="DNK98" s="512"/>
      <c r="DNS98" s="512"/>
      <c r="DOA98" s="512"/>
      <c r="DOI98" s="512"/>
      <c r="DOQ98" s="512"/>
      <c r="DOY98" s="512"/>
      <c r="DPG98" s="512"/>
      <c r="DPO98" s="512"/>
      <c r="DPW98" s="512"/>
      <c r="DQE98" s="512"/>
      <c r="DQM98" s="512"/>
      <c r="DQU98" s="512"/>
      <c r="DRC98" s="512"/>
      <c r="DRK98" s="512"/>
      <c r="DRS98" s="512"/>
      <c r="DSA98" s="512"/>
      <c r="DSI98" s="512"/>
      <c r="DSQ98" s="512"/>
      <c r="DSY98" s="512"/>
      <c r="DTG98" s="512"/>
      <c r="DTO98" s="512"/>
      <c r="DTW98" s="512"/>
      <c r="DUE98" s="512"/>
      <c r="DUM98" s="512"/>
      <c r="DUU98" s="512"/>
      <c r="DVC98" s="512"/>
      <c r="DVK98" s="512"/>
      <c r="DVS98" s="512"/>
      <c r="DWA98" s="512"/>
      <c r="DWI98" s="512"/>
      <c r="DWQ98" s="512"/>
      <c r="DWY98" s="512"/>
      <c r="DXG98" s="512"/>
      <c r="DXO98" s="512"/>
      <c r="DXW98" s="512"/>
      <c r="DYE98" s="512"/>
      <c r="DYM98" s="512"/>
      <c r="DYU98" s="512"/>
      <c r="DZC98" s="512"/>
      <c r="DZK98" s="512"/>
      <c r="DZS98" s="512"/>
      <c r="EAA98" s="512"/>
      <c r="EAI98" s="512"/>
      <c r="EAQ98" s="512"/>
      <c r="EAY98" s="512"/>
      <c r="EBG98" s="512"/>
      <c r="EBO98" s="512"/>
      <c r="EBW98" s="512"/>
      <c r="ECE98" s="512"/>
      <c r="ECM98" s="512"/>
      <c r="ECU98" s="512"/>
      <c r="EDC98" s="512"/>
      <c r="EDK98" s="512"/>
      <c r="EDS98" s="512"/>
      <c r="EEA98" s="512"/>
      <c r="EEI98" s="512"/>
      <c r="EEQ98" s="512"/>
      <c r="EEY98" s="512"/>
      <c r="EFG98" s="512"/>
      <c r="EFO98" s="512"/>
      <c r="EFW98" s="512"/>
      <c r="EGE98" s="512"/>
      <c r="EGM98" s="512"/>
      <c r="EGU98" s="512"/>
      <c r="EHC98" s="512"/>
      <c r="EHK98" s="512"/>
      <c r="EHS98" s="512"/>
      <c r="EIA98" s="512"/>
      <c r="EII98" s="512"/>
      <c r="EIQ98" s="512"/>
      <c r="EIY98" s="512"/>
      <c r="EJG98" s="512"/>
      <c r="EJO98" s="512"/>
      <c r="EJW98" s="512"/>
      <c r="EKE98" s="512"/>
      <c r="EKM98" s="512"/>
      <c r="EKU98" s="512"/>
      <c r="ELC98" s="512"/>
      <c r="ELK98" s="512"/>
      <c r="ELS98" s="512"/>
      <c r="EMA98" s="512"/>
      <c r="EMI98" s="512"/>
      <c r="EMQ98" s="512"/>
      <c r="EMY98" s="512"/>
      <c r="ENG98" s="512"/>
      <c r="ENO98" s="512"/>
      <c r="ENW98" s="512"/>
      <c r="EOE98" s="512"/>
      <c r="EOM98" s="512"/>
      <c r="EOU98" s="512"/>
      <c r="EPC98" s="512"/>
      <c r="EPK98" s="512"/>
      <c r="EPS98" s="512"/>
      <c r="EQA98" s="512"/>
      <c r="EQI98" s="512"/>
      <c r="EQQ98" s="512"/>
      <c r="EQY98" s="512"/>
      <c r="ERG98" s="512"/>
      <c r="ERO98" s="512"/>
      <c r="ERW98" s="512"/>
      <c r="ESE98" s="512"/>
      <c r="ESM98" s="512"/>
      <c r="ESU98" s="512"/>
      <c r="ETC98" s="512"/>
      <c r="ETK98" s="512"/>
      <c r="ETS98" s="512"/>
      <c r="EUA98" s="512"/>
      <c r="EUI98" s="512"/>
      <c r="EUQ98" s="512"/>
      <c r="EUY98" s="512"/>
      <c r="EVG98" s="512"/>
      <c r="EVO98" s="512"/>
      <c r="EVW98" s="512"/>
      <c r="EWE98" s="512"/>
      <c r="EWM98" s="512"/>
      <c r="EWU98" s="512"/>
      <c r="EXC98" s="512"/>
      <c r="EXK98" s="512"/>
      <c r="EXS98" s="512"/>
      <c r="EYA98" s="512"/>
      <c r="EYI98" s="512"/>
      <c r="EYQ98" s="512"/>
      <c r="EYY98" s="512"/>
      <c r="EZG98" s="512"/>
      <c r="EZO98" s="512"/>
      <c r="EZW98" s="512"/>
      <c r="FAE98" s="512"/>
      <c r="FAM98" s="512"/>
      <c r="FAU98" s="512"/>
      <c r="FBC98" s="512"/>
      <c r="FBK98" s="512"/>
      <c r="FBS98" s="512"/>
      <c r="FCA98" s="512"/>
      <c r="FCI98" s="512"/>
      <c r="FCQ98" s="512"/>
      <c r="FCY98" s="512"/>
      <c r="FDG98" s="512"/>
      <c r="FDO98" s="512"/>
      <c r="FDW98" s="512"/>
      <c r="FEE98" s="512"/>
      <c r="FEM98" s="512"/>
      <c r="FEU98" s="512"/>
      <c r="FFC98" s="512"/>
      <c r="FFK98" s="512"/>
      <c r="FFS98" s="512"/>
      <c r="FGA98" s="512"/>
      <c r="FGI98" s="512"/>
      <c r="FGQ98" s="512"/>
      <c r="FGY98" s="512"/>
      <c r="FHG98" s="512"/>
      <c r="FHO98" s="512"/>
      <c r="FHW98" s="512"/>
      <c r="FIE98" s="512"/>
      <c r="FIM98" s="512"/>
      <c r="FIU98" s="512"/>
      <c r="FJC98" s="512"/>
      <c r="FJK98" s="512"/>
      <c r="FJS98" s="512"/>
      <c r="FKA98" s="512"/>
      <c r="FKI98" s="512"/>
      <c r="FKQ98" s="512"/>
      <c r="FKY98" s="512"/>
      <c r="FLG98" s="512"/>
      <c r="FLO98" s="512"/>
      <c r="FLW98" s="512"/>
      <c r="FME98" s="512"/>
      <c r="FMM98" s="512"/>
      <c r="FMU98" s="512"/>
      <c r="FNC98" s="512"/>
      <c r="FNK98" s="512"/>
      <c r="FNS98" s="512"/>
      <c r="FOA98" s="512"/>
      <c r="FOI98" s="512"/>
      <c r="FOQ98" s="512"/>
      <c r="FOY98" s="512"/>
      <c r="FPG98" s="512"/>
      <c r="FPO98" s="512"/>
      <c r="FPW98" s="512"/>
      <c r="FQE98" s="512"/>
      <c r="FQM98" s="512"/>
      <c r="FQU98" s="512"/>
      <c r="FRC98" s="512"/>
      <c r="FRK98" s="512"/>
      <c r="FRS98" s="512"/>
      <c r="FSA98" s="512"/>
      <c r="FSI98" s="512"/>
      <c r="FSQ98" s="512"/>
      <c r="FSY98" s="512"/>
      <c r="FTG98" s="512"/>
      <c r="FTO98" s="512"/>
      <c r="FTW98" s="512"/>
      <c r="FUE98" s="512"/>
      <c r="FUM98" s="512"/>
      <c r="FUU98" s="512"/>
      <c r="FVC98" s="512"/>
      <c r="FVK98" s="512"/>
      <c r="FVS98" s="512"/>
      <c r="FWA98" s="512"/>
      <c r="FWI98" s="512"/>
      <c r="FWQ98" s="512"/>
      <c r="FWY98" s="512"/>
      <c r="FXG98" s="512"/>
      <c r="FXO98" s="512"/>
      <c r="FXW98" s="512"/>
      <c r="FYE98" s="512"/>
      <c r="FYM98" s="512"/>
      <c r="FYU98" s="512"/>
      <c r="FZC98" s="512"/>
      <c r="FZK98" s="512"/>
      <c r="FZS98" s="512"/>
      <c r="GAA98" s="512"/>
      <c r="GAI98" s="512"/>
      <c r="GAQ98" s="512"/>
      <c r="GAY98" s="512"/>
      <c r="GBG98" s="512"/>
      <c r="GBO98" s="512"/>
      <c r="GBW98" s="512"/>
      <c r="GCE98" s="512"/>
      <c r="GCM98" s="512"/>
      <c r="GCU98" s="512"/>
      <c r="GDC98" s="512"/>
      <c r="GDK98" s="512"/>
      <c r="GDS98" s="512"/>
      <c r="GEA98" s="512"/>
      <c r="GEI98" s="512"/>
      <c r="GEQ98" s="512"/>
      <c r="GEY98" s="512"/>
      <c r="GFG98" s="512"/>
      <c r="GFO98" s="512"/>
      <c r="GFW98" s="512"/>
      <c r="GGE98" s="512"/>
      <c r="GGM98" s="512"/>
      <c r="GGU98" s="512"/>
      <c r="GHC98" s="512"/>
      <c r="GHK98" s="512"/>
      <c r="GHS98" s="512"/>
      <c r="GIA98" s="512"/>
      <c r="GII98" s="512"/>
      <c r="GIQ98" s="512"/>
      <c r="GIY98" s="512"/>
      <c r="GJG98" s="512"/>
      <c r="GJO98" s="512"/>
      <c r="GJW98" s="512"/>
      <c r="GKE98" s="512"/>
      <c r="GKM98" s="512"/>
      <c r="GKU98" s="512"/>
      <c r="GLC98" s="512"/>
      <c r="GLK98" s="512"/>
      <c r="GLS98" s="512"/>
      <c r="GMA98" s="512"/>
      <c r="GMI98" s="512"/>
      <c r="GMQ98" s="512"/>
      <c r="GMY98" s="512"/>
      <c r="GNG98" s="512"/>
      <c r="GNO98" s="512"/>
      <c r="GNW98" s="512"/>
      <c r="GOE98" s="512"/>
      <c r="GOM98" s="512"/>
      <c r="GOU98" s="512"/>
      <c r="GPC98" s="512"/>
      <c r="GPK98" s="512"/>
      <c r="GPS98" s="512"/>
      <c r="GQA98" s="512"/>
      <c r="GQI98" s="512"/>
      <c r="GQQ98" s="512"/>
      <c r="GQY98" s="512"/>
      <c r="GRG98" s="512"/>
      <c r="GRO98" s="512"/>
      <c r="GRW98" s="512"/>
      <c r="GSE98" s="512"/>
      <c r="GSM98" s="512"/>
      <c r="GSU98" s="512"/>
      <c r="GTC98" s="512"/>
      <c r="GTK98" s="512"/>
      <c r="GTS98" s="512"/>
      <c r="GUA98" s="512"/>
      <c r="GUI98" s="512"/>
      <c r="GUQ98" s="512"/>
      <c r="GUY98" s="512"/>
      <c r="GVG98" s="512"/>
      <c r="GVO98" s="512"/>
      <c r="GVW98" s="512"/>
      <c r="GWE98" s="512"/>
      <c r="GWM98" s="512"/>
      <c r="GWU98" s="512"/>
      <c r="GXC98" s="512"/>
      <c r="GXK98" s="512"/>
      <c r="GXS98" s="512"/>
      <c r="GYA98" s="512"/>
      <c r="GYI98" s="512"/>
      <c r="GYQ98" s="512"/>
      <c r="GYY98" s="512"/>
      <c r="GZG98" s="512"/>
      <c r="GZO98" s="512"/>
      <c r="GZW98" s="512"/>
      <c r="HAE98" s="512"/>
      <c r="HAM98" s="512"/>
      <c r="HAU98" s="512"/>
      <c r="HBC98" s="512"/>
      <c r="HBK98" s="512"/>
      <c r="HBS98" s="512"/>
      <c r="HCA98" s="512"/>
      <c r="HCI98" s="512"/>
      <c r="HCQ98" s="512"/>
      <c r="HCY98" s="512"/>
      <c r="HDG98" s="512"/>
      <c r="HDO98" s="512"/>
      <c r="HDW98" s="512"/>
      <c r="HEE98" s="512"/>
      <c r="HEM98" s="512"/>
      <c r="HEU98" s="512"/>
      <c r="HFC98" s="512"/>
      <c r="HFK98" s="512"/>
      <c r="HFS98" s="512"/>
      <c r="HGA98" s="512"/>
      <c r="HGI98" s="512"/>
      <c r="HGQ98" s="512"/>
      <c r="HGY98" s="512"/>
      <c r="HHG98" s="512"/>
      <c r="HHO98" s="512"/>
      <c r="HHW98" s="512"/>
      <c r="HIE98" s="512"/>
      <c r="HIM98" s="512"/>
      <c r="HIU98" s="512"/>
      <c r="HJC98" s="512"/>
      <c r="HJK98" s="512"/>
      <c r="HJS98" s="512"/>
      <c r="HKA98" s="512"/>
      <c r="HKI98" s="512"/>
      <c r="HKQ98" s="512"/>
      <c r="HKY98" s="512"/>
      <c r="HLG98" s="512"/>
      <c r="HLO98" s="512"/>
      <c r="HLW98" s="512"/>
      <c r="HME98" s="512"/>
      <c r="HMM98" s="512"/>
      <c r="HMU98" s="512"/>
      <c r="HNC98" s="512"/>
      <c r="HNK98" s="512"/>
      <c r="HNS98" s="512"/>
      <c r="HOA98" s="512"/>
      <c r="HOI98" s="512"/>
      <c r="HOQ98" s="512"/>
      <c r="HOY98" s="512"/>
      <c r="HPG98" s="512"/>
      <c r="HPO98" s="512"/>
      <c r="HPW98" s="512"/>
      <c r="HQE98" s="512"/>
      <c r="HQM98" s="512"/>
      <c r="HQU98" s="512"/>
      <c r="HRC98" s="512"/>
      <c r="HRK98" s="512"/>
      <c r="HRS98" s="512"/>
      <c r="HSA98" s="512"/>
      <c r="HSI98" s="512"/>
      <c r="HSQ98" s="512"/>
      <c r="HSY98" s="512"/>
      <c r="HTG98" s="512"/>
      <c r="HTO98" s="512"/>
      <c r="HTW98" s="512"/>
      <c r="HUE98" s="512"/>
      <c r="HUM98" s="512"/>
      <c r="HUU98" s="512"/>
      <c r="HVC98" s="512"/>
      <c r="HVK98" s="512"/>
      <c r="HVS98" s="512"/>
      <c r="HWA98" s="512"/>
      <c r="HWI98" s="512"/>
      <c r="HWQ98" s="512"/>
      <c r="HWY98" s="512"/>
      <c r="HXG98" s="512"/>
      <c r="HXO98" s="512"/>
      <c r="HXW98" s="512"/>
      <c r="HYE98" s="512"/>
      <c r="HYM98" s="512"/>
      <c r="HYU98" s="512"/>
      <c r="HZC98" s="512"/>
      <c r="HZK98" s="512"/>
      <c r="HZS98" s="512"/>
      <c r="IAA98" s="512"/>
      <c r="IAI98" s="512"/>
      <c r="IAQ98" s="512"/>
      <c r="IAY98" s="512"/>
      <c r="IBG98" s="512"/>
      <c r="IBO98" s="512"/>
      <c r="IBW98" s="512"/>
      <c r="ICE98" s="512"/>
      <c r="ICM98" s="512"/>
      <c r="ICU98" s="512"/>
      <c r="IDC98" s="512"/>
      <c r="IDK98" s="512"/>
      <c r="IDS98" s="512"/>
      <c r="IEA98" s="512"/>
      <c r="IEI98" s="512"/>
      <c r="IEQ98" s="512"/>
      <c r="IEY98" s="512"/>
      <c r="IFG98" s="512"/>
      <c r="IFO98" s="512"/>
      <c r="IFW98" s="512"/>
      <c r="IGE98" s="512"/>
      <c r="IGM98" s="512"/>
      <c r="IGU98" s="512"/>
      <c r="IHC98" s="512"/>
      <c r="IHK98" s="512"/>
      <c r="IHS98" s="512"/>
      <c r="IIA98" s="512"/>
      <c r="III98" s="512"/>
      <c r="IIQ98" s="512"/>
      <c r="IIY98" s="512"/>
      <c r="IJG98" s="512"/>
      <c r="IJO98" s="512"/>
      <c r="IJW98" s="512"/>
      <c r="IKE98" s="512"/>
      <c r="IKM98" s="512"/>
      <c r="IKU98" s="512"/>
      <c r="ILC98" s="512"/>
      <c r="ILK98" s="512"/>
      <c r="ILS98" s="512"/>
      <c r="IMA98" s="512"/>
      <c r="IMI98" s="512"/>
      <c r="IMQ98" s="512"/>
      <c r="IMY98" s="512"/>
      <c r="ING98" s="512"/>
      <c r="INO98" s="512"/>
      <c r="INW98" s="512"/>
      <c r="IOE98" s="512"/>
      <c r="IOM98" s="512"/>
      <c r="IOU98" s="512"/>
      <c r="IPC98" s="512"/>
      <c r="IPK98" s="512"/>
      <c r="IPS98" s="512"/>
      <c r="IQA98" s="512"/>
      <c r="IQI98" s="512"/>
      <c r="IQQ98" s="512"/>
      <c r="IQY98" s="512"/>
      <c r="IRG98" s="512"/>
      <c r="IRO98" s="512"/>
      <c r="IRW98" s="512"/>
      <c r="ISE98" s="512"/>
      <c r="ISM98" s="512"/>
      <c r="ISU98" s="512"/>
      <c r="ITC98" s="512"/>
      <c r="ITK98" s="512"/>
      <c r="ITS98" s="512"/>
      <c r="IUA98" s="512"/>
      <c r="IUI98" s="512"/>
      <c r="IUQ98" s="512"/>
      <c r="IUY98" s="512"/>
      <c r="IVG98" s="512"/>
      <c r="IVO98" s="512"/>
      <c r="IVW98" s="512"/>
      <c r="IWE98" s="512"/>
      <c r="IWM98" s="512"/>
      <c r="IWU98" s="512"/>
      <c r="IXC98" s="512"/>
      <c r="IXK98" s="512"/>
      <c r="IXS98" s="512"/>
      <c r="IYA98" s="512"/>
      <c r="IYI98" s="512"/>
      <c r="IYQ98" s="512"/>
      <c r="IYY98" s="512"/>
      <c r="IZG98" s="512"/>
      <c r="IZO98" s="512"/>
      <c r="IZW98" s="512"/>
      <c r="JAE98" s="512"/>
      <c r="JAM98" s="512"/>
      <c r="JAU98" s="512"/>
      <c r="JBC98" s="512"/>
      <c r="JBK98" s="512"/>
      <c r="JBS98" s="512"/>
      <c r="JCA98" s="512"/>
      <c r="JCI98" s="512"/>
      <c r="JCQ98" s="512"/>
      <c r="JCY98" s="512"/>
      <c r="JDG98" s="512"/>
      <c r="JDO98" s="512"/>
      <c r="JDW98" s="512"/>
      <c r="JEE98" s="512"/>
      <c r="JEM98" s="512"/>
      <c r="JEU98" s="512"/>
      <c r="JFC98" s="512"/>
      <c r="JFK98" s="512"/>
      <c r="JFS98" s="512"/>
      <c r="JGA98" s="512"/>
      <c r="JGI98" s="512"/>
      <c r="JGQ98" s="512"/>
      <c r="JGY98" s="512"/>
      <c r="JHG98" s="512"/>
      <c r="JHO98" s="512"/>
      <c r="JHW98" s="512"/>
      <c r="JIE98" s="512"/>
      <c r="JIM98" s="512"/>
      <c r="JIU98" s="512"/>
      <c r="JJC98" s="512"/>
      <c r="JJK98" s="512"/>
      <c r="JJS98" s="512"/>
      <c r="JKA98" s="512"/>
      <c r="JKI98" s="512"/>
      <c r="JKQ98" s="512"/>
      <c r="JKY98" s="512"/>
      <c r="JLG98" s="512"/>
      <c r="JLO98" s="512"/>
      <c r="JLW98" s="512"/>
      <c r="JME98" s="512"/>
      <c r="JMM98" s="512"/>
      <c r="JMU98" s="512"/>
      <c r="JNC98" s="512"/>
      <c r="JNK98" s="512"/>
      <c r="JNS98" s="512"/>
      <c r="JOA98" s="512"/>
      <c r="JOI98" s="512"/>
      <c r="JOQ98" s="512"/>
      <c r="JOY98" s="512"/>
      <c r="JPG98" s="512"/>
      <c r="JPO98" s="512"/>
      <c r="JPW98" s="512"/>
      <c r="JQE98" s="512"/>
      <c r="JQM98" s="512"/>
      <c r="JQU98" s="512"/>
      <c r="JRC98" s="512"/>
      <c r="JRK98" s="512"/>
      <c r="JRS98" s="512"/>
      <c r="JSA98" s="512"/>
      <c r="JSI98" s="512"/>
      <c r="JSQ98" s="512"/>
      <c r="JSY98" s="512"/>
      <c r="JTG98" s="512"/>
      <c r="JTO98" s="512"/>
      <c r="JTW98" s="512"/>
      <c r="JUE98" s="512"/>
      <c r="JUM98" s="512"/>
      <c r="JUU98" s="512"/>
      <c r="JVC98" s="512"/>
      <c r="JVK98" s="512"/>
      <c r="JVS98" s="512"/>
      <c r="JWA98" s="512"/>
      <c r="JWI98" s="512"/>
      <c r="JWQ98" s="512"/>
      <c r="JWY98" s="512"/>
      <c r="JXG98" s="512"/>
      <c r="JXO98" s="512"/>
      <c r="JXW98" s="512"/>
      <c r="JYE98" s="512"/>
      <c r="JYM98" s="512"/>
      <c r="JYU98" s="512"/>
      <c r="JZC98" s="512"/>
      <c r="JZK98" s="512"/>
      <c r="JZS98" s="512"/>
      <c r="KAA98" s="512"/>
      <c r="KAI98" s="512"/>
      <c r="KAQ98" s="512"/>
      <c r="KAY98" s="512"/>
      <c r="KBG98" s="512"/>
      <c r="KBO98" s="512"/>
      <c r="KBW98" s="512"/>
      <c r="KCE98" s="512"/>
      <c r="KCM98" s="512"/>
      <c r="KCU98" s="512"/>
      <c r="KDC98" s="512"/>
      <c r="KDK98" s="512"/>
      <c r="KDS98" s="512"/>
      <c r="KEA98" s="512"/>
      <c r="KEI98" s="512"/>
      <c r="KEQ98" s="512"/>
      <c r="KEY98" s="512"/>
      <c r="KFG98" s="512"/>
      <c r="KFO98" s="512"/>
      <c r="KFW98" s="512"/>
      <c r="KGE98" s="512"/>
      <c r="KGM98" s="512"/>
      <c r="KGU98" s="512"/>
      <c r="KHC98" s="512"/>
      <c r="KHK98" s="512"/>
      <c r="KHS98" s="512"/>
      <c r="KIA98" s="512"/>
      <c r="KII98" s="512"/>
      <c r="KIQ98" s="512"/>
      <c r="KIY98" s="512"/>
      <c r="KJG98" s="512"/>
      <c r="KJO98" s="512"/>
      <c r="KJW98" s="512"/>
      <c r="KKE98" s="512"/>
      <c r="KKM98" s="512"/>
      <c r="KKU98" s="512"/>
      <c r="KLC98" s="512"/>
      <c r="KLK98" s="512"/>
      <c r="KLS98" s="512"/>
      <c r="KMA98" s="512"/>
      <c r="KMI98" s="512"/>
      <c r="KMQ98" s="512"/>
      <c r="KMY98" s="512"/>
      <c r="KNG98" s="512"/>
      <c r="KNO98" s="512"/>
      <c r="KNW98" s="512"/>
      <c r="KOE98" s="512"/>
      <c r="KOM98" s="512"/>
      <c r="KOU98" s="512"/>
      <c r="KPC98" s="512"/>
      <c r="KPK98" s="512"/>
      <c r="KPS98" s="512"/>
      <c r="KQA98" s="512"/>
      <c r="KQI98" s="512"/>
      <c r="KQQ98" s="512"/>
      <c r="KQY98" s="512"/>
      <c r="KRG98" s="512"/>
      <c r="KRO98" s="512"/>
      <c r="KRW98" s="512"/>
      <c r="KSE98" s="512"/>
      <c r="KSM98" s="512"/>
      <c r="KSU98" s="512"/>
      <c r="KTC98" s="512"/>
      <c r="KTK98" s="512"/>
      <c r="KTS98" s="512"/>
      <c r="KUA98" s="512"/>
      <c r="KUI98" s="512"/>
      <c r="KUQ98" s="512"/>
      <c r="KUY98" s="512"/>
      <c r="KVG98" s="512"/>
      <c r="KVO98" s="512"/>
      <c r="KVW98" s="512"/>
      <c r="KWE98" s="512"/>
      <c r="KWM98" s="512"/>
      <c r="KWU98" s="512"/>
      <c r="KXC98" s="512"/>
      <c r="KXK98" s="512"/>
      <c r="KXS98" s="512"/>
      <c r="KYA98" s="512"/>
      <c r="KYI98" s="512"/>
      <c r="KYQ98" s="512"/>
      <c r="KYY98" s="512"/>
      <c r="KZG98" s="512"/>
      <c r="KZO98" s="512"/>
      <c r="KZW98" s="512"/>
      <c r="LAE98" s="512"/>
      <c r="LAM98" s="512"/>
      <c r="LAU98" s="512"/>
      <c r="LBC98" s="512"/>
      <c r="LBK98" s="512"/>
      <c r="LBS98" s="512"/>
      <c r="LCA98" s="512"/>
      <c r="LCI98" s="512"/>
      <c r="LCQ98" s="512"/>
      <c r="LCY98" s="512"/>
      <c r="LDG98" s="512"/>
      <c r="LDO98" s="512"/>
      <c r="LDW98" s="512"/>
      <c r="LEE98" s="512"/>
      <c r="LEM98" s="512"/>
      <c r="LEU98" s="512"/>
      <c r="LFC98" s="512"/>
      <c r="LFK98" s="512"/>
      <c r="LFS98" s="512"/>
      <c r="LGA98" s="512"/>
      <c r="LGI98" s="512"/>
      <c r="LGQ98" s="512"/>
      <c r="LGY98" s="512"/>
      <c r="LHG98" s="512"/>
      <c r="LHO98" s="512"/>
      <c r="LHW98" s="512"/>
      <c r="LIE98" s="512"/>
      <c r="LIM98" s="512"/>
      <c r="LIU98" s="512"/>
      <c r="LJC98" s="512"/>
      <c r="LJK98" s="512"/>
      <c r="LJS98" s="512"/>
      <c r="LKA98" s="512"/>
      <c r="LKI98" s="512"/>
      <c r="LKQ98" s="512"/>
      <c r="LKY98" s="512"/>
      <c r="LLG98" s="512"/>
      <c r="LLO98" s="512"/>
      <c r="LLW98" s="512"/>
      <c r="LME98" s="512"/>
      <c r="LMM98" s="512"/>
      <c r="LMU98" s="512"/>
      <c r="LNC98" s="512"/>
      <c r="LNK98" s="512"/>
      <c r="LNS98" s="512"/>
      <c r="LOA98" s="512"/>
      <c r="LOI98" s="512"/>
      <c r="LOQ98" s="512"/>
      <c r="LOY98" s="512"/>
      <c r="LPG98" s="512"/>
      <c r="LPO98" s="512"/>
      <c r="LPW98" s="512"/>
      <c r="LQE98" s="512"/>
      <c r="LQM98" s="512"/>
      <c r="LQU98" s="512"/>
      <c r="LRC98" s="512"/>
      <c r="LRK98" s="512"/>
      <c r="LRS98" s="512"/>
      <c r="LSA98" s="512"/>
      <c r="LSI98" s="512"/>
      <c r="LSQ98" s="512"/>
      <c r="LSY98" s="512"/>
      <c r="LTG98" s="512"/>
      <c r="LTO98" s="512"/>
      <c r="LTW98" s="512"/>
      <c r="LUE98" s="512"/>
      <c r="LUM98" s="512"/>
      <c r="LUU98" s="512"/>
      <c r="LVC98" s="512"/>
      <c r="LVK98" s="512"/>
      <c r="LVS98" s="512"/>
      <c r="LWA98" s="512"/>
      <c r="LWI98" s="512"/>
      <c r="LWQ98" s="512"/>
      <c r="LWY98" s="512"/>
      <c r="LXG98" s="512"/>
      <c r="LXO98" s="512"/>
      <c r="LXW98" s="512"/>
      <c r="LYE98" s="512"/>
      <c r="LYM98" s="512"/>
      <c r="LYU98" s="512"/>
      <c r="LZC98" s="512"/>
      <c r="LZK98" s="512"/>
      <c r="LZS98" s="512"/>
      <c r="MAA98" s="512"/>
      <c r="MAI98" s="512"/>
      <c r="MAQ98" s="512"/>
      <c r="MAY98" s="512"/>
      <c r="MBG98" s="512"/>
      <c r="MBO98" s="512"/>
      <c r="MBW98" s="512"/>
      <c r="MCE98" s="512"/>
      <c r="MCM98" s="512"/>
      <c r="MCU98" s="512"/>
      <c r="MDC98" s="512"/>
      <c r="MDK98" s="512"/>
      <c r="MDS98" s="512"/>
      <c r="MEA98" s="512"/>
      <c r="MEI98" s="512"/>
      <c r="MEQ98" s="512"/>
      <c r="MEY98" s="512"/>
      <c r="MFG98" s="512"/>
      <c r="MFO98" s="512"/>
      <c r="MFW98" s="512"/>
      <c r="MGE98" s="512"/>
      <c r="MGM98" s="512"/>
      <c r="MGU98" s="512"/>
      <c r="MHC98" s="512"/>
      <c r="MHK98" s="512"/>
      <c r="MHS98" s="512"/>
      <c r="MIA98" s="512"/>
      <c r="MII98" s="512"/>
      <c r="MIQ98" s="512"/>
      <c r="MIY98" s="512"/>
      <c r="MJG98" s="512"/>
      <c r="MJO98" s="512"/>
      <c r="MJW98" s="512"/>
      <c r="MKE98" s="512"/>
      <c r="MKM98" s="512"/>
      <c r="MKU98" s="512"/>
      <c r="MLC98" s="512"/>
      <c r="MLK98" s="512"/>
      <c r="MLS98" s="512"/>
      <c r="MMA98" s="512"/>
      <c r="MMI98" s="512"/>
      <c r="MMQ98" s="512"/>
      <c r="MMY98" s="512"/>
      <c r="MNG98" s="512"/>
      <c r="MNO98" s="512"/>
      <c r="MNW98" s="512"/>
      <c r="MOE98" s="512"/>
      <c r="MOM98" s="512"/>
      <c r="MOU98" s="512"/>
      <c r="MPC98" s="512"/>
      <c r="MPK98" s="512"/>
      <c r="MPS98" s="512"/>
      <c r="MQA98" s="512"/>
      <c r="MQI98" s="512"/>
      <c r="MQQ98" s="512"/>
      <c r="MQY98" s="512"/>
      <c r="MRG98" s="512"/>
      <c r="MRO98" s="512"/>
      <c r="MRW98" s="512"/>
      <c r="MSE98" s="512"/>
      <c r="MSM98" s="512"/>
      <c r="MSU98" s="512"/>
      <c r="MTC98" s="512"/>
      <c r="MTK98" s="512"/>
      <c r="MTS98" s="512"/>
      <c r="MUA98" s="512"/>
      <c r="MUI98" s="512"/>
      <c r="MUQ98" s="512"/>
      <c r="MUY98" s="512"/>
      <c r="MVG98" s="512"/>
      <c r="MVO98" s="512"/>
      <c r="MVW98" s="512"/>
      <c r="MWE98" s="512"/>
      <c r="MWM98" s="512"/>
      <c r="MWU98" s="512"/>
      <c r="MXC98" s="512"/>
      <c r="MXK98" s="512"/>
      <c r="MXS98" s="512"/>
      <c r="MYA98" s="512"/>
      <c r="MYI98" s="512"/>
      <c r="MYQ98" s="512"/>
      <c r="MYY98" s="512"/>
      <c r="MZG98" s="512"/>
      <c r="MZO98" s="512"/>
      <c r="MZW98" s="512"/>
      <c r="NAE98" s="512"/>
      <c r="NAM98" s="512"/>
      <c r="NAU98" s="512"/>
      <c r="NBC98" s="512"/>
      <c r="NBK98" s="512"/>
      <c r="NBS98" s="512"/>
      <c r="NCA98" s="512"/>
      <c r="NCI98" s="512"/>
      <c r="NCQ98" s="512"/>
      <c r="NCY98" s="512"/>
      <c r="NDG98" s="512"/>
      <c r="NDO98" s="512"/>
      <c r="NDW98" s="512"/>
      <c r="NEE98" s="512"/>
      <c r="NEM98" s="512"/>
      <c r="NEU98" s="512"/>
      <c r="NFC98" s="512"/>
      <c r="NFK98" s="512"/>
      <c r="NFS98" s="512"/>
      <c r="NGA98" s="512"/>
      <c r="NGI98" s="512"/>
      <c r="NGQ98" s="512"/>
      <c r="NGY98" s="512"/>
      <c r="NHG98" s="512"/>
      <c r="NHO98" s="512"/>
      <c r="NHW98" s="512"/>
      <c r="NIE98" s="512"/>
      <c r="NIM98" s="512"/>
      <c r="NIU98" s="512"/>
      <c r="NJC98" s="512"/>
      <c r="NJK98" s="512"/>
      <c r="NJS98" s="512"/>
      <c r="NKA98" s="512"/>
      <c r="NKI98" s="512"/>
      <c r="NKQ98" s="512"/>
      <c r="NKY98" s="512"/>
      <c r="NLG98" s="512"/>
      <c r="NLO98" s="512"/>
      <c r="NLW98" s="512"/>
      <c r="NME98" s="512"/>
      <c r="NMM98" s="512"/>
      <c r="NMU98" s="512"/>
      <c r="NNC98" s="512"/>
      <c r="NNK98" s="512"/>
      <c r="NNS98" s="512"/>
      <c r="NOA98" s="512"/>
      <c r="NOI98" s="512"/>
      <c r="NOQ98" s="512"/>
      <c r="NOY98" s="512"/>
      <c r="NPG98" s="512"/>
      <c r="NPO98" s="512"/>
      <c r="NPW98" s="512"/>
      <c r="NQE98" s="512"/>
      <c r="NQM98" s="512"/>
      <c r="NQU98" s="512"/>
      <c r="NRC98" s="512"/>
      <c r="NRK98" s="512"/>
      <c r="NRS98" s="512"/>
      <c r="NSA98" s="512"/>
      <c r="NSI98" s="512"/>
      <c r="NSQ98" s="512"/>
      <c r="NSY98" s="512"/>
      <c r="NTG98" s="512"/>
      <c r="NTO98" s="512"/>
      <c r="NTW98" s="512"/>
      <c r="NUE98" s="512"/>
      <c r="NUM98" s="512"/>
      <c r="NUU98" s="512"/>
      <c r="NVC98" s="512"/>
      <c r="NVK98" s="512"/>
      <c r="NVS98" s="512"/>
      <c r="NWA98" s="512"/>
      <c r="NWI98" s="512"/>
      <c r="NWQ98" s="512"/>
      <c r="NWY98" s="512"/>
      <c r="NXG98" s="512"/>
      <c r="NXO98" s="512"/>
      <c r="NXW98" s="512"/>
      <c r="NYE98" s="512"/>
      <c r="NYM98" s="512"/>
      <c r="NYU98" s="512"/>
      <c r="NZC98" s="512"/>
      <c r="NZK98" s="512"/>
      <c r="NZS98" s="512"/>
      <c r="OAA98" s="512"/>
      <c r="OAI98" s="512"/>
      <c r="OAQ98" s="512"/>
      <c r="OAY98" s="512"/>
      <c r="OBG98" s="512"/>
      <c r="OBO98" s="512"/>
      <c r="OBW98" s="512"/>
      <c r="OCE98" s="512"/>
      <c r="OCM98" s="512"/>
      <c r="OCU98" s="512"/>
      <c r="ODC98" s="512"/>
      <c r="ODK98" s="512"/>
      <c r="ODS98" s="512"/>
      <c r="OEA98" s="512"/>
      <c r="OEI98" s="512"/>
      <c r="OEQ98" s="512"/>
      <c r="OEY98" s="512"/>
      <c r="OFG98" s="512"/>
      <c r="OFO98" s="512"/>
      <c r="OFW98" s="512"/>
      <c r="OGE98" s="512"/>
      <c r="OGM98" s="512"/>
      <c r="OGU98" s="512"/>
      <c r="OHC98" s="512"/>
      <c r="OHK98" s="512"/>
      <c r="OHS98" s="512"/>
      <c r="OIA98" s="512"/>
      <c r="OII98" s="512"/>
      <c r="OIQ98" s="512"/>
      <c r="OIY98" s="512"/>
      <c r="OJG98" s="512"/>
      <c r="OJO98" s="512"/>
      <c r="OJW98" s="512"/>
      <c r="OKE98" s="512"/>
      <c r="OKM98" s="512"/>
      <c r="OKU98" s="512"/>
      <c r="OLC98" s="512"/>
      <c r="OLK98" s="512"/>
      <c r="OLS98" s="512"/>
      <c r="OMA98" s="512"/>
      <c r="OMI98" s="512"/>
      <c r="OMQ98" s="512"/>
      <c r="OMY98" s="512"/>
      <c r="ONG98" s="512"/>
      <c r="ONO98" s="512"/>
      <c r="ONW98" s="512"/>
      <c r="OOE98" s="512"/>
      <c r="OOM98" s="512"/>
      <c r="OOU98" s="512"/>
      <c r="OPC98" s="512"/>
      <c r="OPK98" s="512"/>
      <c r="OPS98" s="512"/>
      <c r="OQA98" s="512"/>
      <c r="OQI98" s="512"/>
      <c r="OQQ98" s="512"/>
      <c r="OQY98" s="512"/>
      <c r="ORG98" s="512"/>
      <c r="ORO98" s="512"/>
      <c r="ORW98" s="512"/>
      <c r="OSE98" s="512"/>
      <c r="OSM98" s="512"/>
      <c r="OSU98" s="512"/>
      <c r="OTC98" s="512"/>
      <c r="OTK98" s="512"/>
      <c r="OTS98" s="512"/>
      <c r="OUA98" s="512"/>
      <c r="OUI98" s="512"/>
      <c r="OUQ98" s="512"/>
      <c r="OUY98" s="512"/>
      <c r="OVG98" s="512"/>
      <c r="OVO98" s="512"/>
      <c r="OVW98" s="512"/>
      <c r="OWE98" s="512"/>
      <c r="OWM98" s="512"/>
      <c r="OWU98" s="512"/>
      <c r="OXC98" s="512"/>
      <c r="OXK98" s="512"/>
      <c r="OXS98" s="512"/>
      <c r="OYA98" s="512"/>
      <c r="OYI98" s="512"/>
      <c r="OYQ98" s="512"/>
      <c r="OYY98" s="512"/>
      <c r="OZG98" s="512"/>
      <c r="OZO98" s="512"/>
      <c r="OZW98" s="512"/>
      <c r="PAE98" s="512"/>
      <c r="PAM98" s="512"/>
      <c r="PAU98" s="512"/>
      <c r="PBC98" s="512"/>
      <c r="PBK98" s="512"/>
      <c r="PBS98" s="512"/>
      <c r="PCA98" s="512"/>
      <c r="PCI98" s="512"/>
      <c r="PCQ98" s="512"/>
      <c r="PCY98" s="512"/>
      <c r="PDG98" s="512"/>
      <c r="PDO98" s="512"/>
      <c r="PDW98" s="512"/>
      <c r="PEE98" s="512"/>
      <c r="PEM98" s="512"/>
      <c r="PEU98" s="512"/>
      <c r="PFC98" s="512"/>
      <c r="PFK98" s="512"/>
      <c r="PFS98" s="512"/>
      <c r="PGA98" s="512"/>
      <c r="PGI98" s="512"/>
      <c r="PGQ98" s="512"/>
      <c r="PGY98" s="512"/>
      <c r="PHG98" s="512"/>
      <c r="PHO98" s="512"/>
      <c r="PHW98" s="512"/>
      <c r="PIE98" s="512"/>
      <c r="PIM98" s="512"/>
      <c r="PIU98" s="512"/>
      <c r="PJC98" s="512"/>
      <c r="PJK98" s="512"/>
      <c r="PJS98" s="512"/>
      <c r="PKA98" s="512"/>
      <c r="PKI98" s="512"/>
      <c r="PKQ98" s="512"/>
      <c r="PKY98" s="512"/>
      <c r="PLG98" s="512"/>
      <c r="PLO98" s="512"/>
      <c r="PLW98" s="512"/>
      <c r="PME98" s="512"/>
      <c r="PMM98" s="512"/>
      <c r="PMU98" s="512"/>
      <c r="PNC98" s="512"/>
      <c r="PNK98" s="512"/>
      <c r="PNS98" s="512"/>
      <c r="POA98" s="512"/>
      <c r="POI98" s="512"/>
      <c r="POQ98" s="512"/>
      <c r="POY98" s="512"/>
      <c r="PPG98" s="512"/>
      <c r="PPO98" s="512"/>
      <c r="PPW98" s="512"/>
      <c r="PQE98" s="512"/>
      <c r="PQM98" s="512"/>
      <c r="PQU98" s="512"/>
      <c r="PRC98" s="512"/>
      <c r="PRK98" s="512"/>
      <c r="PRS98" s="512"/>
      <c r="PSA98" s="512"/>
      <c r="PSI98" s="512"/>
      <c r="PSQ98" s="512"/>
      <c r="PSY98" s="512"/>
      <c r="PTG98" s="512"/>
      <c r="PTO98" s="512"/>
      <c r="PTW98" s="512"/>
      <c r="PUE98" s="512"/>
      <c r="PUM98" s="512"/>
      <c r="PUU98" s="512"/>
      <c r="PVC98" s="512"/>
      <c r="PVK98" s="512"/>
      <c r="PVS98" s="512"/>
      <c r="PWA98" s="512"/>
      <c r="PWI98" s="512"/>
      <c r="PWQ98" s="512"/>
      <c r="PWY98" s="512"/>
      <c r="PXG98" s="512"/>
      <c r="PXO98" s="512"/>
      <c r="PXW98" s="512"/>
      <c r="PYE98" s="512"/>
      <c r="PYM98" s="512"/>
      <c r="PYU98" s="512"/>
      <c r="PZC98" s="512"/>
      <c r="PZK98" s="512"/>
      <c r="PZS98" s="512"/>
      <c r="QAA98" s="512"/>
      <c r="QAI98" s="512"/>
      <c r="QAQ98" s="512"/>
      <c r="QAY98" s="512"/>
      <c r="QBG98" s="512"/>
      <c r="QBO98" s="512"/>
      <c r="QBW98" s="512"/>
      <c r="QCE98" s="512"/>
      <c r="QCM98" s="512"/>
      <c r="QCU98" s="512"/>
      <c r="QDC98" s="512"/>
      <c r="QDK98" s="512"/>
      <c r="QDS98" s="512"/>
      <c r="QEA98" s="512"/>
      <c r="QEI98" s="512"/>
      <c r="QEQ98" s="512"/>
      <c r="QEY98" s="512"/>
      <c r="QFG98" s="512"/>
      <c r="QFO98" s="512"/>
      <c r="QFW98" s="512"/>
      <c r="QGE98" s="512"/>
      <c r="QGM98" s="512"/>
      <c r="QGU98" s="512"/>
      <c r="QHC98" s="512"/>
      <c r="QHK98" s="512"/>
      <c r="QHS98" s="512"/>
      <c r="QIA98" s="512"/>
      <c r="QII98" s="512"/>
      <c r="QIQ98" s="512"/>
      <c r="QIY98" s="512"/>
      <c r="QJG98" s="512"/>
      <c r="QJO98" s="512"/>
      <c r="QJW98" s="512"/>
      <c r="QKE98" s="512"/>
      <c r="QKM98" s="512"/>
      <c r="QKU98" s="512"/>
      <c r="QLC98" s="512"/>
      <c r="QLK98" s="512"/>
      <c r="QLS98" s="512"/>
      <c r="QMA98" s="512"/>
      <c r="QMI98" s="512"/>
      <c r="QMQ98" s="512"/>
      <c r="QMY98" s="512"/>
      <c r="QNG98" s="512"/>
      <c r="QNO98" s="512"/>
      <c r="QNW98" s="512"/>
      <c r="QOE98" s="512"/>
      <c r="QOM98" s="512"/>
      <c r="QOU98" s="512"/>
      <c r="QPC98" s="512"/>
      <c r="QPK98" s="512"/>
      <c r="QPS98" s="512"/>
      <c r="QQA98" s="512"/>
      <c r="QQI98" s="512"/>
      <c r="QQQ98" s="512"/>
      <c r="QQY98" s="512"/>
      <c r="QRG98" s="512"/>
      <c r="QRO98" s="512"/>
      <c r="QRW98" s="512"/>
      <c r="QSE98" s="512"/>
      <c r="QSM98" s="512"/>
      <c r="QSU98" s="512"/>
      <c r="QTC98" s="512"/>
      <c r="QTK98" s="512"/>
      <c r="QTS98" s="512"/>
      <c r="QUA98" s="512"/>
      <c r="QUI98" s="512"/>
      <c r="QUQ98" s="512"/>
      <c r="QUY98" s="512"/>
      <c r="QVG98" s="512"/>
      <c r="QVO98" s="512"/>
      <c r="QVW98" s="512"/>
      <c r="QWE98" s="512"/>
      <c r="QWM98" s="512"/>
      <c r="QWU98" s="512"/>
      <c r="QXC98" s="512"/>
      <c r="QXK98" s="512"/>
      <c r="QXS98" s="512"/>
      <c r="QYA98" s="512"/>
      <c r="QYI98" s="512"/>
      <c r="QYQ98" s="512"/>
      <c r="QYY98" s="512"/>
      <c r="QZG98" s="512"/>
      <c r="QZO98" s="512"/>
      <c r="QZW98" s="512"/>
      <c r="RAE98" s="512"/>
      <c r="RAM98" s="512"/>
      <c r="RAU98" s="512"/>
      <c r="RBC98" s="512"/>
      <c r="RBK98" s="512"/>
      <c r="RBS98" s="512"/>
      <c r="RCA98" s="512"/>
      <c r="RCI98" s="512"/>
      <c r="RCQ98" s="512"/>
      <c r="RCY98" s="512"/>
      <c r="RDG98" s="512"/>
      <c r="RDO98" s="512"/>
      <c r="RDW98" s="512"/>
      <c r="REE98" s="512"/>
      <c r="REM98" s="512"/>
      <c r="REU98" s="512"/>
      <c r="RFC98" s="512"/>
      <c r="RFK98" s="512"/>
      <c r="RFS98" s="512"/>
      <c r="RGA98" s="512"/>
      <c r="RGI98" s="512"/>
      <c r="RGQ98" s="512"/>
      <c r="RGY98" s="512"/>
      <c r="RHG98" s="512"/>
      <c r="RHO98" s="512"/>
      <c r="RHW98" s="512"/>
      <c r="RIE98" s="512"/>
      <c r="RIM98" s="512"/>
      <c r="RIU98" s="512"/>
      <c r="RJC98" s="512"/>
      <c r="RJK98" s="512"/>
      <c r="RJS98" s="512"/>
      <c r="RKA98" s="512"/>
      <c r="RKI98" s="512"/>
      <c r="RKQ98" s="512"/>
      <c r="RKY98" s="512"/>
      <c r="RLG98" s="512"/>
      <c r="RLO98" s="512"/>
      <c r="RLW98" s="512"/>
      <c r="RME98" s="512"/>
      <c r="RMM98" s="512"/>
      <c r="RMU98" s="512"/>
      <c r="RNC98" s="512"/>
      <c r="RNK98" s="512"/>
      <c r="RNS98" s="512"/>
      <c r="ROA98" s="512"/>
      <c r="ROI98" s="512"/>
      <c r="ROQ98" s="512"/>
      <c r="ROY98" s="512"/>
      <c r="RPG98" s="512"/>
      <c r="RPO98" s="512"/>
      <c r="RPW98" s="512"/>
      <c r="RQE98" s="512"/>
      <c r="RQM98" s="512"/>
      <c r="RQU98" s="512"/>
      <c r="RRC98" s="512"/>
      <c r="RRK98" s="512"/>
      <c r="RRS98" s="512"/>
      <c r="RSA98" s="512"/>
      <c r="RSI98" s="512"/>
      <c r="RSQ98" s="512"/>
      <c r="RSY98" s="512"/>
      <c r="RTG98" s="512"/>
      <c r="RTO98" s="512"/>
      <c r="RTW98" s="512"/>
      <c r="RUE98" s="512"/>
      <c r="RUM98" s="512"/>
      <c r="RUU98" s="512"/>
      <c r="RVC98" s="512"/>
      <c r="RVK98" s="512"/>
      <c r="RVS98" s="512"/>
      <c r="RWA98" s="512"/>
      <c r="RWI98" s="512"/>
      <c r="RWQ98" s="512"/>
      <c r="RWY98" s="512"/>
      <c r="RXG98" s="512"/>
      <c r="RXO98" s="512"/>
      <c r="RXW98" s="512"/>
      <c r="RYE98" s="512"/>
      <c r="RYM98" s="512"/>
      <c r="RYU98" s="512"/>
      <c r="RZC98" s="512"/>
      <c r="RZK98" s="512"/>
      <c r="RZS98" s="512"/>
      <c r="SAA98" s="512"/>
      <c r="SAI98" s="512"/>
      <c r="SAQ98" s="512"/>
      <c r="SAY98" s="512"/>
      <c r="SBG98" s="512"/>
      <c r="SBO98" s="512"/>
      <c r="SBW98" s="512"/>
      <c r="SCE98" s="512"/>
      <c r="SCM98" s="512"/>
      <c r="SCU98" s="512"/>
      <c r="SDC98" s="512"/>
      <c r="SDK98" s="512"/>
      <c r="SDS98" s="512"/>
      <c r="SEA98" s="512"/>
      <c r="SEI98" s="512"/>
      <c r="SEQ98" s="512"/>
      <c r="SEY98" s="512"/>
      <c r="SFG98" s="512"/>
      <c r="SFO98" s="512"/>
      <c r="SFW98" s="512"/>
      <c r="SGE98" s="512"/>
      <c r="SGM98" s="512"/>
      <c r="SGU98" s="512"/>
      <c r="SHC98" s="512"/>
      <c r="SHK98" s="512"/>
      <c r="SHS98" s="512"/>
      <c r="SIA98" s="512"/>
      <c r="SII98" s="512"/>
      <c r="SIQ98" s="512"/>
      <c r="SIY98" s="512"/>
      <c r="SJG98" s="512"/>
      <c r="SJO98" s="512"/>
      <c r="SJW98" s="512"/>
      <c r="SKE98" s="512"/>
      <c r="SKM98" s="512"/>
      <c r="SKU98" s="512"/>
      <c r="SLC98" s="512"/>
      <c r="SLK98" s="512"/>
      <c r="SLS98" s="512"/>
      <c r="SMA98" s="512"/>
      <c r="SMI98" s="512"/>
      <c r="SMQ98" s="512"/>
      <c r="SMY98" s="512"/>
      <c r="SNG98" s="512"/>
      <c r="SNO98" s="512"/>
      <c r="SNW98" s="512"/>
      <c r="SOE98" s="512"/>
      <c r="SOM98" s="512"/>
      <c r="SOU98" s="512"/>
      <c r="SPC98" s="512"/>
      <c r="SPK98" s="512"/>
      <c r="SPS98" s="512"/>
      <c r="SQA98" s="512"/>
      <c r="SQI98" s="512"/>
      <c r="SQQ98" s="512"/>
      <c r="SQY98" s="512"/>
      <c r="SRG98" s="512"/>
      <c r="SRO98" s="512"/>
      <c r="SRW98" s="512"/>
      <c r="SSE98" s="512"/>
      <c r="SSM98" s="512"/>
      <c r="SSU98" s="512"/>
      <c r="STC98" s="512"/>
      <c r="STK98" s="512"/>
      <c r="STS98" s="512"/>
      <c r="SUA98" s="512"/>
      <c r="SUI98" s="512"/>
      <c r="SUQ98" s="512"/>
      <c r="SUY98" s="512"/>
      <c r="SVG98" s="512"/>
      <c r="SVO98" s="512"/>
      <c r="SVW98" s="512"/>
      <c r="SWE98" s="512"/>
      <c r="SWM98" s="512"/>
      <c r="SWU98" s="512"/>
      <c r="SXC98" s="512"/>
      <c r="SXK98" s="512"/>
      <c r="SXS98" s="512"/>
      <c r="SYA98" s="512"/>
      <c r="SYI98" s="512"/>
      <c r="SYQ98" s="512"/>
      <c r="SYY98" s="512"/>
      <c r="SZG98" s="512"/>
      <c r="SZO98" s="512"/>
      <c r="SZW98" s="512"/>
      <c r="TAE98" s="512"/>
      <c r="TAM98" s="512"/>
      <c r="TAU98" s="512"/>
      <c r="TBC98" s="512"/>
      <c r="TBK98" s="512"/>
      <c r="TBS98" s="512"/>
      <c r="TCA98" s="512"/>
      <c r="TCI98" s="512"/>
      <c r="TCQ98" s="512"/>
      <c r="TCY98" s="512"/>
      <c r="TDG98" s="512"/>
      <c r="TDO98" s="512"/>
      <c r="TDW98" s="512"/>
      <c r="TEE98" s="512"/>
      <c r="TEM98" s="512"/>
      <c r="TEU98" s="512"/>
      <c r="TFC98" s="512"/>
      <c r="TFK98" s="512"/>
      <c r="TFS98" s="512"/>
      <c r="TGA98" s="512"/>
      <c r="TGI98" s="512"/>
      <c r="TGQ98" s="512"/>
      <c r="TGY98" s="512"/>
      <c r="THG98" s="512"/>
      <c r="THO98" s="512"/>
      <c r="THW98" s="512"/>
      <c r="TIE98" s="512"/>
      <c r="TIM98" s="512"/>
      <c r="TIU98" s="512"/>
      <c r="TJC98" s="512"/>
      <c r="TJK98" s="512"/>
      <c r="TJS98" s="512"/>
      <c r="TKA98" s="512"/>
      <c r="TKI98" s="512"/>
      <c r="TKQ98" s="512"/>
      <c r="TKY98" s="512"/>
      <c r="TLG98" s="512"/>
      <c r="TLO98" s="512"/>
      <c r="TLW98" s="512"/>
      <c r="TME98" s="512"/>
      <c r="TMM98" s="512"/>
      <c r="TMU98" s="512"/>
      <c r="TNC98" s="512"/>
      <c r="TNK98" s="512"/>
      <c r="TNS98" s="512"/>
      <c r="TOA98" s="512"/>
      <c r="TOI98" s="512"/>
      <c r="TOQ98" s="512"/>
      <c r="TOY98" s="512"/>
      <c r="TPG98" s="512"/>
      <c r="TPO98" s="512"/>
      <c r="TPW98" s="512"/>
      <c r="TQE98" s="512"/>
      <c r="TQM98" s="512"/>
      <c r="TQU98" s="512"/>
      <c r="TRC98" s="512"/>
      <c r="TRK98" s="512"/>
      <c r="TRS98" s="512"/>
      <c r="TSA98" s="512"/>
      <c r="TSI98" s="512"/>
      <c r="TSQ98" s="512"/>
      <c r="TSY98" s="512"/>
      <c r="TTG98" s="512"/>
      <c r="TTO98" s="512"/>
      <c r="TTW98" s="512"/>
      <c r="TUE98" s="512"/>
      <c r="TUM98" s="512"/>
      <c r="TUU98" s="512"/>
      <c r="TVC98" s="512"/>
      <c r="TVK98" s="512"/>
      <c r="TVS98" s="512"/>
      <c r="TWA98" s="512"/>
      <c r="TWI98" s="512"/>
      <c r="TWQ98" s="512"/>
      <c r="TWY98" s="512"/>
      <c r="TXG98" s="512"/>
      <c r="TXO98" s="512"/>
      <c r="TXW98" s="512"/>
      <c r="TYE98" s="512"/>
      <c r="TYM98" s="512"/>
      <c r="TYU98" s="512"/>
      <c r="TZC98" s="512"/>
      <c r="TZK98" s="512"/>
      <c r="TZS98" s="512"/>
      <c r="UAA98" s="512"/>
      <c r="UAI98" s="512"/>
      <c r="UAQ98" s="512"/>
      <c r="UAY98" s="512"/>
      <c r="UBG98" s="512"/>
      <c r="UBO98" s="512"/>
      <c r="UBW98" s="512"/>
      <c r="UCE98" s="512"/>
      <c r="UCM98" s="512"/>
      <c r="UCU98" s="512"/>
      <c r="UDC98" s="512"/>
      <c r="UDK98" s="512"/>
      <c r="UDS98" s="512"/>
      <c r="UEA98" s="512"/>
      <c r="UEI98" s="512"/>
      <c r="UEQ98" s="512"/>
      <c r="UEY98" s="512"/>
      <c r="UFG98" s="512"/>
      <c r="UFO98" s="512"/>
      <c r="UFW98" s="512"/>
      <c r="UGE98" s="512"/>
      <c r="UGM98" s="512"/>
      <c r="UGU98" s="512"/>
      <c r="UHC98" s="512"/>
      <c r="UHK98" s="512"/>
      <c r="UHS98" s="512"/>
      <c r="UIA98" s="512"/>
      <c r="UII98" s="512"/>
      <c r="UIQ98" s="512"/>
      <c r="UIY98" s="512"/>
      <c r="UJG98" s="512"/>
      <c r="UJO98" s="512"/>
      <c r="UJW98" s="512"/>
      <c r="UKE98" s="512"/>
      <c r="UKM98" s="512"/>
      <c r="UKU98" s="512"/>
      <c r="ULC98" s="512"/>
      <c r="ULK98" s="512"/>
      <c r="ULS98" s="512"/>
      <c r="UMA98" s="512"/>
      <c r="UMI98" s="512"/>
      <c r="UMQ98" s="512"/>
      <c r="UMY98" s="512"/>
      <c r="UNG98" s="512"/>
      <c r="UNO98" s="512"/>
      <c r="UNW98" s="512"/>
      <c r="UOE98" s="512"/>
      <c r="UOM98" s="512"/>
      <c r="UOU98" s="512"/>
      <c r="UPC98" s="512"/>
      <c r="UPK98" s="512"/>
      <c r="UPS98" s="512"/>
      <c r="UQA98" s="512"/>
      <c r="UQI98" s="512"/>
      <c r="UQQ98" s="512"/>
      <c r="UQY98" s="512"/>
      <c r="URG98" s="512"/>
      <c r="URO98" s="512"/>
      <c r="URW98" s="512"/>
      <c r="USE98" s="512"/>
      <c r="USM98" s="512"/>
      <c r="USU98" s="512"/>
      <c r="UTC98" s="512"/>
      <c r="UTK98" s="512"/>
      <c r="UTS98" s="512"/>
      <c r="UUA98" s="512"/>
      <c r="UUI98" s="512"/>
      <c r="UUQ98" s="512"/>
      <c r="UUY98" s="512"/>
      <c r="UVG98" s="512"/>
      <c r="UVO98" s="512"/>
      <c r="UVW98" s="512"/>
      <c r="UWE98" s="512"/>
      <c r="UWM98" s="512"/>
      <c r="UWU98" s="512"/>
      <c r="UXC98" s="512"/>
      <c r="UXK98" s="512"/>
      <c r="UXS98" s="512"/>
      <c r="UYA98" s="512"/>
      <c r="UYI98" s="512"/>
      <c r="UYQ98" s="512"/>
      <c r="UYY98" s="512"/>
      <c r="UZG98" s="512"/>
      <c r="UZO98" s="512"/>
      <c r="UZW98" s="512"/>
      <c r="VAE98" s="512"/>
      <c r="VAM98" s="512"/>
      <c r="VAU98" s="512"/>
      <c r="VBC98" s="512"/>
      <c r="VBK98" s="512"/>
      <c r="VBS98" s="512"/>
      <c r="VCA98" s="512"/>
      <c r="VCI98" s="512"/>
      <c r="VCQ98" s="512"/>
      <c r="VCY98" s="512"/>
      <c r="VDG98" s="512"/>
      <c r="VDO98" s="512"/>
      <c r="VDW98" s="512"/>
      <c r="VEE98" s="512"/>
      <c r="VEM98" s="512"/>
      <c r="VEU98" s="512"/>
      <c r="VFC98" s="512"/>
      <c r="VFK98" s="512"/>
      <c r="VFS98" s="512"/>
      <c r="VGA98" s="512"/>
      <c r="VGI98" s="512"/>
      <c r="VGQ98" s="512"/>
      <c r="VGY98" s="512"/>
      <c r="VHG98" s="512"/>
      <c r="VHO98" s="512"/>
      <c r="VHW98" s="512"/>
      <c r="VIE98" s="512"/>
      <c r="VIM98" s="512"/>
      <c r="VIU98" s="512"/>
      <c r="VJC98" s="512"/>
      <c r="VJK98" s="512"/>
      <c r="VJS98" s="512"/>
      <c r="VKA98" s="512"/>
      <c r="VKI98" s="512"/>
      <c r="VKQ98" s="512"/>
      <c r="VKY98" s="512"/>
      <c r="VLG98" s="512"/>
      <c r="VLO98" s="512"/>
      <c r="VLW98" s="512"/>
      <c r="VME98" s="512"/>
      <c r="VMM98" s="512"/>
      <c r="VMU98" s="512"/>
      <c r="VNC98" s="512"/>
      <c r="VNK98" s="512"/>
      <c r="VNS98" s="512"/>
      <c r="VOA98" s="512"/>
      <c r="VOI98" s="512"/>
      <c r="VOQ98" s="512"/>
      <c r="VOY98" s="512"/>
      <c r="VPG98" s="512"/>
      <c r="VPO98" s="512"/>
      <c r="VPW98" s="512"/>
      <c r="VQE98" s="512"/>
      <c r="VQM98" s="512"/>
      <c r="VQU98" s="512"/>
      <c r="VRC98" s="512"/>
      <c r="VRK98" s="512"/>
      <c r="VRS98" s="512"/>
      <c r="VSA98" s="512"/>
      <c r="VSI98" s="512"/>
      <c r="VSQ98" s="512"/>
      <c r="VSY98" s="512"/>
      <c r="VTG98" s="512"/>
      <c r="VTO98" s="512"/>
      <c r="VTW98" s="512"/>
      <c r="VUE98" s="512"/>
      <c r="VUM98" s="512"/>
      <c r="VUU98" s="512"/>
      <c r="VVC98" s="512"/>
      <c r="VVK98" s="512"/>
      <c r="VVS98" s="512"/>
      <c r="VWA98" s="512"/>
      <c r="VWI98" s="512"/>
      <c r="VWQ98" s="512"/>
      <c r="VWY98" s="512"/>
      <c r="VXG98" s="512"/>
      <c r="VXO98" s="512"/>
      <c r="VXW98" s="512"/>
      <c r="VYE98" s="512"/>
      <c r="VYM98" s="512"/>
      <c r="VYU98" s="512"/>
      <c r="VZC98" s="512"/>
      <c r="VZK98" s="512"/>
      <c r="VZS98" s="512"/>
      <c r="WAA98" s="512"/>
      <c r="WAI98" s="512"/>
      <c r="WAQ98" s="512"/>
      <c r="WAY98" s="512"/>
      <c r="WBG98" s="512"/>
      <c r="WBO98" s="512"/>
      <c r="WBW98" s="512"/>
      <c r="WCE98" s="512"/>
      <c r="WCM98" s="512"/>
      <c r="WCU98" s="512"/>
      <c r="WDC98" s="512"/>
      <c r="WDK98" s="512"/>
      <c r="WDS98" s="512"/>
      <c r="WEA98" s="512"/>
      <c r="WEI98" s="512"/>
      <c r="WEQ98" s="512"/>
      <c r="WEY98" s="512"/>
      <c r="WFG98" s="512"/>
      <c r="WFO98" s="512"/>
      <c r="WFW98" s="512"/>
      <c r="WGE98" s="512"/>
      <c r="WGM98" s="512"/>
      <c r="WGU98" s="512"/>
      <c r="WHC98" s="512"/>
      <c r="WHK98" s="512"/>
      <c r="WHS98" s="512"/>
      <c r="WIA98" s="512"/>
      <c r="WII98" s="512"/>
      <c r="WIQ98" s="512"/>
      <c r="WIY98" s="512"/>
      <c r="WJG98" s="512"/>
      <c r="WJO98" s="512"/>
      <c r="WJW98" s="512"/>
      <c r="WKE98" s="512"/>
      <c r="WKM98" s="512"/>
      <c r="WKU98" s="512"/>
      <c r="WLC98" s="512"/>
      <c r="WLK98" s="512"/>
      <c r="WLS98" s="512"/>
      <c r="WMA98" s="512"/>
      <c r="WMI98" s="512"/>
      <c r="WMQ98" s="512"/>
      <c r="WMY98" s="512"/>
      <c r="WNG98" s="512"/>
      <c r="WNO98" s="512"/>
      <c r="WNW98" s="512"/>
      <c r="WOE98" s="512"/>
      <c r="WOM98" s="512"/>
      <c r="WOU98" s="512"/>
      <c r="WPC98" s="512"/>
      <c r="WPK98" s="512"/>
      <c r="WPS98" s="512"/>
      <c r="WQA98" s="512"/>
      <c r="WQI98" s="512"/>
      <c r="WQQ98" s="512"/>
      <c r="WQY98" s="512"/>
      <c r="WRG98" s="512"/>
      <c r="WRO98" s="512"/>
      <c r="WRW98" s="512"/>
      <c r="WSE98" s="512"/>
      <c r="WSM98" s="512"/>
      <c r="WSU98" s="512"/>
      <c r="WTC98" s="512"/>
      <c r="WTK98" s="512"/>
      <c r="WTS98" s="512"/>
      <c r="WUA98" s="512"/>
      <c r="WUI98" s="512"/>
      <c r="WUQ98" s="512"/>
      <c r="WUY98" s="512"/>
      <c r="WVG98" s="512"/>
      <c r="WVO98" s="512"/>
      <c r="WVW98" s="512"/>
      <c r="WWE98" s="512"/>
      <c r="WWM98" s="512"/>
      <c r="WWU98" s="512"/>
      <c r="WXC98" s="512"/>
      <c r="WXK98" s="512"/>
      <c r="WXS98" s="512"/>
      <c r="WYA98" s="512"/>
      <c r="WYI98" s="512"/>
      <c r="WYQ98" s="512"/>
      <c r="WYY98" s="512"/>
      <c r="WZG98" s="512"/>
      <c r="WZO98" s="512"/>
      <c r="WZW98" s="512"/>
      <c r="XAE98" s="512"/>
      <c r="XAM98" s="512"/>
      <c r="XAU98" s="512"/>
      <c r="XBC98" s="512"/>
      <c r="XBK98" s="512"/>
      <c r="XBS98" s="512"/>
      <c r="XCA98" s="512"/>
      <c r="XCI98" s="512"/>
      <c r="XCQ98" s="512"/>
      <c r="XCY98" s="512"/>
      <c r="XDG98" s="512"/>
      <c r="XDO98" s="512"/>
      <c r="XDW98" s="512"/>
      <c r="XEE98" s="512"/>
      <c r="XEM98" s="512"/>
      <c r="XEU98" s="512"/>
      <c r="XFC98" s="512"/>
    </row>
    <row r="99" spans="3:1024 1026:2048 2050:3072 3074:4096 4098:5120 5122:6144 6146:7168 7170:8192 8194:9216 9218:10240 10242:11264 11266:12288 12290:13312 13314:14336 14338:15360 15362:16384" s="256" customFormat="1" x14ac:dyDescent="0.15">
      <c r="C99" s="49"/>
      <c r="D99" s="542" t="s">
        <v>843</v>
      </c>
      <c r="E99" s="523">
        <v>0.4</v>
      </c>
      <c r="F99" s="520"/>
      <c r="G99" s="264">
        <f t="shared" si="12"/>
        <v>7.2402316500615529E-2</v>
      </c>
      <c r="H99" s="15">
        <f t="shared" si="13"/>
        <v>28.960926600246211</v>
      </c>
      <c r="I99" s="15">
        <f t="shared" si="14"/>
        <v>0</v>
      </c>
      <c r="J99" s="15">
        <f>H99/SUM(H94:H104)*F17</f>
        <v>60.789365671766404</v>
      </c>
      <c r="K99" s="15">
        <f t="shared" si="11"/>
        <v>0</v>
      </c>
      <c r="L99" s="263">
        <v>0.9</v>
      </c>
      <c r="M99" s="264">
        <f t="shared" si="15"/>
        <v>54.710429104589764</v>
      </c>
      <c r="N99" s="512"/>
      <c r="O99" s="512"/>
      <c r="P99" s="512"/>
      <c r="T99" s="512"/>
      <c r="V99" s="512"/>
      <c r="W99" s="512"/>
      <c r="X99" s="512"/>
      <c r="AB99" s="512"/>
      <c r="AD99" s="512"/>
      <c r="AE99" s="512"/>
      <c r="AF99" s="512"/>
      <c r="AJ99" s="512"/>
      <c r="AL99" s="512"/>
      <c r="AM99" s="512"/>
      <c r="AN99" s="512"/>
      <c r="AR99" s="512"/>
      <c r="AT99" s="512"/>
      <c r="AU99" s="512"/>
      <c r="AV99" s="512"/>
      <c r="AZ99" s="512"/>
      <c r="BB99" s="512"/>
      <c r="BC99" s="512"/>
      <c r="BD99" s="512"/>
      <c r="BH99" s="512"/>
      <c r="BJ99" s="512"/>
      <c r="BK99" s="512"/>
      <c r="BL99" s="512"/>
      <c r="BP99" s="512"/>
      <c r="BR99" s="512"/>
      <c r="BS99" s="512"/>
      <c r="BT99" s="512"/>
      <c r="BX99" s="512"/>
      <c r="BZ99" s="512"/>
      <c r="CA99" s="512"/>
      <c r="CB99" s="512"/>
      <c r="CF99" s="512"/>
      <c r="CH99" s="512"/>
      <c r="CI99" s="512"/>
      <c r="CJ99" s="512"/>
      <c r="CN99" s="512"/>
      <c r="CP99" s="512"/>
      <c r="CQ99" s="512"/>
      <c r="CR99" s="512"/>
      <c r="CV99" s="512"/>
      <c r="CX99" s="512"/>
      <c r="CY99" s="512"/>
      <c r="CZ99" s="512"/>
      <c r="DD99" s="512"/>
      <c r="DF99" s="512"/>
      <c r="DG99" s="512"/>
      <c r="DH99" s="512"/>
      <c r="DL99" s="512"/>
      <c r="DN99" s="512"/>
      <c r="DO99" s="512"/>
      <c r="DP99" s="512"/>
      <c r="DT99" s="512"/>
      <c r="DV99" s="512"/>
      <c r="DW99" s="512"/>
      <c r="DX99" s="512"/>
      <c r="EB99" s="512"/>
      <c r="ED99" s="512"/>
      <c r="EE99" s="512"/>
      <c r="EF99" s="512"/>
      <c r="EJ99" s="512"/>
      <c r="EL99" s="512"/>
      <c r="EM99" s="512"/>
      <c r="EN99" s="512"/>
      <c r="ER99" s="512"/>
      <c r="ET99" s="512"/>
      <c r="EU99" s="512"/>
      <c r="EV99" s="512"/>
      <c r="EZ99" s="512"/>
      <c r="FB99" s="512"/>
      <c r="FC99" s="512"/>
      <c r="FD99" s="512"/>
      <c r="FH99" s="512"/>
      <c r="FJ99" s="512"/>
      <c r="FK99" s="512"/>
      <c r="FL99" s="512"/>
      <c r="FP99" s="512"/>
      <c r="FR99" s="512"/>
      <c r="FS99" s="512"/>
      <c r="FT99" s="512"/>
      <c r="FX99" s="512"/>
      <c r="FZ99" s="512"/>
      <c r="GA99" s="512"/>
      <c r="GB99" s="512"/>
      <c r="GF99" s="512"/>
      <c r="GH99" s="512"/>
      <c r="GI99" s="512"/>
      <c r="GJ99" s="512"/>
      <c r="GN99" s="512"/>
      <c r="GP99" s="512"/>
      <c r="GQ99" s="512"/>
      <c r="GR99" s="512"/>
      <c r="GV99" s="512"/>
      <c r="GX99" s="512"/>
      <c r="GY99" s="512"/>
      <c r="GZ99" s="512"/>
      <c r="HD99" s="512"/>
      <c r="HF99" s="512"/>
      <c r="HG99" s="512"/>
      <c r="HH99" s="512"/>
      <c r="HL99" s="512"/>
      <c r="HN99" s="512"/>
      <c r="HO99" s="512"/>
      <c r="HP99" s="512"/>
      <c r="HT99" s="512"/>
      <c r="HV99" s="512"/>
      <c r="HW99" s="512"/>
      <c r="HX99" s="512"/>
      <c r="IB99" s="512"/>
      <c r="ID99" s="512"/>
      <c r="IE99" s="512"/>
      <c r="IF99" s="512"/>
      <c r="IJ99" s="512"/>
      <c r="IL99" s="512"/>
      <c r="IM99" s="512"/>
      <c r="IN99" s="512"/>
      <c r="IR99" s="512"/>
      <c r="IT99" s="512"/>
      <c r="IU99" s="512"/>
      <c r="IV99" s="512"/>
      <c r="IZ99" s="512"/>
      <c r="JB99" s="512"/>
      <c r="JC99" s="512"/>
      <c r="JD99" s="512"/>
      <c r="JH99" s="512"/>
      <c r="JJ99" s="512"/>
      <c r="JK99" s="512"/>
      <c r="JL99" s="512"/>
      <c r="JP99" s="512"/>
      <c r="JR99" s="512"/>
      <c r="JS99" s="512"/>
      <c r="JT99" s="512"/>
      <c r="JX99" s="512"/>
      <c r="JZ99" s="512"/>
      <c r="KA99" s="512"/>
      <c r="KB99" s="512"/>
      <c r="KF99" s="512"/>
      <c r="KH99" s="512"/>
      <c r="KI99" s="512"/>
      <c r="KJ99" s="512"/>
      <c r="KN99" s="512"/>
      <c r="KP99" s="512"/>
      <c r="KQ99" s="512"/>
      <c r="KR99" s="512"/>
      <c r="KV99" s="512"/>
      <c r="KX99" s="512"/>
      <c r="KY99" s="512"/>
      <c r="KZ99" s="512"/>
      <c r="LD99" s="512"/>
      <c r="LF99" s="512"/>
      <c r="LG99" s="512"/>
      <c r="LH99" s="512"/>
      <c r="LL99" s="512"/>
      <c r="LN99" s="512"/>
      <c r="LO99" s="512"/>
      <c r="LP99" s="512"/>
      <c r="LT99" s="512"/>
      <c r="LV99" s="512"/>
      <c r="LW99" s="512"/>
      <c r="LX99" s="512"/>
      <c r="MB99" s="512"/>
      <c r="MD99" s="512"/>
      <c r="ME99" s="512"/>
      <c r="MF99" s="512"/>
      <c r="MJ99" s="512"/>
      <c r="ML99" s="512"/>
      <c r="MM99" s="512"/>
      <c r="MN99" s="512"/>
      <c r="MR99" s="512"/>
      <c r="MT99" s="512"/>
      <c r="MU99" s="512"/>
      <c r="MV99" s="512"/>
      <c r="MZ99" s="512"/>
      <c r="NB99" s="512"/>
      <c r="NC99" s="512"/>
      <c r="ND99" s="512"/>
      <c r="NH99" s="512"/>
      <c r="NJ99" s="512"/>
      <c r="NK99" s="512"/>
      <c r="NL99" s="512"/>
      <c r="NP99" s="512"/>
      <c r="NR99" s="512"/>
      <c r="NS99" s="512"/>
      <c r="NT99" s="512"/>
      <c r="NX99" s="512"/>
      <c r="NZ99" s="512"/>
      <c r="OA99" s="512"/>
      <c r="OB99" s="512"/>
      <c r="OF99" s="512"/>
      <c r="OH99" s="512"/>
      <c r="OI99" s="512"/>
      <c r="OJ99" s="512"/>
      <c r="ON99" s="512"/>
      <c r="OP99" s="512"/>
      <c r="OQ99" s="512"/>
      <c r="OR99" s="512"/>
      <c r="OV99" s="512"/>
      <c r="OX99" s="512"/>
      <c r="OY99" s="512"/>
      <c r="OZ99" s="512"/>
      <c r="PD99" s="512"/>
      <c r="PF99" s="512"/>
      <c r="PG99" s="512"/>
      <c r="PH99" s="512"/>
      <c r="PL99" s="512"/>
      <c r="PN99" s="512"/>
      <c r="PO99" s="512"/>
      <c r="PP99" s="512"/>
      <c r="PT99" s="512"/>
      <c r="PV99" s="512"/>
      <c r="PW99" s="512"/>
      <c r="PX99" s="512"/>
      <c r="QB99" s="512"/>
      <c r="QD99" s="512"/>
      <c r="QE99" s="512"/>
      <c r="QF99" s="512"/>
      <c r="QJ99" s="512"/>
      <c r="QL99" s="512"/>
      <c r="QM99" s="512"/>
      <c r="QN99" s="512"/>
      <c r="QR99" s="512"/>
      <c r="QT99" s="512"/>
      <c r="QU99" s="512"/>
      <c r="QV99" s="512"/>
      <c r="QZ99" s="512"/>
      <c r="RB99" s="512"/>
      <c r="RC99" s="512"/>
      <c r="RD99" s="512"/>
      <c r="RH99" s="512"/>
      <c r="RJ99" s="512"/>
      <c r="RK99" s="512"/>
      <c r="RL99" s="512"/>
      <c r="RP99" s="512"/>
      <c r="RR99" s="512"/>
      <c r="RS99" s="512"/>
      <c r="RT99" s="512"/>
      <c r="RX99" s="512"/>
      <c r="RZ99" s="512"/>
      <c r="SA99" s="512"/>
      <c r="SB99" s="512"/>
      <c r="SF99" s="512"/>
      <c r="SH99" s="512"/>
      <c r="SI99" s="512"/>
      <c r="SJ99" s="512"/>
      <c r="SN99" s="512"/>
      <c r="SP99" s="512"/>
      <c r="SQ99" s="512"/>
      <c r="SR99" s="512"/>
      <c r="SV99" s="512"/>
      <c r="SX99" s="512"/>
      <c r="SY99" s="512"/>
      <c r="SZ99" s="512"/>
      <c r="TD99" s="512"/>
      <c r="TF99" s="512"/>
      <c r="TG99" s="512"/>
      <c r="TH99" s="512"/>
      <c r="TL99" s="512"/>
      <c r="TN99" s="512"/>
      <c r="TO99" s="512"/>
      <c r="TP99" s="512"/>
      <c r="TT99" s="512"/>
      <c r="TV99" s="512"/>
      <c r="TW99" s="512"/>
      <c r="TX99" s="512"/>
      <c r="UB99" s="512"/>
      <c r="UD99" s="512"/>
      <c r="UE99" s="512"/>
      <c r="UF99" s="512"/>
      <c r="UJ99" s="512"/>
      <c r="UL99" s="512"/>
      <c r="UM99" s="512"/>
      <c r="UN99" s="512"/>
      <c r="UR99" s="512"/>
      <c r="UT99" s="512"/>
      <c r="UU99" s="512"/>
      <c r="UV99" s="512"/>
      <c r="UZ99" s="512"/>
      <c r="VB99" s="512"/>
      <c r="VC99" s="512"/>
      <c r="VD99" s="512"/>
      <c r="VH99" s="512"/>
      <c r="VJ99" s="512"/>
      <c r="VK99" s="512"/>
      <c r="VL99" s="512"/>
      <c r="VP99" s="512"/>
      <c r="VR99" s="512"/>
      <c r="VS99" s="512"/>
      <c r="VT99" s="512"/>
      <c r="VX99" s="512"/>
      <c r="VZ99" s="512"/>
      <c r="WA99" s="512"/>
      <c r="WB99" s="512"/>
      <c r="WF99" s="512"/>
      <c r="WH99" s="512"/>
      <c r="WI99" s="512"/>
      <c r="WJ99" s="512"/>
      <c r="WN99" s="512"/>
      <c r="WP99" s="512"/>
      <c r="WQ99" s="512"/>
      <c r="WR99" s="512"/>
      <c r="WV99" s="512"/>
      <c r="WX99" s="512"/>
      <c r="WY99" s="512"/>
      <c r="WZ99" s="512"/>
      <c r="XD99" s="512"/>
      <c r="XF99" s="512"/>
      <c r="XG99" s="512"/>
      <c r="XH99" s="512"/>
      <c r="XL99" s="512"/>
      <c r="XN99" s="512"/>
      <c r="XO99" s="512"/>
      <c r="XP99" s="512"/>
      <c r="XT99" s="512"/>
      <c r="XV99" s="512"/>
      <c r="XW99" s="512"/>
      <c r="XX99" s="512"/>
      <c r="YB99" s="512"/>
      <c r="YD99" s="512"/>
      <c r="YE99" s="512"/>
      <c r="YF99" s="512"/>
      <c r="YJ99" s="512"/>
      <c r="YL99" s="512"/>
      <c r="YM99" s="512"/>
      <c r="YN99" s="512"/>
      <c r="YR99" s="512"/>
      <c r="YT99" s="512"/>
      <c r="YU99" s="512"/>
      <c r="YV99" s="512"/>
      <c r="YZ99" s="512"/>
      <c r="ZB99" s="512"/>
      <c r="ZC99" s="512"/>
      <c r="ZD99" s="512"/>
      <c r="ZH99" s="512"/>
      <c r="ZJ99" s="512"/>
      <c r="ZK99" s="512"/>
      <c r="ZL99" s="512"/>
      <c r="ZP99" s="512"/>
      <c r="ZR99" s="512"/>
      <c r="ZS99" s="512"/>
      <c r="ZT99" s="512"/>
      <c r="ZX99" s="512"/>
      <c r="ZZ99" s="512"/>
      <c r="AAA99" s="512"/>
      <c r="AAB99" s="512"/>
      <c r="AAF99" s="512"/>
      <c r="AAH99" s="512"/>
      <c r="AAI99" s="512"/>
      <c r="AAJ99" s="512"/>
      <c r="AAN99" s="512"/>
      <c r="AAP99" s="512"/>
      <c r="AAQ99" s="512"/>
      <c r="AAR99" s="512"/>
      <c r="AAV99" s="512"/>
      <c r="AAX99" s="512"/>
      <c r="AAY99" s="512"/>
      <c r="AAZ99" s="512"/>
      <c r="ABD99" s="512"/>
      <c r="ABF99" s="512"/>
      <c r="ABG99" s="512"/>
      <c r="ABH99" s="512"/>
      <c r="ABL99" s="512"/>
      <c r="ABN99" s="512"/>
      <c r="ABO99" s="512"/>
      <c r="ABP99" s="512"/>
      <c r="ABT99" s="512"/>
      <c r="ABV99" s="512"/>
      <c r="ABW99" s="512"/>
      <c r="ABX99" s="512"/>
      <c r="ACB99" s="512"/>
      <c r="ACD99" s="512"/>
      <c r="ACE99" s="512"/>
      <c r="ACF99" s="512"/>
      <c r="ACJ99" s="512"/>
      <c r="ACL99" s="512"/>
      <c r="ACM99" s="512"/>
      <c r="ACN99" s="512"/>
      <c r="ACR99" s="512"/>
      <c r="ACT99" s="512"/>
      <c r="ACU99" s="512"/>
      <c r="ACV99" s="512"/>
      <c r="ACZ99" s="512"/>
      <c r="ADB99" s="512"/>
      <c r="ADC99" s="512"/>
      <c r="ADD99" s="512"/>
      <c r="ADH99" s="512"/>
      <c r="ADJ99" s="512"/>
      <c r="ADK99" s="512"/>
      <c r="ADL99" s="512"/>
      <c r="ADP99" s="512"/>
      <c r="ADR99" s="512"/>
      <c r="ADS99" s="512"/>
      <c r="ADT99" s="512"/>
      <c r="ADX99" s="512"/>
      <c r="ADZ99" s="512"/>
      <c r="AEA99" s="512"/>
      <c r="AEB99" s="512"/>
      <c r="AEF99" s="512"/>
      <c r="AEH99" s="512"/>
      <c r="AEI99" s="512"/>
      <c r="AEJ99" s="512"/>
      <c r="AEN99" s="512"/>
      <c r="AEP99" s="512"/>
      <c r="AEQ99" s="512"/>
      <c r="AER99" s="512"/>
      <c r="AEV99" s="512"/>
      <c r="AEX99" s="512"/>
      <c r="AEY99" s="512"/>
      <c r="AEZ99" s="512"/>
      <c r="AFD99" s="512"/>
      <c r="AFF99" s="512"/>
      <c r="AFG99" s="512"/>
      <c r="AFH99" s="512"/>
      <c r="AFL99" s="512"/>
      <c r="AFN99" s="512"/>
      <c r="AFO99" s="512"/>
      <c r="AFP99" s="512"/>
      <c r="AFT99" s="512"/>
      <c r="AFV99" s="512"/>
      <c r="AFW99" s="512"/>
      <c r="AFX99" s="512"/>
      <c r="AGB99" s="512"/>
      <c r="AGD99" s="512"/>
      <c r="AGE99" s="512"/>
      <c r="AGF99" s="512"/>
      <c r="AGJ99" s="512"/>
      <c r="AGL99" s="512"/>
      <c r="AGM99" s="512"/>
      <c r="AGN99" s="512"/>
      <c r="AGR99" s="512"/>
      <c r="AGT99" s="512"/>
      <c r="AGU99" s="512"/>
      <c r="AGV99" s="512"/>
      <c r="AGZ99" s="512"/>
      <c r="AHB99" s="512"/>
      <c r="AHC99" s="512"/>
      <c r="AHD99" s="512"/>
      <c r="AHH99" s="512"/>
      <c r="AHJ99" s="512"/>
      <c r="AHK99" s="512"/>
      <c r="AHL99" s="512"/>
      <c r="AHP99" s="512"/>
      <c r="AHR99" s="512"/>
      <c r="AHS99" s="512"/>
      <c r="AHT99" s="512"/>
      <c r="AHX99" s="512"/>
      <c r="AHZ99" s="512"/>
      <c r="AIA99" s="512"/>
      <c r="AIB99" s="512"/>
      <c r="AIF99" s="512"/>
      <c r="AIH99" s="512"/>
      <c r="AII99" s="512"/>
      <c r="AIJ99" s="512"/>
      <c r="AIN99" s="512"/>
      <c r="AIP99" s="512"/>
      <c r="AIQ99" s="512"/>
      <c r="AIR99" s="512"/>
      <c r="AIV99" s="512"/>
      <c r="AIX99" s="512"/>
      <c r="AIY99" s="512"/>
      <c r="AIZ99" s="512"/>
      <c r="AJD99" s="512"/>
      <c r="AJF99" s="512"/>
      <c r="AJG99" s="512"/>
      <c r="AJH99" s="512"/>
      <c r="AJL99" s="512"/>
      <c r="AJN99" s="512"/>
      <c r="AJO99" s="512"/>
      <c r="AJP99" s="512"/>
      <c r="AJT99" s="512"/>
      <c r="AJV99" s="512"/>
      <c r="AJW99" s="512"/>
      <c r="AJX99" s="512"/>
      <c r="AKB99" s="512"/>
      <c r="AKD99" s="512"/>
      <c r="AKE99" s="512"/>
      <c r="AKF99" s="512"/>
      <c r="AKJ99" s="512"/>
      <c r="AKL99" s="512"/>
      <c r="AKM99" s="512"/>
      <c r="AKN99" s="512"/>
      <c r="AKR99" s="512"/>
      <c r="AKT99" s="512"/>
      <c r="AKU99" s="512"/>
      <c r="AKV99" s="512"/>
      <c r="AKZ99" s="512"/>
      <c r="ALB99" s="512"/>
      <c r="ALC99" s="512"/>
      <c r="ALD99" s="512"/>
      <c r="ALH99" s="512"/>
      <c r="ALJ99" s="512"/>
      <c r="ALK99" s="512"/>
      <c r="ALL99" s="512"/>
      <c r="ALP99" s="512"/>
      <c r="ALR99" s="512"/>
      <c r="ALS99" s="512"/>
      <c r="ALT99" s="512"/>
      <c r="ALX99" s="512"/>
      <c r="ALZ99" s="512"/>
      <c r="AMA99" s="512"/>
      <c r="AMB99" s="512"/>
      <c r="AMF99" s="512"/>
      <c r="AMH99" s="512"/>
      <c r="AMI99" s="512"/>
      <c r="AMJ99" s="512"/>
      <c r="AMN99" s="512"/>
      <c r="AMP99" s="512"/>
      <c r="AMQ99" s="512"/>
      <c r="AMR99" s="512"/>
      <c r="AMV99" s="512"/>
      <c r="AMX99" s="512"/>
      <c r="AMY99" s="512"/>
      <c r="AMZ99" s="512"/>
      <c r="AND99" s="512"/>
      <c r="ANF99" s="512"/>
      <c r="ANG99" s="512"/>
      <c r="ANH99" s="512"/>
      <c r="ANL99" s="512"/>
      <c r="ANN99" s="512"/>
      <c r="ANO99" s="512"/>
      <c r="ANP99" s="512"/>
      <c r="ANT99" s="512"/>
      <c r="ANV99" s="512"/>
      <c r="ANW99" s="512"/>
      <c r="ANX99" s="512"/>
      <c r="AOB99" s="512"/>
      <c r="AOD99" s="512"/>
      <c r="AOE99" s="512"/>
      <c r="AOF99" s="512"/>
      <c r="AOJ99" s="512"/>
      <c r="AOL99" s="512"/>
      <c r="AOM99" s="512"/>
      <c r="AON99" s="512"/>
      <c r="AOR99" s="512"/>
      <c r="AOT99" s="512"/>
      <c r="AOU99" s="512"/>
      <c r="AOV99" s="512"/>
      <c r="AOZ99" s="512"/>
      <c r="APB99" s="512"/>
      <c r="APC99" s="512"/>
      <c r="APD99" s="512"/>
      <c r="APH99" s="512"/>
      <c r="APJ99" s="512"/>
      <c r="APK99" s="512"/>
      <c r="APL99" s="512"/>
      <c r="APP99" s="512"/>
      <c r="APR99" s="512"/>
      <c r="APS99" s="512"/>
      <c r="APT99" s="512"/>
      <c r="APX99" s="512"/>
      <c r="APZ99" s="512"/>
      <c r="AQA99" s="512"/>
      <c r="AQB99" s="512"/>
      <c r="AQF99" s="512"/>
      <c r="AQH99" s="512"/>
      <c r="AQI99" s="512"/>
      <c r="AQJ99" s="512"/>
      <c r="AQN99" s="512"/>
      <c r="AQP99" s="512"/>
      <c r="AQQ99" s="512"/>
      <c r="AQR99" s="512"/>
      <c r="AQV99" s="512"/>
      <c r="AQX99" s="512"/>
      <c r="AQY99" s="512"/>
      <c r="AQZ99" s="512"/>
      <c r="ARD99" s="512"/>
      <c r="ARF99" s="512"/>
      <c r="ARG99" s="512"/>
      <c r="ARH99" s="512"/>
      <c r="ARL99" s="512"/>
      <c r="ARN99" s="512"/>
      <c r="ARO99" s="512"/>
      <c r="ARP99" s="512"/>
      <c r="ART99" s="512"/>
      <c r="ARV99" s="512"/>
      <c r="ARW99" s="512"/>
      <c r="ARX99" s="512"/>
      <c r="ASB99" s="512"/>
      <c r="ASD99" s="512"/>
      <c r="ASE99" s="512"/>
      <c r="ASF99" s="512"/>
      <c r="ASJ99" s="512"/>
      <c r="ASL99" s="512"/>
      <c r="ASM99" s="512"/>
      <c r="ASN99" s="512"/>
      <c r="ASR99" s="512"/>
      <c r="AST99" s="512"/>
      <c r="ASU99" s="512"/>
      <c r="ASV99" s="512"/>
      <c r="ASZ99" s="512"/>
      <c r="ATB99" s="512"/>
      <c r="ATC99" s="512"/>
      <c r="ATD99" s="512"/>
      <c r="ATH99" s="512"/>
      <c r="ATJ99" s="512"/>
      <c r="ATK99" s="512"/>
      <c r="ATL99" s="512"/>
      <c r="ATP99" s="512"/>
      <c r="ATR99" s="512"/>
      <c r="ATS99" s="512"/>
      <c r="ATT99" s="512"/>
      <c r="ATX99" s="512"/>
      <c r="ATZ99" s="512"/>
      <c r="AUA99" s="512"/>
      <c r="AUB99" s="512"/>
      <c r="AUF99" s="512"/>
      <c r="AUH99" s="512"/>
      <c r="AUI99" s="512"/>
      <c r="AUJ99" s="512"/>
      <c r="AUN99" s="512"/>
      <c r="AUP99" s="512"/>
      <c r="AUQ99" s="512"/>
      <c r="AUR99" s="512"/>
      <c r="AUV99" s="512"/>
      <c r="AUX99" s="512"/>
      <c r="AUY99" s="512"/>
      <c r="AUZ99" s="512"/>
      <c r="AVD99" s="512"/>
      <c r="AVF99" s="512"/>
      <c r="AVG99" s="512"/>
      <c r="AVH99" s="512"/>
      <c r="AVL99" s="512"/>
      <c r="AVN99" s="512"/>
      <c r="AVO99" s="512"/>
      <c r="AVP99" s="512"/>
      <c r="AVT99" s="512"/>
      <c r="AVV99" s="512"/>
      <c r="AVW99" s="512"/>
      <c r="AVX99" s="512"/>
      <c r="AWB99" s="512"/>
      <c r="AWD99" s="512"/>
      <c r="AWE99" s="512"/>
      <c r="AWF99" s="512"/>
      <c r="AWJ99" s="512"/>
      <c r="AWL99" s="512"/>
      <c r="AWM99" s="512"/>
      <c r="AWN99" s="512"/>
      <c r="AWR99" s="512"/>
      <c r="AWT99" s="512"/>
      <c r="AWU99" s="512"/>
      <c r="AWV99" s="512"/>
      <c r="AWZ99" s="512"/>
      <c r="AXB99" s="512"/>
      <c r="AXC99" s="512"/>
      <c r="AXD99" s="512"/>
      <c r="AXH99" s="512"/>
      <c r="AXJ99" s="512"/>
      <c r="AXK99" s="512"/>
      <c r="AXL99" s="512"/>
      <c r="AXP99" s="512"/>
      <c r="AXR99" s="512"/>
      <c r="AXS99" s="512"/>
      <c r="AXT99" s="512"/>
      <c r="AXX99" s="512"/>
      <c r="AXZ99" s="512"/>
      <c r="AYA99" s="512"/>
      <c r="AYB99" s="512"/>
      <c r="AYF99" s="512"/>
      <c r="AYH99" s="512"/>
      <c r="AYI99" s="512"/>
      <c r="AYJ99" s="512"/>
      <c r="AYN99" s="512"/>
      <c r="AYP99" s="512"/>
      <c r="AYQ99" s="512"/>
      <c r="AYR99" s="512"/>
      <c r="AYV99" s="512"/>
      <c r="AYX99" s="512"/>
      <c r="AYY99" s="512"/>
      <c r="AYZ99" s="512"/>
      <c r="AZD99" s="512"/>
      <c r="AZF99" s="512"/>
      <c r="AZG99" s="512"/>
      <c r="AZH99" s="512"/>
      <c r="AZL99" s="512"/>
      <c r="AZN99" s="512"/>
      <c r="AZO99" s="512"/>
      <c r="AZP99" s="512"/>
      <c r="AZT99" s="512"/>
      <c r="AZV99" s="512"/>
      <c r="AZW99" s="512"/>
      <c r="AZX99" s="512"/>
      <c r="BAB99" s="512"/>
      <c r="BAD99" s="512"/>
      <c r="BAE99" s="512"/>
      <c r="BAF99" s="512"/>
      <c r="BAJ99" s="512"/>
      <c r="BAL99" s="512"/>
      <c r="BAM99" s="512"/>
      <c r="BAN99" s="512"/>
      <c r="BAR99" s="512"/>
      <c r="BAT99" s="512"/>
      <c r="BAU99" s="512"/>
      <c r="BAV99" s="512"/>
      <c r="BAZ99" s="512"/>
      <c r="BBB99" s="512"/>
      <c r="BBC99" s="512"/>
      <c r="BBD99" s="512"/>
      <c r="BBH99" s="512"/>
      <c r="BBJ99" s="512"/>
      <c r="BBK99" s="512"/>
      <c r="BBL99" s="512"/>
      <c r="BBP99" s="512"/>
      <c r="BBR99" s="512"/>
      <c r="BBS99" s="512"/>
      <c r="BBT99" s="512"/>
      <c r="BBX99" s="512"/>
      <c r="BBZ99" s="512"/>
      <c r="BCA99" s="512"/>
      <c r="BCB99" s="512"/>
      <c r="BCF99" s="512"/>
      <c r="BCH99" s="512"/>
      <c r="BCI99" s="512"/>
      <c r="BCJ99" s="512"/>
      <c r="BCN99" s="512"/>
      <c r="BCP99" s="512"/>
      <c r="BCQ99" s="512"/>
      <c r="BCR99" s="512"/>
      <c r="BCV99" s="512"/>
      <c r="BCX99" s="512"/>
      <c r="BCY99" s="512"/>
      <c r="BCZ99" s="512"/>
      <c r="BDD99" s="512"/>
      <c r="BDF99" s="512"/>
      <c r="BDG99" s="512"/>
      <c r="BDH99" s="512"/>
      <c r="BDL99" s="512"/>
      <c r="BDN99" s="512"/>
      <c r="BDO99" s="512"/>
      <c r="BDP99" s="512"/>
      <c r="BDT99" s="512"/>
      <c r="BDV99" s="512"/>
      <c r="BDW99" s="512"/>
      <c r="BDX99" s="512"/>
      <c r="BEB99" s="512"/>
      <c r="BED99" s="512"/>
      <c r="BEE99" s="512"/>
      <c r="BEF99" s="512"/>
      <c r="BEJ99" s="512"/>
      <c r="BEL99" s="512"/>
      <c r="BEM99" s="512"/>
      <c r="BEN99" s="512"/>
      <c r="BER99" s="512"/>
      <c r="BET99" s="512"/>
      <c r="BEU99" s="512"/>
      <c r="BEV99" s="512"/>
      <c r="BEZ99" s="512"/>
      <c r="BFB99" s="512"/>
      <c r="BFC99" s="512"/>
      <c r="BFD99" s="512"/>
      <c r="BFH99" s="512"/>
      <c r="BFJ99" s="512"/>
      <c r="BFK99" s="512"/>
      <c r="BFL99" s="512"/>
      <c r="BFP99" s="512"/>
      <c r="BFR99" s="512"/>
      <c r="BFS99" s="512"/>
      <c r="BFT99" s="512"/>
      <c r="BFX99" s="512"/>
      <c r="BFZ99" s="512"/>
      <c r="BGA99" s="512"/>
      <c r="BGB99" s="512"/>
      <c r="BGF99" s="512"/>
      <c r="BGH99" s="512"/>
      <c r="BGI99" s="512"/>
      <c r="BGJ99" s="512"/>
      <c r="BGN99" s="512"/>
      <c r="BGP99" s="512"/>
      <c r="BGQ99" s="512"/>
      <c r="BGR99" s="512"/>
      <c r="BGV99" s="512"/>
      <c r="BGX99" s="512"/>
      <c r="BGY99" s="512"/>
      <c r="BGZ99" s="512"/>
      <c r="BHD99" s="512"/>
      <c r="BHF99" s="512"/>
      <c r="BHG99" s="512"/>
      <c r="BHH99" s="512"/>
      <c r="BHL99" s="512"/>
      <c r="BHN99" s="512"/>
      <c r="BHO99" s="512"/>
      <c r="BHP99" s="512"/>
      <c r="BHT99" s="512"/>
      <c r="BHV99" s="512"/>
      <c r="BHW99" s="512"/>
      <c r="BHX99" s="512"/>
      <c r="BIB99" s="512"/>
      <c r="BID99" s="512"/>
      <c r="BIE99" s="512"/>
      <c r="BIF99" s="512"/>
      <c r="BIJ99" s="512"/>
      <c r="BIL99" s="512"/>
      <c r="BIM99" s="512"/>
      <c r="BIN99" s="512"/>
      <c r="BIR99" s="512"/>
      <c r="BIT99" s="512"/>
      <c r="BIU99" s="512"/>
      <c r="BIV99" s="512"/>
      <c r="BIZ99" s="512"/>
      <c r="BJB99" s="512"/>
      <c r="BJC99" s="512"/>
      <c r="BJD99" s="512"/>
      <c r="BJH99" s="512"/>
      <c r="BJJ99" s="512"/>
      <c r="BJK99" s="512"/>
      <c r="BJL99" s="512"/>
      <c r="BJP99" s="512"/>
      <c r="BJR99" s="512"/>
      <c r="BJS99" s="512"/>
      <c r="BJT99" s="512"/>
      <c r="BJX99" s="512"/>
      <c r="BJZ99" s="512"/>
      <c r="BKA99" s="512"/>
      <c r="BKB99" s="512"/>
      <c r="BKF99" s="512"/>
      <c r="BKH99" s="512"/>
      <c r="BKI99" s="512"/>
      <c r="BKJ99" s="512"/>
      <c r="BKN99" s="512"/>
      <c r="BKP99" s="512"/>
      <c r="BKQ99" s="512"/>
      <c r="BKR99" s="512"/>
      <c r="BKV99" s="512"/>
      <c r="BKX99" s="512"/>
      <c r="BKY99" s="512"/>
      <c r="BKZ99" s="512"/>
      <c r="BLD99" s="512"/>
      <c r="BLF99" s="512"/>
      <c r="BLG99" s="512"/>
      <c r="BLH99" s="512"/>
      <c r="BLL99" s="512"/>
      <c r="BLN99" s="512"/>
      <c r="BLO99" s="512"/>
      <c r="BLP99" s="512"/>
      <c r="BLT99" s="512"/>
      <c r="BLV99" s="512"/>
      <c r="BLW99" s="512"/>
      <c r="BLX99" s="512"/>
      <c r="BMB99" s="512"/>
      <c r="BMD99" s="512"/>
      <c r="BME99" s="512"/>
      <c r="BMF99" s="512"/>
      <c r="BMJ99" s="512"/>
      <c r="BML99" s="512"/>
      <c r="BMM99" s="512"/>
      <c r="BMN99" s="512"/>
      <c r="BMR99" s="512"/>
      <c r="BMT99" s="512"/>
      <c r="BMU99" s="512"/>
      <c r="BMV99" s="512"/>
      <c r="BMZ99" s="512"/>
      <c r="BNB99" s="512"/>
      <c r="BNC99" s="512"/>
      <c r="BND99" s="512"/>
      <c r="BNH99" s="512"/>
      <c r="BNJ99" s="512"/>
      <c r="BNK99" s="512"/>
      <c r="BNL99" s="512"/>
      <c r="BNP99" s="512"/>
      <c r="BNR99" s="512"/>
      <c r="BNS99" s="512"/>
      <c r="BNT99" s="512"/>
      <c r="BNX99" s="512"/>
      <c r="BNZ99" s="512"/>
      <c r="BOA99" s="512"/>
      <c r="BOB99" s="512"/>
      <c r="BOF99" s="512"/>
      <c r="BOH99" s="512"/>
      <c r="BOI99" s="512"/>
      <c r="BOJ99" s="512"/>
      <c r="BON99" s="512"/>
      <c r="BOP99" s="512"/>
      <c r="BOQ99" s="512"/>
      <c r="BOR99" s="512"/>
      <c r="BOV99" s="512"/>
      <c r="BOX99" s="512"/>
      <c r="BOY99" s="512"/>
      <c r="BOZ99" s="512"/>
      <c r="BPD99" s="512"/>
      <c r="BPF99" s="512"/>
      <c r="BPG99" s="512"/>
      <c r="BPH99" s="512"/>
      <c r="BPL99" s="512"/>
      <c r="BPN99" s="512"/>
      <c r="BPO99" s="512"/>
      <c r="BPP99" s="512"/>
      <c r="BPT99" s="512"/>
      <c r="BPV99" s="512"/>
      <c r="BPW99" s="512"/>
      <c r="BPX99" s="512"/>
      <c r="BQB99" s="512"/>
      <c r="BQD99" s="512"/>
      <c r="BQE99" s="512"/>
      <c r="BQF99" s="512"/>
      <c r="BQJ99" s="512"/>
      <c r="BQL99" s="512"/>
      <c r="BQM99" s="512"/>
      <c r="BQN99" s="512"/>
      <c r="BQR99" s="512"/>
      <c r="BQT99" s="512"/>
      <c r="BQU99" s="512"/>
      <c r="BQV99" s="512"/>
      <c r="BQZ99" s="512"/>
      <c r="BRB99" s="512"/>
      <c r="BRC99" s="512"/>
      <c r="BRD99" s="512"/>
      <c r="BRH99" s="512"/>
      <c r="BRJ99" s="512"/>
      <c r="BRK99" s="512"/>
      <c r="BRL99" s="512"/>
      <c r="BRP99" s="512"/>
      <c r="BRR99" s="512"/>
      <c r="BRS99" s="512"/>
      <c r="BRT99" s="512"/>
      <c r="BRX99" s="512"/>
      <c r="BRZ99" s="512"/>
      <c r="BSA99" s="512"/>
      <c r="BSB99" s="512"/>
      <c r="BSF99" s="512"/>
      <c r="BSH99" s="512"/>
      <c r="BSI99" s="512"/>
      <c r="BSJ99" s="512"/>
      <c r="BSN99" s="512"/>
      <c r="BSP99" s="512"/>
      <c r="BSQ99" s="512"/>
      <c r="BSR99" s="512"/>
      <c r="BSV99" s="512"/>
      <c r="BSX99" s="512"/>
      <c r="BSY99" s="512"/>
      <c r="BSZ99" s="512"/>
      <c r="BTD99" s="512"/>
      <c r="BTF99" s="512"/>
      <c r="BTG99" s="512"/>
      <c r="BTH99" s="512"/>
      <c r="BTL99" s="512"/>
      <c r="BTN99" s="512"/>
      <c r="BTO99" s="512"/>
      <c r="BTP99" s="512"/>
      <c r="BTT99" s="512"/>
      <c r="BTV99" s="512"/>
      <c r="BTW99" s="512"/>
      <c r="BTX99" s="512"/>
      <c r="BUB99" s="512"/>
      <c r="BUD99" s="512"/>
      <c r="BUE99" s="512"/>
      <c r="BUF99" s="512"/>
      <c r="BUJ99" s="512"/>
      <c r="BUL99" s="512"/>
      <c r="BUM99" s="512"/>
      <c r="BUN99" s="512"/>
      <c r="BUR99" s="512"/>
      <c r="BUT99" s="512"/>
      <c r="BUU99" s="512"/>
      <c r="BUV99" s="512"/>
      <c r="BUZ99" s="512"/>
      <c r="BVB99" s="512"/>
      <c r="BVC99" s="512"/>
      <c r="BVD99" s="512"/>
      <c r="BVH99" s="512"/>
      <c r="BVJ99" s="512"/>
      <c r="BVK99" s="512"/>
      <c r="BVL99" s="512"/>
      <c r="BVP99" s="512"/>
      <c r="BVR99" s="512"/>
      <c r="BVS99" s="512"/>
      <c r="BVT99" s="512"/>
      <c r="BVX99" s="512"/>
      <c r="BVZ99" s="512"/>
      <c r="BWA99" s="512"/>
      <c r="BWB99" s="512"/>
      <c r="BWF99" s="512"/>
      <c r="BWH99" s="512"/>
      <c r="BWI99" s="512"/>
      <c r="BWJ99" s="512"/>
      <c r="BWN99" s="512"/>
      <c r="BWP99" s="512"/>
      <c r="BWQ99" s="512"/>
      <c r="BWR99" s="512"/>
      <c r="BWV99" s="512"/>
      <c r="BWX99" s="512"/>
      <c r="BWY99" s="512"/>
      <c r="BWZ99" s="512"/>
      <c r="BXD99" s="512"/>
      <c r="BXF99" s="512"/>
      <c r="BXG99" s="512"/>
      <c r="BXH99" s="512"/>
      <c r="BXL99" s="512"/>
      <c r="BXN99" s="512"/>
      <c r="BXO99" s="512"/>
      <c r="BXP99" s="512"/>
      <c r="BXT99" s="512"/>
      <c r="BXV99" s="512"/>
      <c r="BXW99" s="512"/>
      <c r="BXX99" s="512"/>
      <c r="BYB99" s="512"/>
      <c r="BYD99" s="512"/>
      <c r="BYE99" s="512"/>
      <c r="BYF99" s="512"/>
      <c r="BYJ99" s="512"/>
      <c r="BYL99" s="512"/>
      <c r="BYM99" s="512"/>
      <c r="BYN99" s="512"/>
      <c r="BYR99" s="512"/>
      <c r="BYT99" s="512"/>
      <c r="BYU99" s="512"/>
      <c r="BYV99" s="512"/>
      <c r="BYZ99" s="512"/>
      <c r="BZB99" s="512"/>
      <c r="BZC99" s="512"/>
      <c r="BZD99" s="512"/>
      <c r="BZH99" s="512"/>
      <c r="BZJ99" s="512"/>
      <c r="BZK99" s="512"/>
      <c r="BZL99" s="512"/>
      <c r="BZP99" s="512"/>
      <c r="BZR99" s="512"/>
      <c r="BZS99" s="512"/>
      <c r="BZT99" s="512"/>
      <c r="BZX99" s="512"/>
      <c r="BZZ99" s="512"/>
      <c r="CAA99" s="512"/>
      <c r="CAB99" s="512"/>
      <c r="CAF99" s="512"/>
      <c r="CAH99" s="512"/>
      <c r="CAI99" s="512"/>
      <c r="CAJ99" s="512"/>
      <c r="CAN99" s="512"/>
      <c r="CAP99" s="512"/>
      <c r="CAQ99" s="512"/>
      <c r="CAR99" s="512"/>
      <c r="CAV99" s="512"/>
      <c r="CAX99" s="512"/>
      <c r="CAY99" s="512"/>
      <c r="CAZ99" s="512"/>
      <c r="CBD99" s="512"/>
      <c r="CBF99" s="512"/>
      <c r="CBG99" s="512"/>
      <c r="CBH99" s="512"/>
      <c r="CBL99" s="512"/>
      <c r="CBN99" s="512"/>
      <c r="CBO99" s="512"/>
      <c r="CBP99" s="512"/>
      <c r="CBT99" s="512"/>
      <c r="CBV99" s="512"/>
      <c r="CBW99" s="512"/>
      <c r="CBX99" s="512"/>
      <c r="CCB99" s="512"/>
      <c r="CCD99" s="512"/>
      <c r="CCE99" s="512"/>
      <c r="CCF99" s="512"/>
      <c r="CCJ99" s="512"/>
      <c r="CCL99" s="512"/>
      <c r="CCM99" s="512"/>
      <c r="CCN99" s="512"/>
      <c r="CCR99" s="512"/>
      <c r="CCT99" s="512"/>
      <c r="CCU99" s="512"/>
      <c r="CCV99" s="512"/>
      <c r="CCZ99" s="512"/>
      <c r="CDB99" s="512"/>
      <c r="CDC99" s="512"/>
      <c r="CDD99" s="512"/>
      <c r="CDH99" s="512"/>
      <c r="CDJ99" s="512"/>
      <c r="CDK99" s="512"/>
      <c r="CDL99" s="512"/>
      <c r="CDP99" s="512"/>
      <c r="CDR99" s="512"/>
      <c r="CDS99" s="512"/>
      <c r="CDT99" s="512"/>
      <c r="CDX99" s="512"/>
      <c r="CDZ99" s="512"/>
      <c r="CEA99" s="512"/>
      <c r="CEB99" s="512"/>
      <c r="CEF99" s="512"/>
      <c r="CEH99" s="512"/>
      <c r="CEI99" s="512"/>
      <c r="CEJ99" s="512"/>
      <c r="CEN99" s="512"/>
      <c r="CEP99" s="512"/>
      <c r="CEQ99" s="512"/>
      <c r="CER99" s="512"/>
      <c r="CEV99" s="512"/>
      <c r="CEX99" s="512"/>
      <c r="CEY99" s="512"/>
      <c r="CEZ99" s="512"/>
      <c r="CFD99" s="512"/>
      <c r="CFF99" s="512"/>
      <c r="CFG99" s="512"/>
      <c r="CFH99" s="512"/>
      <c r="CFL99" s="512"/>
      <c r="CFN99" s="512"/>
      <c r="CFO99" s="512"/>
      <c r="CFP99" s="512"/>
      <c r="CFT99" s="512"/>
      <c r="CFV99" s="512"/>
      <c r="CFW99" s="512"/>
      <c r="CFX99" s="512"/>
      <c r="CGB99" s="512"/>
      <c r="CGD99" s="512"/>
      <c r="CGE99" s="512"/>
      <c r="CGF99" s="512"/>
      <c r="CGJ99" s="512"/>
      <c r="CGL99" s="512"/>
      <c r="CGM99" s="512"/>
      <c r="CGN99" s="512"/>
      <c r="CGR99" s="512"/>
      <c r="CGT99" s="512"/>
      <c r="CGU99" s="512"/>
      <c r="CGV99" s="512"/>
      <c r="CGZ99" s="512"/>
      <c r="CHB99" s="512"/>
      <c r="CHC99" s="512"/>
      <c r="CHD99" s="512"/>
      <c r="CHH99" s="512"/>
      <c r="CHJ99" s="512"/>
      <c r="CHK99" s="512"/>
      <c r="CHL99" s="512"/>
      <c r="CHP99" s="512"/>
      <c r="CHR99" s="512"/>
      <c r="CHS99" s="512"/>
      <c r="CHT99" s="512"/>
      <c r="CHX99" s="512"/>
      <c r="CHZ99" s="512"/>
      <c r="CIA99" s="512"/>
      <c r="CIB99" s="512"/>
      <c r="CIF99" s="512"/>
      <c r="CIH99" s="512"/>
      <c r="CII99" s="512"/>
      <c r="CIJ99" s="512"/>
      <c r="CIN99" s="512"/>
      <c r="CIP99" s="512"/>
      <c r="CIQ99" s="512"/>
      <c r="CIR99" s="512"/>
      <c r="CIV99" s="512"/>
      <c r="CIX99" s="512"/>
      <c r="CIY99" s="512"/>
      <c r="CIZ99" s="512"/>
      <c r="CJD99" s="512"/>
      <c r="CJF99" s="512"/>
      <c r="CJG99" s="512"/>
      <c r="CJH99" s="512"/>
      <c r="CJL99" s="512"/>
      <c r="CJN99" s="512"/>
      <c r="CJO99" s="512"/>
      <c r="CJP99" s="512"/>
      <c r="CJT99" s="512"/>
      <c r="CJV99" s="512"/>
      <c r="CJW99" s="512"/>
      <c r="CJX99" s="512"/>
      <c r="CKB99" s="512"/>
      <c r="CKD99" s="512"/>
      <c r="CKE99" s="512"/>
      <c r="CKF99" s="512"/>
      <c r="CKJ99" s="512"/>
      <c r="CKL99" s="512"/>
      <c r="CKM99" s="512"/>
      <c r="CKN99" s="512"/>
      <c r="CKR99" s="512"/>
      <c r="CKT99" s="512"/>
      <c r="CKU99" s="512"/>
      <c r="CKV99" s="512"/>
      <c r="CKZ99" s="512"/>
      <c r="CLB99" s="512"/>
      <c r="CLC99" s="512"/>
      <c r="CLD99" s="512"/>
      <c r="CLH99" s="512"/>
      <c r="CLJ99" s="512"/>
      <c r="CLK99" s="512"/>
      <c r="CLL99" s="512"/>
      <c r="CLP99" s="512"/>
      <c r="CLR99" s="512"/>
      <c r="CLS99" s="512"/>
      <c r="CLT99" s="512"/>
      <c r="CLX99" s="512"/>
      <c r="CLZ99" s="512"/>
      <c r="CMA99" s="512"/>
      <c r="CMB99" s="512"/>
      <c r="CMF99" s="512"/>
      <c r="CMH99" s="512"/>
      <c r="CMI99" s="512"/>
      <c r="CMJ99" s="512"/>
      <c r="CMN99" s="512"/>
      <c r="CMP99" s="512"/>
      <c r="CMQ99" s="512"/>
      <c r="CMR99" s="512"/>
      <c r="CMV99" s="512"/>
      <c r="CMX99" s="512"/>
      <c r="CMY99" s="512"/>
      <c r="CMZ99" s="512"/>
      <c r="CND99" s="512"/>
      <c r="CNF99" s="512"/>
      <c r="CNG99" s="512"/>
      <c r="CNH99" s="512"/>
      <c r="CNL99" s="512"/>
      <c r="CNN99" s="512"/>
      <c r="CNO99" s="512"/>
      <c r="CNP99" s="512"/>
      <c r="CNT99" s="512"/>
      <c r="CNV99" s="512"/>
      <c r="CNW99" s="512"/>
      <c r="CNX99" s="512"/>
      <c r="COB99" s="512"/>
      <c r="COD99" s="512"/>
      <c r="COE99" s="512"/>
      <c r="COF99" s="512"/>
      <c r="COJ99" s="512"/>
      <c r="COL99" s="512"/>
      <c r="COM99" s="512"/>
      <c r="CON99" s="512"/>
      <c r="COR99" s="512"/>
      <c r="COT99" s="512"/>
      <c r="COU99" s="512"/>
      <c r="COV99" s="512"/>
      <c r="COZ99" s="512"/>
      <c r="CPB99" s="512"/>
      <c r="CPC99" s="512"/>
      <c r="CPD99" s="512"/>
      <c r="CPH99" s="512"/>
      <c r="CPJ99" s="512"/>
      <c r="CPK99" s="512"/>
      <c r="CPL99" s="512"/>
      <c r="CPP99" s="512"/>
      <c r="CPR99" s="512"/>
      <c r="CPS99" s="512"/>
      <c r="CPT99" s="512"/>
      <c r="CPX99" s="512"/>
      <c r="CPZ99" s="512"/>
      <c r="CQA99" s="512"/>
      <c r="CQB99" s="512"/>
      <c r="CQF99" s="512"/>
      <c r="CQH99" s="512"/>
      <c r="CQI99" s="512"/>
      <c r="CQJ99" s="512"/>
      <c r="CQN99" s="512"/>
      <c r="CQP99" s="512"/>
      <c r="CQQ99" s="512"/>
      <c r="CQR99" s="512"/>
      <c r="CQV99" s="512"/>
      <c r="CQX99" s="512"/>
      <c r="CQY99" s="512"/>
      <c r="CQZ99" s="512"/>
      <c r="CRD99" s="512"/>
      <c r="CRF99" s="512"/>
      <c r="CRG99" s="512"/>
      <c r="CRH99" s="512"/>
      <c r="CRL99" s="512"/>
      <c r="CRN99" s="512"/>
      <c r="CRO99" s="512"/>
      <c r="CRP99" s="512"/>
      <c r="CRT99" s="512"/>
      <c r="CRV99" s="512"/>
      <c r="CRW99" s="512"/>
      <c r="CRX99" s="512"/>
      <c r="CSB99" s="512"/>
      <c r="CSD99" s="512"/>
      <c r="CSE99" s="512"/>
      <c r="CSF99" s="512"/>
      <c r="CSJ99" s="512"/>
      <c r="CSL99" s="512"/>
      <c r="CSM99" s="512"/>
      <c r="CSN99" s="512"/>
      <c r="CSR99" s="512"/>
      <c r="CST99" s="512"/>
      <c r="CSU99" s="512"/>
      <c r="CSV99" s="512"/>
      <c r="CSZ99" s="512"/>
      <c r="CTB99" s="512"/>
      <c r="CTC99" s="512"/>
      <c r="CTD99" s="512"/>
      <c r="CTH99" s="512"/>
      <c r="CTJ99" s="512"/>
      <c r="CTK99" s="512"/>
      <c r="CTL99" s="512"/>
      <c r="CTP99" s="512"/>
      <c r="CTR99" s="512"/>
      <c r="CTS99" s="512"/>
      <c r="CTT99" s="512"/>
      <c r="CTX99" s="512"/>
      <c r="CTZ99" s="512"/>
      <c r="CUA99" s="512"/>
      <c r="CUB99" s="512"/>
      <c r="CUF99" s="512"/>
      <c r="CUH99" s="512"/>
      <c r="CUI99" s="512"/>
      <c r="CUJ99" s="512"/>
      <c r="CUN99" s="512"/>
      <c r="CUP99" s="512"/>
      <c r="CUQ99" s="512"/>
      <c r="CUR99" s="512"/>
      <c r="CUV99" s="512"/>
      <c r="CUX99" s="512"/>
      <c r="CUY99" s="512"/>
      <c r="CUZ99" s="512"/>
      <c r="CVD99" s="512"/>
      <c r="CVF99" s="512"/>
      <c r="CVG99" s="512"/>
      <c r="CVH99" s="512"/>
      <c r="CVL99" s="512"/>
      <c r="CVN99" s="512"/>
      <c r="CVO99" s="512"/>
      <c r="CVP99" s="512"/>
      <c r="CVT99" s="512"/>
      <c r="CVV99" s="512"/>
      <c r="CVW99" s="512"/>
      <c r="CVX99" s="512"/>
      <c r="CWB99" s="512"/>
      <c r="CWD99" s="512"/>
      <c r="CWE99" s="512"/>
      <c r="CWF99" s="512"/>
      <c r="CWJ99" s="512"/>
      <c r="CWL99" s="512"/>
      <c r="CWM99" s="512"/>
      <c r="CWN99" s="512"/>
      <c r="CWR99" s="512"/>
      <c r="CWT99" s="512"/>
      <c r="CWU99" s="512"/>
      <c r="CWV99" s="512"/>
      <c r="CWZ99" s="512"/>
      <c r="CXB99" s="512"/>
      <c r="CXC99" s="512"/>
      <c r="CXD99" s="512"/>
      <c r="CXH99" s="512"/>
      <c r="CXJ99" s="512"/>
      <c r="CXK99" s="512"/>
      <c r="CXL99" s="512"/>
      <c r="CXP99" s="512"/>
      <c r="CXR99" s="512"/>
      <c r="CXS99" s="512"/>
      <c r="CXT99" s="512"/>
      <c r="CXX99" s="512"/>
      <c r="CXZ99" s="512"/>
      <c r="CYA99" s="512"/>
      <c r="CYB99" s="512"/>
      <c r="CYF99" s="512"/>
      <c r="CYH99" s="512"/>
      <c r="CYI99" s="512"/>
      <c r="CYJ99" s="512"/>
      <c r="CYN99" s="512"/>
      <c r="CYP99" s="512"/>
      <c r="CYQ99" s="512"/>
      <c r="CYR99" s="512"/>
      <c r="CYV99" s="512"/>
      <c r="CYX99" s="512"/>
      <c r="CYY99" s="512"/>
      <c r="CYZ99" s="512"/>
      <c r="CZD99" s="512"/>
      <c r="CZF99" s="512"/>
      <c r="CZG99" s="512"/>
      <c r="CZH99" s="512"/>
      <c r="CZL99" s="512"/>
      <c r="CZN99" s="512"/>
      <c r="CZO99" s="512"/>
      <c r="CZP99" s="512"/>
      <c r="CZT99" s="512"/>
      <c r="CZV99" s="512"/>
      <c r="CZW99" s="512"/>
      <c r="CZX99" s="512"/>
      <c r="DAB99" s="512"/>
      <c r="DAD99" s="512"/>
      <c r="DAE99" s="512"/>
      <c r="DAF99" s="512"/>
      <c r="DAJ99" s="512"/>
      <c r="DAL99" s="512"/>
      <c r="DAM99" s="512"/>
      <c r="DAN99" s="512"/>
      <c r="DAR99" s="512"/>
      <c r="DAT99" s="512"/>
      <c r="DAU99" s="512"/>
      <c r="DAV99" s="512"/>
      <c r="DAZ99" s="512"/>
      <c r="DBB99" s="512"/>
      <c r="DBC99" s="512"/>
      <c r="DBD99" s="512"/>
      <c r="DBH99" s="512"/>
      <c r="DBJ99" s="512"/>
      <c r="DBK99" s="512"/>
      <c r="DBL99" s="512"/>
      <c r="DBP99" s="512"/>
      <c r="DBR99" s="512"/>
      <c r="DBS99" s="512"/>
      <c r="DBT99" s="512"/>
      <c r="DBX99" s="512"/>
      <c r="DBZ99" s="512"/>
      <c r="DCA99" s="512"/>
      <c r="DCB99" s="512"/>
      <c r="DCF99" s="512"/>
      <c r="DCH99" s="512"/>
      <c r="DCI99" s="512"/>
      <c r="DCJ99" s="512"/>
      <c r="DCN99" s="512"/>
      <c r="DCP99" s="512"/>
      <c r="DCQ99" s="512"/>
      <c r="DCR99" s="512"/>
      <c r="DCV99" s="512"/>
      <c r="DCX99" s="512"/>
      <c r="DCY99" s="512"/>
      <c r="DCZ99" s="512"/>
      <c r="DDD99" s="512"/>
      <c r="DDF99" s="512"/>
      <c r="DDG99" s="512"/>
      <c r="DDH99" s="512"/>
      <c r="DDL99" s="512"/>
      <c r="DDN99" s="512"/>
      <c r="DDO99" s="512"/>
      <c r="DDP99" s="512"/>
      <c r="DDT99" s="512"/>
      <c r="DDV99" s="512"/>
      <c r="DDW99" s="512"/>
      <c r="DDX99" s="512"/>
      <c r="DEB99" s="512"/>
      <c r="DED99" s="512"/>
      <c r="DEE99" s="512"/>
      <c r="DEF99" s="512"/>
      <c r="DEJ99" s="512"/>
      <c r="DEL99" s="512"/>
      <c r="DEM99" s="512"/>
      <c r="DEN99" s="512"/>
      <c r="DER99" s="512"/>
      <c r="DET99" s="512"/>
      <c r="DEU99" s="512"/>
      <c r="DEV99" s="512"/>
      <c r="DEZ99" s="512"/>
      <c r="DFB99" s="512"/>
      <c r="DFC99" s="512"/>
      <c r="DFD99" s="512"/>
      <c r="DFH99" s="512"/>
      <c r="DFJ99" s="512"/>
      <c r="DFK99" s="512"/>
      <c r="DFL99" s="512"/>
      <c r="DFP99" s="512"/>
      <c r="DFR99" s="512"/>
      <c r="DFS99" s="512"/>
      <c r="DFT99" s="512"/>
      <c r="DFX99" s="512"/>
      <c r="DFZ99" s="512"/>
      <c r="DGA99" s="512"/>
      <c r="DGB99" s="512"/>
      <c r="DGF99" s="512"/>
      <c r="DGH99" s="512"/>
      <c r="DGI99" s="512"/>
      <c r="DGJ99" s="512"/>
      <c r="DGN99" s="512"/>
      <c r="DGP99" s="512"/>
      <c r="DGQ99" s="512"/>
      <c r="DGR99" s="512"/>
      <c r="DGV99" s="512"/>
      <c r="DGX99" s="512"/>
      <c r="DGY99" s="512"/>
      <c r="DGZ99" s="512"/>
      <c r="DHD99" s="512"/>
      <c r="DHF99" s="512"/>
      <c r="DHG99" s="512"/>
      <c r="DHH99" s="512"/>
      <c r="DHL99" s="512"/>
      <c r="DHN99" s="512"/>
      <c r="DHO99" s="512"/>
      <c r="DHP99" s="512"/>
      <c r="DHT99" s="512"/>
      <c r="DHV99" s="512"/>
      <c r="DHW99" s="512"/>
      <c r="DHX99" s="512"/>
      <c r="DIB99" s="512"/>
      <c r="DID99" s="512"/>
      <c r="DIE99" s="512"/>
      <c r="DIF99" s="512"/>
      <c r="DIJ99" s="512"/>
      <c r="DIL99" s="512"/>
      <c r="DIM99" s="512"/>
      <c r="DIN99" s="512"/>
      <c r="DIR99" s="512"/>
      <c r="DIT99" s="512"/>
      <c r="DIU99" s="512"/>
      <c r="DIV99" s="512"/>
      <c r="DIZ99" s="512"/>
      <c r="DJB99" s="512"/>
      <c r="DJC99" s="512"/>
      <c r="DJD99" s="512"/>
      <c r="DJH99" s="512"/>
      <c r="DJJ99" s="512"/>
      <c r="DJK99" s="512"/>
      <c r="DJL99" s="512"/>
      <c r="DJP99" s="512"/>
      <c r="DJR99" s="512"/>
      <c r="DJS99" s="512"/>
      <c r="DJT99" s="512"/>
      <c r="DJX99" s="512"/>
      <c r="DJZ99" s="512"/>
      <c r="DKA99" s="512"/>
      <c r="DKB99" s="512"/>
      <c r="DKF99" s="512"/>
      <c r="DKH99" s="512"/>
      <c r="DKI99" s="512"/>
      <c r="DKJ99" s="512"/>
      <c r="DKN99" s="512"/>
      <c r="DKP99" s="512"/>
      <c r="DKQ99" s="512"/>
      <c r="DKR99" s="512"/>
      <c r="DKV99" s="512"/>
      <c r="DKX99" s="512"/>
      <c r="DKY99" s="512"/>
      <c r="DKZ99" s="512"/>
      <c r="DLD99" s="512"/>
      <c r="DLF99" s="512"/>
      <c r="DLG99" s="512"/>
      <c r="DLH99" s="512"/>
      <c r="DLL99" s="512"/>
      <c r="DLN99" s="512"/>
      <c r="DLO99" s="512"/>
      <c r="DLP99" s="512"/>
      <c r="DLT99" s="512"/>
      <c r="DLV99" s="512"/>
      <c r="DLW99" s="512"/>
      <c r="DLX99" s="512"/>
      <c r="DMB99" s="512"/>
      <c r="DMD99" s="512"/>
      <c r="DME99" s="512"/>
      <c r="DMF99" s="512"/>
      <c r="DMJ99" s="512"/>
      <c r="DML99" s="512"/>
      <c r="DMM99" s="512"/>
      <c r="DMN99" s="512"/>
      <c r="DMR99" s="512"/>
      <c r="DMT99" s="512"/>
      <c r="DMU99" s="512"/>
      <c r="DMV99" s="512"/>
      <c r="DMZ99" s="512"/>
      <c r="DNB99" s="512"/>
      <c r="DNC99" s="512"/>
      <c r="DND99" s="512"/>
      <c r="DNH99" s="512"/>
      <c r="DNJ99" s="512"/>
      <c r="DNK99" s="512"/>
      <c r="DNL99" s="512"/>
      <c r="DNP99" s="512"/>
      <c r="DNR99" s="512"/>
      <c r="DNS99" s="512"/>
      <c r="DNT99" s="512"/>
      <c r="DNX99" s="512"/>
      <c r="DNZ99" s="512"/>
      <c r="DOA99" s="512"/>
      <c r="DOB99" s="512"/>
      <c r="DOF99" s="512"/>
      <c r="DOH99" s="512"/>
      <c r="DOI99" s="512"/>
      <c r="DOJ99" s="512"/>
      <c r="DON99" s="512"/>
      <c r="DOP99" s="512"/>
      <c r="DOQ99" s="512"/>
      <c r="DOR99" s="512"/>
      <c r="DOV99" s="512"/>
      <c r="DOX99" s="512"/>
      <c r="DOY99" s="512"/>
      <c r="DOZ99" s="512"/>
      <c r="DPD99" s="512"/>
      <c r="DPF99" s="512"/>
      <c r="DPG99" s="512"/>
      <c r="DPH99" s="512"/>
      <c r="DPL99" s="512"/>
      <c r="DPN99" s="512"/>
      <c r="DPO99" s="512"/>
      <c r="DPP99" s="512"/>
      <c r="DPT99" s="512"/>
      <c r="DPV99" s="512"/>
      <c r="DPW99" s="512"/>
      <c r="DPX99" s="512"/>
      <c r="DQB99" s="512"/>
      <c r="DQD99" s="512"/>
      <c r="DQE99" s="512"/>
      <c r="DQF99" s="512"/>
      <c r="DQJ99" s="512"/>
      <c r="DQL99" s="512"/>
      <c r="DQM99" s="512"/>
      <c r="DQN99" s="512"/>
      <c r="DQR99" s="512"/>
      <c r="DQT99" s="512"/>
      <c r="DQU99" s="512"/>
      <c r="DQV99" s="512"/>
      <c r="DQZ99" s="512"/>
      <c r="DRB99" s="512"/>
      <c r="DRC99" s="512"/>
      <c r="DRD99" s="512"/>
      <c r="DRH99" s="512"/>
      <c r="DRJ99" s="512"/>
      <c r="DRK99" s="512"/>
      <c r="DRL99" s="512"/>
      <c r="DRP99" s="512"/>
      <c r="DRR99" s="512"/>
      <c r="DRS99" s="512"/>
      <c r="DRT99" s="512"/>
      <c r="DRX99" s="512"/>
      <c r="DRZ99" s="512"/>
      <c r="DSA99" s="512"/>
      <c r="DSB99" s="512"/>
      <c r="DSF99" s="512"/>
      <c r="DSH99" s="512"/>
      <c r="DSI99" s="512"/>
      <c r="DSJ99" s="512"/>
      <c r="DSN99" s="512"/>
      <c r="DSP99" s="512"/>
      <c r="DSQ99" s="512"/>
      <c r="DSR99" s="512"/>
      <c r="DSV99" s="512"/>
      <c r="DSX99" s="512"/>
      <c r="DSY99" s="512"/>
      <c r="DSZ99" s="512"/>
      <c r="DTD99" s="512"/>
      <c r="DTF99" s="512"/>
      <c r="DTG99" s="512"/>
      <c r="DTH99" s="512"/>
      <c r="DTL99" s="512"/>
      <c r="DTN99" s="512"/>
      <c r="DTO99" s="512"/>
      <c r="DTP99" s="512"/>
      <c r="DTT99" s="512"/>
      <c r="DTV99" s="512"/>
      <c r="DTW99" s="512"/>
      <c r="DTX99" s="512"/>
      <c r="DUB99" s="512"/>
      <c r="DUD99" s="512"/>
      <c r="DUE99" s="512"/>
      <c r="DUF99" s="512"/>
      <c r="DUJ99" s="512"/>
      <c r="DUL99" s="512"/>
      <c r="DUM99" s="512"/>
      <c r="DUN99" s="512"/>
      <c r="DUR99" s="512"/>
      <c r="DUT99" s="512"/>
      <c r="DUU99" s="512"/>
      <c r="DUV99" s="512"/>
      <c r="DUZ99" s="512"/>
      <c r="DVB99" s="512"/>
      <c r="DVC99" s="512"/>
      <c r="DVD99" s="512"/>
      <c r="DVH99" s="512"/>
      <c r="DVJ99" s="512"/>
      <c r="DVK99" s="512"/>
      <c r="DVL99" s="512"/>
      <c r="DVP99" s="512"/>
      <c r="DVR99" s="512"/>
      <c r="DVS99" s="512"/>
      <c r="DVT99" s="512"/>
      <c r="DVX99" s="512"/>
      <c r="DVZ99" s="512"/>
      <c r="DWA99" s="512"/>
      <c r="DWB99" s="512"/>
      <c r="DWF99" s="512"/>
      <c r="DWH99" s="512"/>
      <c r="DWI99" s="512"/>
      <c r="DWJ99" s="512"/>
      <c r="DWN99" s="512"/>
      <c r="DWP99" s="512"/>
      <c r="DWQ99" s="512"/>
      <c r="DWR99" s="512"/>
      <c r="DWV99" s="512"/>
      <c r="DWX99" s="512"/>
      <c r="DWY99" s="512"/>
      <c r="DWZ99" s="512"/>
      <c r="DXD99" s="512"/>
      <c r="DXF99" s="512"/>
      <c r="DXG99" s="512"/>
      <c r="DXH99" s="512"/>
      <c r="DXL99" s="512"/>
      <c r="DXN99" s="512"/>
      <c r="DXO99" s="512"/>
      <c r="DXP99" s="512"/>
      <c r="DXT99" s="512"/>
      <c r="DXV99" s="512"/>
      <c r="DXW99" s="512"/>
      <c r="DXX99" s="512"/>
      <c r="DYB99" s="512"/>
      <c r="DYD99" s="512"/>
      <c r="DYE99" s="512"/>
      <c r="DYF99" s="512"/>
      <c r="DYJ99" s="512"/>
      <c r="DYL99" s="512"/>
      <c r="DYM99" s="512"/>
      <c r="DYN99" s="512"/>
      <c r="DYR99" s="512"/>
      <c r="DYT99" s="512"/>
      <c r="DYU99" s="512"/>
      <c r="DYV99" s="512"/>
      <c r="DYZ99" s="512"/>
      <c r="DZB99" s="512"/>
      <c r="DZC99" s="512"/>
      <c r="DZD99" s="512"/>
      <c r="DZH99" s="512"/>
      <c r="DZJ99" s="512"/>
      <c r="DZK99" s="512"/>
      <c r="DZL99" s="512"/>
      <c r="DZP99" s="512"/>
      <c r="DZR99" s="512"/>
      <c r="DZS99" s="512"/>
      <c r="DZT99" s="512"/>
      <c r="DZX99" s="512"/>
      <c r="DZZ99" s="512"/>
      <c r="EAA99" s="512"/>
      <c r="EAB99" s="512"/>
      <c r="EAF99" s="512"/>
      <c r="EAH99" s="512"/>
      <c r="EAI99" s="512"/>
      <c r="EAJ99" s="512"/>
      <c r="EAN99" s="512"/>
      <c r="EAP99" s="512"/>
      <c r="EAQ99" s="512"/>
      <c r="EAR99" s="512"/>
      <c r="EAV99" s="512"/>
      <c r="EAX99" s="512"/>
      <c r="EAY99" s="512"/>
      <c r="EAZ99" s="512"/>
      <c r="EBD99" s="512"/>
      <c r="EBF99" s="512"/>
      <c r="EBG99" s="512"/>
      <c r="EBH99" s="512"/>
      <c r="EBL99" s="512"/>
      <c r="EBN99" s="512"/>
      <c r="EBO99" s="512"/>
      <c r="EBP99" s="512"/>
      <c r="EBT99" s="512"/>
      <c r="EBV99" s="512"/>
      <c r="EBW99" s="512"/>
      <c r="EBX99" s="512"/>
      <c r="ECB99" s="512"/>
      <c r="ECD99" s="512"/>
      <c r="ECE99" s="512"/>
      <c r="ECF99" s="512"/>
      <c r="ECJ99" s="512"/>
      <c r="ECL99" s="512"/>
      <c r="ECM99" s="512"/>
      <c r="ECN99" s="512"/>
      <c r="ECR99" s="512"/>
      <c r="ECT99" s="512"/>
      <c r="ECU99" s="512"/>
      <c r="ECV99" s="512"/>
      <c r="ECZ99" s="512"/>
      <c r="EDB99" s="512"/>
      <c r="EDC99" s="512"/>
      <c r="EDD99" s="512"/>
      <c r="EDH99" s="512"/>
      <c r="EDJ99" s="512"/>
      <c r="EDK99" s="512"/>
      <c r="EDL99" s="512"/>
      <c r="EDP99" s="512"/>
      <c r="EDR99" s="512"/>
      <c r="EDS99" s="512"/>
      <c r="EDT99" s="512"/>
      <c r="EDX99" s="512"/>
      <c r="EDZ99" s="512"/>
      <c r="EEA99" s="512"/>
      <c r="EEB99" s="512"/>
      <c r="EEF99" s="512"/>
      <c r="EEH99" s="512"/>
      <c r="EEI99" s="512"/>
      <c r="EEJ99" s="512"/>
      <c r="EEN99" s="512"/>
      <c r="EEP99" s="512"/>
      <c r="EEQ99" s="512"/>
      <c r="EER99" s="512"/>
      <c r="EEV99" s="512"/>
      <c r="EEX99" s="512"/>
      <c r="EEY99" s="512"/>
      <c r="EEZ99" s="512"/>
      <c r="EFD99" s="512"/>
      <c r="EFF99" s="512"/>
      <c r="EFG99" s="512"/>
      <c r="EFH99" s="512"/>
      <c r="EFL99" s="512"/>
      <c r="EFN99" s="512"/>
      <c r="EFO99" s="512"/>
      <c r="EFP99" s="512"/>
      <c r="EFT99" s="512"/>
      <c r="EFV99" s="512"/>
      <c r="EFW99" s="512"/>
      <c r="EFX99" s="512"/>
      <c r="EGB99" s="512"/>
      <c r="EGD99" s="512"/>
      <c r="EGE99" s="512"/>
      <c r="EGF99" s="512"/>
      <c r="EGJ99" s="512"/>
      <c r="EGL99" s="512"/>
      <c r="EGM99" s="512"/>
      <c r="EGN99" s="512"/>
      <c r="EGR99" s="512"/>
      <c r="EGT99" s="512"/>
      <c r="EGU99" s="512"/>
      <c r="EGV99" s="512"/>
      <c r="EGZ99" s="512"/>
      <c r="EHB99" s="512"/>
      <c r="EHC99" s="512"/>
      <c r="EHD99" s="512"/>
      <c r="EHH99" s="512"/>
      <c r="EHJ99" s="512"/>
      <c r="EHK99" s="512"/>
      <c r="EHL99" s="512"/>
      <c r="EHP99" s="512"/>
      <c r="EHR99" s="512"/>
      <c r="EHS99" s="512"/>
      <c r="EHT99" s="512"/>
      <c r="EHX99" s="512"/>
      <c r="EHZ99" s="512"/>
      <c r="EIA99" s="512"/>
      <c r="EIB99" s="512"/>
      <c r="EIF99" s="512"/>
      <c r="EIH99" s="512"/>
      <c r="EII99" s="512"/>
      <c r="EIJ99" s="512"/>
      <c r="EIN99" s="512"/>
      <c r="EIP99" s="512"/>
      <c r="EIQ99" s="512"/>
      <c r="EIR99" s="512"/>
      <c r="EIV99" s="512"/>
      <c r="EIX99" s="512"/>
      <c r="EIY99" s="512"/>
      <c r="EIZ99" s="512"/>
      <c r="EJD99" s="512"/>
      <c r="EJF99" s="512"/>
      <c r="EJG99" s="512"/>
      <c r="EJH99" s="512"/>
      <c r="EJL99" s="512"/>
      <c r="EJN99" s="512"/>
      <c r="EJO99" s="512"/>
      <c r="EJP99" s="512"/>
      <c r="EJT99" s="512"/>
      <c r="EJV99" s="512"/>
      <c r="EJW99" s="512"/>
      <c r="EJX99" s="512"/>
      <c r="EKB99" s="512"/>
      <c r="EKD99" s="512"/>
      <c r="EKE99" s="512"/>
      <c r="EKF99" s="512"/>
      <c r="EKJ99" s="512"/>
      <c r="EKL99" s="512"/>
      <c r="EKM99" s="512"/>
      <c r="EKN99" s="512"/>
      <c r="EKR99" s="512"/>
      <c r="EKT99" s="512"/>
      <c r="EKU99" s="512"/>
      <c r="EKV99" s="512"/>
      <c r="EKZ99" s="512"/>
      <c r="ELB99" s="512"/>
      <c r="ELC99" s="512"/>
      <c r="ELD99" s="512"/>
      <c r="ELH99" s="512"/>
      <c r="ELJ99" s="512"/>
      <c r="ELK99" s="512"/>
      <c r="ELL99" s="512"/>
      <c r="ELP99" s="512"/>
      <c r="ELR99" s="512"/>
      <c r="ELS99" s="512"/>
      <c r="ELT99" s="512"/>
      <c r="ELX99" s="512"/>
      <c r="ELZ99" s="512"/>
      <c r="EMA99" s="512"/>
      <c r="EMB99" s="512"/>
      <c r="EMF99" s="512"/>
      <c r="EMH99" s="512"/>
      <c r="EMI99" s="512"/>
      <c r="EMJ99" s="512"/>
      <c r="EMN99" s="512"/>
      <c r="EMP99" s="512"/>
      <c r="EMQ99" s="512"/>
      <c r="EMR99" s="512"/>
      <c r="EMV99" s="512"/>
      <c r="EMX99" s="512"/>
      <c r="EMY99" s="512"/>
      <c r="EMZ99" s="512"/>
      <c r="END99" s="512"/>
      <c r="ENF99" s="512"/>
      <c r="ENG99" s="512"/>
      <c r="ENH99" s="512"/>
      <c r="ENL99" s="512"/>
      <c r="ENN99" s="512"/>
      <c r="ENO99" s="512"/>
      <c r="ENP99" s="512"/>
      <c r="ENT99" s="512"/>
      <c r="ENV99" s="512"/>
      <c r="ENW99" s="512"/>
      <c r="ENX99" s="512"/>
      <c r="EOB99" s="512"/>
      <c r="EOD99" s="512"/>
      <c r="EOE99" s="512"/>
      <c r="EOF99" s="512"/>
      <c r="EOJ99" s="512"/>
      <c r="EOL99" s="512"/>
      <c r="EOM99" s="512"/>
      <c r="EON99" s="512"/>
      <c r="EOR99" s="512"/>
      <c r="EOT99" s="512"/>
      <c r="EOU99" s="512"/>
      <c r="EOV99" s="512"/>
      <c r="EOZ99" s="512"/>
      <c r="EPB99" s="512"/>
      <c r="EPC99" s="512"/>
      <c r="EPD99" s="512"/>
      <c r="EPH99" s="512"/>
      <c r="EPJ99" s="512"/>
      <c r="EPK99" s="512"/>
      <c r="EPL99" s="512"/>
      <c r="EPP99" s="512"/>
      <c r="EPR99" s="512"/>
      <c r="EPS99" s="512"/>
      <c r="EPT99" s="512"/>
      <c r="EPX99" s="512"/>
      <c r="EPZ99" s="512"/>
      <c r="EQA99" s="512"/>
      <c r="EQB99" s="512"/>
      <c r="EQF99" s="512"/>
      <c r="EQH99" s="512"/>
      <c r="EQI99" s="512"/>
      <c r="EQJ99" s="512"/>
      <c r="EQN99" s="512"/>
      <c r="EQP99" s="512"/>
      <c r="EQQ99" s="512"/>
      <c r="EQR99" s="512"/>
      <c r="EQV99" s="512"/>
      <c r="EQX99" s="512"/>
      <c r="EQY99" s="512"/>
      <c r="EQZ99" s="512"/>
      <c r="ERD99" s="512"/>
      <c r="ERF99" s="512"/>
      <c r="ERG99" s="512"/>
      <c r="ERH99" s="512"/>
      <c r="ERL99" s="512"/>
      <c r="ERN99" s="512"/>
      <c r="ERO99" s="512"/>
      <c r="ERP99" s="512"/>
      <c r="ERT99" s="512"/>
      <c r="ERV99" s="512"/>
      <c r="ERW99" s="512"/>
      <c r="ERX99" s="512"/>
      <c r="ESB99" s="512"/>
      <c r="ESD99" s="512"/>
      <c r="ESE99" s="512"/>
      <c r="ESF99" s="512"/>
      <c r="ESJ99" s="512"/>
      <c r="ESL99" s="512"/>
      <c r="ESM99" s="512"/>
      <c r="ESN99" s="512"/>
      <c r="ESR99" s="512"/>
      <c r="EST99" s="512"/>
      <c r="ESU99" s="512"/>
      <c r="ESV99" s="512"/>
      <c r="ESZ99" s="512"/>
      <c r="ETB99" s="512"/>
      <c r="ETC99" s="512"/>
      <c r="ETD99" s="512"/>
      <c r="ETH99" s="512"/>
      <c r="ETJ99" s="512"/>
      <c r="ETK99" s="512"/>
      <c r="ETL99" s="512"/>
      <c r="ETP99" s="512"/>
      <c r="ETR99" s="512"/>
      <c r="ETS99" s="512"/>
      <c r="ETT99" s="512"/>
      <c r="ETX99" s="512"/>
      <c r="ETZ99" s="512"/>
      <c r="EUA99" s="512"/>
      <c r="EUB99" s="512"/>
      <c r="EUF99" s="512"/>
      <c r="EUH99" s="512"/>
      <c r="EUI99" s="512"/>
      <c r="EUJ99" s="512"/>
      <c r="EUN99" s="512"/>
      <c r="EUP99" s="512"/>
      <c r="EUQ99" s="512"/>
      <c r="EUR99" s="512"/>
      <c r="EUV99" s="512"/>
      <c r="EUX99" s="512"/>
      <c r="EUY99" s="512"/>
      <c r="EUZ99" s="512"/>
      <c r="EVD99" s="512"/>
      <c r="EVF99" s="512"/>
      <c r="EVG99" s="512"/>
      <c r="EVH99" s="512"/>
      <c r="EVL99" s="512"/>
      <c r="EVN99" s="512"/>
      <c r="EVO99" s="512"/>
      <c r="EVP99" s="512"/>
      <c r="EVT99" s="512"/>
      <c r="EVV99" s="512"/>
      <c r="EVW99" s="512"/>
      <c r="EVX99" s="512"/>
      <c r="EWB99" s="512"/>
      <c r="EWD99" s="512"/>
      <c r="EWE99" s="512"/>
      <c r="EWF99" s="512"/>
      <c r="EWJ99" s="512"/>
      <c r="EWL99" s="512"/>
      <c r="EWM99" s="512"/>
      <c r="EWN99" s="512"/>
      <c r="EWR99" s="512"/>
      <c r="EWT99" s="512"/>
      <c r="EWU99" s="512"/>
      <c r="EWV99" s="512"/>
      <c r="EWZ99" s="512"/>
      <c r="EXB99" s="512"/>
      <c r="EXC99" s="512"/>
      <c r="EXD99" s="512"/>
      <c r="EXH99" s="512"/>
      <c r="EXJ99" s="512"/>
      <c r="EXK99" s="512"/>
      <c r="EXL99" s="512"/>
      <c r="EXP99" s="512"/>
      <c r="EXR99" s="512"/>
      <c r="EXS99" s="512"/>
      <c r="EXT99" s="512"/>
      <c r="EXX99" s="512"/>
      <c r="EXZ99" s="512"/>
      <c r="EYA99" s="512"/>
      <c r="EYB99" s="512"/>
      <c r="EYF99" s="512"/>
      <c r="EYH99" s="512"/>
      <c r="EYI99" s="512"/>
      <c r="EYJ99" s="512"/>
      <c r="EYN99" s="512"/>
      <c r="EYP99" s="512"/>
      <c r="EYQ99" s="512"/>
      <c r="EYR99" s="512"/>
      <c r="EYV99" s="512"/>
      <c r="EYX99" s="512"/>
      <c r="EYY99" s="512"/>
      <c r="EYZ99" s="512"/>
      <c r="EZD99" s="512"/>
      <c r="EZF99" s="512"/>
      <c r="EZG99" s="512"/>
      <c r="EZH99" s="512"/>
      <c r="EZL99" s="512"/>
      <c r="EZN99" s="512"/>
      <c r="EZO99" s="512"/>
      <c r="EZP99" s="512"/>
      <c r="EZT99" s="512"/>
      <c r="EZV99" s="512"/>
      <c r="EZW99" s="512"/>
      <c r="EZX99" s="512"/>
      <c r="FAB99" s="512"/>
      <c r="FAD99" s="512"/>
      <c r="FAE99" s="512"/>
      <c r="FAF99" s="512"/>
      <c r="FAJ99" s="512"/>
      <c r="FAL99" s="512"/>
      <c r="FAM99" s="512"/>
      <c r="FAN99" s="512"/>
      <c r="FAR99" s="512"/>
      <c r="FAT99" s="512"/>
      <c r="FAU99" s="512"/>
      <c r="FAV99" s="512"/>
      <c r="FAZ99" s="512"/>
      <c r="FBB99" s="512"/>
      <c r="FBC99" s="512"/>
      <c r="FBD99" s="512"/>
      <c r="FBH99" s="512"/>
      <c r="FBJ99" s="512"/>
      <c r="FBK99" s="512"/>
      <c r="FBL99" s="512"/>
      <c r="FBP99" s="512"/>
      <c r="FBR99" s="512"/>
      <c r="FBS99" s="512"/>
      <c r="FBT99" s="512"/>
      <c r="FBX99" s="512"/>
      <c r="FBZ99" s="512"/>
      <c r="FCA99" s="512"/>
      <c r="FCB99" s="512"/>
      <c r="FCF99" s="512"/>
      <c r="FCH99" s="512"/>
      <c r="FCI99" s="512"/>
      <c r="FCJ99" s="512"/>
      <c r="FCN99" s="512"/>
      <c r="FCP99" s="512"/>
      <c r="FCQ99" s="512"/>
      <c r="FCR99" s="512"/>
      <c r="FCV99" s="512"/>
      <c r="FCX99" s="512"/>
      <c r="FCY99" s="512"/>
      <c r="FCZ99" s="512"/>
      <c r="FDD99" s="512"/>
      <c r="FDF99" s="512"/>
      <c r="FDG99" s="512"/>
      <c r="FDH99" s="512"/>
      <c r="FDL99" s="512"/>
      <c r="FDN99" s="512"/>
      <c r="FDO99" s="512"/>
      <c r="FDP99" s="512"/>
      <c r="FDT99" s="512"/>
      <c r="FDV99" s="512"/>
      <c r="FDW99" s="512"/>
      <c r="FDX99" s="512"/>
      <c r="FEB99" s="512"/>
      <c r="FED99" s="512"/>
      <c r="FEE99" s="512"/>
      <c r="FEF99" s="512"/>
      <c r="FEJ99" s="512"/>
      <c r="FEL99" s="512"/>
      <c r="FEM99" s="512"/>
      <c r="FEN99" s="512"/>
      <c r="FER99" s="512"/>
      <c r="FET99" s="512"/>
      <c r="FEU99" s="512"/>
      <c r="FEV99" s="512"/>
      <c r="FEZ99" s="512"/>
      <c r="FFB99" s="512"/>
      <c r="FFC99" s="512"/>
      <c r="FFD99" s="512"/>
      <c r="FFH99" s="512"/>
      <c r="FFJ99" s="512"/>
      <c r="FFK99" s="512"/>
      <c r="FFL99" s="512"/>
      <c r="FFP99" s="512"/>
      <c r="FFR99" s="512"/>
      <c r="FFS99" s="512"/>
      <c r="FFT99" s="512"/>
      <c r="FFX99" s="512"/>
      <c r="FFZ99" s="512"/>
      <c r="FGA99" s="512"/>
      <c r="FGB99" s="512"/>
      <c r="FGF99" s="512"/>
      <c r="FGH99" s="512"/>
      <c r="FGI99" s="512"/>
      <c r="FGJ99" s="512"/>
      <c r="FGN99" s="512"/>
      <c r="FGP99" s="512"/>
      <c r="FGQ99" s="512"/>
      <c r="FGR99" s="512"/>
      <c r="FGV99" s="512"/>
      <c r="FGX99" s="512"/>
      <c r="FGY99" s="512"/>
      <c r="FGZ99" s="512"/>
      <c r="FHD99" s="512"/>
      <c r="FHF99" s="512"/>
      <c r="FHG99" s="512"/>
      <c r="FHH99" s="512"/>
      <c r="FHL99" s="512"/>
      <c r="FHN99" s="512"/>
      <c r="FHO99" s="512"/>
      <c r="FHP99" s="512"/>
      <c r="FHT99" s="512"/>
      <c r="FHV99" s="512"/>
      <c r="FHW99" s="512"/>
      <c r="FHX99" s="512"/>
      <c r="FIB99" s="512"/>
      <c r="FID99" s="512"/>
      <c r="FIE99" s="512"/>
      <c r="FIF99" s="512"/>
      <c r="FIJ99" s="512"/>
      <c r="FIL99" s="512"/>
      <c r="FIM99" s="512"/>
      <c r="FIN99" s="512"/>
      <c r="FIR99" s="512"/>
      <c r="FIT99" s="512"/>
      <c r="FIU99" s="512"/>
      <c r="FIV99" s="512"/>
      <c r="FIZ99" s="512"/>
      <c r="FJB99" s="512"/>
      <c r="FJC99" s="512"/>
      <c r="FJD99" s="512"/>
      <c r="FJH99" s="512"/>
      <c r="FJJ99" s="512"/>
      <c r="FJK99" s="512"/>
      <c r="FJL99" s="512"/>
      <c r="FJP99" s="512"/>
      <c r="FJR99" s="512"/>
      <c r="FJS99" s="512"/>
      <c r="FJT99" s="512"/>
      <c r="FJX99" s="512"/>
      <c r="FJZ99" s="512"/>
      <c r="FKA99" s="512"/>
      <c r="FKB99" s="512"/>
      <c r="FKF99" s="512"/>
      <c r="FKH99" s="512"/>
      <c r="FKI99" s="512"/>
      <c r="FKJ99" s="512"/>
      <c r="FKN99" s="512"/>
      <c r="FKP99" s="512"/>
      <c r="FKQ99" s="512"/>
      <c r="FKR99" s="512"/>
      <c r="FKV99" s="512"/>
      <c r="FKX99" s="512"/>
      <c r="FKY99" s="512"/>
      <c r="FKZ99" s="512"/>
      <c r="FLD99" s="512"/>
      <c r="FLF99" s="512"/>
      <c r="FLG99" s="512"/>
      <c r="FLH99" s="512"/>
      <c r="FLL99" s="512"/>
      <c r="FLN99" s="512"/>
      <c r="FLO99" s="512"/>
      <c r="FLP99" s="512"/>
      <c r="FLT99" s="512"/>
      <c r="FLV99" s="512"/>
      <c r="FLW99" s="512"/>
      <c r="FLX99" s="512"/>
      <c r="FMB99" s="512"/>
      <c r="FMD99" s="512"/>
      <c r="FME99" s="512"/>
      <c r="FMF99" s="512"/>
      <c r="FMJ99" s="512"/>
      <c r="FML99" s="512"/>
      <c r="FMM99" s="512"/>
      <c r="FMN99" s="512"/>
      <c r="FMR99" s="512"/>
      <c r="FMT99" s="512"/>
      <c r="FMU99" s="512"/>
      <c r="FMV99" s="512"/>
      <c r="FMZ99" s="512"/>
      <c r="FNB99" s="512"/>
      <c r="FNC99" s="512"/>
      <c r="FND99" s="512"/>
      <c r="FNH99" s="512"/>
      <c r="FNJ99" s="512"/>
      <c r="FNK99" s="512"/>
      <c r="FNL99" s="512"/>
      <c r="FNP99" s="512"/>
      <c r="FNR99" s="512"/>
      <c r="FNS99" s="512"/>
      <c r="FNT99" s="512"/>
      <c r="FNX99" s="512"/>
      <c r="FNZ99" s="512"/>
      <c r="FOA99" s="512"/>
      <c r="FOB99" s="512"/>
      <c r="FOF99" s="512"/>
      <c r="FOH99" s="512"/>
      <c r="FOI99" s="512"/>
      <c r="FOJ99" s="512"/>
      <c r="FON99" s="512"/>
      <c r="FOP99" s="512"/>
      <c r="FOQ99" s="512"/>
      <c r="FOR99" s="512"/>
      <c r="FOV99" s="512"/>
      <c r="FOX99" s="512"/>
      <c r="FOY99" s="512"/>
      <c r="FOZ99" s="512"/>
      <c r="FPD99" s="512"/>
      <c r="FPF99" s="512"/>
      <c r="FPG99" s="512"/>
      <c r="FPH99" s="512"/>
      <c r="FPL99" s="512"/>
      <c r="FPN99" s="512"/>
      <c r="FPO99" s="512"/>
      <c r="FPP99" s="512"/>
      <c r="FPT99" s="512"/>
      <c r="FPV99" s="512"/>
      <c r="FPW99" s="512"/>
      <c r="FPX99" s="512"/>
      <c r="FQB99" s="512"/>
      <c r="FQD99" s="512"/>
      <c r="FQE99" s="512"/>
      <c r="FQF99" s="512"/>
      <c r="FQJ99" s="512"/>
      <c r="FQL99" s="512"/>
      <c r="FQM99" s="512"/>
      <c r="FQN99" s="512"/>
      <c r="FQR99" s="512"/>
      <c r="FQT99" s="512"/>
      <c r="FQU99" s="512"/>
      <c r="FQV99" s="512"/>
      <c r="FQZ99" s="512"/>
      <c r="FRB99" s="512"/>
      <c r="FRC99" s="512"/>
      <c r="FRD99" s="512"/>
      <c r="FRH99" s="512"/>
      <c r="FRJ99" s="512"/>
      <c r="FRK99" s="512"/>
      <c r="FRL99" s="512"/>
      <c r="FRP99" s="512"/>
      <c r="FRR99" s="512"/>
      <c r="FRS99" s="512"/>
      <c r="FRT99" s="512"/>
      <c r="FRX99" s="512"/>
      <c r="FRZ99" s="512"/>
      <c r="FSA99" s="512"/>
      <c r="FSB99" s="512"/>
      <c r="FSF99" s="512"/>
      <c r="FSH99" s="512"/>
      <c r="FSI99" s="512"/>
      <c r="FSJ99" s="512"/>
      <c r="FSN99" s="512"/>
      <c r="FSP99" s="512"/>
      <c r="FSQ99" s="512"/>
      <c r="FSR99" s="512"/>
      <c r="FSV99" s="512"/>
      <c r="FSX99" s="512"/>
      <c r="FSY99" s="512"/>
      <c r="FSZ99" s="512"/>
      <c r="FTD99" s="512"/>
      <c r="FTF99" s="512"/>
      <c r="FTG99" s="512"/>
      <c r="FTH99" s="512"/>
      <c r="FTL99" s="512"/>
      <c r="FTN99" s="512"/>
      <c r="FTO99" s="512"/>
      <c r="FTP99" s="512"/>
      <c r="FTT99" s="512"/>
      <c r="FTV99" s="512"/>
      <c r="FTW99" s="512"/>
      <c r="FTX99" s="512"/>
      <c r="FUB99" s="512"/>
      <c r="FUD99" s="512"/>
      <c r="FUE99" s="512"/>
      <c r="FUF99" s="512"/>
      <c r="FUJ99" s="512"/>
      <c r="FUL99" s="512"/>
      <c r="FUM99" s="512"/>
      <c r="FUN99" s="512"/>
      <c r="FUR99" s="512"/>
      <c r="FUT99" s="512"/>
      <c r="FUU99" s="512"/>
      <c r="FUV99" s="512"/>
      <c r="FUZ99" s="512"/>
      <c r="FVB99" s="512"/>
      <c r="FVC99" s="512"/>
      <c r="FVD99" s="512"/>
      <c r="FVH99" s="512"/>
      <c r="FVJ99" s="512"/>
      <c r="FVK99" s="512"/>
      <c r="FVL99" s="512"/>
      <c r="FVP99" s="512"/>
      <c r="FVR99" s="512"/>
      <c r="FVS99" s="512"/>
      <c r="FVT99" s="512"/>
      <c r="FVX99" s="512"/>
      <c r="FVZ99" s="512"/>
      <c r="FWA99" s="512"/>
      <c r="FWB99" s="512"/>
      <c r="FWF99" s="512"/>
      <c r="FWH99" s="512"/>
      <c r="FWI99" s="512"/>
      <c r="FWJ99" s="512"/>
      <c r="FWN99" s="512"/>
      <c r="FWP99" s="512"/>
      <c r="FWQ99" s="512"/>
      <c r="FWR99" s="512"/>
      <c r="FWV99" s="512"/>
      <c r="FWX99" s="512"/>
      <c r="FWY99" s="512"/>
      <c r="FWZ99" s="512"/>
      <c r="FXD99" s="512"/>
      <c r="FXF99" s="512"/>
      <c r="FXG99" s="512"/>
      <c r="FXH99" s="512"/>
      <c r="FXL99" s="512"/>
      <c r="FXN99" s="512"/>
      <c r="FXO99" s="512"/>
      <c r="FXP99" s="512"/>
      <c r="FXT99" s="512"/>
      <c r="FXV99" s="512"/>
      <c r="FXW99" s="512"/>
      <c r="FXX99" s="512"/>
      <c r="FYB99" s="512"/>
      <c r="FYD99" s="512"/>
      <c r="FYE99" s="512"/>
      <c r="FYF99" s="512"/>
      <c r="FYJ99" s="512"/>
      <c r="FYL99" s="512"/>
      <c r="FYM99" s="512"/>
      <c r="FYN99" s="512"/>
      <c r="FYR99" s="512"/>
      <c r="FYT99" s="512"/>
      <c r="FYU99" s="512"/>
      <c r="FYV99" s="512"/>
      <c r="FYZ99" s="512"/>
      <c r="FZB99" s="512"/>
      <c r="FZC99" s="512"/>
      <c r="FZD99" s="512"/>
      <c r="FZH99" s="512"/>
      <c r="FZJ99" s="512"/>
      <c r="FZK99" s="512"/>
      <c r="FZL99" s="512"/>
      <c r="FZP99" s="512"/>
      <c r="FZR99" s="512"/>
      <c r="FZS99" s="512"/>
      <c r="FZT99" s="512"/>
      <c r="FZX99" s="512"/>
      <c r="FZZ99" s="512"/>
      <c r="GAA99" s="512"/>
      <c r="GAB99" s="512"/>
      <c r="GAF99" s="512"/>
      <c r="GAH99" s="512"/>
      <c r="GAI99" s="512"/>
      <c r="GAJ99" s="512"/>
      <c r="GAN99" s="512"/>
      <c r="GAP99" s="512"/>
      <c r="GAQ99" s="512"/>
      <c r="GAR99" s="512"/>
      <c r="GAV99" s="512"/>
      <c r="GAX99" s="512"/>
      <c r="GAY99" s="512"/>
      <c r="GAZ99" s="512"/>
      <c r="GBD99" s="512"/>
      <c r="GBF99" s="512"/>
      <c r="GBG99" s="512"/>
      <c r="GBH99" s="512"/>
      <c r="GBL99" s="512"/>
      <c r="GBN99" s="512"/>
      <c r="GBO99" s="512"/>
      <c r="GBP99" s="512"/>
      <c r="GBT99" s="512"/>
      <c r="GBV99" s="512"/>
      <c r="GBW99" s="512"/>
      <c r="GBX99" s="512"/>
      <c r="GCB99" s="512"/>
      <c r="GCD99" s="512"/>
      <c r="GCE99" s="512"/>
      <c r="GCF99" s="512"/>
      <c r="GCJ99" s="512"/>
      <c r="GCL99" s="512"/>
      <c r="GCM99" s="512"/>
      <c r="GCN99" s="512"/>
      <c r="GCR99" s="512"/>
      <c r="GCT99" s="512"/>
      <c r="GCU99" s="512"/>
      <c r="GCV99" s="512"/>
      <c r="GCZ99" s="512"/>
      <c r="GDB99" s="512"/>
      <c r="GDC99" s="512"/>
      <c r="GDD99" s="512"/>
      <c r="GDH99" s="512"/>
      <c r="GDJ99" s="512"/>
      <c r="GDK99" s="512"/>
      <c r="GDL99" s="512"/>
      <c r="GDP99" s="512"/>
      <c r="GDR99" s="512"/>
      <c r="GDS99" s="512"/>
      <c r="GDT99" s="512"/>
      <c r="GDX99" s="512"/>
      <c r="GDZ99" s="512"/>
      <c r="GEA99" s="512"/>
      <c r="GEB99" s="512"/>
      <c r="GEF99" s="512"/>
      <c r="GEH99" s="512"/>
      <c r="GEI99" s="512"/>
      <c r="GEJ99" s="512"/>
      <c r="GEN99" s="512"/>
      <c r="GEP99" s="512"/>
      <c r="GEQ99" s="512"/>
      <c r="GER99" s="512"/>
      <c r="GEV99" s="512"/>
      <c r="GEX99" s="512"/>
      <c r="GEY99" s="512"/>
      <c r="GEZ99" s="512"/>
      <c r="GFD99" s="512"/>
      <c r="GFF99" s="512"/>
      <c r="GFG99" s="512"/>
      <c r="GFH99" s="512"/>
      <c r="GFL99" s="512"/>
      <c r="GFN99" s="512"/>
      <c r="GFO99" s="512"/>
      <c r="GFP99" s="512"/>
      <c r="GFT99" s="512"/>
      <c r="GFV99" s="512"/>
      <c r="GFW99" s="512"/>
      <c r="GFX99" s="512"/>
      <c r="GGB99" s="512"/>
      <c r="GGD99" s="512"/>
      <c r="GGE99" s="512"/>
      <c r="GGF99" s="512"/>
      <c r="GGJ99" s="512"/>
      <c r="GGL99" s="512"/>
      <c r="GGM99" s="512"/>
      <c r="GGN99" s="512"/>
      <c r="GGR99" s="512"/>
      <c r="GGT99" s="512"/>
      <c r="GGU99" s="512"/>
      <c r="GGV99" s="512"/>
      <c r="GGZ99" s="512"/>
      <c r="GHB99" s="512"/>
      <c r="GHC99" s="512"/>
      <c r="GHD99" s="512"/>
      <c r="GHH99" s="512"/>
      <c r="GHJ99" s="512"/>
      <c r="GHK99" s="512"/>
      <c r="GHL99" s="512"/>
      <c r="GHP99" s="512"/>
      <c r="GHR99" s="512"/>
      <c r="GHS99" s="512"/>
      <c r="GHT99" s="512"/>
      <c r="GHX99" s="512"/>
      <c r="GHZ99" s="512"/>
      <c r="GIA99" s="512"/>
      <c r="GIB99" s="512"/>
      <c r="GIF99" s="512"/>
      <c r="GIH99" s="512"/>
      <c r="GII99" s="512"/>
      <c r="GIJ99" s="512"/>
      <c r="GIN99" s="512"/>
      <c r="GIP99" s="512"/>
      <c r="GIQ99" s="512"/>
      <c r="GIR99" s="512"/>
      <c r="GIV99" s="512"/>
      <c r="GIX99" s="512"/>
      <c r="GIY99" s="512"/>
      <c r="GIZ99" s="512"/>
      <c r="GJD99" s="512"/>
      <c r="GJF99" s="512"/>
      <c r="GJG99" s="512"/>
      <c r="GJH99" s="512"/>
      <c r="GJL99" s="512"/>
      <c r="GJN99" s="512"/>
      <c r="GJO99" s="512"/>
      <c r="GJP99" s="512"/>
      <c r="GJT99" s="512"/>
      <c r="GJV99" s="512"/>
      <c r="GJW99" s="512"/>
      <c r="GJX99" s="512"/>
      <c r="GKB99" s="512"/>
      <c r="GKD99" s="512"/>
      <c r="GKE99" s="512"/>
      <c r="GKF99" s="512"/>
      <c r="GKJ99" s="512"/>
      <c r="GKL99" s="512"/>
      <c r="GKM99" s="512"/>
      <c r="GKN99" s="512"/>
      <c r="GKR99" s="512"/>
      <c r="GKT99" s="512"/>
      <c r="GKU99" s="512"/>
      <c r="GKV99" s="512"/>
      <c r="GKZ99" s="512"/>
      <c r="GLB99" s="512"/>
      <c r="GLC99" s="512"/>
      <c r="GLD99" s="512"/>
      <c r="GLH99" s="512"/>
      <c r="GLJ99" s="512"/>
      <c r="GLK99" s="512"/>
      <c r="GLL99" s="512"/>
      <c r="GLP99" s="512"/>
      <c r="GLR99" s="512"/>
      <c r="GLS99" s="512"/>
      <c r="GLT99" s="512"/>
      <c r="GLX99" s="512"/>
      <c r="GLZ99" s="512"/>
      <c r="GMA99" s="512"/>
      <c r="GMB99" s="512"/>
      <c r="GMF99" s="512"/>
      <c r="GMH99" s="512"/>
      <c r="GMI99" s="512"/>
      <c r="GMJ99" s="512"/>
      <c r="GMN99" s="512"/>
      <c r="GMP99" s="512"/>
      <c r="GMQ99" s="512"/>
      <c r="GMR99" s="512"/>
      <c r="GMV99" s="512"/>
      <c r="GMX99" s="512"/>
      <c r="GMY99" s="512"/>
      <c r="GMZ99" s="512"/>
      <c r="GND99" s="512"/>
      <c r="GNF99" s="512"/>
      <c r="GNG99" s="512"/>
      <c r="GNH99" s="512"/>
      <c r="GNL99" s="512"/>
      <c r="GNN99" s="512"/>
      <c r="GNO99" s="512"/>
      <c r="GNP99" s="512"/>
      <c r="GNT99" s="512"/>
      <c r="GNV99" s="512"/>
      <c r="GNW99" s="512"/>
      <c r="GNX99" s="512"/>
      <c r="GOB99" s="512"/>
      <c r="GOD99" s="512"/>
      <c r="GOE99" s="512"/>
      <c r="GOF99" s="512"/>
      <c r="GOJ99" s="512"/>
      <c r="GOL99" s="512"/>
      <c r="GOM99" s="512"/>
      <c r="GON99" s="512"/>
      <c r="GOR99" s="512"/>
      <c r="GOT99" s="512"/>
      <c r="GOU99" s="512"/>
      <c r="GOV99" s="512"/>
      <c r="GOZ99" s="512"/>
      <c r="GPB99" s="512"/>
      <c r="GPC99" s="512"/>
      <c r="GPD99" s="512"/>
      <c r="GPH99" s="512"/>
      <c r="GPJ99" s="512"/>
      <c r="GPK99" s="512"/>
      <c r="GPL99" s="512"/>
      <c r="GPP99" s="512"/>
      <c r="GPR99" s="512"/>
      <c r="GPS99" s="512"/>
      <c r="GPT99" s="512"/>
      <c r="GPX99" s="512"/>
      <c r="GPZ99" s="512"/>
      <c r="GQA99" s="512"/>
      <c r="GQB99" s="512"/>
      <c r="GQF99" s="512"/>
      <c r="GQH99" s="512"/>
      <c r="GQI99" s="512"/>
      <c r="GQJ99" s="512"/>
      <c r="GQN99" s="512"/>
      <c r="GQP99" s="512"/>
      <c r="GQQ99" s="512"/>
      <c r="GQR99" s="512"/>
      <c r="GQV99" s="512"/>
      <c r="GQX99" s="512"/>
      <c r="GQY99" s="512"/>
      <c r="GQZ99" s="512"/>
      <c r="GRD99" s="512"/>
      <c r="GRF99" s="512"/>
      <c r="GRG99" s="512"/>
      <c r="GRH99" s="512"/>
      <c r="GRL99" s="512"/>
      <c r="GRN99" s="512"/>
      <c r="GRO99" s="512"/>
      <c r="GRP99" s="512"/>
      <c r="GRT99" s="512"/>
      <c r="GRV99" s="512"/>
      <c r="GRW99" s="512"/>
      <c r="GRX99" s="512"/>
      <c r="GSB99" s="512"/>
      <c r="GSD99" s="512"/>
      <c r="GSE99" s="512"/>
      <c r="GSF99" s="512"/>
      <c r="GSJ99" s="512"/>
      <c r="GSL99" s="512"/>
      <c r="GSM99" s="512"/>
      <c r="GSN99" s="512"/>
      <c r="GSR99" s="512"/>
      <c r="GST99" s="512"/>
      <c r="GSU99" s="512"/>
      <c r="GSV99" s="512"/>
      <c r="GSZ99" s="512"/>
      <c r="GTB99" s="512"/>
      <c r="GTC99" s="512"/>
      <c r="GTD99" s="512"/>
      <c r="GTH99" s="512"/>
      <c r="GTJ99" s="512"/>
      <c r="GTK99" s="512"/>
      <c r="GTL99" s="512"/>
      <c r="GTP99" s="512"/>
      <c r="GTR99" s="512"/>
      <c r="GTS99" s="512"/>
      <c r="GTT99" s="512"/>
      <c r="GTX99" s="512"/>
      <c r="GTZ99" s="512"/>
      <c r="GUA99" s="512"/>
      <c r="GUB99" s="512"/>
      <c r="GUF99" s="512"/>
      <c r="GUH99" s="512"/>
      <c r="GUI99" s="512"/>
      <c r="GUJ99" s="512"/>
      <c r="GUN99" s="512"/>
      <c r="GUP99" s="512"/>
      <c r="GUQ99" s="512"/>
      <c r="GUR99" s="512"/>
      <c r="GUV99" s="512"/>
      <c r="GUX99" s="512"/>
      <c r="GUY99" s="512"/>
      <c r="GUZ99" s="512"/>
      <c r="GVD99" s="512"/>
      <c r="GVF99" s="512"/>
      <c r="GVG99" s="512"/>
      <c r="GVH99" s="512"/>
      <c r="GVL99" s="512"/>
      <c r="GVN99" s="512"/>
      <c r="GVO99" s="512"/>
      <c r="GVP99" s="512"/>
      <c r="GVT99" s="512"/>
      <c r="GVV99" s="512"/>
      <c r="GVW99" s="512"/>
      <c r="GVX99" s="512"/>
      <c r="GWB99" s="512"/>
      <c r="GWD99" s="512"/>
      <c r="GWE99" s="512"/>
      <c r="GWF99" s="512"/>
      <c r="GWJ99" s="512"/>
      <c r="GWL99" s="512"/>
      <c r="GWM99" s="512"/>
      <c r="GWN99" s="512"/>
      <c r="GWR99" s="512"/>
      <c r="GWT99" s="512"/>
      <c r="GWU99" s="512"/>
      <c r="GWV99" s="512"/>
      <c r="GWZ99" s="512"/>
      <c r="GXB99" s="512"/>
      <c r="GXC99" s="512"/>
      <c r="GXD99" s="512"/>
      <c r="GXH99" s="512"/>
      <c r="GXJ99" s="512"/>
      <c r="GXK99" s="512"/>
      <c r="GXL99" s="512"/>
      <c r="GXP99" s="512"/>
      <c r="GXR99" s="512"/>
      <c r="GXS99" s="512"/>
      <c r="GXT99" s="512"/>
      <c r="GXX99" s="512"/>
      <c r="GXZ99" s="512"/>
      <c r="GYA99" s="512"/>
      <c r="GYB99" s="512"/>
      <c r="GYF99" s="512"/>
      <c r="GYH99" s="512"/>
      <c r="GYI99" s="512"/>
      <c r="GYJ99" s="512"/>
      <c r="GYN99" s="512"/>
      <c r="GYP99" s="512"/>
      <c r="GYQ99" s="512"/>
      <c r="GYR99" s="512"/>
      <c r="GYV99" s="512"/>
      <c r="GYX99" s="512"/>
      <c r="GYY99" s="512"/>
      <c r="GYZ99" s="512"/>
      <c r="GZD99" s="512"/>
      <c r="GZF99" s="512"/>
      <c r="GZG99" s="512"/>
      <c r="GZH99" s="512"/>
      <c r="GZL99" s="512"/>
      <c r="GZN99" s="512"/>
      <c r="GZO99" s="512"/>
      <c r="GZP99" s="512"/>
      <c r="GZT99" s="512"/>
      <c r="GZV99" s="512"/>
      <c r="GZW99" s="512"/>
      <c r="GZX99" s="512"/>
      <c r="HAB99" s="512"/>
      <c r="HAD99" s="512"/>
      <c r="HAE99" s="512"/>
      <c r="HAF99" s="512"/>
      <c r="HAJ99" s="512"/>
      <c r="HAL99" s="512"/>
      <c r="HAM99" s="512"/>
      <c r="HAN99" s="512"/>
      <c r="HAR99" s="512"/>
      <c r="HAT99" s="512"/>
      <c r="HAU99" s="512"/>
      <c r="HAV99" s="512"/>
      <c r="HAZ99" s="512"/>
      <c r="HBB99" s="512"/>
      <c r="HBC99" s="512"/>
      <c r="HBD99" s="512"/>
      <c r="HBH99" s="512"/>
      <c r="HBJ99" s="512"/>
      <c r="HBK99" s="512"/>
      <c r="HBL99" s="512"/>
      <c r="HBP99" s="512"/>
      <c r="HBR99" s="512"/>
      <c r="HBS99" s="512"/>
      <c r="HBT99" s="512"/>
      <c r="HBX99" s="512"/>
      <c r="HBZ99" s="512"/>
      <c r="HCA99" s="512"/>
      <c r="HCB99" s="512"/>
      <c r="HCF99" s="512"/>
      <c r="HCH99" s="512"/>
      <c r="HCI99" s="512"/>
      <c r="HCJ99" s="512"/>
      <c r="HCN99" s="512"/>
      <c r="HCP99" s="512"/>
      <c r="HCQ99" s="512"/>
      <c r="HCR99" s="512"/>
      <c r="HCV99" s="512"/>
      <c r="HCX99" s="512"/>
      <c r="HCY99" s="512"/>
      <c r="HCZ99" s="512"/>
      <c r="HDD99" s="512"/>
      <c r="HDF99" s="512"/>
      <c r="HDG99" s="512"/>
      <c r="HDH99" s="512"/>
      <c r="HDL99" s="512"/>
      <c r="HDN99" s="512"/>
      <c r="HDO99" s="512"/>
      <c r="HDP99" s="512"/>
      <c r="HDT99" s="512"/>
      <c r="HDV99" s="512"/>
      <c r="HDW99" s="512"/>
      <c r="HDX99" s="512"/>
      <c r="HEB99" s="512"/>
      <c r="HED99" s="512"/>
      <c r="HEE99" s="512"/>
      <c r="HEF99" s="512"/>
      <c r="HEJ99" s="512"/>
      <c r="HEL99" s="512"/>
      <c r="HEM99" s="512"/>
      <c r="HEN99" s="512"/>
      <c r="HER99" s="512"/>
      <c r="HET99" s="512"/>
      <c r="HEU99" s="512"/>
      <c r="HEV99" s="512"/>
      <c r="HEZ99" s="512"/>
      <c r="HFB99" s="512"/>
      <c r="HFC99" s="512"/>
      <c r="HFD99" s="512"/>
      <c r="HFH99" s="512"/>
      <c r="HFJ99" s="512"/>
      <c r="HFK99" s="512"/>
      <c r="HFL99" s="512"/>
      <c r="HFP99" s="512"/>
      <c r="HFR99" s="512"/>
      <c r="HFS99" s="512"/>
      <c r="HFT99" s="512"/>
      <c r="HFX99" s="512"/>
      <c r="HFZ99" s="512"/>
      <c r="HGA99" s="512"/>
      <c r="HGB99" s="512"/>
      <c r="HGF99" s="512"/>
      <c r="HGH99" s="512"/>
      <c r="HGI99" s="512"/>
      <c r="HGJ99" s="512"/>
      <c r="HGN99" s="512"/>
      <c r="HGP99" s="512"/>
      <c r="HGQ99" s="512"/>
      <c r="HGR99" s="512"/>
      <c r="HGV99" s="512"/>
      <c r="HGX99" s="512"/>
      <c r="HGY99" s="512"/>
      <c r="HGZ99" s="512"/>
      <c r="HHD99" s="512"/>
      <c r="HHF99" s="512"/>
      <c r="HHG99" s="512"/>
      <c r="HHH99" s="512"/>
      <c r="HHL99" s="512"/>
      <c r="HHN99" s="512"/>
      <c r="HHO99" s="512"/>
      <c r="HHP99" s="512"/>
      <c r="HHT99" s="512"/>
      <c r="HHV99" s="512"/>
      <c r="HHW99" s="512"/>
      <c r="HHX99" s="512"/>
      <c r="HIB99" s="512"/>
      <c r="HID99" s="512"/>
      <c r="HIE99" s="512"/>
      <c r="HIF99" s="512"/>
      <c r="HIJ99" s="512"/>
      <c r="HIL99" s="512"/>
      <c r="HIM99" s="512"/>
      <c r="HIN99" s="512"/>
      <c r="HIR99" s="512"/>
      <c r="HIT99" s="512"/>
      <c r="HIU99" s="512"/>
      <c r="HIV99" s="512"/>
      <c r="HIZ99" s="512"/>
      <c r="HJB99" s="512"/>
      <c r="HJC99" s="512"/>
      <c r="HJD99" s="512"/>
      <c r="HJH99" s="512"/>
      <c r="HJJ99" s="512"/>
      <c r="HJK99" s="512"/>
      <c r="HJL99" s="512"/>
      <c r="HJP99" s="512"/>
      <c r="HJR99" s="512"/>
      <c r="HJS99" s="512"/>
      <c r="HJT99" s="512"/>
      <c r="HJX99" s="512"/>
      <c r="HJZ99" s="512"/>
      <c r="HKA99" s="512"/>
      <c r="HKB99" s="512"/>
      <c r="HKF99" s="512"/>
      <c r="HKH99" s="512"/>
      <c r="HKI99" s="512"/>
      <c r="HKJ99" s="512"/>
      <c r="HKN99" s="512"/>
      <c r="HKP99" s="512"/>
      <c r="HKQ99" s="512"/>
      <c r="HKR99" s="512"/>
      <c r="HKV99" s="512"/>
      <c r="HKX99" s="512"/>
      <c r="HKY99" s="512"/>
      <c r="HKZ99" s="512"/>
      <c r="HLD99" s="512"/>
      <c r="HLF99" s="512"/>
      <c r="HLG99" s="512"/>
      <c r="HLH99" s="512"/>
      <c r="HLL99" s="512"/>
      <c r="HLN99" s="512"/>
      <c r="HLO99" s="512"/>
      <c r="HLP99" s="512"/>
      <c r="HLT99" s="512"/>
      <c r="HLV99" s="512"/>
      <c r="HLW99" s="512"/>
      <c r="HLX99" s="512"/>
      <c r="HMB99" s="512"/>
      <c r="HMD99" s="512"/>
      <c r="HME99" s="512"/>
      <c r="HMF99" s="512"/>
      <c r="HMJ99" s="512"/>
      <c r="HML99" s="512"/>
      <c r="HMM99" s="512"/>
      <c r="HMN99" s="512"/>
      <c r="HMR99" s="512"/>
      <c r="HMT99" s="512"/>
      <c r="HMU99" s="512"/>
      <c r="HMV99" s="512"/>
      <c r="HMZ99" s="512"/>
      <c r="HNB99" s="512"/>
      <c r="HNC99" s="512"/>
      <c r="HND99" s="512"/>
      <c r="HNH99" s="512"/>
      <c r="HNJ99" s="512"/>
      <c r="HNK99" s="512"/>
      <c r="HNL99" s="512"/>
      <c r="HNP99" s="512"/>
      <c r="HNR99" s="512"/>
      <c r="HNS99" s="512"/>
      <c r="HNT99" s="512"/>
      <c r="HNX99" s="512"/>
      <c r="HNZ99" s="512"/>
      <c r="HOA99" s="512"/>
      <c r="HOB99" s="512"/>
      <c r="HOF99" s="512"/>
      <c r="HOH99" s="512"/>
      <c r="HOI99" s="512"/>
      <c r="HOJ99" s="512"/>
      <c r="HON99" s="512"/>
      <c r="HOP99" s="512"/>
      <c r="HOQ99" s="512"/>
      <c r="HOR99" s="512"/>
      <c r="HOV99" s="512"/>
      <c r="HOX99" s="512"/>
      <c r="HOY99" s="512"/>
      <c r="HOZ99" s="512"/>
      <c r="HPD99" s="512"/>
      <c r="HPF99" s="512"/>
      <c r="HPG99" s="512"/>
      <c r="HPH99" s="512"/>
      <c r="HPL99" s="512"/>
      <c r="HPN99" s="512"/>
      <c r="HPO99" s="512"/>
      <c r="HPP99" s="512"/>
      <c r="HPT99" s="512"/>
      <c r="HPV99" s="512"/>
      <c r="HPW99" s="512"/>
      <c r="HPX99" s="512"/>
      <c r="HQB99" s="512"/>
      <c r="HQD99" s="512"/>
      <c r="HQE99" s="512"/>
      <c r="HQF99" s="512"/>
      <c r="HQJ99" s="512"/>
      <c r="HQL99" s="512"/>
      <c r="HQM99" s="512"/>
      <c r="HQN99" s="512"/>
      <c r="HQR99" s="512"/>
      <c r="HQT99" s="512"/>
      <c r="HQU99" s="512"/>
      <c r="HQV99" s="512"/>
      <c r="HQZ99" s="512"/>
      <c r="HRB99" s="512"/>
      <c r="HRC99" s="512"/>
      <c r="HRD99" s="512"/>
      <c r="HRH99" s="512"/>
      <c r="HRJ99" s="512"/>
      <c r="HRK99" s="512"/>
      <c r="HRL99" s="512"/>
      <c r="HRP99" s="512"/>
      <c r="HRR99" s="512"/>
      <c r="HRS99" s="512"/>
      <c r="HRT99" s="512"/>
      <c r="HRX99" s="512"/>
      <c r="HRZ99" s="512"/>
      <c r="HSA99" s="512"/>
      <c r="HSB99" s="512"/>
      <c r="HSF99" s="512"/>
      <c r="HSH99" s="512"/>
      <c r="HSI99" s="512"/>
      <c r="HSJ99" s="512"/>
      <c r="HSN99" s="512"/>
      <c r="HSP99" s="512"/>
      <c r="HSQ99" s="512"/>
      <c r="HSR99" s="512"/>
      <c r="HSV99" s="512"/>
      <c r="HSX99" s="512"/>
      <c r="HSY99" s="512"/>
      <c r="HSZ99" s="512"/>
      <c r="HTD99" s="512"/>
      <c r="HTF99" s="512"/>
      <c r="HTG99" s="512"/>
      <c r="HTH99" s="512"/>
      <c r="HTL99" s="512"/>
      <c r="HTN99" s="512"/>
      <c r="HTO99" s="512"/>
      <c r="HTP99" s="512"/>
      <c r="HTT99" s="512"/>
      <c r="HTV99" s="512"/>
      <c r="HTW99" s="512"/>
      <c r="HTX99" s="512"/>
      <c r="HUB99" s="512"/>
      <c r="HUD99" s="512"/>
      <c r="HUE99" s="512"/>
      <c r="HUF99" s="512"/>
      <c r="HUJ99" s="512"/>
      <c r="HUL99" s="512"/>
      <c r="HUM99" s="512"/>
      <c r="HUN99" s="512"/>
      <c r="HUR99" s="512"/>
      <c r="HUT99" s="512"/>
      <c r="HUU99" s="512"/>
      <c r="HUV99" s="512"/>
      <c r="HUZ99" s="512"/>
      <c r="HVB99" s="512"/>
      <c r="HVC99" s="512"/>
      <c r="HVD99" s="512"/>
      <c r="HVH99" s="512"/>
      <c r="HVJ99" s="512"/>
      <c r="HVK99" s="512"/>
      <c r="HVL99" s="512"/>
      <c r="HVP99" s="512"/>
      <c r="HVR99" s="512"/>
      <c r="HVS99" s="512"/>
      <c r="HVT99" s="512"/>
      <c r="HVX99" s="512"/>
      <c r="HVZ99" s="512"/>
      <c r="HWA99" s="512"/>
      <c r="HWB99" s="512"/>
      <c r="HWF99" s="512"/>
      <c r="HWH99" s="512"/>
      <c r="HWI99" s="512"/>
      <c r="HWJ99" s="512"/>
      <c r="HWN99" s="512"/>
      <c r="HWP99" s="512"/>
      <c r="HWQ99" s="512"/>
      <c r="HWR99" s="512"/>
      <c r="HWV99" s="512"/>
      <c r="HWX99" s="512"/>
      <c r="HWY99" s="512"/>
      <c r="HWZ99" s="512"/>
      <c r="HXD99" s="512"/>
      <c r="HXF99" s="512"/>
      <c r="HXG99" s="512"/>
      <c r="HXH99" s="512"/>
      <c r="HXL99" s="512"/>
      <c r="HXN99" s="512"/>
      <c r="HXO99" s="512"/>
      <c r="HXP99" s="512"/>
      <c r="HXT99" s="512"/>
      <c r="HXV99" s="512"/>
      <c r="HXW99" s="512"/>
      <c r="HXX99" s="512"/>
      <c r="HYB99" s="512"/>
      <c r="HYD99" s="512"/>
      <c r="HYE99" s="512"/>
      <c r="HYF99" s="512"/>
      <c r="HYJ99" s="512"/>
      <c r="HYL99" s="512"/>
      <c r="HYM99" s="512"/>
      <c r="HYN99" s="512"/>
      <c r="HYR99" s="512"/>
      <c r="HYT99" s="512"/>
      <c r="HYU99" s="512"/>
      <c r="HYV99" s="512"/>
      <c r="HYZ99" s="512"/>
      <c r="HZB99" s="512"/>
      <c r="HZC99" s="512"/>
      <c r="HZD99" s="512"/>
      <c r="HZH99" s="512"/>
      <c r="HZJ99" s="512"/>
      <c r="HZK99" s="512"/>
      <c r="HZL99" s="512"/>
      <c r="HZP99" s="512"/>
      <c r="HZR99" s="512"/>
      <c r="HZS99" s="512"/>
      <c r="HZT99" s="512"/>
      <c r="HZX99" s="512"/>
      <c r="HZZ99" s="512"/>
      <c r="IAA99" s="512"/>
      <c r="IAB99" s="512"/>
      <c r="IAF99" s="512"/>
      <c r="IAH99" s="512"/>
      <c r="IAI99" s="512"/>
      <c r="IAJ99" s="512"/>
      <c r="IAN99" s="512"/>
      <c r="IAP99" s="512"/>
      <c r="IAQ99" s="512"/>
      <c r="IAR99" s="512"/>
      <c r="IAV99" s="512"/>
      <c r="IAX99" s="512"/>
      <c r="IAY99" s="512"/>
      <c r="IAZ99" s="512"/>
      <c r="IBD99" s="512"/>
      <c r="IBF99" s="512"/>
      <c r="IBG99" s="512"/>
      <c r="IBH99" s="512"/>
      <c r="IBL99" s="512"/>
      <c r="IBN99" s="512"/>
      <c r="IBO99" s="512"/>
      <c r="IBP99" s="512"/>
      <c r="IBT99" s="512"/>
      <c r="IBV99" s="512"/>
      <c r="IBW99" s="512"/>
      <c r="IBX99" s="512"/>
      <c r="ICB99" s="512"/>
      <c r="ICD99" s="512"/>
      <c r="ICE99" s="512"/>
      <c r="ICF99" s="512"/>
      <c r="ICJ99" s="512"/>
      <c r="ICL99" s="512"/>
      <c r="ICM99" s="512"/>
      <c r="ICN99" s="512"/>
      <c r="ICR99" s="512"/>
      <c r="ICT99" s="512"/>
      <c r="ICU99" s="512"/>
      <c r="ICV99" s="512"/>
      <c r="ICZ99" s="512"/>
      <c r="IDB99" s="512"/>
      <c r="IDC99" s="512"/>
      <c r="IDD99" s="512"/>
      <c r="IDH99" s="512"/>
      <c r="IDJ99" s="512"/>
      <c r="IDK99" s="512"/>
      <c r="IDL99" s="512"/>
      <c r="IDP99" s="512"/>
      <c r="IDR99" s="512"/>
      <c r="IDS99" s="512"/>
      <c r="IDT99" s="512"/>
      <c r="IDX99" s="512"/>
      <c r="IDZ99" s="512"/>
      <c r="IEA99" s="512"/>
      <c r="IEB99" s="512"/>
      <c r="IEF99" s="512"/>
      <c r="IEH99" s="512"/>
      <c r="IEI99" s="512"/>
      <c r="IEJ99" s="512"/>
      <c r="IEN99" s="512"/>
      <c r="IEP99" s="512"/>
      <c r="IEQ99" s="512"/>
      <c r="IER99" s="512"/>
      <c r="IEV99" s="512"/>
      <c r="IEX99" s="512"/>
      <c r="IEY99" s="512"/>
      <c r="IEZ99" s="512"/>
      <c r="IFD99" s="512"/>
      <c r="IFF99" s="512"/>
      <c r="IFG99" s="512"/>
      <c r="IFH99" s="512"/>
      <c r="IFL99" s="512"/>
      <c r="IFN99" s="512"/>
      <c r="IFO99" s="512"/>
      <c r="IFP99" s="512"/>
      <c r="IFT99" s="512"/>
      <c r="IFV99" s="512"/>
      <c r="IFW99" s="512"/>
      <c r="IFX99" s="512"/>
      <c r="IGB99" s="512"/>
      <c r="IGD99" s="512"/>
      <c r="IGE99" s="512"/>
      <c r="IGF99" s="512"/>
      <c r="IGJ99" s="512"/>
      <c r="IGL99" s="512"/>
      <c r="IGM99" s="512"/>
      <c r="IGN99" s="512"/>
      <c r="IGR99" s="512"/>
      <c r="IGT99" s="512"/>
      <c r="IGU99" s="512"/>
      <c r="IGV99" s="512"/>
      <c r="IGZ99" s="512"/>
      <c r="IHB99" s="512"/>
      <c r="IHC99" s="512"/>
      <c r="IHD99" s="512"/>
      <c r="IHH99" s="512"/>
      <c r="IHJ99" s="512"/>
      <c r="IHK99" s="512"/>
      <c r="IHL99" s="512"/>
      <c r="IHP99" s="512"/>
      <c r="IHR99" s="512"/>
      <c r="IHS99" s="512"/>
      <c r="IHT99" s="512"/>
      <c r="IHX99" s="512"/>
      <c r="IHZ99" s="512"/>
      <c r="IIA99" s="512"/>
      <c r="IIB99" s="512"/>
      <c r="IIF99" s="512"/>
      <c r="IIH99" s="512"/>
      <c r="III99" s="512"/>
      <c r="IIJ99" s="512"/>
      <c r="IIN99" s="512"/>
      <c r="IIP99" s="512"/>
      <c r="IIQ99" s="512"/>
      <c r="IIR99" s="512"/>
      <c r="IIV99" s="512"/>
      <c r="IIX99" s="512"/>
      <c r="IIY99" s="512"/>
      <c r="IIZ99" s="512"/>
      <c r="IJD99" s="512"/>
      <c r="IJF99" s="512"/>
      <c r="IJG99" s="512"/>
      <c r="IJH99" s="512"/>
      <c r="IJL99" s="512"/>
      <c r="IJN99" s="512"/>
      <c r="IJO99" s="512"/>
      <c r="IJP99" s="512"/>
      <c r="IJT99" s="512"/>
      <c r="IJV99" s="512"/>
      <c r="IJW99" s="512"/>
      <c r="IJX99" s="512"/>
      <c r="IKB99" s="512"/>
      <c r="IKD99" s="512"/>
      <c r="IKE99" s="512"/>
      <c r="IKF99" s="512"/>
      <c r="IKJ99" s="512"/>
      <c r="IKL99" s="512"/>
      <c r="IKM99" s="512"/>
      <c r="IKN99" s="512"/>
      <c r="IKR99" s="512"/>
      <c r="IKT99" s="512"/>
      <c r="IKU99" s="512"/>
      <c r="IKV99" s="512"/>
      <c r="IKZ99" s="512"/>
      <c r="ILB99" s="512"/>
      <c r="ILC99" s="512"/>
      <c r="ILD99" s="512"/>
      <c r="ILH99" s="512"/>
      <c r="ILJ99" s="512"/>
      <c r="ILK99" s="512"/>
      <c r="ILL99" s="512"/>
      <c r="ILP99" s="512"/>
      <c r="ILR99" s="512"/>
      <c r="ILS99" s="512"/>
      <c r="ILT99" s="512"/>
      <c r="ILX99" s="512"/>
      <c r="ILZ99" s="512"/>
      <c r="IMA99" s="512"/>
      <c r="IMB99" s="512"/>
      <c r="IMF99" s="512"/>
      <c r="IMH99" s="512"/>
      <c r="IMI99" s="512"/>
      <c r="IMJ99" s="512"/>
      <c r="IMN99" s="512"/>
      <c r="IMP99" s="512"/>
      <c r="IMQ99" s="512"/>
      <c r="IMR99" s="512"/>
      <c r="IMV99" s="512"/>
      <c r="IMX99" s="512"/>
      <c r="IMY99" s="512"/>
      <c r="IMZ99" s="512"/>
      <c r="IND99" s="512"/>
      <c r="INF99" s="512"/>
      <c r="ING99" s="512"/>
      <c r="INH99" s="512"/>
      <c r="INL99" s="512"/>
      <c r="INN99" s="512"/>
      <c r="INO99" s="512"/>
      <c r="INP99" s="512"/>
      <c r="INT99" s="512"/>
      <c r="INV99" s="512"/>
      <c r="INW99" s="512"/>
      <c r="INX99" s="512"/>
      <c r="IOB99" s="512"/>
      <c r="IOD99" s="512"/>
      <c r="IOE99" s="512"/>
      <c r="IOF99" s="512"/>
      <c r="IOJ99" s="512"/>
      <c r="IOL99" s="512"/>
      <c r="IOM99" s="512"/>
      <c r="ION99" s="512"/>
      <c r="IOR99" s="512"/>
      <c r="IOT99" s="512"/>
      <c r="IOU99" s="512"/>
      <c r="IOV99" s="512"/>
      <c r="IOZ99" s="512"/>
      <c r="IPB99" s="512"/>
      <c r="IPC99" s="512"/>
      <c r="IPD99" s="512"/>
      <c r="IPH99" s="512"/>
      <c r="IPJ99" s="512"/>
      <c r="IPK99" s="512"/>
      <c r="IPL99" s="512"/>
      <c r="IPP99" s="512"/>
      <c r="IPR99" s="512"/>
      <c r="IPS99" s="512"/>
      <c r="IPT99" s="512"/>
      <c r="IPX99" s="512"/>
      <c r="IPZ99" s="512"/>
      <c r="IQA99" s="512"/>
      <c r="IQB99" s="512"/>
      <c r="IQF99" s="512"/>
      <c r="IQH99" s="512"/>
      <c r="IQI99" s="512"/>
      <c r="IQJ99" s="512"/>
      <c r="IQN99" s="512"/>
      <c r="IQP99" s="512"/>
      <c r="IQQ99" s="512"/>
      <c r="IQR99" s="512"/>
      <c r="IQV99" s="512"/>
      <c r="IQX99" s="512"/>
      <c r="IQY99" s="512"/>
      <c r="IQZ99" s="512"/>
      <c r="IRD99" s="512"/>
      <c r="IRF99" s="512"/>
      <c r="IRG99" s="512"/>
      <c r="IRH99" s="512"/>
      <c r="IRL99" s="512"/>
      <c r="IRN99" s="512"/>
      <c r="IRO99" s="512"/>
      <c r="IRP99" s="512"/>
      <c r="IRT99" s="512"/>
      <c r="IRV99" s="512"/>
      <c r="IRW99" s="512"/>
      <c r="IRX99" s="512"/>
      <c r="ISB99" s="512"/>
      <c r="ISD99" s="512"/>
      <c r="ISE99" s="512"/>
      <c r="ISF99" s="512"/>
      <c r="ISJ99" s="512"/>
      <c r="ISL99" s="512"/>
      <c r="ISM99" s="512"/>
      <c r="ISN99" s="512"/>
      <c r="ISR99" s="512"/>
      <c r="IST99" s="512"/>
      <c r="ISU99" s="512"/>
      <c r="ISV99" s="512"/>
      <c r="ISZ99" s="512"/>
      <c r="ITB99" s="512"/>
      <c r="ITC99" s="512"/>
      <c r="ITD99" s="512"/>
      <c r="ITH99" s="512"/>
      <c r="ITJ99" s="512"/>
      <c r="ITK99" s="512"/>
      <c r="ITL99" s="512"/>
      <c r="ITP99" s="512"/>
      <c r="ITR99" s="512"/>
      <c r="ITS99" s="512"/>
      <c r="ITT99" s="512"/>
      <c r="ITX99" s="512"/>
      <c r="ITZ99" s="512"/>
      <c r="IUA99" s="512"/>
      <c r="IUB99" s="512"/>
      <c r="IUF99" s="512"/>
      <c r="IUH99" s="512"/>
      <c r="IUI99" s="512"/>
      <c r="IUJ99" s="512"/>
      <c r="IUN99" s="512"/>
      <c r="IUP99" s="512"/>
      <c r="IUQ99" s="512"/>
      <c r="IUR99" s="512"/>
      <c r="IUV99" s="512"/>
      <c r="IUX99" s="512"/>
      <c r="IUY99" s="512"/>
      <c r="IUZ99" s="512"/>
      <c r="IVD99" s="512"/>
      <c r="IVF99" s="512"/>
      <c r="IVG99" s="512"/>
      <c r="IVH99" s="512"/>
      <c r="IVL99" s="512"/>
      <c r="IVN99" s="512"/>
      <c r="IVO99" s="512"/>
      <c r="IVP99" s="512"/>
      <c r="IVT99" s="512"/>
      <c r="IVV99" s="512"/>
      <c r="IVW99" s="512"/>
      <c r="IVX99" s="512"/>
      <c r="IWB99" s="512"/>
      <c r="IWD99" s="512"/>
      <c r="IWE99" s="512"/>
      <c r="IWF99" s="512"/>
      <c r="IWJ99" s="512"/>
      <c r="IWL99" s="512"/>
      <c r="IWM99" s="512"/>
      <c r="IWN99" s="512"/>
      <c r="IWR99" s="512"/>
      <c r="IWT99" s="512"/>
      <c r="IWU99" s="512"/>
      <c r="IWV99" s="512"/>
      <c r="IWZ99" s="512"/>
      <c r="IXB99" s="512"/>
      <c r="IXC99" s="512"/>
      <c r="IXD99" s="512"/>
      <c r="IXH99" s="512"/>
      <c r="IXJ99" s="512"/>
      <c r="IXK99" s="512"/>
      <c r="IXL99" s="512"/>
      <c r="IXP99" s="512"/>
      <c r="IXR99" s="512"/>
      <c r="IXS99" s="512"/>
      <c r="IXT99" s="512"/>
      <c r="IXX99" s="512"/>
      <c r="IXZ99" s="512"/>
      <c r="IYA99" s="512"/>
      <c r="IYB99" s="512"/>
      <c r="IYF99" s="512"/>
      <c r="IYH99" s="512"/>
      <c r="IYI99" s="512"/>
      <c r="IYJ99" s="512"/>
      <c r="IYN99" s="512"/>
      <c r="IYP99" s="512"/>
      <c r="IYQ99" s="512"/>
      <c r="IYR99" s="512"/>
      <c r="IYV99" s="512"/>
      <c r="IYX99" s="512"/>
      <c r="IYY99" s="512"/>
      <c r="IYZ99" s="512"/>
      <c r="IZD99" s="512"/>
      <c r="IZF99" s="512"/>
      <c r="IZG99" s="512"/>
      <c r="IZH99" s="512"/>
      <c r="IZL99" s="512"/>
      <c r="IZN99" s="512"/>
      <c r="IZO99" s="512"/>
      <c r="IZP99" s="512"/>
      <c r="IZT99" s="512"/>
      <c r="IZV99" s="512"/>
      <c r="IZW99" s="512"/>
      <c r="IZX99" s="512"/>
      <c r="JAB99" s="512"/>
      <c r="JAD99" s="512"/>
      <c r="JAE99" s="512"/>
      <c r="JAF99" s="512"/>
      <c r="JAJ99" s="512"/>
      <c r="JAL99" s="512"/>
      <c r="JAM99" s="512"/>
      <c r="JAN99" s="512"/>
      <c r="JAR99" s="512"/>
      <c r="JAT99" s="512"/>
      <c r="JAU99" s="512"/>
      <c r="JAV99" s="512"/>
      <c r="JAZ99" s="512"/>
      <c r="JBB99" s="512"/>
      <c r="JBC99" s="512"/>
      <c r="JBD99" s="512"/>
      <c r="JBH99" s="512"/>
      <c r="JBJ99" s="512"/>
      <c r="JBK99" s="512"/>
      <c r="JBL99" s="512"/>
      <c r="JBP99" s="512"/>
      <c r="JBR99" s="512"/>
      <c r="JBS99" s="512"/>
      <c r="JBT99" s="512"/>
      <c r="JBX99" s="512"/>
      <c r="JBZ99" s="512"/>
      <c r="JCA99" s="512"/>
      <c r="JCB99" s="512"/>
      <c r="JCF99" s="512"/>
      <c r="JCH99" s="512"/>
      <c r="JCI99" s="512"/>
      <c r="JCJ99" s="512"/>
      <c r="JCN99" s="512"/>
      <c r="JCP99" s="512"/>
      <c r="JCQ99" s="512"/>
      <c r="JCR99" s="512"/>
      <c r="JCV99" s="512"/>
      <c r="JCX99" s="512"/>
      <c r="JCY99" s="512"/>
      <c r="JCZ99" s="512"/>
      <c r="JDD99" s="512"/>
      <c r="JDF99" s="512"/>
      <c r="JDG99" s="512"/>
      <c r="JDH99" s="512"/>
      <c r="JDL99" s="512"/>
      <c r="JDN99" s="512"/>
      <c r="JDO99" s="512"/>
      <c r="JDP99" s="512"/>
      <c r="JDT99" s="512"/>
      <c r="JDV99" s="512"/>
      <c r="JDW99" s="512"/>
      <c r="JDX99" s="512"/>
      <c r="JEB99" s="512"/>
      <c r="JED99" s="512"/>
      <c r="JEE99" s="512"/>
      <c r="JEF99" s="512"/>
      <c r="JEJ99" s="512"/>
      <c r="JEL99" s="512"/>
      <c r="JEM99" s="512"/>
      <c r="JEN99" s="512"/>
      <c r="JER99" s="512"/>
      <c r="JET99" s="512"/>
      <c r="JEU99" s="512"/>
      <c r="JEV99" s="512"/>
      <c r="JEZ99" s="512"/>
      <c r="JFB99" s="512"/>
      <c r="JFC99" s="512"/>
      <c r="JFD99" s="512"/>
      <c r="JFH99" s="512"/>
      <c r="JFJ99" s="512"/>
      <c r="JFK99" s="512"/>
      <c r="JFL99" s="512"/>
      <c r="JFP99" s="512"/>
      <c r="JFR99" s="512"/>
      <c r="JFS99" s="512"/>
      <c r="JFT99" s="512"/>
      <c r="JFX99" s="512"/>
      <c r="JFZ99" s="512"/>
      <c r="JGA99" s="512"/>
      <c r="JGB99" s="512"/>
      <c r="JGF99" s="512"/>
      <c r="JGH99" s="512"/>
      <c r="JGI99" s="512"/>
      <c r="JGJ99" s="512"/>
      <c r="JGN99" s="512"/>
      <c r="JGP99" s="512"/>
      <c r="JGQ99" s="512"/>
      <c r="JGR99" s="512"/>
      <c r="JGV99" s="512"/>
      <c r="JGX99" s="512"/>
      <c r="JGY99" s="512"/>
      <c r="JGZ99" s="512"/>
      <c r="JHD99" s="512"/>
      <c r="JHF99" s="512"/>
      <c r="JHG99" s="512"/>
      <c r="JHH99" s="512"/>
      <c r="JHL99" s="512"/>
      <c r="JHN99" s="512"/>
      <c r="JHO99" s="512"/>
      <c r="JHP99" s="512"/>
      <c r="JHT99" s="512"/>
      <c r="JHV99" s="512"/>
      <c r="JHW99" s="512"/>
      <c r="JHX99" s="512"/>
      <c r="JIB99" s="512"/>
      <c r="JID99" s="512"/>
      <c r="JIE99" s="512"/>
      <c r="JIF99" s="512"/>
      <c r="JIJ99" s="512"/>
      <c r="JIL99" s="512"/>
      <c r="JIM99" s="512"/>
      <c r="JIN99" s="512"/>
      <c r="JIR99" s="512"/>
      <c r="JIT99" s="512"/>
      <c r="JIU99" s="512"/>
      <c r="JIV99" s="512"/>
      <c r="JIZ99" s="512"/>
      <c r="JJB99" s="512"/>
      <c r="JJC99" s="512"/>
      <c r="JJD99" s="512"/>
      <c r="JJH99" s="512"/>
      <c r="JJJ99" s="512"/>
      <c r="JJK99" s="512"/>
      <c r="JJL99" s="512"/>
      <c r="JJP99" s="512"/>
      <c r="JJR99" s="512"/>
      <c r="JJS99" s="512"/>
      <c r="JJT99" s="512"/>
      <c r="JJX99" s="512"/>
      <c r="JJZ99" s="512"/>
      <c r="JKA99" s="512"/>
      <c r="JKB99" s="512"/>
      <c r="JKF99" s="512"/>
      <c r="JKH99" s="512"/>
      <c r="JKI99" s="512"/>
      <c r="JKJ99" s="512"/>
      <c r="JKN99" s="512"/>
      <c r="JKP99" s="512"/>
      <c r="JKQ99" s="512"/>
      <c r="JKR99" s="512"/>
      <c r="JKV99" s="512"/>
      <c r="JKX99" s="512"/>
      <c r="JKY99" s="512"/>
      <c r="JKZ99" s="512"/>
      <c r="JLD99" s="512"/>
      <c r="JLF99" s="512"/>
      <c r="JLG99" s="512"/>
      <c r="JLH99" s="512"/>
      <c r="JLL99" s="512"/>
      <c r="JLN99" s="512"/>
      <c r="JLO99" s="512"/>
      <c r="JLP99" s="512"/>
      <c r="JLT99" s="512"/>
      <c r="JLV99" s="512"/>
      <c r="JLW99" s="512"/>
      <c r="JLX99" s="512"/>
      <c r="JMB99" s="512"/>
      <c r="JMD99" s="512"/>
      <c r="JME99" s="512"/>
      <c r="JMF99" s="512"/>
      <c r="JMJ99" s="512"/>
      <c r="JML99" s="512"/>
      <c r="JMM99" s="512"/>
      <c r="JMN99" s="512"/>
      <c r="JMR99" s="512"/>
      <c r="JMT99" s="512"/>
      <c r="JMU99" s="512"/>
      <c r="JMV99" s="512"/>
      <c r="JMZ99" s="512"/>
      <c r="JNB99" s="512"/>
      <c r="JNC99" s="512"/>
      <c r="JND99" s="512"/>
      <c r="JNH99" s="512"/>
      <c r="JNJ99" s="512"/>
      <c r="JNK99" s="512"/>
      <c r="JNL99" s="512"/>
      <c r="JNP99" s="512"/>
      <c r="JNR99" s="512"/>
      <c r="JNS99" s="512"/>
      <c r="JNT99" s="512"/>
      <c r="JNX99" s="512"/>
      <c r="JNZ99" s="512"/>
      <c r="JOA99" s="512"/>
      <c r="JOB99" s="512"/>
      <c r="JOF99" s="512"/>
      <c r="JOH99" s="512"/>
      <c r="JOI99" s="512"/>
      <c r="JOJ99" s="512"/>
      <c r="JON99" s="512"/>
      <c r="JOP99" s="512"/>
      <c r="JOQ99" s="512"/>
      <c r="JOR99" s="512"/>
      <c r="JOV99" s="512"/>
      <c r="JOX99" s="512"/>
      <c r="JOY99" s="512"/>
      <c r="JOZ99" s="512"/>
      <c r="JPD99" s="512"/>
      <c r="JPF99" s="512"/>
      <c r="JPG99" s="512"/>
      <c r="JPH99" s="512"/>
      <c r="JPL99" s="512"/>
      <c r="JPN99" s="512"/>
      <c r="JPO99" s="512"/>
      <c r="JPP99" s="512"/>
      <c r="JPT99" s="512"/>
      <c r="JPV99" s="512"/>
      <c r="JPW99" s="512"/>
      <c r="JPX99" s="512"/>
      <c r="JQB99" s="512"/>
      <c r="JQD99" s="512"/>
      <c r="JQE99" s="512"/>
      <c r="JQF99" s="512"/>
      <c r="JQJ99" s="512"/>
      <c r="JQL99" s="512"/>
      <c r="JQM99" s="512"/>
      <c r="JQN99" s="512"/>
      <c r="JQR99" s="512"/>
      <c r="JQT99" s="512"/>
      <c r="JQU99" s="512"/>
      <c r="JQV99" s="512"/>
      <c r="JQZ99" s="512"/>
      <c r="JRB99" s="512"/>
      <c r="JRC99" s="512"/>
      <c r="JRD99" s="512"/>
      <c r="JRH99" s="512"/>
      <c r="JRJ99" s="512"/>
      <c r="JRK99" s="512"/>
      <c r="JRL99" s="512"/>
      <c r="JRP99" s="512"/>
      <c r="JRR99" s="512"/>
      <c r="JRS99" s="512"/>
      <c r="JRT99" s="512"/>
      <c r="JRX99" s="512"/>
      <c r="JRZ99" s="512"/>
      <c r="JSA99" s="512"/>
      <c r="JSB99" s="512"/>
      <c r="JSF99" s="512"/>
      <c r="JSH99" s="512"/>
      <c r="JSI99" s="512"/>
      <c r="JSJ99" s="512"/>
      <c r="JSN99" s="512"/>
      <c r="JSP99" s="512"/>
      <c r="JSQ99" s="512"/>
      <c r="JSR99" s="512"/>
      <c r="JSV99" s="512"/>
      <c r="JSX99" s="512"/>
      <c r="JSY99" s="512"/>
      <c r="JSZ99" s="512"/>
      <c r="JTD99" s="512"/>
      <c r="JTF99" s="512"/>
      <c r="JTG99" s="512"/>
      <c r="JTH99" s="512"/>
      <c r="JTL99" s="512"/>
      <c r="JTN99" s="512"/>
      <c r="JTO99" s="512"/>
      <c r="JTP99" s="512"/>
      <c r="JTT99" s="512"/>
      <c r="JTV99" s="512"/>
      <c r="JTW99" s="512"/>
      <c r="JTX99" s="512"/>
      <c r="JUB99" s="512"/>
      <c r="JUD99" s="512"/>
      <c r="JUE99" s="512"/>
      <c r="JUF99" s="512"/>
      <c r="JUJ99" s="512"/>
      <c r="JUL99" s="512"/>
      <c r="JUM99" s="512"/>
      <c r="JUN99" s="512"/>
      <c r="JUR99" s="512"/>
      <c r="JUT99" s="512"/>
      <c r="JUU99" s="512"/>
      <c r="JUV99" s="512"/>
      <c r="JUZ99" s="512"/>
      <c r="JVB99" s="512"/>
      <c r="JVC99" s="512"/>
      <c r="JVD99" s="512"/>
      <c r="JVH99" s="512"/>
      <c r="JVJ99" s="512"/>
      <c r="JVK99" s="512"/>
      <c r="JVL99" s="512"/>
      <c r="JVP99" s="512"/>
      <c r="JVR99" s="512"/>
      <c r="JVS99" s="512"/>
      <c r="JVT99" s="512"/>
      <c r="JVX99" s="512"/>
      <c r="JVZ99" s="512"/>
      <c r="JWA99" s="512"/>
      <c r="JWB99" s="512"/>
      <c r="JWF99" s="512"/>
      <c r="JWH99" s="512"/>
      <c r="JWI99" s="512"/>
      <c r="JWJ99" s="512"/>
      <c r="JWN99" s="512"/>
      <c r="JWP99" s="512"/>
      <c r="JWQ99" s="512"/>
      <c r="JWR99" s="512"/>
      <c r="JWV99" s="512"/>
      <c r="JWX99" s="512"/>
      <c r="JWY99" s="512"/>
      <c r="JWZ99" s="512"/>
      <c r="JXD99" s="512"/>
      <c r="JXF99" s="512"/>
      <c r="JXG99" s="512"/>
      <c r="JXH99" s="512"/>
      <c r="JXL99" s="512"/>
      <c r="JXN99" s="512"/>
      <c r="JXO99" s="512"/>
      <c r="JXP99" s="512"/>
      <c r="JXT99" s="512"/>
      <c r="JXV99" s="512"/>
      <c r="JXW99" s="512"/>
      <c r="JXX99" s="512"/>
      <c r="JYB99" s="512"/>
      <c r="JYD99" s="512"/>
      <c r="JYE99" s="512"/>
      <c r="JYF99" s="512"/>
      <c r="JYJ99" s="512"/>
      <c r="JYL99" s="512"/>
      <c r="JYM99" s="512"/>
      <c r="JYN99" s="512"/>
      <c r="JYR99" s="512"/>
      <c r="JYT99" s="512"/>
      <c r="JYU99" s="512"/>
      <c r="JYV99" s="512"/>
      <c r="JYZ99" s="512"/>
      <c r="JZB99" s="512"/>
      <c r="JZC99" s="512"/>
      <c r="JZD99" s="512"/>
      <c r="JZH99" s="512"/>
      <c r="JZJ99" s="512"/>
      <c r="JZK99" s="512"/>
      <c r="JZL99" s="512"/>
      <c r="JZP99" s="512"/>
      <c r="JZR99" s="512"/>
      <c r="JZS99" s="512"/>
      <c r="JZT99" s="512"/>
      <c r="JZX99" s="512"/>
      <c r="JZZ99" s="512"/>
      <c r="KAA99" s="512"/>
      <c r="KAB99" s="512"/>
      <c r="KAF99" s="512"/>
      <c r="KAH99" s="512"/>
      <c r="KAI99" s="512"/>
      <c r="KAJ99" s="512"/>
      <c r="KAN99" s="512"/>
      <c r="KAP99" s="512"/>
      <c r="KAQ99" s="512"/>
      <c r="KAR99" s="512"/>
      <c r="KAV99" s="512"/>
      <c r="KAX99" s="512"/>
      <c r="KAY99" s="512"/>
      <c r="KAZ99" s="512"/>
      <c r="KBD99" s="512"/>
      <c r="KBF99" s="512"/>
      <c r="KBG99" s="512"/>
      <c r="KBH99" s="512"/>
      <c r="KBL99" s="512"/>
      <c r="KBN99" s="512"/>
      <c r="KBO99" s="512"/>
      <c r="KBP99" s="512"/>
      <c r="KBT99" s="512"/>
      <c r="KBV99" s="512"/>
      <c r="KBW99" s="512"/>
      <c r="KBX99" s="512"/>
      <c r="KCB99" s="512"/>
      <c r="KCD99" s="512"/>
      <c r="KCE99" s="512"/>
      <c r="KCF99" s="512"/>
      <c r="KCJ99" s="512"/>
      <c r="KCL99" s="512"/>
      <c r="KCM99" s="512"/>
      <c r="KCN99" s="512"/>
      <c r="KCR99" s="512"/>
      <c r="KCT99" s="512"/>
      <c r="KCU99" s="512"/>
      <c r="KCV99" s="512"/>
      <c r="KCZ99" s="512"/>
      <c r="KDB99" s="512"/>
      <c r="KDC99" s="512"/>
      <c r="KDD99" s="512"/>
      <c r="KDH99" s="512"/>
      <c r="KDJ99" s="512"/>
      <c r="KDK99" s="512"/>
      <c r="KDL99" s="512"/>
      <c r="KDP99" s="512"/>
      <c r="KDR99" s="512"/>
      <c r="KDS99" s="512"/>
      <c r="KDT99" s="512"/>
      <c r="KDX99" s="512"/>
      <c r="KDZ99" s="512"/>
      <c r="KEA99" s="512"/>
      <c r="KEB99" s="512"/>
      <c r="KEF99" s="512"/>
      <c r="KEH99" s="512"/>
      <c r="KEI99" s="512"/>
      <c r="KEJ99" s="512"/>
      <c r="KEN99" s="512"/>
      <c r="KEP99" s="512"/>
      <c r="KEQ99" s="512"/>
      <c r="KER99" s="512"/>
      <c r="KEV99" s="512"/>
      <c r="KEX99" s="512"/>
      <c r="KEY99" s="512"/>
      <c r="KEZ99" s="512"/>
      <c r="KFD99" s="512"/>
      <c r="KFF99" s="512"/>
      <c r="KFG99" s="512"/>
      <c r="KFH99" s="512"/>
      <c r="KFL99" s="512"/>
      <c r="KFN99" s="512"/>
      <c r="KFO99" s="512"/>
      <c r="KFP99" s="512"/>
      <c r="KFT99" s="512"/>
      <c r="KFV99" s="512"/>
      <c r="KFW99" s="512"/>
      <c r="KFX99" s="512"/>
      <c r="KGB99" s="512"/>
      <c r="KGD99" s="512"/>
      <c r="KGE99" s="512"/>
      <c r="KGF99" s="512"/>
      <c r="KGJ99" s="512"/>
      <c r="KGL99" s="512"/>
      <c r="KGM99" s="512"/>
      <c r="KGN99" s="512"/>
      <c r="KGR99" s="512"/>
      <c r="KGT99" s="512"/>
      <c r="KGU99" s="512"/>
      <c r="KGV99" s="512"/>
      <c r="KGZ99" s="512"/>
      <c r="KHB99" s="512"/>
      <c r="KHC99" s="512"/>
      <c r="KHD99" s="512"/>
      <c r="KHH99" s="512"/>
      <c r="KHJ99" s="512"/>
      <c r="KHK99" s="512"/>
      <c r="KHL99" s="512"/>
      <c r="KHP99" s="512"/>
      <c r="KHR99" s="512"/>
      <c r="KHS99" s="512"/>
      <c r="KHT99" s="512"/>
      <c r="KHX99" s="512"/>
      <c r="KHZ99" s="512"/>
      <c r="KIA99" s="512"/>
      <c r="KIB99" s="512"/>
      <c r="KIF99" s="512"/>
      <c r="KIH99" s="512"/>
      <c r="KII99" s="512"/>
      <c r="KIJ99" s="512"/>
      <c r="KIN99" s="512"/>
      <c r="KIP99" s="512"/>
      <c r="KIQ99" s="512"/>
      <c r="KIR99" s="512"/>
      <c r="KIV99" s="512"/>
      <c r="KIX99" s="512"/>
      <c r="KIY99" s="512"/>
      <c r="KIZ99" s="512"/>
      <c r="KJD99" s="512"/>
      <c r="KJF99" s="512"/>
      <c r="KJG99" s="512"/>
      <c r="KJH99" s="512"/>
      <c r="KJL99" s="512"/>
      <c r="KJN99" s="512"/>
      <c r="KJO99" s="512"/>
      <c r="KJP99" s="512"/>
      <c r="KJT99" s="512"/>
      <c r="KJV99" s="512"/>
      <c r="KJW99" s="512"/>
      <c r="KJX99" s="512"/>
      <c r="KKB99" s="512"/>
      <c r="KKD99" s="512"/>
      <c r="KKE99" s="512"/>
      <c r="KKF99" s="512"/>
      <c r="KKJ99" s="512"/>
      <c r="KKL99" s="512"/>
      <c r="KKM99" s="512"/>
      <c r="KKN99" s="512"/>
      <c r="KKR99" s="512"/>
      <c r="KKT99" s="512"/>
      <c r="KKU99" s="512"/>
      <c r="KKV99" s="512"/>
      <c r="KKZ99" s="512"/>
      <c r="KLB99" s="512"/>
      <c r="KLC99" s="512"/>
      <c r="KLD99" s="512"/>
      <c r="KLH99" s="512"/>
      <c r="KLJ99" s="512"/>
      <c r="KLK99" s="512"/>
      <c r="KLL99" s="512"/>
      <c r="KLP99" s="512"/>
      <c r="KLR99" s="512"/>
      <c r="KLS99" s="512"/>
      <c r="KLT99" s="512"/>
      <c r="KLX99" s="512"/>
      <c r="KLZ99" s="512"/>
      <c r="KMA99" s="512"/>
      <c r="KMB99" s="512"/>
      <c r="KMF99" s="512"/>
      <c r="KMH99" s="512"/>
      <c r="KMI99" s="512"/>
      <c r="KMJ99" s="512"/>
      <c r="KMN99" s="512"/>
      <c r="KMP99" s="512"/>
      <c r="KMQ99" s="512"/>
      <c r="KMR99" s="512"/>
      <c r="KMV99" s="512"/>
      <c r="KMX99" s="512"/>
      <c r="KMY99" s="512"/>
      <c r="KMZ99" s="512"/>
      <c r="KND99" s="512"/>
      <c r="KNF99" s="512"/>
      <c r="KNG99" s="512"/>
      <c r="KNH99" s="512"/>
      <c r="KNL99" s="512"/>
      <c r="KNN99" s="512"/>
      <c r="KNO99" s="512"/>
      <c r="KNP99" s="512"/>
      <c r="KNT99" s="512"/>
      <c r="KNV99" s="512"/>
      <c r="KNW99" s="512"/>
      <c r="KNX99" s="512"/>
      <c r="KOB99" s="512"/>
      <c r="KOD99" s="512"/>
      <c r="KOE99" s="512"/>
      <c r="KOF99" s="512"/>
      <c r="KOJ99" s="512"/>
      <c r="KOL99" s="512"/>
      <c r="KOM99" s="512"/>
      <c r="KON99" s="512"/>
      <c r="KOR99" s="512"/>
      <c r="KOT99" s="512"/>
      <c r="KOU99" s="512"/>
      <c r="KOV99" s="512"/>
      <c r="KOZ99" s="512"/>
      <c r="KPB99" s="512"/>
      <c r="KPC99" s="512"/>
      <c r="KPD99" s="512"/>
      <c r="KPH99" s="512"/>
      <c r="KPJ99" s="512"/>
      <c r="KPK99" s="512"/>
      <c r="KPL99" s="512"/>
      <c r="KPP99" s="512"/>
      <c r="KPR99" s="512"/>
      <c r="KPS99" s="512"/>
      <c r="KPT99" s="512"/>
      <c r="KPX99" s="512"/>
      <c r="KPZ99" s="512"/>
      <c r="KQA99" s="512"/>
      <c r="KQB99" s="512"/>
      <c r="KQF99" s="512"/>
      <c r="KQH99" s="512"/>
      <c r="KQI99" s="512"/>
      <c r="KQJ99" s="512"/>
      <c r="KQN99" s="512"/>
      <c r="KQP99" s="512"/>
      <c r="KQQ99" s="512"/>
      <c r="KQR99" s="512"/>
      <c r="KQV99" s="512"/>
      <c r="KQX99" s="512"/>
      <c r="KQY99" s="512"/>
      <c r="KQZ99" s="512"/>
      <c r="KRD99" s="512"/>
      <c r="KRF99" s="512"/>
      <c r="KRG99" s="512"/>
      <c r="KRH99" s="512"/>
      <c r="KRL99" s="512"/>
      <c r="KRN99" s="512"/>
      <c r="KRO99" s="512"/>
      <c r="KRP99" s="512"/>
      <c r="KRT99" s="512"/>
      <c r="KRV99" s="512"/>
      <c r="KRW99" s="512"/>
      <c r="KRX99" s="512"/>
      <c r="KSB99" s="512"/>
      <c r="KSD99" s="512"/>
      <c r="KSE99" s="512"/>
      <c r="KSF99" s="512"/>
      <c r="KSJ99" s="512"/>
      <c r="KSL99" s="512"/>
      <c r="KSM99" s="512"/>
      <c r="KSN99" s="512"/>
      <c r="KSR99" s="512"/>
      <c r="KST99" s="512"/>
      <c r="KSU99" s="512"/>
      <c r="KSV99" s="512"/>
      <c r="KSZ99" s="512"/>
      <c r="KTB99" s="512"/>
      <c r="KTC99" s="512"/>
      <c r="KTD99" s="512"/>
      <c r="KTH99" s="512"/>
      <c r="KTJ99" s="512"/>
      <c r="KTK99" s="512"/>
      <c r="KTL99" s="512"/>
      <c r="KTP99" s="512"/>
      <c r="KTR99" s="512"/>
      <c r="KTS99" s="512"/>
      <c r="KTT99" s="512"/>
      <c r="KTX99" s="512"/>
      <c r="KTZ99" s="512"/>
      <c r="KUA99" s="512"/>
      <c r="KUB99" s="512"/>
      <c r="KUF99" s="512"/>
      <c r="KUH99" s="512"/>
      <c r="KUI99" s="512"/>
      <c r="KUJ99" s="512"/>
      <c r="KUN99" s="512"/>
      <c r="KUP99" s="512"/>
      <c r="KUQ99" s="512"/>
      <c r="KUR99" s="512"/>
      <c r="KUV99" s="512"/>
      <c r="KUX99" s="512"/>
      <c r="KUY99" s="512"/>
      <c r="KUZ99" s="512"/>
      <c r="KVD99" s="512"/>
      <c r="KVF99" s="512"/>
      <c r="KVG99" s="512"/>
      <c r="KVH99" s="512"/>
      <c r="KVL99" s="512"/>
      <c r="KVN99" s="512"/>
      <c r="KVO99" s="512"/>
      <c r="KVP99" s="512"/>
      <c r="KVT99" s="512"/>
      <c r="KVV99" s="512"/>
      <c r="KVW99" s="512"/>
      <c r="KVX99" s="512"/>
      <c r="KWB99" s="512"/>
      <c r="KWD99" s="512"/>
      <c r="KWE99" s="512"/>
      <c r="KWF99" s="512"/>
      <c r="KWJ99" s="512"/>
      <c r="KWL99" s="512"/>
      <c r="KWM99" s="512"/>
      <c r="KWN99" s="512"/>
      <c r="KWR99" s="512"/>
      <c r="KWT99" s="512"/>
      <c r="KWU99" s="512"/>
      <c r="KWV99" s="512"/>
      <c r="KWZ99" s="512"/>
      <c r="KXB99" s="512"/>
      <c r="KXC99" s="512"/>
      <c r="KXD99" s="512"/>
      <c r="KXH99" s="512"/>
      <c r="KXJ99" s="512"/>
      <c r="KXK99" s="512"/>
      <c r="KXL99" s="512"/>
      <c r="KXP99" s="512"/>
      <c r="KXR99" s="512"/>
      <c r="KXS99" s="512"/>
      <c r="KXT99" s="512"/>
      <c r="KXX99" s="512"/>
      <c r="KXZ99" s="512"/>
      <c r="KYA99" s="512"/>
      <c r="KYB99" s="512"/>
      <c r="KYF99" s="512"/>
      <c r="KYH99" s="512"/>
      <c r="KYI99" s="512"/>
      <c r="KYJ99" s="512"/>
      <c r="KYN99" s="512"/>
      <c r="KYP99" s="512"/>
      <c r="KYQ99" s="512"/>
      <c r="KYR99" s="512"/>
      <c r="KYV99" s="512"/>
      <c r="KYX99" s="512"/>
      <c r="KYY99" s="512"/>
      <c r="KYZ99" s="512"/>
      <c r="KZD99" s="512"/>
      <c r="KZF99" s="512"/>
      <c r="KZG99" s="512"/>
      <c r="KZH99" s="512"/>
      <c r="KZL99" s="512"/>
      <c r="KZN99" s="512"/>
      <c r="KZO99" s="512"/>
      <c r="KZP99" s="512"/>
      <c r="KZT99" s="512"/>
      <c r="KZV99" s="512"/>
      <c r="KZW99" s="512"/>
      <c r="KZX99" s="512"/>
      <c r="LAB99" s="512"/>
      <c r="LAD99" s="512"/>
      <c r="LAE99" s="512"/>
      <c r="LAF99" s="512"/>
      <c r="LAJ99" s="512"/>
      <c r="LAL99" s="512"/>
      <c r="LAM99" s="512"/>
      <c r="LAN99" s="512"/>
      <c r="LAR99" s="512"/>
      <c r="LAT99" s="512"/>
      <c r="LAU99" s="512"/>
      <c r="LAV99" s="512"/>
      <c r="LAZ99" s="512"/>
      <c r="LBB99" s="512"/>
      <c r="LBC99" s="512"/>
      <c r="LBD99" s="512"/>
      <c r="LBH99" s="512"/>
      <c r="LBJ99" s="512"/>
      <c r="LBK99" s="512"/>
      <c r="LBL99" s="512"/>
      <c r="LBP99" s="512"/>
      <c r="LBR99" s="512"/>
      <c r="LBS99" s="512"/>
      <c r="LBT99" s="512"/>
      <c r="LBX99" s="512"/>
      <c r="LBZ99" s="512"/>
      <c r="LCA99" s="512"/>
      <c r="LCB99" s="512"/>
      <c r="LCF99" s="512"/>
      <c r="LCH99" s="512"/>
      <c r="LCI99" s="512"/>
      <c r="LCJ99" s="512"/>
      <c r="LCN99" s="512"/>
      <c r="LCP99" s="512"/>
      <c r="LCQ99" s="512"/>
      <c r="LCR99" s="512"/>
      <c r="LCV99" s="512"/>
      <c r="LCX99" s="512"/>
      <c r="LCY99" s="512"/>
      <c r="LCZ99" s="512"/>
      <c r="LDD99" s="512"/>
      <c r="LDF99" s="512"/>
      <c r="LDG99" s="512"/>
      <c r="LDH99" s="512"/>
      <c r="LDL99" s="512"/>
      <c r="LDN99" s="512"/>
      <c r="LDO99" s="512"/>
      <c r="LDP99" s="512"/>
      <c r="LDT99" s="512"/>
      <c r="LDV99" s="512"/>
      <c r="LDW99" s="512"/>
      <c r="LDX99" s="512"/>
      <c r="LEB99" s="512"/>
      <c r="LED99" s="512"/>
      <c r="LEE99" s="512"/>
      <c r="LEF99" s="512"/>
      <c r="LEJ99" s="512"/>
      <c r="LEL99" s="512"/>
      <c r="LEM99" s="512"/>
      <c r="LEN99" s="512"/>
      <c r="LER99" s="512"/>
      <c r="LET99" s="512"/>
      <c r="LEU99" s="512"/>
      <c r="LEV99" s="512"/>
      <c r="LEZ99" s="512"/>
      <c r="LFB99" s="512"/>
      <c r="LFC99" s="512"/>
      <c r="LFD99" s="512"/>
      <c r="LFH99" s="512"/>
      <c r="LFJ99" s="512"/>
      <c r="LFK99" s="512"/>
      <c r="LFL99" s="512"/>
      <c r="LFP99" s="512"/>
      <c r="LFR99" s="512"/>
      <c r="LFS99" s="512"/>
      <c r="LFT99" s="512"/>
      <c r="LFX99" s="512"/>
      <c r="LFZ99" s="512"/>
      <c r="LGA99" s="512"/>
      <c r="LGB99" s="512"/>
      <c r="LGF99" s="512"/>
      <c r="LGH99" s="512"/>
      <c r="LGI99" s="512"/>
      <c r="LGJ99" s="512"/>
      <c r="LGN99" s="512"/>
      <c r="LGP99" s="512"/>
      <c r="LGQ99" s="512"/>
      <c r="LGR99" s="512"/>
      <c r="LGV99" s="512"/>
      <c r="LGX99" s="512"/>
      <c r="LGY99" s="512"/>
      <c r="LGZ99" s="512"/>
      <c r="LHD99" s="512"/>
      <c r="LHF99" s="512"/>
      <c r="LHG99" s="512"/>
      <c r="LHH99" s="512"/>
      <c r="LHL99" s="512"/>
      <c r="LHN99" s="512"/>
      <c r="LHO99" s="512"/>
      <c r="LHP99" s="512"/>
      <c r="LHT99" s="512"/>
      <c r="LHV99" s="512"/>
      <c r="LHW99" s="512"/>
      <c r="LHX99" s="512"/>
      <c r="LIB99" s="512"/>
      <c r="LID99" s="512"/>
      <c r="LIE99" s="512"/>
      <c r="LIF99" s="512"/>
      <c r="LIJ99" s="512"/>
      <c r="LIL99" s="512"/>
      <c r="LIM99" s="512"/>
      <c r="LIN99" s="512"/>
      <c r="LIR99" s="512"/>
      <c r="LIT99" s="512"/>
      <c r="LIU99" s="512"/>
      <c r="LIV99" s="512"/>
      <c r="LIZ99" s="512"/>
      <c r="LJB99" s="512"/>
      <c r="LJC99" s="512"/>
      <c r="LJD99" s="512"/>
      <c r="LJH99" s="512"/>
      <c r="LJJ99" s="512"/>
      <c r="LJK99" s="512"/>
      <c r="LJL99" s="512"/>
      <c r="LJP99" s="512"/>
      <c r="LJR99" s="512"/>
      <c r="LJS99" s="512"/>
      <c r="LJT99" s="512"/>
      <c r="LJX99" s="512"/>
      <c r="LJZ99" s="512"/>
      <c r="LKA99" s="512"/>
      <c r="LKB99" s="512"/>
      <c r="LKF99" s="512"/>
      <c r="LKH99" s="512"/>
      <c r="LKI99" s="512"/>
      <c r="LKJ99" s="512"/>
      <c r="LKN99" s="512"/>
      <c r="LKP99" s="512"/>
      <c r="LKQ99" s="512"/>
      <c r="LKR99" s="512"/>
      <c r="LKV99" s="512"/>
      <c r="LKX99" s="512"/>
      <c r="LKY99" s="512"/>
      <c r="LKZ99" s="512"/>
      <c r="LLD99" s="512"/>
      <c r="LLF99" s="512"/>
      <c r="LLG99" s="512"/>
      <c r="LLH99" s="512"/>
      <c r="LLL99" s="512"/>
      <c r="LLN99" s="512"/>
      <c r="LLO99" s="512"/>
      <c r="LLP99" s="512"/>
      <c r="LLT99" s="512"/>
      <c r="LLV99" s="512"/>
      <c r="LLW99" s="512"/>
      <c r="LLX99" s="512"/>
      <c r="LMB99" s="512"/>
      <c r="LMD99" s="512"/>
      <c r="LME99" s="512"/>
      <c r="LMF99" s="512"/>
      <c r="LMJ99" s="512"/>
      <c r="LML99" s="512"/>
      <c r="LMM99" s="512"/>
      <c r="LMN99" s="512"/>
      <c r="LMR99" s="512"/>
      <c r="LMT99" s="512"/>
      <c r="LMU99" s="512"/>
      <c r="LMV99" s="512"/>
      <c r="LMZ99" s="512"/>
      <c r="LNB99" s="512"/>
      <c r="LNC99" s="512"/>
      <c r="LND99" s="512"/>
      <c r="LNH99" s="512"/>
      <c r="LNJ99" s="512"/>
      <c r="LNK99" s="512"/>
      <c r="LNL99" s="512"/>
      <c r="LNP99" s="512"/>
      <c r="LNR99" s="512"/>
      <c r="LNS99" s="512"/>
      <c r="LNT99" s="512"/>
      <c r="LNX99" s="512"/>
      <c r="LNZ99" s="512"/>
      <c r="LOA99" s="512"/>
      <c r="LOB99" s="512"/>
      <c r="LOF99" s="512"/>
      <c r="LOH99" s="512"/>
      <c r="LOI99" s="512"/>
      <c r="LOJ99" s="512"/>
      <c r="LON99" s="512"/>
      <c r="LOP99" s="512"/>
      <c r="LOQ99" s="512"/>
      <c r="LOR99" s="512"/>
      <c r="LOV99" s="512"/>
      <c r="LOX99" s="512"/>
      <c r="LOY99" s="512"/>
      <c r="LOZ99" s="512"/>
      <c r="LPD99" s="512"/>
      <c r="LPF99" s="512"/>
      <c r="LPG99" s="512"/>
      <c r="LPH99" s="512"/>
      <c r="LPL99" s="512"/>
      <c r="LPN99" s="512"/>
      <c r="LPO99" s="512"/>
      <c r="LPP99" s="512"/>
      <c r="LPT99" s="512"/>
      <c r="LPV99" s="512"/>
      <c r="LPW99" s="512"/>
      <c r="LPX99" s="512"/>
      <c r="LQB99" s="512"/>
      <c r="LQD99" s="512"/>
      <c r="LQE99" s="512"/>
      <c r="LQF99" s="512"/>
      <c r="LQJ99" s="512"/>
      <c r="LQL99" s="512"/>
      <c r="LQM99" s="512"/>
      <c r="LQN99" s="512"/>
      <c r="LQR99" s="512"/>
      <c r="LQT99" s="512"/>
      <c r="LQU99" s="512"/>
      <c r="LQV99" s="512"/>
      <c r="LQZ99" s="512"/>
      <c r="LRB99" s="512"/>
      <c r="LRC99" s="512"/>
      <c r="LRD99" s="512"/>
      <c r="LRH99" s="512"/>
      <c r="LRJ99" s="512"/>
      <c r="LRK99" s="512"/>
      <c r="LRL99" s="512"/>
      <c r="LRP99" s="512"/>
      <c r="LRR99" s="512"/>
      <c r="LRS99" s="512"/>
      <c r="LRT99" s="512"/>
      <c r="LRX99" s="512"/>
      <c r="LRZ99" s="512"/>
      <c r="LSA99" s="512"/>
      <c r="LSB99" s="512"/>
      <c r="LSF99" s="512"/>
      <c r="LSH99" s="512"/>
      <c r="LSI99" s="512"/>
      <c r="LSJ99" s="512"/>
      <c r="LSN99" s="512"/>
      <c r="LSP99" s="512"/>
      <c r="LSQ99" s="512"/>
      <c r="LSR99" s="512"/>
      <c r="LSV99" s="512"/>
      <c r="LSX99" s="512"/>
      <c r="LSY99" s="512"/>
      <c r="LSZ99" s="512"/>
      <c r="LTD99" s="512"/>
      <c r="LTF99" s="512"/>
      <c r="LTG99" s="512"/>
      <c r="LTH99" s="512"/>
      <c r="LTL99" s="512"/>
      <c r="LTN99" s="512"/>
      <c r="LTO99" s="512"/>
      <c r="LTP99" s="512"/>
      <c r="LTT99" s="512"/>
      <c r="LTV99" s="512"/>
      <c r="LTW99" s="512"/>
      <c r="LTX99" s="512"/>
      <c r="LUB99" s="512"/>
      <c r="LUD99" s="512"/>
      <c r="LUE99" s="512"/>
      <c r="LUF99" s="512"/>
      <c r="LUJ99" s="512"/>
      <c r="LUL99" s="512"/>
      <c r="LUM99" s="512"/>
      <c r="LUN99" s="512"/>
      <c r="LUR99" s="512"/>
      <c r="LUT99" s="512"/>
      <c r="LUU99" s="512"/>
      <c r="LUV99" s="512"/>
      <c r="LUZ99" s="512"/>
      <c r="LVB99" s="512"/>
      <c r="LVC99" s="512"/>
      <c r="LVD99" s="512"/>
      <c r="LVH99" s="512"/>
      <c r="LVJ99" s="512"/>
      <c r="LVK99" s="512"/>
      <c r="LVL99" s="512"/>
      <c r="LVP99" s="512"/>
      <c r="LVR99" s="512"/>
      <c r="LVS99" s="512"/>
      <c r="LVT99" s="512"/>
      <c r="LVX99" s="512"/>
      <c r="LVZ99" s="512"/>
      <c r="LWA99" s="512"/>
      <c r="LWB99" s="512"/>
      <c r="LWF99" s="512"/>
      <c r="LWH99" s="512"/>
      <c r="LWI99" s="512"/>
      <c r="LWJ99" s="512"/>
      <c r="LWN99" s="512"/>
      <c r="LWP99" s="512"/>
      <c r="LWQ99" s="512"/>
      <c r="LWR99" s="512"/>
      <c r="LWV99" s="512"/>
      <c r="LWX99" s="512"/>
      <c r="LWY99" s="512"/>
      <c r="LWZ99" s="512"/>
      <c r="LXD99" s="512"/>
      <c r="LXF99" s="512"/>
      <c r="LXG99" s="512"/>
      <c r="LXH99" s="512"/>
      <c r="LXL99" s="512"/>
      <c r="LXN99" s="512"/>
      <c r="LXO99" s="512"/>
      <c r="LXP99" s="512"/>
      <c r="LXT99" s="512"/>
      <c r="LXV99" s="512"/>
      <c r="LXW99" s="512"/>
      <c r="LXX99" s="512"/>
      <c r="LYB99" s="512"/>
      <c r="LYD99" s="512"/>
      <c r="LYE99" s="512"/>
      <c r="LYF99" s="512"/>
      <c r="LYJ99" s="512"/>
      <c r="LYL99" s="512"/>
      <c r="LYM99" s="512"/>
      <c r="LYN99" s="512"/>
      <c r="LYR99" s="512"/>
      <c r="LYT99" s="512"/>
      <c r="LYU99" s="512"/>
      <c r="LYV99" s="512"/>
      <c r="LYZ99" s="512"/>
      <c r="LZB99" s="512"/>
      <c r="LZC99" s="512"/>
      <c r="LZD99" s="512"/>
      <c r="LZH99" s="512"/>
      <c r="LZJ99" s="512"/>
      <c r="LZK99" s="512"/>
      <c r="LZL99" s="512"/>
      <c r="LZP99" s="512"/>
      <c r="LZR99" s="512"/>
      <c r="LZS99" s="512"/>
      <c r="LZT99" s="512"/>
      <c r="LZX99" s="512"/>
      <c r="LZZ99" s="512"/>
      <c r="MAA99" s="512"/>
      <c r="MAB99" s="512"/>
      <c r="MAF99" s="512"/>
      <c r="MAH99" s="512"/>
      <c r="MAI99" s="512"/>
      <c r="MAJ99" s="512"/>
      <c r="MAN99" s="512"/>
      <c r="MAP99" s="512"/>
      <c r="MAQ99" s="512"/>
      <c r="MAR99" s="512"/>
      <c r="MAV99" s="512"/>
      <c r="MAX99" s="512"/>
      <c r="MAY99" s="512"/>
      <c r="MAZ99" s="512"/>
      <c r="MBD99" s="512"/>
      <c r="MBF99" s="512"/>
      <c r="MBG99" s="512"/>
      <c r="MBH99" s="512"/>
      <c r="MBL99" s="512"/>
      <c r="MBN99" s="512"/>
      <c r="MBO99" s="512"/>
      <c r="MBP99" s="512"/>
      <c r="MBT99" s="512"/>
      <c r="MBV99" s="512"/>
      <c r="MBW99" s="512"/>
      <c r="MBX99" s="512"/>
      <c r="MCB99" s="512"/>
      <c r="MCD99" s="512"/>
      <c r="MCE99" s="512"/>
      <c r="MCF99" s="512"/>
      <c r="MCJ99" s="512"/>
      <c r="MCL99" s="512"/>
      <c r="MCM99" s="512"/>
      <c r="MCN99" s="512"/>
      <c r="MCR99" s="512"/>
      <c r="MCT99" s="512"/>
      <c r="MCU99" s="512"/>
      <c r="MCV99" s="512"/>
      <c r="MCZ99" s="512"/>
      <c r="MDB99" s="512"/>
      <c r="MDC99" s="512"/>
      <c r="MDD99" s="512"/>
      <c r="MDH99" s="512"/>
      <c r="MDJ99" s="512"/>
      <c r="MDK99" s="512"/>
      <c r="MDL99" s="512"/>
      <c r="MDP99" s="512"/>
      <c r="MDR99" s="512"/>
      <c r="MDS99" s="512"/>
      <c r="MDT99" s="512"/>
      <c r="MDX99" s="512"/>
      <c r="MDZ99" s="512"/>
      <c r="MEA99" s="512"/>
      <c r="MEB99" s="512"/>
      <c r="MEF99" s="512"/>
      <c r="MEH99" s="512"/>
      <c r="MEI99" s="512"/>
      <c r="MEJ99" s="512"/>
      <c r="MEN99" s="512"/>
      <c r="MEP99" s="512"/>
      <c r="MEQ99" s="512"/>
      <c r="MER99" s="512"/>
      <c r="MEV99" s="512"/>
      <c r="MEX99" s="512"/>
      <c r="MEY99" s="512"/>
      <c r="MEZ99" s="512"/>
      <c r="MFD99" s="512"/>
      <c r="MFF99" s="512"/>
      <c r="MFG99" s="512"/>
      <c r="MFH99" s="512"/>
      <c r="MFL99" s="512"/>
      <c r="MFN99" s="512"/>
      <c r="MFO99" s="512"/>
      <c r="MFP99" s="512"/>
      <c r="MFT99" s="512"/>
      <c r="MFV99" s="512"/>
      <c r="MFW99" s="512"/>
      <c r="MFX99" s="512"/>
      <c r="MGB99" s="512"/>
      <c r="MGD99" s="512"/>
      <c r="MGE99" s="512"/>
      <c r="MGF99" s="512"/>
      <c r="MGJ99" s="512"/>
      <c r="MGL99" s="512"/>
      <c r="MGM99" s="512"/>
      <c r="MGN99" s="512"/>
      <c r="MGR99" s="512"/>
      <c r="MGT99" s="512"/>
      <c r="MGU99" s="512"/>
      <c r="MGV99" s="512"/>
      <c r="MGZ99" s="512"/>
      <c r="MHB99" s="512"/>
      <c r="MHC99" s="512"/>
      <c r="MHD99" s="512"/>
      <c r="MHH99" s="512"/>
      <c r="MHJ99" s="512"/>
      <c r="MHK99" s="512"/>
      <c r="MHL99" s="512"/>
      <c r="MHP99" s="512"/>
      <c r="MHR99" s="512"/>
      <c r="MHS99" s="512"/>
      <c r="MHT99" s="512"/>
      <c r="MHX99" s="512"/>
      <c r="MHZ99" s="512"/>
      <c r="MIA99" s="512"/>
      <c r="MIB99" s="512"/>
      <c r="MIF99" s="512"/>
      <c r="MIH99" s="512"/>
      <c r="MII99" s="512"/>
      <c r="MIJ99" s="512"/>
      <c r="MIN99" s="512"/>
      <c r="MIP99" s="512"/>
      <c r="MIQ99" s="512"/>
      <c r="MIR99" s="512"/>
      <c r="MIV99" s="512"/>
      <c r="MIX99" s="512"/>
      <c r="MIY99" s="512"/>
      <c r="MIZ99" s="512"/>
      <c r="MJD99" s="512"/>
      <c r="MJF99" s="512"/>
      <c r="MJG99" s="512"/>
      <c r="MJH99" s="512"/>
      <c r="MJL99" s="512"/>
      <c r="MJN99" s="512"/>
      <c r="MJO99" s="512"/>
      <c r="MJP99" s="512"/>
      <c r="MJT99" s="512"/>
      <c r="MJV99" s="512"/>
      <c r="MJW99" s="512"/>
      <c r="MJX99" s="512"/>
      <c r="MKB99" s="512"/>
      <c r="MKD99" s="512"/>
      <c r="MKE99" s="512"/>
      <c r="MKF99" s="512"/>
      <c r="MKJ99" s="512"/>
      <c r="MKL99" s="512"/>
      <c r="MKM99" s="512"/>
      <c r="MKN99" s="512"/>
      <c r="MKR99" s="512"/>
      <c r="MKT99" s="512"/>
      <c r="MKU99" s="512"/>
      <c r="MKV99" s="512"/>
      <c r="MKZ99" s="512"/>
      <c r="MLB99" s="512"/>
      <c r="MLC99" s="512"/>
      <c r="MLD99" s="512"/>
      <c r="MLH99" s="512"/>
      <c r="MLJ99" s="512"/>
      <c r="MLK99" s="512"/>
      <c r="MLL99" s="512"/>
      <c r="MLP99" s="512"/>
      <c r="MLR99" s="512"/>
      <c r="MLS99" s="512"/>
      <c r="MLT99" s="512"/>
      <c r="MLX99" s="512"/>
      <c r="MLZ99" s="512"/>
      <c r="MMA99" s="512"/>
      <c r="MMB99" s="512"/>
      <c r="MMF99" s="512"/>
      <c r="MMH99" s="512"/>
      <c r="MMI99" s="512"/>
      <c r="MMJ99" s="512"/>
      <c r="MMN99" s="512"/>
      <c r="MMP99" s="512"/>
      <c r="MMQ99" s="512"/>
      <c r="MMR99" s="512"/>
      <c r="MMV99" s="512"/>
      <c r="MMX99" s="512"/>
      <c r="MMY99" s="512"/>
      <c r="MMZ99" s="512"/>
      <c r="MND99" s="512"/>
      <c r="MNF99" s="512"/>
      <c r="MNG99" s="512"/>
      <c r="MNH99" s="512"/>
      <c r="MNL99" s="512"/>
      <c r="MNN99" s="512"/>
      <c r="MNO99" s="512"/>
      <c r="MNP99" s="512"/>
      <c r="MNT99" s="512"/>
      <c r="MNV99" s="512"/>
      <c r="MNW99" s="512"/>
      <c r="MNX99" s="512"/>
      <c r="MOB99" s="512"/>
      <c r="MOD99" s="512"/>
      <c r="MOE99" s="512"/>
      <c r="MOF99" s="512"/>
      <c r="MOJ99" s="512"/>
      <c r="MOL99" s="512"/>
      <c r="MOM99" s="512"/>
      <c r="MON99" s="512"/>
      <c r="MOR99" s="512"/>
      <c r="MOT99" s="512"/>
      <c r="MOU99" s="512"/>
      <c r="MOV99" s="512"/>
      <c r="MOZ99" s="512"/>
      <c r="MPB99" s="512"/>
      <c r="MPC99" s="512"/>
      <c r="MPD99" s="512"/>
      <c r="MPH99" s="512"/>
      <c r="MPJ99" s="512"/>
      <c r="MPK99" s="512"/>
      <c r="MPL99" s="512"/>
      <c r="MPP99" s="512"/>
      <c r="MPR99" s="512"/>
      <c r="MPS99" s="512"/>
      <c r="MPT99" s="512"/>
      <c r="MPX99" s="512"/>
      <c r="MPZ99" s="512"/>
      <c r="MQA99" s="512"/>
      <c r="MQB99" s="512"/>
      <c r="MQF99" s="512"/>
      <c r="MQH99" s="512"/>
      <c r="MQI99" s="512"/>
      <c r="MQJ99" s="512"/>
      <c r="MQN99" s="512"/>
      <c r="MQP99" s="512"/>
      <c r="MQQ99" s="512"/>
      <c r="MQR99" s="512"/>
      <c r="MQV99" s="512"/>
      <c r="MQX99" s="512"/>
      <c r="MQY99" s="512"/>
      <c r="MQZ99" s="512"/>
      <c r="MRD99" s="512"/>
      <c r="MRF99" s="512"/>
      <c r="MRG99" s="512"/>
      <c r="MRH99" s="512"/>
      <c r="MRL99" s="512"/>
      <c r="MRN99" s="512"/>
      <c r="MRO99" s="512"/>
      <c r="MRP99" s="512"/>
      <c r="MRT99" s="512"/>
      <c r="MRV99" s="512"/>
      <c r="MRW99" s="512"/>
      <c r="MRX99" s="512"/>
      <c r="MSB99" s="512"/>
      <c r="MSD99" s="512"/>
      <c r="MSE99" s="512"/>
      <c r="MSF99" s="512"/>
      <c r="MSJ99" s="512"/>
      <c r="MSL99" s="512"/>
      <c r="MSM99" s="512"/>
      <c r="MSN99" s="512"/>
      <c r="MSR99" s="512"/>
      <c r="MST99" s="512"/>
      <c r="MSU99" s="512"/>
      <c r="MSV99" s="512"/>
      <c r="MSZ99" s="512"/>
      <c r="MTB99" s="512"/>
      <c r="MTC99" s="512"/>
      <c r="MTD99" s="512"/>
      <c r="MTH99" s="512"/>
      <c r="MTJ99" s="512"/>
      <c r="MTK99" s="512"/>
      <c r="MTL99" s="512"/>
      <c r="MTP99" s="512"/>
      <c r="MTR99" s="512"/>
      <c r="MTS99" s="512"/>
      <c r="MTT99" s="512"/>
      <c r="MTX99" s="512"/>
      <c r="MTZ99" s="512"/>
      <c r="MUA99" s="512"/>
      <c r="MUB99" s="512"/>
      <c r="MUF99" s="512"/>
      <c r="MUH99" s="512"/>
      <c r="MUI99" s="512"/>
      <c r="MUJ99" s="512"/>
      <c r="MUN99" s="512"/>
      <c r="MUP99" s="512"/>
      <c r="MUQ99" s="512"/>
      <c r="MUR99" s="512"/>
      <c r="MUV99" s="512"/>
      <c r="MUX99" s="512"/>
      <c r="MUY99" s="512"/>
      <c r="MUZ99" s="512"/>
      <c r="MVD99" s="512"/>
      <c r="MVF99" s="512"/>
      <c r="MVG99" s="512"/>
      <c r="MVH99" s="512"/>
      <c r="MVL99" s="512"/>
      <c r="MVN99" s="512"/>
      <c r="MVO99" s="512"/>
      <c r="MVP99" s="512"/>
      <c r="MVT99" s="512"/>
      <c r="MVV99" s="512"/>
      <c r="MVW99" s="512"/>
      <c r="MVX99" s="512"/>
      <c r="MWB99" s="512"/>
      <c r="MWD99" s="512"/>
      <c r="MWE99" s="512"/>
      <c r="MWF99" s="512"/>
      <c r="MWJ99" s="512"/>
      <c r="MWL99" s="512"/>
      <c r="MWM99" s="512"/>
      <c r="MWN99" s="512"/>
      <c r="MWR99" s="512"/>
      <c r="MWT99" s="512"/>
      <c r="MWU99" s="512"/>
      <c r="MWV99" s="512"/>
      <c r="MWZ99" s="512"/>
      <c r="MXB99" s="512"/>
      <c r="MXC99" s="512"/>
      <c r="MXD99" s="512"/>
      <c r="MXH99" s="512"/>
      <c r="MXJ99" s="512"/>
      <c r="MXK99" s="512"/>
      <c r="MXL99" s="512"/>
      <c r="MXP99" s="512"/>
      <c r="MXR99" s="512"/>
      <c r="MXS99" s="512"/>
      <c r="MXT99" s="512"/>
      <c r="MXX99" s="512"/>
      <c r="MXZ99" s="512"/>
      <c r="MYA99" s="512"/>
      <c r="MYB99" s="512"/>
      <c r="MYF99" s="512"/>
      <c r="MYH99" s="512"/>
      <c r="MYI99" s="512"/>
      <c r="MYJ99" s="512"/>
      <c r="MYN99" s="512"/>
      <c r="MYP99" s="512"/>
      <c r="MYQ99" s="512"/>
      <c r="MYR99" s="512"/>
      <c r="MYV99" s="512"/>
      <c r="MYX99" s="512"/>
      <c r="MYY99" s="512"/>
      <c r="MYZ99" s="512"/>
      <c r="MZD99" s="512"/>
      <c r="MZF99" s="512"/>
      <c r="MZG99" s="512"/>
      <c r="MZH99" s="512"/>
      <c r="MZL99" s="512"/>
      <c r="MZN99" s="512"/>
      <c r="MZO99" s="512"/>
      <c r="MZP99" s="512"/>
      <c r="MZT99" s="512"/>
      <c r="MZV99" s="512"/>
      <c r="MZW99" s="512"/>
      <c r="MZX99" s="512"/>
      <c r="NAB99" s="512"/>
      <c r="NAD99" s="512"/>
      <c r="NAE99" s="512"/>
      <c r="NAF99" s="512"/>
      <c r="NAJ99" s="512"/>
      <c r="NAL99" s="512"/>
      <c r="NAM99" s="512"/>
      <c r="NAN99" s="512"/>
      <c r="NAR99" s="512"/>
      <c r="NAT99" s="512"/>
      <c r="NAU99" s="512"/>
      <c r="NAV99" s="512"/>
      <c r="NAZ99" s="512"/>
      <c r="NBB99" s="512"/>
      <c r="NBC99" s="512"/>
      <c r="NBD99" s="512"/>
      <c r="NBH99" s="512"/>
      <c r="NBJ99" s="512"/>
      <c r="NBK99" s="512"/>
      <c r="NBL99" s="512"/>
      <c r="NBP99" s="512"/>
      <c r="NBR99" s="512"/>
      <c r="NBS99" s="512"/>
      <c r="NBT99" s="512"/>
      <c r="NBX99" s="512"/>
      <c r="NBZ99" s="512"/>
      <c r="NCA99" s="512"/>
      <c r="NCB99" s="512"/>
      <c r="NCF99" s="512"/>
      <c r="NCH99" s="512"/>
      <c r="NCI99" s="512"/>
      <c r="NCJ99" s="512"/>
      <c r="NCN99" s="512"/>
      <c r="NCP99" s="512"/>
      <c r="NCQ99" s="512"/>
      <c r="NCR99" s="512"/>
      <c r="NCV99" s="512"/>
      <c r="NCX99" s="512"/>
      <c r="NCY99" s="512"/>
      <c r="NCZ99" s="512"/>
      <c r="NDD99" s="512"/>
      <c r="NDF99" s="512"/>
      <c r="NDG99" s="512"/>
      <c r="NDH99" s="512"/>
      <c r="NDL99" s="512"/>
      <c r="NDN99" s="512"/>
      <c r="NDO99" s="512"/>
      <c r="NDP99" s="512"/>
      <c r="NDT99" s="512"/>
      <c r="NDV99" s="512"/>
      <c r="NDW99" s="512"/>
      <c r="NDX99" s="512"/>
      <c r="NEB99" s="512"/>
      <c r="NED99" s="512"/>
      <c r="NEE99" s="512"/>
      <c r="NEF99" s="512"/>
      <c r="NEJ99" s="512"/>
      <c r="NEL99" s="512"/>
      <c r="NEM99" s="512"/>
      <c r="NEN99" s="512"/>
      <c r="NER99" s="512"/>
      <c r="NET99" s="512"/>
      <c r="NEU99" s="512"/>
      <c r="NEV99" s="512"/>
      <c r="NEZ99" s="512"/>
      <c r="NFB99" s="512"/>
      <c r="NFC99" s="512"/>
      <c r="NFD99" s="512"/>
      <c r="NFH99" s="512"/>
      <c r="NFJ99" s="512"/>
      <c r="NFK99" s="512"/>
      <c r="NFL99" s="512"/>
      <c r="NFP99" s="512"/>
      <c r="NFR99" s="512"/>
      <c r="NFS99" s="512"/>
      <c r="NFT99" s="512"/>
      <c r="NFX99" s="512"/>
      <c r="NFZ99" s="512"/>
      <c r="NGA99" s="512"/>
      <c r="NGB99" s="512"/>
      <c r="NGF99" s="512"/>
      <c r="NGH99" s="512"/>
      <c r="NGI99" s="512"/>
      <c r="NGJ99" s="512"/>
      <c r="NGN99" s="512"/>
      <c r="NGP99" s="512"/>
      <c r="NGQ99" s="512"/>
      <c r="NGR99" s="512"/>
      <c r="NGV99" s="512"/>
      <c r="NGX99" s="512"/>
      <c r="NGY99" s="512"/>
      <c r="NGZ99" s="512"/>
      <c r="NHD99" s="512"/>
      <c r="NHF99" s="512"/>
      <c r="NHG99" s="512"/>
      <c r="NHH99" s="512"/>
      <c r="NHL99" s="512"/>
      <c r="NHN99" s="512"/>
      <c r="NHO99" s="512"/>
      <c r="NHP99" s="512"/>
      <c r="NHT99" s="512"/>
      <c r="NHV99" s="512"/>
      <c r="NHW99" s="512"/>
      <c r="NHX99" s="512"/>
      <c r="NIB99" s="512"/>
      <c r="NID99" s="512"/>
      <c r="NIE99" s="512"/>
      <c r="NIF99" s="512"/>
      <c r="NIJ99" s="512"/>
      <c r="NIL99" s="512"/>
      <c r="NIM99" s="512"/>
      <c r="NIN99" s="512"/>
      <c r="NIR99" s="512"/>
      <c r="NIT99" s="512"/>
      <c r="NIU99" s="512"/>
      <c r="NIV99" s="512"/>
      <c r="NIZ99" s="512"/>
      <c r="NJB99" s="512"/>
      <c r="NJC99" s="512"/>
      <c r="NJD99" s="512"/>
      <c r="NJH99" s="512"/>
      <c r="NJJ99" s="512"/>
      <c r="NJK99" s="512"/>
      <c r="NJL99" s="512"/>
      <c r="NJP99" s="512"/>
      <c r="NJR99" s="512"/>
      <c r="NJS99" s="512"/>
      <c r="NJT99" s="512"/>
      <c r="NJX99" s="512"/>
      <c r="NJZ99" s="512"/>
      <c r="NKA99" s="512"/>
      <c r="NKB99" s="512"/>
      <c r="NKF99" s="512"/>
      <c r="NKH99" s="512"/>
      <c r="NKI99" s="512"/>
      <c r="NKJ99" s="512"/>
      <c r="NKN99" s="512"/>
      <c r="NKP99" s="512"/>
      <c r="NKQ99" s="512"/>
      <c r="NKR99" s="512"/>
      <c r="NKV99" s="512"/>
      <c r="NKX99" s="512"/>
      <c r="NKY99" s="512"/>
      <c r="NKZ99" s="512"/>
      <c r="NLD99" s="512"/>
      <c r="NLF99" s="512"/>
      <c r="NLG99" s="512"/>
      <c r="NLH99" s="512"/>
      <c r="NLL99" s="512"/>
      <c r="NLN99" s="512"/>
      <c r="NLO99" s="512"/>
      <c r="NLP99" s="512"/>
      <c r="NLT99" s="512"/>
      <c r="NLV99" s="512"/>
      <c r="NLW99" s="512"/>
      <c r="NLX99" s="512"/>
      <c r="NMB99" s="512"/>
      <c r="NMD99" s="512"/>
      <c r="NME99" s="512"/>
      <c r="NMF99" s="512"/>
      <c r="NMJ99" s="512"/>
      <c r="NML99" s="512"/>
      <c r="NMM99" s="512"/>
      <c r="NMN99" s="512"/>
      <c r="NMR99" s="512"/>
      <c r="NMT99" s="512"/>
      <c r="NMU99" s="512"/>
      <c r="NMV99" s="512"/>
      <c r="NMZ99" s="512"/>
      <c r="NNB99" s="512"/>
      <c r="NNC99" s="512"/>
      <c r="NND99" s="512"/>
      <c r="NNH99" s="512"/>
      <c r="NNJ99" s="512"/>
      <c r="NNK99" s="512"/>
      <c r="NNL99" s="512"/>
      <c r="NNP99" s="512"/>
      <c r="NNR99" s="512"/>
      <c r="NNS99" s="512"/>
      <c r="NNT99" s="512"/>
      <c r="NNX99" s="512"/>
      <c r="NNZ99" s="512"/>
      <c r="NOA99" s="512"/>
      <c r="NOB99" s="512"/>
      <c r="NOF99" s="512"/>
      <c r="NOH99" s="512"/>
      <c r="NOI99" s="512"/>
      <c r="NOJ99" s="512"/>
      <c r="NON99" s="512"/>
      <c r="NOP99" s="512"/>
      <c r="NOQ99" s="512"/>
      <c r="NOR99" s="512"/>
      <c r="NOV99" s="512"/>
      <c r="NOX99" s="512"/>
      <c r="NOY99" s="512"/>
      <c r="NOZ99" s="512"/>
      <c r="NPD99" s="512"/>
      <c r="NPF99" s="512"/>
      <c r="NPG99" s="512"/>
      <c r="NPH99" s="512"/>
      <c r="NPL99" s="512"/>
      <c r="NPN99" s="512"/>
      <c r="NPO99" s="512"/>
      <c r="NPP99" s="512"/>
      <c r="NPT99" s="512"/>
      <c r="NPV99" s="512"/>
      <c r="NPW99" s="512"/>
      <c r="NPX99" s="512"/>
      <c r="NQB99" s="512"/>
      <c r="NQD99" s="512"/>
      <c r="NQE99" s="512"/>
      <c r="NQF99" s="512"/>
      <c r="NQJ99" s="512"/>
      <c r="NQL99" s="512"/>
      <c r="NQM99" s="512"/>
      <c r="NQN99" s="512"/>
      <c r="NQR99" s="512"/>
      <c r="NQT99" s="512"/>
      <c r="NQU99" s="512"/>
      <c r="NQV99" s="512"/>
      <c r="NQZ99" s="512"/>
      <c r="NRB99" s="512"/>
      <c r="NRC99" s="512"/>
      <c r="NRD99" s="512"/>
      <c r="NRH99" s="512"/>
      <c r="NRJ99" s="512"/>
      <c r="NRK99" s="512"/>
      <c r="NRL99" s="512"/>
      <c r="NRP99" s="512"/>
      <c r="NRR99" s="512"/>
      <c r="NRS99" s="512"/>
      <c r="NRT99" s="512"/>
      <c r="NRX99" s="512"/>
      <c r="NRZ99" s="512"/>
      <c r="NSA99" s="512"/>
      <c r="NSB99" s="512"/>
      <c r="NSF99" s="512"/>
      <c r="NSH99" s="512"/>
      <c r="NSI99" s="512"/>
      <c r="NSJ99" s="512"/>
      <c r="NSN99" s="512"/>
      <c r="NSP99" s="512"/>
      <c r="NSQ99" s="512"/>
      <c r="NSR99" s="512"/>
      <c r="NSV99" s="512"/>
      <c r="NSX99" s="512"/>
      <c r="NSY99" s="512"/>
      <c r="NSZ99" s="512"/>
      <c r="NTD99" s="512"/>
      <c r="NTF99" s="512"/>
      <c r="NTG99" s="512"/>
      <c r="NTH99" s="512"/>
      <c r="NTL99" s="512"/>
      <c r="NTN99" s="512"/>
      <c r="NTO99" s="512"/>
      <c r="NTP99" s="512"/>
      <c r="NTT99" s="512"/>
      <c r="NTV99" s="512"/>
      <c r="NTW99" s="512"/>
      <c r="NTX99" s="512"/>
      <c r="NUB99" s="512"/>
      <c r="NUD99" s="512"/>
      <c r="NUE99" s="512"/>
      <c r="NUF99" s="512"/>
      <c r="NUJ99" s="512"/>
      <c r="NUL99" s="512"/>
      <c r="NUM99" s="512"/>
      <c r="NUN99" s="512"/>
      <c r="NUR99" s="512"/>
      <c r="NUT99" s="512"/>
      <c r="NUU99" s="512"/>
      <c r="NUV99" s="512"/>
      <c r="NUZ99" s="512"/>
      <c r="NVB99" s="512"/>
      <c r="NVC99" s="512"/>
      <c r="NVD99" s="512"/>
      <c r="NVH99" s="512"/>
      <c r="NVJ99" s="512"/>
      <c r="NVK99" s="512"/>
      <c r="NVL99" s="512"/>
      <c r="NVP99" s="512"/>
      <c r="NVR99" s="512"/>
      <c r="NVS99" s="512"/>
      <c r="NVT99" s="512"/>
      <c r="NVX99" s="512"/>
      <c r="NVZ99" s="512"/>
      <c r="NWA99" s="512"/>
      <c r="NWB99" s="512"/>
      <c r="NWF99" s="512"/>
      <c r="NWH99" s="512"/>
      <c r="NWI99" s="512"/>
      <c r="NWJ99" s="512"/>
      <c r="NWN99" s="512"/>
      <c r="NWP99" s="512"/>
      <c r="NWQ99" s="512"/>
      <c r="NWR99" s="512"/>
      <c r="NWV99" s="512"/>
      <c r="NWX99" s="512"/>
      <c r="NWY99" s="512"/>
      <c r="NWZ99" s="512"/>
      <c r="NXD99" s="512"/>
      <c r="NXF99" s="512"/>
      <c r="NXG99" s="512"/>
      <c r="NXH99" s="512"/>
      <c r="NXL99" s="512"/>
      <c r="NXN99" s="512"/>
      <c r="NXO99" s="512"/>
      <c r="NXP99" s="512"/>
      <c r="NXT99" s="512"/>
      <c r="NXV99" s="512"/>
      <c r="NXW99" s="512"/>
      <c r="NXX99" s="512"/>
      <c r="NYB99" s="512"/>
      <c r="NYD99" s="512"/>
      <c r="NYE99" s="512"/>
      <c r="NYF99" s="512"/>
      <c r="NYJ99" s="512"/>
      <c r="NYL99" s="512"/>
      <c r="NYM99" s="512"/>
      <c r="NYN99" s="512"/>
      <c r="NYR99" s="512"/>
      <c r="NYT99" s="512"/>
      <c r="NYU99" s="512"/>
      <c r="NYV99" s="512"/>
      <c r="NYZ99" s="512"/>
      <c r="NZB99" s="512"/>
      <c r="NZC99" s="512"/>
      <c r="NZD99" s="512"/>
      <c r="NZH99" s="512"/>
      <c r="NZJ99" s="512"/>
      <c r="NZK99" s="512"/>
      <c r="NZL99" s="512"/>
      <c r="NZP99" s="512"/>
      <c r="NZR99" s="512"/>
      <c r="NZS99" s="512"/>
      <c r="NZT99" s="512"/>
      <c r="NZX99" s="512"/>
      <c r="NZZ99" s="512"/>
      <c r="OAA99" s="512"/>
      <c r="OAB99" s="512"/>
      <c r="OAF99" s="512"/>
      <c r="OAH99" s="512"/>
      <c r="OAI99" s="512"/>
      <c r="OAJ99" s="512"/>
      <c r="OAN99" s="512"/>
      <c r="OAP99" s="512"/>
      <c r="OAQ99" s="512"/>
      <c r="OAR99" s="512"/>
      <c r="OAV99" s="512"/>
      <c r="OAX99" s="512"/>
      <c r="OAY99" s="512"/>
      <c r="OAZ99" s="512"/>
      <c r="OBD99" s="512"/>
      <c r="OBF99" s="512"/>
      <c r="OBG99" s="512"/>
      <c r="OBH99" s="512"/>
      <c r="OBL99" s="512"/>
      <c r="OBN99" s="512"/>
      <c r="OBO99" s="512"/>
      <c r="OBP99" s="512"/>
      <c r="OBT99" s="512"/>
      <c r="OBV99" s="512"/>
      <c r="OBW99" s="512"/>
      <c r="OBX99" s="512"/>
      <c r="OCB99" s="512"/>
      <c r="OCD99" s="512"/>
      <c r="OCE99" s="512"/>
      <c r="OCF99" s="512"/>
      <c r="OCJ99" s="512"/>
      <c r="OCL99" s="512"/>
      <c r="OCM99" s="512"/>
      <c r="OCN99" s="512"/>
      <c r="OCR99" s="512"/>
      <c r="OCT99" s="512"/>
      <c r="OCU99" s="512"/>
      <c r="OCV99" s="512"/>
      <c r="OCZ99" s="512"/>
      <c r="ODB99" s="512"/>
      <c r="ODC99" s="512"/>
      <c r="ODD99" s="512"/>
      <c r="ODH99" s="512"/>
      <c r="ODJ99" s="512"/>
      <c r="ODK99" s="512"/>
      <c r="ODL99" s="512"/>
      <c r="ODP99" s="512"/>
      <c r="ODR99" s="512"/>
      <c r="ODS99" s="512"/>
      <c r="ODT99" s="512"/>
      <c r="ODX99" s="512"/>
      <c r="ODZ99" s="512"/>
      <c r="OEA99" s="512"/>
      <c r="OEB99" s="512"/>
      <c r="OEF99" s="512"/>
      <c r="OEH99" s="512"/>
      <c r="OEI99" s="512"/>
      <c r="OEJ99" s="512"/>
      <c r="OEN99" s="512"/>
      <c r="OEP99" s="512"/>
      <c r="OEQ99" s="512"/>
      <c r="OER99" s="512"/>
      <c r="OEV99" s="512"/>
      <c r="OEX99" s="512"/>
      <c r="OEY99" s="512"/>
      <c r="OEZ99" s="512"/>
      <c r="OFD99" s="512"/>
      <c r="OFF99" s="512"/>
      <c r="OFG99" s="512"/>
      <c r="OFH99" s="512"/>
      <c r="OFL99" s="512"/>
      <c r="OFN99" s="512"/>
      <c r="OFO99" s="512"/>
      <c r="OFP99" s="512"/>
      <c r="OFT99" s="512"/>
      <c r="OFV99" s="512"/>
      <c r="OFW99" s="512"/>
      <c r="OFX99" s="512"/>
      <c r="OGB99" s="512"/>
      <c r="OGD99" s="512"/>
      <c r="OGE99" s="512"/>
      <c r="OGF99" s="512"/>
      <c r="OGJ99" s="512"/>
      <c r="OGL99" s="512"/>
      <c r="OGM99" s="512"/>
      <c r="OGN99" s="512"/>
      <c r="OGR99" s="512"/>
      <c r="OGT99" s="512"/>
      <c r="OGU99" s="512"/>
      <c r="OGV99" s="512"/>
      <c r="OGZ99" s="512"/>
      <c r="OHB99" s="512"/>
      <c r="OHC99" s="512"/>
      <c r="OHD99" s="512"/>
      <c r="OHH99" s="512"/>
      <c r="OHJ99" s="512"/>
      <c r="OHK99" s="512"/>
      <c r="OHL99" s="512"/>
      <c r="OHP99" s="512"/>
      <c r="OHR99" s="512"/>
      <c r="OHS99" s="512"/>
      <c r="OHT99" s="512"/>
      <c r="OHX99" s="512"/>
      <c r="OHZ99" s="512"/>
      <c r="OIA99" s="512"/>
      <c r="OIB99" s="512"/>
      <c r="OIF99" s="512"/>
      <c r="OIH99" s="512"/>
      <c r="OII99" s="512"/>
      <c r="OIJ99" s="512"/>
      <c r="OIN99" s="512"/>
      <c r="OIP99" s="512"/>
      <c r="OIQ99" s="512"/>
      <c r="OIR99" s="512"/>
      <c r="OIV99" s="512"/>
      <c r="OIX99" s="512"/>
      <c r="OIY99" s="512"/>
      <c r="OIZ99" s="512"/>
      <c r="OJD99" s="512"/>
      <c r="OJF99" s="512"/>
      <c r="OJG99" s="512"/>
      <c r="OJH99" s="512"/>
      <c r="OJL99" s="512"/>
      <c r="OJN99" s="512"/>
      <c r="OJO99" s="512"/>
      <c r="OJP99" s="512"/>
      <c r="OJT99" s="512"/>
      <c r="OJV99" s="512"/>
      <c r="OJW99" s="512"/>
      <c r="OJX99" s="512"/>
      <c r="OKB99" s="512"/>
      <c r="OKD99" s="512"/>
      <c r="OKE99" s="512"/>
      <c r="OKF99" s="512"/>
      <c r="OKJ99" s="512"/>
      <c r="OKL99" s="512"/>
      <c r="OKM99" s="512"/>
      <c r="OKN99" s="512"/>
      <c r="OKR99" s="512"/>
      <c r="OKT99" s="512"/>
      <c r="OKU99" s="512"/>
      <c r="OKV99" s="512"/>
      <c r="OKZ99" s="512"/>
      <c r="OLB99" s="512"/>
      <c r="OLC99" s="512"/>
      <c r="OLD99" s="512"/>
      <c r="OLH99" s="512"/>
      <c r="OLJ99" s="512"/>
      <c r="OLK99" s="512"/>
      <c r="OLL99" s="512"/>
      <c r="OLP99" s="512"/>
      <c r="OLR99" s="512"/>
      <c r="OLS99" s="512"/>
      <c r="OLT99" s="512"/>
      <c r="OLX99" s="512"/>
      <c r="OLZ99" s="512"/>
      <c r="OMA99" s="512"/>
      <c r="OMB99" s="512"/>
      <c r="OMF99" s="512"/>
      <c r="OMH99" s="512"/>
      <c r="OMI99" s="512"/>
      <c r="OMJ99" s="512"/>
      <c r="OMN99" s="512"/>
      <c r="OMP99" s="512"/>
      <c r="OMQ99" s="512"/>
      <c r="OMR99" s="512"/>
      <c r="OMV99" s="512"/>
      <c r="OMX99" s="512"/>
      <c r="OMY99" s="512"/>
      <c r="OMZ99" s="512"/>
      <c r="OND99" s="512"/>
      <c r="ONF99" s="512"/>
      <c r="ONG99" s="512"/>
      <c r="ONH99" s="512"/>
      <c r="ONL99" s="512"/>
      <c r="ONN99" s="512"/>
      <c r="ONO99" s="512"/>
      <c r="ONP99" s="512"/>
      <c r="ONT99" s="512"/>
      <c r="ONV99" s="512"/>
      <c r="ONW99" s="512"/>
      <c r="ONX99" s="512"/>
      <c r="OOB99" s="512"/>
      <c r="OOD99" s="512"/>
      <c r="OOE99" s="512"/>
      <c r="OOF99" s="512"/>
      <c r="OOJ99" s="512"/>
      <c r="OOL99" s="512"/>
      <c r="OOM99" s="512"/>
      <c r="OON99" s="512"/>
      <c r="OOR99" s="512"/>
      <c r="OOT99" s="512"/>
      <c r="OOU99" s="512"/>
      <c r="OOV99" s="512"/>
      <c r="OOZ99" s="512"/>
      <c r="OPB99" s="512"/>
      <c r="OPC99" s="512"/>
      <c r="OPD99" s="512"/>
      <c r="OPH99" s="512"/>
      <c r="OPJ99" s="512"/>
      <c r="OPK99" s="512"/>
      <c r="OPL99" s="512"/>
      <c r="OPP99" s="512"/>
      <c r="OPR99" s="512"/>
      <c r="OPS99" s="512"/>
      <c r="OPT99" s="512"/>
      <c r="OPX99" s="512"/>
      <c r="OPZ99" s="512"/>
      <c r="OQA99" s="512"/>
      <c r="OQB99" s="512"/>
      <c r="OQF99" s="512"/>
      <c r="OQH99" s="512"/>
      <c r="OQI99" s="512"/>
      <c r="OQJ99" s="512"/>
      <c r="OQN99" s="512"/>
      <c r="OQP99" s="512"/>
      <c r="OQQ99" s="512"/>
      <c r="OQR99" s="512"/>
      <c r="OQV99" s="512"/>
      <c r="OQX99" s="512"/>
      <c r="OQY99" s="512"/>
      <c r="OQZ99" s="512"/>
      <c r="ORD99" s="512"/>
      <c r="ORF99" s="512"/>
      <c r="ORG99" s="512"/>
      <c r="ORH99" s="512"/>
      <c r="ORL99" s="512"/>
      <c r="ORN99" s="512"/>
      <c r="ORO99" s="512"/>
      <c r="ORP99" s="512"/>
      <c r="ORT99" s="512"/>
      <c r="ORV99" s="512"/>
      <c r="ORW99" s="512"/>
      <c r="ORX99" s="512"/>
      <c r="OSB99" s="512"/>
      <c r="OSD99" s="512"/>
      <c r="OSE99" s="512"/>
      <c r="OSF99" s="512"/>
      <c r="OSJ99" s="512"/>
      <c r="OSL99" s="512"/>
      <c r="OSM99" s="512"/>
      <c r="OSN99" s="512"/>
      <c r="OSR99" s="512"/>
      <c r="OST99" s="512"/>
      <c r="OSU99" s="512"/>
      <c r="OSV99" s="512"/>
      <c r="OSZ99" s="512"/>
      <c r="OTB99" s="512"/>
      <c r="OTC99" s="512"/>
      <c r="OTD99" s="512"/>
      <c r="OTH99" s="512"/>
      <c r="OTJ99" s="512"/>
      <c r="OTK99" s="512"/>
      <c r="OTL99" s="512"/>
      <c r="OTP99" s="512"/>
      <c r="OTR99" s="512"/>
      <c r="OTS99" s="512"/>
      <c r="OTT99" s="512"/>
      <c r="OTX99" s="512"/>
      <c r="OTZ99" s="512"/>
      <c r="OUA99" s="512"/>
      <c r="OUB99" s="512"/>
      <c r="OUF99" s="512"/>
      <c r="OUH99" s="512"/>
      <c r="OUI99" s="512"/>
      <c r="OUJ99" s="512"/>
      <c r="OUN99" s="512"/>
      <c r="OUP99" s="512"/>
      <c r="OUQ99" s="512"/>
      <c r="OUR99" s="512"/>
      <c r="OUV99" s="512"/>
      <c r="OUX99" s="512"/>
      <c r="OUY99" s="512"/>
      <c r="OUZ99" s="512"/>
      <c r="OVD99" s="512"/>
      <c r="OVF99" s="512"/>
      <c r="OVG99" s="512"/>
      <c r="OVH99" s="512"/>
      <c r="OVL99" s="512"/>
      <c r="OVN99" s="512"/>
      <c r="OVO99" s="512"/>
      <c r="OVP99" s="512"/>
      <c r="OVT99" s="512"/>
      <c r="OVV99" s="512"/>
      <c r="OVW99" s="512"/>
      <c r="OVX99" s="512"/>
      <c r="OWB99" s="512"/>
      <c r="OWD99" s="512"/>
      <c r="OWE99" s="512"/>
      <c r="OWF99" s="512"/>
      <c r="OWJ99" s="512"/>
      <c r="OWL99" s="512"/>
      <c r="OWM99" s="512"/>
      <c r="OWN99" s="512"/>
      <c r="OWR99" s="512"/>
      <c r="OWT99" s="512"/>
      <c r="OWU99" s="512"/>
      <c r="OWV99" s="512"/>
      <c r="OWZ99" s="512"/>
      <c r="OXB99" s="512"/>
      <c r="OXC99" s="512"/>
      <c r="OXD99" s="512"/>
      <c r="OXH99" s="512"/>
      <c r="OXJ99" s="512"/>
      <c r="OXK99" s="512"/>
      <c r="OXL99" s="512"/>
      <c r="OXP99" s="512"/>
      <c r="OXR99" s="512"/>
      <c r="OXS99" s="512"/>
      <c r="OXT99" s="512"/>
      <c r="OXX99" s="512"/>
      <c r="OXZ99" s="512"/>
      <c r="OYA99" s="512"/>
      <c r="OYB99" s="512"/>
      <c r="OYF99" s="512"/>
      <c r="OYH99" s="512"/>
      <c r="OYI99" s="512"/>
      <c r="OYJ99" s="512"/>
      <c r="OYN99" s="512"/>
      <c r="OYP99" s="512"/>
      <c r="OYQ99" s="512"/>
      <c r="OYR99" s="512"/>
      <c r="OYV99" s="512"/>
      <c r="OYX99" s="512"/>
      <c r="OYY99" s="512"/>
      <c r="OYZ99" s="512"/>
      <c r="OZD99" s="512"/>
      <c r="OZF99" s="512"/>
      <c r="OZG99" s="512"/>
      <c r="OZH99" s="512"/>
      <c r="OZL99" s="512"/>
      <c r="OZN99" s="512"/>
      <c r="OZO99" s="512"/>
      <c r="OZP99" s="512"/>
      <c r="OZT99" s="512"/>
      <c r="OZV99" s="512"/>
      <c r="OZW99" s="512"/>
      <c r="OZX99" s="512"/>
      <c r="PAB99" s="512"/>
      <c r="PAD99" s="512"/>
      <c r="PAE99" s="512"/>
      <c r="PAF99" s="512"/>
      <c r="PAJ99" s="512"/>
      <c r="PAL99" s="512"/>
      <c r="PAM99" s="512"/>
      <c r="PAN99" s="512"/>
      <c r="PAR99" s="512"/>
      <c r="PAT99" s="512"/>
      <c r="PAU99" s="512"/>
      <c r="PAV99" s="512"/>
      <c r="PAZ99" s="512"/>
      <c r="PBB99" s="512"/>
      <c r="PBC99" s="512"/>
      <c r="PBD99" s="512"/>
      <c r="PBH99" s="512"/>
      <c r="PBJ99" s="512"/>
      <c r="PBK99" s="512"/>
      <c r="PBL99" s="512"/>
      <c r="PBP99" s="512"/>
      <c r="PBR99" s="512"/>
      <c r="PBS99" s="512"/>
      <c r="PBT99" s="512"/>
      <c r="PBX99" s="512"/>
      <c r="PBZ99" s="512"/>
      <c r="PCA99" s="512"/>
      <c r="PCB99" s="512"/>
      <c r="PCF99" s="512"/>
      <c r="PCH99" s="512"/>
      <c r="PCI99" s="512"/>
      <c r="PCJ99" s="512"/>
      <c r="PCN99" s="512"/>
      <c r="PCP99" s="512"/>
      <c r="PCQ99" s="512"/>
      <c r="PCR99" s="512"/>
      <c r="PCV99" s="512"/>
      <c r="PCX99" s="512"/>
      <c r="PCY99" s="512"/>
      <c r="PCZ99" s="512"/>
      <c r="PDD99" s="512"/>
      <c r="PDF99" s="512"/>
      <c r="PDG99" s="512"/>
      <c r="PDH99" s="512"/>
      <c r="PDL99" s="512"/>
      <c r="PDN99" s="512"/>
      <c r="PDO99" s="512"/>
      <c r="PDP99" s="512"/>
      <c r="PDT99" s="512"/>
      <c r="PDV99" s="512"/>
      <c r="PDW99" s="512"/>
      <c r="PDX99" s="512"/>
      <c r="PEB99" s="512"/>
      <c r="PED99" s="512"/>
      <c r="PEE99" s="512"/>
      <c r="PEF99" s="512"/>
      <c r="PEJ99" s="512"/>
      <c r="PEL99" s="512"/>
      <c r="PEM99" s="512"/>
      <c r="PEN99" s="512"/>
      <c r="PER99" s="512"/>
      <c r="PET99" s="512"/>
      <c r="PEU99" s="512"/>
      <c r="PEV99" s="512"/>
      <c r="PEZ99" s="512"/>
      <c r="PFB99" s="512"/>
      <c r="PFC99" s="512"/>
      <c r="PFD99" s="512"/>
      <c r="PFH99" s="512"/>
      <c r="PFJ99" s="512"/>
      <c r="PFK99" s="512"/>
      <c r="PFL99" s="512"/>
      <c r="PFP99" s="512"/>
      <c r="PFR99" s="512"/>
      <c r="PFS99" s="512"/>
      <c r="PFT99" s="512"/>
      <c r="PFX99" s="512"/>
      <c r="PFZ99" s="512"/>
      <c r="PGA99" s="512"/>
      <c r="PGB99" s="512"/>
      <c r="PGF99" s="512"/>
      <c r="PGH99" s="512"/>
      <c r="PGI99" s="512"/>
      <c r="PGJ99" s="512"/>
      <c r="PGN99" s="512"/>
      <c r="PGP99" s="512"/>
      <c r="PGQ99" s="512"/>
      <c r="PGR99" s="512"/>
      <c r="PGV99" s="512"/>
      <c r="PGX99" s="512"/>
      <c r="PGY99" s="512"/>
      <c r="PGZ99" s="512"/>
      <c r="PHD99" s="512"/>
      <c r="PHF99" s="512"/>
      <c r="PHG99" s="512"/>
      <c r="PHH99" s="512"/>
      <c r="PHL99" s="512"/>
      <c r="PHN99" s="512"/>
      <c r="PHO99" s="512"/>
      <c r="PHP99" s="512"/>
      <c r="PHT99" s="512"/>
      <c r="PHV99" s="512"/>
      <c r="PHW99" s="512"/>
      <c r="PHX99" s="512"/>
      <c r="PIB99" s="512"/>
      <c r="PID99" s="512"/>
      <c r="PIE99" s="512"/>
      <c r="PIF99" s="512"/>
      <c r="PIJ99" s="512"/>
      <c r="PIL99" s="512"/>
      <c r="PIM99" s="512"/>
      <c r="PIN99" s="512"/>
      <c r="PIR99" s="512"/>
      <c r="PIT99" s="512"/>
      <c r="PIU99" s="512"/>
      <c r="PIV99" s="512"/>
      <c r="PIZ99" s="512"/>
      <c r="PJB99" s="512"/>
      <c r="PJC99" s="512"/>
      <c r="PJD99" s="512"/>
      <c r="PJH99" s="512"/>
      <c r="PJJ99" s="512"/>
      <c r="PJK99" s="512"/>
      <c r="PJL99" s="512"/>
      <c r="PJP99" s="512"/>
      <c r="PJR99" s="512"/>
      <c r="PJS99" s="512"/>
      <c r="PJT99" s="512"/>
      <c r="PJX99" s="512"/>
      <c r="PJZ99" s="512"/>
      <c r="PKA99" s="512"/>
      <c r="PKB99" s="512"/>
      <c r="PKF99" s="512"/>
      <c r="PKH99" s="512"/>
      <c r="PKI99" s="512"/>
      <c r="PKJ99" s="512"/>
      <c r="PKN99" s="512"/>
      <c r="PKP99" s="512"/>
      <c r="PKQ99" s="512"/>
      <c r="PKR99" s="512"/>
      <c r="PKV99" s="512"/>
      <c r="PKX99" s="512"/>
      <c r="PKY99" s="512"/>
      <c r="PKZ99" s="512"/>
      <c r="PLD99" s="512"/>
      <c r="PLF99" s="512"/>
      <c r="PLG99" s="512"/>
      <c r="PLH99" s="512"/>
      <c r="PLL99" s="512"/>
      <c r="PLN99" s="512"/>
      <c r="PLO99" s="512"/>
      <c r="PLP99" s="512"/>
      <c r="PLT99" s="512"/>
      <c r="PLV99" s="512"/>
      <c r="PLW99" s="512"/>
      <c r="PLX99" s="512"/>
      <c r="PMB99" s="512"/>
      <c r="PMD99" s="512"/>
      <c r="PME99" s="512"/>
      <c r="PMF99" s="512"/>
      <c r="PMJ99" s="512"/>
      <c r="PML99" s="512"/>
      <c r="PMM99" s="512"/>
      <c r="PMN99" s="512"/>
      <c r="PMR99" s="512"/>
      <c r="PMT99" s="512"/>
      <c r="PMU99" s="512"/>
      <c r="PMV99" s="512"/>
      <c r="PMZ99" s="512"/>
      <c r="PNB99" s="512"/>
      <c r="PNC99" s="512"/>
      <c r="PND99" s="512"/>
      <c r="PNH99" s="512"/>
      <c r="PNJ99" s="512"/>
      <c r="PNK99" s="512"/>
      <c r="PNL99" s="512"/>
      <c r="PNP99" s="512"/>
      <c r="PNR99" s="512"/>
      <c r="PNS99" s="512"/>
      <c r="PNT99" s="512"/>
      <c r="PNX99" s="512"/>
      <c r="PNZ99" s="512"/>
      <c r="POA99" s="512"/>
      <c r="POB99" s="512"/>
      <c r="POF99" s="512"/>
      <c r="POH99" s="512"/>
      <c r="POI99" s="512"/>
      <c r="POJ99" s="512"/>
      <c r="PON99" s="512"/>
      <c r="POP99" s="512"/>
      <c r="POQ99" s="512"/>
      <c r="POR99" s="512"/>
      <c r="POV99" s="512"/>
      <c r="POX99" s="512"/>
      <c r="POY99" s="512"/>
      <c r="POZ99" s="512"/>
      <c r="PPD99" s="512"/>
      <c r="PPF99" s="512"/>
      <c r="PPG99" s="512"/>
      <c r="PPH99" s="512"/>
      <c r="PPL99" s="512"/>
      <c r="PPN99" s="512"/>
      <c r="PPO99" s="512"/>
      <c r="PPP99" s="512"/>
      <c r="PPT99" s="512"/>
      <c r="PPV99" s="512"/>
      <c r="PPW99" s="512"/>
      <c r="PPX99" s="512"/>
      <c r="PQB99" s="512"/>
      <c r="PQD99" s="512"/>
      <c r="PQE99" s="512"/>
      <c r="PQF99" s="512"/>
      <c r="PQJ99" s="512"/>
      <c r="PQL99" s="512"/>
      <c r="PQM99" s="512"/>
      <c r="PQN99" s="512"/>
      <c r="PQR99" s="512"/>
      <c r="PQT99" s="512"/>
      <c r="PQU99" s="512"/>
      <c r="PQV99" s="512"/>
      <c r="PQZ99" s="512"/>
      <c r="PRB99" s="512"/>
      <c r="PRC99" s="512"/>
      <c r="PRD99" s="512"/>
      <c r="PRH99" s="512"/>
      <c r="PRJ99" s="512"/>
      <c r="PRK99" s="512"/>
      <c r="PRL99" s="512"/>
      <c r="PRP99" s="512"/>
      <c r="PRR99" s="512"/>
      <c r="PRS99" s="512"/>
      <c r="PRT99" s="512"/>
      <c r="PRX99" s="512"/>
      <c r="PRZ99" s="512"/>
      <c r="PSA99" s="512"/>
      <c r="PSB99" s="512"/>
      <c r="PSF99" s="512"/>
      <c r="PSH99" s="512"/>
      <c r="PSI99" s="512"/>
      <c r="PSJ99" s="512"/>
      <c r="PSN99" s="512"/>
      <c r="PSP99" s="512"/>
      <c r="PSQ99" s="512"/>
      <c r="PSR99" s="512"/>
      <c r="PSV99" s="512"/>
      <c r="PSX99" s="512"/>
      <c r="PSY99" s="512"/>
      <c r="PSZ99" s="512"/>
      <c r="PTD99" s="512"/>
      <c r="PTF99" s="512"/>
      <c r="PTG99" s="512"/>
      <c r="PTH99" s="512"/>
      <c r="PTL99" s="512"/>
      <c r="PTN99" s="512"/>
      <c r="PTO99" s="512"/>
      <c r="PTP99" s="512"/>
      <c r="PTT99" s="512"/>
      <c r="PTV99" s="512"/>
      <c r="PTW99" s="512"/>
      <c r="PTX99" s="512"/>
      <c r="PUB99" s="512"/>
      <c r="PUD99" s="512"/>
      <c r="PUE99" s="512"/>
      <c r="PUF99" s="512"/>
      <c r="PUJ99" s="512"/>
      <c r="PUL99" s="512"/>
      <c r="PUM99" s="512"/>
      <c r="PUN99" s="512"/>
      <c r="PUR99" s="512"/>
      <c r="PUT99" s="512"/>
      <c r="PUU99" s="512"/>
      <c r="PUV99" s="512"/>
      <c r="PUZ99" s="512"/>
      <c r="PVB99" s="512"/>
      <c r="PVC99" s="512"/>
      <c r="PVD99" s="512"/>
      <c r="PVH99" s="512"/>
      <c r="PVJ99" s="512"/>
      <c r="PVK99" s="512"/>
      <c r="PVL99" s="512"/>
      <c r="PVP99" s="512"/>
      <c r="PVR99" s="512"/>
      <c r="PVS99" s="512"/>
      <c r="PVT99" s="512"/>
      <c r="PVX99" s="512"/>
      <c r="PVZ99" s="512"/>
      <c r="PWA99" s="512"/>
      <c r="PWB99" s="512"/>
      <c r="PWF99" s="512"/>
      <c r="PWH99" s="512"/>
      <c r="PWI99" s="512"/>
      <c r="PWJ99" s="512"/>
      <c r="PWN99" s="512"/>
      <c r="PWP99" s="512"/>
      <c r="PWQ99" s="512"/>
      <c r="PWR99" s="512"/>
      <c r="PWV99" s="512"/>
      <c r="PWX99" s="512"/>
      <c r="PWY99" s="512"/>
      <c r="PWZ99" s="512"/>
      <c r="PXD99" s="512"/>
      <c r="PXF99" s="512"/>
      <c r="PXG99" s="512"/>
      <c r="PXH99" s="512"/>
      <c r="PXL99" s="512"/>
      <c r="PXN99" s="512"/>
      <c r="PXO99" s="512"/>
      <c r="PXP99" s="512"/>
      <c r="PXT99" s="512"/>
      <c r="PXV99" s="512"/>
      <c r="PXW99" s="512"/>
      <c r="PXX99" s="512"/>
      <c r="PYB99" s="512"/>
      <c r="PYD99" s="512"/>
      <c r="PYE99" s="512"/>
      <c r="PYF99" s="512"/>
      <c r="PYJ99" s="512"/>
      <c r="PYL99" s="512"/>
      <c r="PYM99" s="512"/>
      <c r="PYN99" s="512"/>
      <c r="PYR99" s="512"/>
      <c r="PYT99" s="512"/>
      <c r="PYU99" s="512"/>
      <c r="PYV99" s="512"/>
      <c r="PYZ99" s="512"/>
      <c r="PZB99" s="512"/>
      <c r="PZC99" s="512"/>
      <c r="PZD99" s="512"/>
      <c r="PZH99" s="512"/>
      <c r="PZJ99" s="512"/>
      <c r="PZK99" s="512"/>
      <c r="PZL99" s="512"/>
      <c r="PZP99" s="512"/>
      <c r="PZR99" s="512"/>
      <c r="PZS99" s="512"/>
      <c r="PZT99" s="512"/>
      <c r="PZX99" s="512"/>
      <c r="PZZ99" s="512"/>
      <c r="QAA99" s="512"/>
      <c r="QAB99" s="512"/>
      <c r="QAF99" s="512"/>
      <c r="QAH99" s="512"/>
      <c r="QAI99" s="512"/>
      <c r="QAJ99" s="512"/>
      <c r="QAN99" s="512"/>
      <c r="QAP99" s="512"/>
      <c r="QAQ99" s="512"/>
      <c r="QAR99" s="512"/>
      <c r="QAV99" s="512"/>
      <c r="QAX99" s="512"/>
      <c r="QAY99" s="512"/>
      <c r="QAZ99" s="512"/>
      <c r="QBD99" s="512"/>
      <c r="QBF99" s="512"/>
      <c r="QBG99" s="512"/>
      <c r="QBH99" s="512"/>
      <c r="QBL99" s="512"/>
      <c r="QBN99" s="512"/>
      <c r="QBO99" s="512"/>
      <c r="QBP99" s="512"/>
      <c r="QBT99" s="512"/>
      <c r="QBV99" s="512"/>
      <c r="QBW99" s="512"/>
      <c r="QBX99" s="512"/>
      <c r="QCB99" s="512"/>
      <c r="QCD99" s="512"/>
      <c r="QCE99" s="512"/>
      <c r="QCF99" s="512"/>
      <c r="QCJ99" s="512"/>
      <c r="QCL99" s="512"/>
      <c r="QCM99" s="512"/>
      <c r="QCN99" s="512"/>
      <c r="QCR99" s="512"/>
      <c r="QCT99" s="512"/>
      <c r="QCU99" s="512"/>
      <c r="QCV99" s="512"/>
      <c r="QCZ99" s="512"/>
      <c r="QDB99" s="512"/>
      <c r="QDC99" s="512"/>
      <c r="QDD99" s="512"/>
      <c r="QDH99" s="512"/>
      <c r="QDJ99" s="512"/>
      <c r="QDK99" s="512"/>
      <c r="QDL99" s="512"/>
      <c r="QDP99" s="512"/>
      <c r="QDR99" s="512"/>
      <c r="QDS99" s="512"/>
      <c r="QDT99" s="512"/>
      <c r="QDX99" s="512"/>
      <c r="QDZ99" s="512"/>
      <c r="QEA99" s="512"/>
      <c r="QEB99" s="512"/>
      <c r="QEF99" s="512"/>
      <c r="QEH99" s="512"/>
      <c r="QEI99" s="512"/>
      <c r="QEJ99" s="512"/>
      <c r="QEN99" s="512"/>
      <c r="QEP99" s="512"/>
      <c r="QEQ99" s="512"/>
      <c r="QER99" s="512"/>
      <c r="QEV99" s="512"/>
      <c r="QEX99" s="512"/>
      <c r="QEY99" s="512"/>
      <c r="QEZ99" s="512"/>
      <c r="QFD99" s="512"/>
      <c r="QFF99" s="512"/>
      <c r="QFG99" s="512"/>
      <c r="QFH99" s="512"/>
      <c r="QFL99" s="512"/>
      <c r="QFN99" s="512"/>
      <c r="QFO99" s="512"/>
      <c r="QFP99" s="512"/>
      <c r="QFT99" s="512"/>
      <c r="QFV99" s="512"/>
      <c r="QFW99" s="512"/>
      <c r="QFX99" s="512"/>
      <c r="QGB99" s="512"/>
      <c r="QGD99" s="512"/>
      <c r="QGE99" s="512"/>
      <c r="QGF99" s="512"/>
      <c r="QGJ99" s="512"/>
      <c r="QGL99" s="512"/>
      <c r="QGM99" s="512"/>
      <c r="QGN99" s="512"/>
      <c r="QGR99" s="512"/>
      <c r="QGT99" s="512"/>
      <c r="QGU99" s="512"/>
      <c r="QGV99" s="512"/>
      <c r="QGZ99" s="512"/>
      <c r="QHB99" s="512"/>
      <c r="QHC99" s="512"/>
      <c r="QHD99" s="512"/>
      <c r="QHH99" s="512"/>
      <c r="QHJ99" s="512"/>
      <c r="QHK99" s="512"/>
      <c r="QHL99" s="512"/>
      <c r="QHP99" s="512"/>
      <c r="QHR99" s="512"/>
      <c r="QHS99" s="512"/>
      <c r="QHT99" s="512"/>
      <c r="QHX99" s="512"/>
      <c r="QHZ99" s="512"/>
      <c r="QIA99" s="512"/>
      <c r="QIB99" s="512"/>
      <c r="QIF99" s="512"/>
      <c r="QIH99" s="512"/>
      <c r="QII99" s="512"/>
      <c r="QIJ99" s="512"/>
      <c r="QIN99" s="512"/>
      <c r="QIP99" s="512"/>
      <c r="QIQ99" s="512"/>
      <c r="QIR99" s="512"/>
      <c r="QIV99" s="512"/>
      <c r="QIX99" s="512"/>
      <c r="QIY99" s="512"/>
      <c r="QIZ99" s="512"/>
      <c r="QJD99" s="512"/>
      <c r="QJF99" s="512"/>
      <c r="QJG99" s="512"/>
      <c r="QJH99" s="512"/>
      <c r="QJL99" s="512"/>
      <c r="QJN99" s="512"/>
      <c r="QJO99" s="512"/>
      <c r="QJP99" s="512"/>
      <c r="QJT99" s="512"/>
      <c r="QJV99" s="512"/>
      <c r="QJW99" s="512"/>
      <c r="QJX99" s="512"/>
      <c r="QKB99" s="512"/>
      <c r="QKD99" s="512"/>
      <c r="QKE99" s="512"/>
      <c r="QKF99" s="512"/>
      <c r="QKJ99" s="512"/>
      <c r="QKL99" s="512"/>
      <c r="QKM99" s="512"/>
      <c r="QKN99" s="512"/>
      <c r="QKR99" s="512"/>
      <c r="QKT99" s="512"/>
      <c r="QKU99" s="512"/>
      <c r="QKV99" s="512"/>
      <c r="QKZ99" s="512"/>
      <c r="QLB99" s="512"/>
      <c r="QLC99" s="512"/>
      <c r="QLD99" s="512"/>
      <c r="QLH99" s="512"/>
      <c r="QLJ99" s="512"/>
      <c r="QLK99" s="512"/>
      <c r="QLL99" s="512"/>
      <c r="QLP99" s="512"/>
      <c r="QLR99" s="512"/>
      <c r="QLS99" s="512"/>
      <c r="QLT99" s="512"/>
      <c r="QLX99" s="512"/>
      <c r="QLZ99" s="512"/>
      <c r="QMA99" s="512"/>
      <c r="QMB99" s="512"/>
      <c r="QMF99" s="512"/>
      <c r="QMH99" s="512"/>
      <c r="QMI99" s="512"/>
      <c r="QMJ99" s="512"/>
      <c r="QMN99" s="512"/>
      <c r="QMP99" s="512"/>
      <c r="QMQ99" s="512"/>
      <c r="QMR99" s="512"/>
      <c r="QMV99" s="512"/>
      <c r="QMX99" s="512"/>
      <c r="QMY99" s="512"/>
      <c r="QMZ99" s="512"/>
      <c r="QND99" s="512"/>
      <c r="QNF99" s="512"/>
      <c r="QNG99" s="512"/>
      <c r="QNH99" s="512"/>
      <c r="QNL99" s="512"/>
      <c r="QNN99" s="512"/>
      <c r="QNO99" s="512"/>
      <c r="QNP99" s="512"/>
      <c r="QNT99" s="512"/>
      <c r="QNV99" s="512"/>
      <c r="QNW99" s="512"/>
      <c r="QNX99" s="512"/>
      <c r="QOB99" s="512"/>
      <c r="QOD99" s="512"/>
      <c r="QOE99" s="512"/>
      <c r="QOF99" s="512"/>
      <c r="QOJ99" s="512"/>
      <c r="QOL99" s="512"/>
      <c r="QOM99" s="512"/>
      <c r="QON99" s="512"/>
      <c r="QOR99" s="512"/>
      <c r="QOT99" s="512"/>
      <c r="QOU99" s="512"/>
      <c r="QOV99" s="512"/>
      <c r="QOZ99" s="512"/>
      <c r="QPB99" s="512"/>
      <c r="QPC99" s="512"/>
      <c r="QPD99" s="512"/>
      <c r="QPH99" s="512"/>
      <c r="QPJ99" s="512"/>
      <c r="QPK99" s="512"/>
      <c r="QPL99" s="512"/>
      <c r="QPP99" s="512"/>
      <c r="QPR99" s="512"/>
      <c r="QPS99" s="512"/>
      <c r="QPT99" s="512"/>
      <c r="QPX99" s="512"/>
      <c r="QPZ99" s="512"/>
      <c r="QQA99" s="512"/>
      <c r="QQB99" s="512"/>
      <c r="QQF99" s="512"/>
      <c r="QQH99" s="512"/>
      <c r="QQI99" s="512"/>
      <c r="QQJ99" s="512"/>
      <c r="QQN99" s="512"/>
      <c r="QQP99" s="512"/>
      <c r="QQQ99" s="512"/>
      <c r="QQR99" s="512"/>
      <c r="QQV99" s="512"/>
      <c r="QQX99" s="512"/>
      <c r="QQY99" s="512"/>
      <c r="QQZ99" s="512"/>
      <c r="QRD99" s="512"/>
      <c r="QRF99" s="512"/>
      <c r="QRG99" s="512"/>
      <c r="QRH99" s="512"/>
      <c r="QRL99" s="512"/>
      <c r="QRN99" s="512"/>
      <c r="QRO99" s="512"/>
      <c r="QRP99" s="512"/>
      <c r="QRT99" s="512"/>
      <c r="QRV99" s="512"/>
      <c r="QRW99" s="512"/>
      <c r="QRX99" s="512"/>
      <c r="QSB99" s="512"/>
      <c r="QSD99" s="512"/>
      <c r="QSE99" s="512"/>
      <c r="QSF99" s="512"/>
      <c r="QSJ99" s="512"/>
      <c r="QSL99" s="512"/>
      <c r="QSM99" s="512"/>
      <c r="QSN99" s="512"/>
      <c r="QSR99" s="512"/>
      <c r="QST99" s="512"/>
      <c r="QSU99" s="512"/>
      <c r="QSV99" s="512"/>
      <c r="QSZ99" s="512"/>
      <c r="QTB99" s="512"/>
      <c r="QTC99" s="512"/>
      <c r="QTD99" s="512"/>
      <c r="QTH99" s="512"/>
      <c r="QTJ99" s="512"/>
      <c r="QTK99" s="512"/>
      <c r="QTL99" s="512"/>
      <c r="QTP99" s="512"/>
      <c r="QTR99" s="512"/>
      <c r="QTS99" s="512"/>
      <c r="QTT99" s="512"/>
      <c r="QTX99" s="512"/>
      <c r="QTZ99" s="512"/>
      <c r="QUA99" s="512"/>
      <c r="QUB99" s="512"/>
      <c r="QUF99" s="512"/>
      <c r="QUH99" s="512"/>
      <c r="QUI99" s="512"/>
      <c r="QUJ99" s="512"/>
      <c r="QUN99" s="512"/>
      <c r="QUP99" s="512"/>
      <c r="QUQ99" s="512"/>
      <c r="QUR99" s="512"/>
      <c r="QUV99" s="512"/>
      <c r="QUX99" s="512"/>
      <c r="QUY99" s="512"/>
      <c r="QUZ99" s="512"/>
      <c r="QVD99" s="512"/>
      <c r="QVF99" s="512"/>
      <c r="QVG99" s="512"/>
      <c r="QVH99" s="512"/>
      <c r="QVL99" s="512"/>
      <c r="QVN99" s="512"/>
      <c r="QVO99" s="512"/>
      <c r="QVP99" s="512"/>
      <c r="QVT99" s="512"/>
      <c r="QVV99" s="512"/>
      <c r="QVW99" s="512"/>
      <c r="QVX99" s="512"/>
      <c r="QWB99" s="512"/>
      <c r="QWD99" s="512"/>
      <c r="QWE99" s="512"/>
      <c r="QWF99" s="512"/>
      <c r="QWJ99" s="512"/>
      <c r="QWL99" s="512"/>
      <c r="QWM99" s="512"/>
      <c r="QWN99" s="512"/>
      <c r="QWR99" s="512"/>
      <c r="QWT99" s="512"/>
      <c r="QWU99" s="512"/>
      <c r="QWV99" s="512"/>
      <c r="QWZ99" s="512"/>
      <c r="QXB99" s="512"/>
      <c r="QXC99" s="512"/>
      <c r="QXD99" s="512"/>
      <c r="QXH99" s="512"/>
      <c r="QXJ99" s="512"/>
      <c r="QXK99" s="512"/>
      <c r="QXL99" s="512"/>
      <c r="QXP99" s="512"/>
      <c r="QXR99" s="512"/>
      <c r="QXS99" s="512"/>
      <c r="QXT99" s="512"/>
      <c r="QXX99" s="512"/>
      <c r="QXZ99" s="512"/>
      <c r="QYA99" s="512"/>
      <c r="QYB99" s="512"/>
      <c r="QYF99" s="512"/>
      <c r="QYH99" s="512"/>
      <c r="QYI99" s="512"/>
      <c r="QYJ99" s="512"/>
      <c r="QYN99" s="512"/>
      <c r="QYP99" s="512"/>
      <c r="QYQ99" s="512"/>
      <c r="QYR99" s="512"/>
      <c r="QYV99" s="512"/>
      <c r="QYX99" s="512"/>
      <c r="QYY99" s="512"/>
      <c r="QYZ99" s="512"/>
      <c r="QZD99" s="512"/>
      <c r="QZF99" s="512"/>
      <c r="QZG99" s="512"/>
      <c r="QZH99" s="512"/>
      <c r="QZL99" s="512"/>
      <c r="QZN99" s="512"/>
      <c r="QZO99" s="512"/>
      <c r="QZP99" s="512"/>
      <c r="QZT99" s="512"/>
      <c r="QZV99" s="512"/>
      <c r="QZW99" s="512"/>
      <c r="QZX99" s="512"/>
      <c r="RAB99" s="512"/>
      <c r="RAD99" s="512"/>
      <c r="RAE99" s="512"/>
      <c r="RAF99" s="512"/>
      <c r="RAJ99" s="512"/>
      <c r="RAL99" s="512"/>
      <c r="RAM99" s="512"/>
      <c r="RAN99" s="512"/>
      <c r="RAR99" s="512"/>
      <c r="RAT99" s="512"/>
      <c r="RAU99" s="512"/>
      <c r="RAV99" s="512"/>
      <c r="RAZ99" s="512"/>
      <c r="RBB99" s="512"/>
      <c r="RBC99" s="512"/>
      <c r="RBD99" s="512"/>
      <c r="RBH99" s="512"/>
      <c r="RBJ99" s="512"/>
      <c r="RBK99" s="512"/>
      <c r="RBL99" s="512"/>
      <c r="RBP99" s="512"/>
      <c r="RBR99" s="512"/>
      <c r="RBS99" s="512"/>
      <c r="RBT99" s="512"/>
      <c r="RBX99" s="512"/>
      <c r="RBZ99" s="512"/>
      <c r="RCA99" s="512"/>
      <c r="RCB99" s="512"/>
      <c r="RCF99" s="512"/>
      <c r="RCH99" s="512"/>
      <c r="RCI99" s="512"/>
      <c r="RCJ99" s="512"/>
      <c r="RCN99" s="512"/>
      <c r="RCP99" s="512"/>
      <c r="RCQ99" s="512"/>
      <c r="RCR99" s="512"/>
      <c r="RCV99" s="512"/>
      <c r="RCX99" s="512"/>
      <c r="RCY99" s="512"/>
      <c r="RCZ99" s="512"/>
      <c r="RDD99" s="512"/>
      <c r="RDF99" s="512"/>
      <c r="RDG99" s="512"/>
      <c r="RDH99" s="512"/>
      <c r="RDL99" s="512"/>
      <c r="RDN99" s="512"/>
      <c r="RDO99" s="512"/>
      <c r="RDP99" s="512"/>
      <c r="RDT99" s="512"/>
      <c r="RDV99" s="512"/>
      <c r="RDW99" s="512"/>
      <c r="RDX99" s="512"/>
      <c r="REB99" s="512"/>
      <c r="RED99" s="512"/>
      <c r="REE99" s="512"/>
      <c r="REF99" s="512"/>
      <c r="REJ99" s="512"/>
      <c r="REL99" s="512"/>
      <c r="REM99" s="512"/>
      <c r="REN99" s="512"/>
      <c r="RER99" s="512"/>
      <c r="RET99" s="512"/>
      <c r="REU99" s="512"/>
      <c r="REV99" s="512"/>
      <c r="REZ99" s="512"/>
      <c r="RFB99" s="512"/>
      <c r="RFC99" s="512"/>
      <c r="RFD99" s="512"/>
      <c r="RFH99" s="512"/>
      <c r="RFJ99" s="512"/>
      <c r="RFK99" s="512"/>
      <c r="RFL99" s="512"/>
      <c r="RFP99" s="512"/>
      <c r="RFR99" s="512"/>
      <c r="RFS99" s="512"/>
      <c r="RFT99" s="512"/>
      <c r="RFX99" s="512"/>
      <c r="RFZ99" s="512"/>
      <c r="RGA99" s="512"/>
      <c r="RGB99" s="512"/>
      <c r="RGF99" s="512"/>
      <c r="RGH99" s="512"/>
      <c r="RGI99" s="512"/>
      <c r="RGJ99" s="512"/>
      <c r="RGN99" s="512"/>
      <c r="RGP99" s="512"/>
      <c r="RGQ99" s="512"/>
      <c r="RGR99" s="512"/>
      <c r="RGV99" s="512"/>
      <c r="RGX99" s="512"/>
      <c r="RGY99" s="512"/>
      <c r="RGZ99" s="512"/>
      <c r="RHD99" s="512"/>
      <c r="RHF99" s="512"/>
      <c r="RHG99" s="512"/>
      <c r="RHH99" s="512"/>
      <c r="RHL99" s="512"/>
      <c r="RHN99" s="512"/>
      <c r="RHO99" s="512"/>
      <c r="RHP99" s="512"/>
      <c r="RHT99" s="512"/>
      <c r="RHV99" s="512"/>
      <c r="RHW99" s="512"/>
      <c r="RHX99" s="512"/>
      <c r="RIB99" s="512"/>
      <c r="RID99" s="512"/>
      <c r="RIE99" s="512"/>
      <c r="RIF99" s="512"/>
      <c r="RIJ99" s="512"/>
      <c r="RIL99" s="512"/>
      <c r="RIM99" s="512"/>
      <c r="RIN99" s="512"/>
      <c r="RIR99" s="512"/>
      <c r="RIT99" s="512"/>
      <c r="RIU99" s="512"/>
      <c r="RIV99" s="512"/>
      <c r="RIZ99" s="512"/>
      <c r="RJB99" s="512"/>
      <c r="RJC99" s="512"/>
      <c r="RJD99" s="512"/>
      <c r="RJH99" s="512"/>
      <c r="RJJ99" s="512"/>
      <c r="RJK99" s="512"/>
      <c r="RJL99" s="512"/>
      <c r="RJP99" s="512"/>
      <c r="RJR99" s="512"/>
      <c r="RJS99" s="512"/>
      <c r="RJT99" s="512"/>
      <c r="RJX99" s="512"/>
      <c r="RJZ99" s="512"/>
      <c r="RKA99" s="512"/>
      <c r="RKB99" s="512"/>
      <c r="RKF99" s="512"/>
      <c r="RKH99" s="512"/>
      <c r="RKI99" s="512"/>
      <c r="RKJ99" s="512"/>
      <c r="RKN99" s="512"/>
      <c r="RKP99" s="512"/>
      <c r="RKQ99" s="512"/>
      <c r="RKR99" s="512"/>
      <c r="RKV99" s="512"/>
      <c r="RKX99" s="512"/>
      <c r="RKY99" s="512"/>
      <c r="RKZ99" s="512"/>
      <c r="RLD99" s="512"/>
      <c r="RLF99" s="512"/>
      <c r="RLG99" s="512"/>
      <c r="RLH99" s="512"/>
      <c r="RLL99" s="512"/>
      <c r="RLN99" s="512"/>
      <c r="RLO99" s="512"/>
      <c r="RLP99" s="512"/>
      <c r="RLT99" s="512"/>
      <c r="RLV99" s="512"/>
      <c r="RLW99" s="512"/>
      <c r="RLX99" s="512"/>
      <c r="RMB99" s="512"/>
      <c r="RMD99" s="512"/>
      <c r="RME99" s="512"/>
      <c r="RMF99" s="512"/>
      <c r="RMJ99" s="512"/>
      <c r="RML99" s="512"/>
      <c r="RMM99" s="512"/>
      <c r="RMN99" s="512"/>
      <c r="RMR99" s="512"/>
      <c r="RMT99" s="512"/>
      <c r="RMU99" s="512"/>
      <c r="RMV99" s="512"/>
      <c r="RMZ99" s="512"/>
      <c r="RNB99" s="512"/>
      <c r="RNC99" s="512"/>
      <c r="RND99" s="512"/>
      <c r="RNH99" s="512"/>
      <c r="RNJ99" s="512"/>
      <c r="RNK99" s="512"/>
      <c r="RNL99" s="512"/>
      <c r="RNP99" s="512"/>
      <c r="RNR99" s="512"/>
      <c r="RNS99" s="512"/>
      <c r="RNT99" s="512"/>
      <c r="RNX99" s="512"/>
      <c r="RNZ99" s="512"/>
      <c r="ROA99" s="512"/>
      <c r="ROB99" s="512"/>
      <c r="ROF99" s="512"/>
      <c r="ROH99" s="512"/>
      <c r="ROI99" s="512"/>
      <c r="ROJ99" s="512"/>
      <c r="RON99" s="512"/>
      <c r="ROP99" s="512"/>
      <c r="ROQ99" s="512"/>
      <c r="ROR99" s="512"/>
      <c r="ROV99" s="512"/>
      <c r="ROX99" s="512"/>
      <c r="ROY99" s="512"/>
      <c r="ROZ99" s="512"/>
      <c r="RPD99" s="512"/>
      <c r="RPF99" s="512"/>
      <c r="RPG99" s="512"/>
      <c r="RPH99" s="512"/>
      <c r="RPL99" s="512"/>
      <c r="RPN99" s="512"/>
      <c r="RPO99" s="512"/>
      <c r="RPP99" s="512"/>
      <c r="RPT99" s="512"/>
      <c r="RPV99" s="512"/>
      <c r="RPW99" s="512"/>
      <c r="RPX99" s="512"/>
      <c r="RQB99" s="512"/>
      <c r="RQD99" s="512"/>
      <c r="RQE99" s="512"/>
      <c r="RQF99" s="512"/>
      <c r="RQJ99" s="512"/>
      <c r="RQL99" s="512"/>
      <c r="RQM99" s="512"/>
      <c r="RQN99" s="512"/>
      <c r="RQR99" s="512"/>
      <c r="RQT99" s="512"/>
      <c r="RQU99" s="512"/>
      <c r="RQV99" s="512"/>
      <c r="RQZ99" s="512"/>
      <c r="RRB99" s="512"/>
      <c r="RRC99" s="512"/>
      <c r="RRD99" s="512"/>
      <c r="RRH99" s="512"/>
      <c r="RRJ99" s="512"/>
      <c r="RRK99" s="512"/>
      <c r="RRL99" s="512"/>
      <c r="RRP99" s="512"/>
      <c r="RRR99" s="512"/>
      <c r="RRS99" s="512"/>
      <c r="RRT99" s="512"/>
      <c r="RRX99" s="512"/>
      <c r="RRZ99" s="512"/>
      <c r="RSA99" s="512"/>
      <c r="RSB99" s="512"/>
      <c r="RSF99" s="512"/>
      <c r="RSH99" s="512"/>
      <c r="RSI99" s="512"/>
      <c r="RSJ99" s="512"/>
      <c r="RSN99" s="512"/>
      <c r="RSP99" s="512"/>
      <c r="RSQ99" s="512"/>
      <c r="RSR99" s="512"/>
      <c r="RSV99" s="512"/>
      <c r="RSX99" s="512"/>
      <c r="RSY99" s="512"/>
      <c r="RSZ99" s="512"/>
      <c r="RTD99" s="512"/>
      <c r="RTF99" s="512"/>
      <c r="RTG99" s="512"/>
      <c r="RTH99" s="512"/>
      <c r="RTL99" s="512"/>
      <c r="RTN99" s="512"/>
      <c r="RTO99" s="512"/>
      <c r="RTP99" s="512"/>
      <c r="RTT99" s="512"/>
      <c r="RTV99" s="512"/>
      <c r="RTW99" s="512"/>
      <c r="RTX99" s="512"/>
      <c r="RUB99" s="512"/>
      <c r="RUD99" s="512"/>
      <c r="RUE99" s="512"/>
      <c r="RUF99" s="512"/>
      <c r="RUJ99" s="512"/>
      <c r="RUL99" s="512"/>
      <c r="RUM99" s="512"/>
      <c r="RUN99" s="512"/>
      <c r="RUR99" s="512"/>
      <c r="RUT99" s="512"/>
      <c r="RUU99" s="512"/>
      <c r="RUV99" s="512"/>
      <c r="RUZ99" s="512"/>
      <c r="RVB99" s="512"/>
      <c r="RVC99" s="512"/>
      <c r="RVD99" s="512"/>
      <c r="RVH99" s="512"/>
      <c r="RVJ99" s="512"/>
      <c r="RVK99" s="512"/>
      <c r="RVL99" s="512"/>
      <c r="RVP99" s="512"/>
      <c r="RVR99" s="512"/>
      <c r="RVS99" s="512"/>
      <c r="RVT99" s="512"/>
      <c r="RVX99" s="512"/>
      <c r="RVZ99" s="512"/>
      <c r="RWA99" s="512"/>
      <c r="RWB99" s="512"/>
      <c r="RWF99" s="512"/>
      <c r="RWH99" s="512"/>
      <c r="RWI99" s="512"/>
      <c r="RWJ99" s="512"/>
      <c r="RWN99" s="512"/>
      <c r="RWP99" s="512"/>
      <c r="RWQ99" s="512"/>
      <c r="RWR99" s="512"/>
      <c r="RWV99" s="512"/>
      <c r="RWX99" s="512"/>
      <c r="RWY99" s="512"/>
      <c r="RWZ99" s="512"/>
      <c r="RXD99" s="512"/>
      <c r="RXF99" s="512"/>
      <c r="RXG99" s="512"/>
      <c r="RXH99" s="512"/>
      <c r="RXL99" s="512"/>
      <c r="RXN99" s="512"/>
      <c r="RXO99" s="512"/>
      <c r="RXP99" s="512"/>
      <c r="RXT99" s="512"/>
      <c r="RXV99" s="512"/>
      <c r="RXW99" s="512"/>
      <c r="RXX99" s="512"/>
      <c r="RYB99" s="512"/>
      <c r="RYD99" s="512"/>
      <c r="RYE99" s="512"/>
      <c r="RYF99" s="512"/>
      <c r="RYJ99" s="512"/>
      <c r="RYL99" s="512"/>
      <c r="RYM99" s="512"/>
      <c r="RYN99" s="512"/>
      <c r="RYR99" s="512"/>
      <c r="RYT99" s="512"/>
      <c r="RYU99" s="512"/>
      <c r="RYV99" s="512"/>
      <c r="RYZ99" s="512"/>
      <c r="RZB99" s="512"/>
      <c r="RZC99" s="512"/>
      <c r="RZD99" s="512"/>
      <c r="RZH99" s="512"/>
      <c r="RZJ99" s="512"/>
      <c r="RZK99" s="512"/>
      <c r="RZL99" s="512"/>
      <c r="RZP99" s="512"/>
      <c r="RZR99" s="512"/>
      <c r="RZS99" s="512"/>
      <c r="RZT99" s="512"/>
      <c r="RZX99" s="512"/>
      <c r="RZZ99" s="512"/>
      <c r="SAA99" s="512"/>
      <c r="SAB99" s="512"/>
      <c r="SAF99" s="512"/>
      <c r="SAH99" s="512"/>
      <c r="SAI99" s="512"/>
      <c r="SAJ99" s="512"/>
      <c r="SAN99" s="512"/>
      <c r="SAP99" s="512"/>
      <c r="SAQ99" s="512"/>
      <c r="SAR99" s="512"/>
      <c r="SAV99" s="512"/>
      <c r="SAX99" s="512"/>
      <c r="SAY99" s="512"/>
      <c r="SAZ99" s="512"/>
      <c r="SBD99" s="512"/>
      <c r="SBF99" s="512"/>
      <c r="SBG99" s="512"/>
      <c r="SBH99" s="512"/>
      <c r="SBL99" s="512"/>
      <c r="SBN99" s="512"/>
      <c r="SBO99" s="512"/>
      <c r="SBP99" s="512"/>
      <c r="SBT99" s="512"/>
      <c r="SBV99" s="512"/>
      <c r="SBW99" s="512"/>
      <c r="SBX99" s="512"/>
      <c r="SCB99" s="512"/>
      <c r="SCD99" s="512"/>
      <c r="SCE99" s="512"/>
      <c r="SCF99" s="512"/>
      <c r="SCJ99" s="512"/>
      <c r="SCL99" s="512"/>
      <c r="SCM99" s="512"/>
      <c r="SCN99" s="512"/>
      <c r="SCR99" s="512"/>
      <c r="SCT99" s="512"/>
      <c r="SCU99" s="512"/>
      <c r="SCV99" s="512"/>
      <c r="SCZ99" s="512"/>
      <c r="SDB99" s="512"/>
      <c r="SDC99" s="512"/>
      <c r="SDD99" s="512"/>
      <c r="SDH99" s="512"/>
      <c r="SDJ99" s="512"/>
      <c r="SDK99" s="512"/>
      <c r="SDL99" s="512"/>
      <c r="SDP99" s="512"/>
      <c r="SDR99" s="512"/>
      <c r="SDS99" s="512"/>
      <c r="SDT99" s="512"/>
      <c r="SDX99" s="512"/>
      <c r="SDZ99" s="512"/>
      <c r="SEA99" s="512"/>
      <c r="SEB99" s="512"/>
      <c r="SEF99" s="512"/>
      <c r="SEH99" s="512"/>
      <c r="SEI99" s="512"/>
      <c r="SEJ99" s="512"/>
      <c r="SEN99" s="512"/>
      <c r="SEP99" s="512"/>
      <c r="SEQ99" s="512"/>
      <c r="SER99" s="512"/>
      <c r="SEV99" s="512"/>
      <c r="SEX99" s="512"/>
      <c r="SEY99" s="512"/>
      <c r="SEZ99" s="512"/>
      <c r="SFD99" s="512"/>
      <c r="SFF99" s="512"/>
      <c r="SFG99" s="512"/>
      <c r="SFH99" s="512"/>
      <c r="SFL99" s="512"/>
      <c r="SFN99" s="512"/>
      <c r="SFO99" s="512"/>
      <c r="SFP99" s="512"/>
      <c r="SFT99" s="512"/>
      <c r="SFV99" s="512"/>
      <c r="SFW99" s="512"/>
      <c r="SFX99" s="512"/>
      <c r="SGB99" s="512"/>
      <c r="SGD99" s="512"/>
      <c r="SGE99" s="512"/>
      <c r="SGF99" s="512"/>
      <c r="SGJ99" s="512"/>
      <c r="SGL99" s="512"/>
      <c r="SGM99" s="512"/>
      <c r="SGN99" s="512"/>
      <c r="SGR99" s="512"/>
      <c r="SGT99" s="512"/>
      <c r="SGU99" s="512"/>
      <c r="SGV99" s="512"/>
      <c r="SGZ99" s="512"/>
      <c r="SHB99" s="512"/>
      <c r="SHC99" s="512"/>
      <c r="SHD99" s="512"/>
      <c r="SHH99" s="512"/>
      <c r="SHJ99" s="512"/>
      <c r="SHK99" s="512"/>
      <c r="SHL99" s="512"/>
      <c r="SHP99" s="512"/>
      <c r="SHR99" s="512"/>
      <c r="SHS99" s="512"/>
      <c r="SHT99" s="512"/>
      <c r="SHX99" s="512"/>
      <c r="SHZ99" s="512"/>
      <c r="SIA99" s="512"/>
      <c r="SIB99" s="512"/>
      <c r="SIF99" s="512"/>
      <c r="SIH99" s="512"/>
      <c r="SII99" s="512"/>
      <c r="SIJ99" s="512"/>
      <c r="SIN99" s="512"/>
      <c r="SIP99" s="512"/>
      <c r="SIQ99" s="512"/>
      <c r="SIR99" s="512"/>
      <c r="SIV99" s="512"/>
      <c r="SIX99" s="512"/>
      <c r="SIY99" s="512"/>
      <c r="SIZ99" s="512"/>
      <c r="SJD99" s="512"/>
      <c r="SJF99" s="512"/>
      <c r="SJG99" s="512"/>
      <c r="SJH99" s="512"/>
      <c r="SJL99" s="512"/>
      <c r="SJN99" s="512"/>
      <c r="SJO99" s="512"/>
      <c r="SJP99" s="512"/>
      <c r="SJT99" s="512"/>
      <c r="SJV99" s="512"/>
      <c r="SJW99" s="512"/>
      <c r="SJX99" s="512"/>
      <c r="SKB99" s="512"/>
      <c r="SKD99" s="512"/>
      <c r="SKE99" s="512"/>
      <c r="SKF99" s="512"/>
      <c r="SKJ99" s="512"/>
      <c r="SKL99" s="512"/>
      <c r="SKM99" s="512"/>
      <c r="SKN99" s="512"/>
      <c r="SKR99" s="512"/>
      <c r="SKT99" s="512"/>
      <c r="SKU99" s="512"/>
      <c r="SKV99" s="512"/>
      <c r="SKZ99" s="512"/>
      <c r="SLB99" s="512"/>
      <c r="SLC99" s="512"/>
      <c r="SLD99" s="512"/>
      <c r="SLH99" s="512"/>
      <c r="SLJ99" s="512"/>
      <c r="SLK99" s="512"/>
      <c r="SLL99" s="512"/>
      <c r="SLP99" s="512"/>
      <c r="SLR99" s="512"/>
      <c r="SLS99" s="512"/>
      <c r="SLT99" s="512"/>
      <c r="SLX99" s="512"/>
      <c r="SLZ99" s="512"/>
      <c r="SMA99" s="512"/>
      <c r="SMB99" s="512"/>
      <c r="SMF99" s="512"/>
      <c r="SMH99" s="512"/>
      <c r="SMI99" s="512"/>
      <c r="SMJ99" s="512"/>
      <c r="SMN99" s="512"/>
      <c r="SMP99" s="512"/>
      <c r="SMQ99" s="512"/>
      <c r="SMR99" s="512"/>
      <c r="SMV99" s="512"/>
      <c r="SMX99" s="512"/>
      <c r="SMY99" s="512"/>
      <c r="SMZ99" s="512"/>
      <c r="SND99" s="512"/>
      <c r="SNF99" s="512"/>
      <c r="SNG99" s="512"/>
      <c r="SNH99" s="512"/>
      <c r="SNL99" s="512"/>
      <c r="SNN99" s="512"/>
      <c r="SNO99" s="512"/>
      <c r="SNP99" s="512"/>
      <c r="SNT99" s="512"/>
      <c r="SNV99" s="512"/>
      <c r="SNW99" s="512"/>
      <c r="SNX99" s="512"/>
      <c r="SOB99" s="512"/>
      <c r="SOD99" s="512"/>
      <c r="SOE99" s="512"/>
      <c r="SOF99" s="512"/>
      <c r="SOJ99" s="512"/>
      <c r="SOL99" s="512"/>
      <c r="SOM99" s="512"/>
      <c r="SON99" s="512"/>
      <c r="SOR99" s="512"/>
      <c r="SOT99" s="512"/>
      <c r="SOU99" s="512"/>
      <c r="SOV99" s="512"/>
      <c r="SOZ99" s="512"/>
      <c r="SPB99" s="512"/>
      <c r="SPC99" s="512"/>
      <c r="SPD99" s="512"/>
      <c r="SPH99" s="512"/>
      <c r="SPJ99" s="512"/>
      <c r="SPK99" s="512"/>
      <c r="SPL99" s="512"/>
      <c r="SPP99" s="512"/>
      <c r="SPR99" s="512"/>
      <c r="SPS99" s="512"/>
      <c r="SPT99" s="512"/>
      <c r="SPX99" s="512"/>
      <c r="SPZ99" s="512"/>
      <c r="SQA99" s="512"/>
      <c r="SQB99" s="512"/>
      <c r="SQF99" s="512"/>
      <c r="SQH99" s="512"/>
      <c r="SQI99" s="512"/>
      <c r="SQJ99" s="512"/>
      <c r="SQN99" s="512"/>
      <c r="SQP99" s="512"/>
      <c r="SQQ99" s="512"/>
      <c r="SQR99" s="512"/>
      <c r="SQV99" s="512"/>
      <c r="SQX99" s="512"/>
      <c r="SQY99" s="512"/>
      <c r="SQZ99" s="512"/>
      <c r="SRD99" s="512"/>
      <c r="SRF99" s="512"/>
      <c r="SRG99" s="512"/>
      <c r="SRH99" s="512"/>
      <c r="SRL99" s="512"/>
      <c r="SRN99" s="512"/>
      <c r="SRO99" s="512"/>
      <c r="SRP99" s="512"/>
      <c r="SRT99" s="512"/>
      <c r="SRV99" s="512"/>
      <c r="SRW99" s="512"/>
      <c r="SRX99" s="512"/>
      <c r="SSB99" s="512"/>
      <c r="SSD99" s="512"/>
      <c r="SSE99" s="512"/>
      <c r="SSF99" s="512"/>
      <c r="SSJ99" s="512"/>
      <c r="SSL99" s="512"/>
      <c r="SSM99" s="512"/>
      <c r="SSN99" s="512"/>
      <c r="SSR99" s="512"/>
      <c r="SST99" s="512"/>
      <c r="SSU99" s="512"/>
      <c r="SSV99" s="512"/>
      <c r="SSZ99" s="512"/>
      <c r="STB99" s="512"/>
      <c r="STC99" s="512"/>
      <c r="STD99" s="512"/>
      <c r="STH99" s="512"/>
      <c r="STJ99" s="512"/>
      <c r="STK99" s="512"/>
      <c r="STL99" s="512"/>
      <c r="STP99" s="512"/>
      <c r="STR99" s="512"/>
      <c r="STS99" s="512"/>
      <c r="STT99" s="512"/>
      <c r="STX99" s="512"/>
      <c r="STZ99" s="512"/>
      <c r="SUA99" s="512"/>
      <c r="SUB99" s="512"/>
      <c r="SUF99" s="512"/>
      <c r="SUH99" s="512"/>
      <c r="SUI99" s="512"/>
      <c r="SUJ99" s="512"/>
      <c r="SUN99" s="512"/>
      <c r="SUP99" s="512"/>
      <c r="SUQ99" s="512"/>
      <c r="SUR99" s="512"/>
      <c r="SUV99" s="512"/>
      <c r="SUX99" s="512"/>
      <c r="SUY99" s="512"/>
      <c r="SUZ99" s="512"/>
      <c r="SVD99" s="512"/>
      <c r="SVF99" s="512"/>
      <c r="SVG99" s="512"/>
      <c r="SVH99" s="512"/>
      <c r="SVL99" s="512"/>
      <c r="SVN99" s="512"/>
      <c r="SVO99" s="512"/>
      <c r="SVP99" s="512"/>
      <c r="SVT99" s="512"/>
      <c r="SVV99" s="512"/>
      <c r="SVW99" s="512"/>
      <c r="SVX99" s="512"/>
      <c r="SWB99" s="512"/>
      <c r="SWD99" s="512"/>
      <c r="SWE99" s="512"/>
      <c r="SWF99" s="512"/>
      <c r="SWJ99" s="512"/>
      <c r="SWL99" s="512"/>
      <c r="SWM99" s="512"/>
      <c r="SWN99" s="512"/>
      <c r="SWR99" s="512"/>
      <c r="SWT99" s="512"/>
      <c r="SWU99" s="512"/>
      <c r="SWV99" s="512"/>
      <c r="SWZ99" s="512"/>
      <c r="SXB99" s="512"/>
      <c r="SXC99" s="512"/>
      <c r="SXD99" s="512"/>
      <c r="SXH99" s="512"/>
      <c r="SXJ99" s="512"/>
      <c r="SXK99" s="512"/>
      <c r="SXL99" s="512"/>
      <c r="SXP99" s="512"/>
      <c r="SXR99" s="512"/>
      <c r="SXS99" s="512"/>
      <c r="SXT99" s="512"/>
      <c r="SXX99" s="512"/>
      <c r="SXZ99" s="512"/>
      <c r="SYA99" s="512"/>
      <c r="SYB99" s="512"/>
      <c r="SYF99" s="512"/>
      <c r="SYH99" s="512"/>
      <c r="SYI99" s="512"/>
      <c r="SYJ99" s="512"/>
      <c r="SYN99" s="512"/>
      <c r="SYP99" s="512"/>
      <c r="SYQ99" s="512"/>
      <c r="SYR99" s="512"/>
      <c r="SYV99" s="512"/>
      <c r="SYX99" s="512"/>
      <c r="SYY99" s="512"/>
      <c r="SYZ99" s="512"/>
      <c r="SZD99" s="512"/>
      <c r="SZF99" s="512"/>
      <c r="SZG99" s="512"/>
      <c r="SZH99" s="512"/>
      <c r="SZL99" s="512"/>
      <c r="SZN99" s="512"/>
      <c r="SZO99" s="512"/>
      <c r="SZP99" s="512"/>
      <c r="SZT99" s="512"/>
      <c r="SZV99" s="512"/>
      <c r="SZW99" s="512"/>
      <c r="SZX99" s="512"/>
      <c r="TAB99" s="512"/>
      <c r="TAD99" s="512"/>
      <c r="TAE99" s="512"/>
      <c r="TAF99" s="512"/>
      <c r="TAJ99" s="512"/>
      <c r="TAL99" s="512"/>
      <c r="TAM99" s="512"/>
      <c r="TAN99" s="512"/>
      <c r="TAR99" s="512"/>
      <c r="TAT99" s="512"/>
      <c r="TAU99" s="512"/>
      <c r="TAV99" s="512"/>
      <c r="TAZ99" s="512"/>
      <c r="TBB99" s="512"/>
      <c r="TBC99" s="512"/>
      <c r="TBD99" s="512"/>
      <c r="TBH99" s="512"/>
      <c r="TBJ99" s="512"/>
      <c r="TBK99" s="512"/>
      <c r="TBL99" s="512"/>
      <c r="TBP99" s="512"/>
      <c r="TBR99" s="512"/>
      <c r="TBS99" s="512"/>
      <c r="TBT99" s="512"/>
      <c r="TBX99" s="512"/>
      <c r="TBZ99" s="512"/>
      <c r="TCA99" s="512"/>
      <c r="TCB99" s="512"/>
      <c r="TCF99" s="512"/>
      <c r="TCH99" s="512"/>
      <c r="TCI99" s="512"/>
      <c r="TCJ99" s="512"/>
      <c r="TCN99" s="512"/>
      <c r="TCP99" s="512"/>
      <c r="TCQ99" s="512"/>
      <c r="TCR99" s="512"/>
      <c r="TCV99" s="512"/>
      <c r="TCX99" s="512"/>
      <c r="TCY99" s="512"/>
      <c r="TCZ99" s="512"/>
      <c r="TDD99" s="512"/>
      <c r="TDF99" s="512"/>
      <c r="TDG99" s="512"/>
      <c r="TDH99" s="512"/>
      <c r="TDL99" s="512"/>
      <c r="TDN99" s="512"/>
      <c r="TDO99" s="512"/>
      <c r="TDP99" s="512"/>
      <c r="TDT99" s="512"/>
      <c r="TDV99" s="512"/>
      <c r="TDW99" s="512"/>
      <c r="TDX99" s="512"/>
      <c r="TEB99" s="512"/>
      <c r="TED99" s="512"/>
      <c r="TEE99" s="512"/>
      <c r="TEF99" s="512"/>
      <c r="TEJ99" s="512"/>
      <c r="TEL99" s="512"/>
      <c r="TEM99" s="512"/>
      <c r="TEN99" s="512"/>
      <c r="TER99" s="512"/>
      <c r="TET99" s="512"/>
      <c r="TEU99" s="512"/>
      <c r="TEV99" s="512"/>
      <c r="TEZ99" s="512"/>
      <c r="TFB99" s="512"/>
      <c r="TFC99" s="512"/>
      <c r="TFD99" s="512"/>
      <c r="TFH99" s="512"/>
      <c r="TFJ99" s="512"/>
      <c r="TFK99" s="512"/>
      <c r="TFL99" s="512"/>
      <c r="TFP99" s="512"/>
      <c r="TFR99" s="512"/>
      <c r="TFS99" s="512"/>
      <c r="TFT99" s="512"/>
      <c r="TFX99" s="512"/>
      <c r="TFZ99" s="512"/>
      <c r="TGA99" s="512"/>
      <c r="TGB99" s="512"/>
      <c r="TGF99" s="512"/>
      <c r="TGH99" s="512"/>
      <c r="TGI99" s="512"/>
      <c r="TGJ99" s="512"/>
      <c r="TGN99" s="512"/>
      <c r="TGP99" s="512"/>
      <c r="TGQ99" s="512"/>
      <c r="TGR99" s="512"/>
      <c r="TGV99" s="512"/>
      <c r="TGX99" s="512"/>
      <c r="TGY99" s="512"/>
      <c r="TGZ99" s="512"/>
      <c r="THD99" s="512"/>
      <c r="THF99" s="512"/>
      <c r="THG99" s="512"/>
      <c r="THH99" s="512"/>
      <c r="THL99" s="512"/>
      <c r="THN99" s="512"/>
      <c r="THO99" s="512"/>
      <c r="THP99" s="512"/>
      <c r="THT99" s="512"/>
      <c r="THV99" s="512"/>
      <c r="THW99" s="512"/>
      <c r="THX99" s="512"/>
      <c r="TIB99" s="512"/>
      <c r="TID99" s="512"/>
      <c r="TIE99" s="512"/>
      <c r="TIF99" s="512"/>
      <c r="TIJ99" s="512"/>
      <c r="TIL99" s="512"/>
      <c r="TIM99" s="512"/>
      <c r="TIN99" s="512"/>
      <c r="TIR99" s="512"/>
      <c r="TIT99" s="512"/>
      <c r="TIU99" s="512"/>
      <c r="TIV99" s="512"/>
      <c r="TIZ99" s="512"/>
      <c r="TJB99" s="512"/>
      <c r="TJC99" s="512"/>
      <c r="TJD99" s="512"/>
      <c r="TJH99" s="512"/>
      <c r="TJJ99" s="512"/>
      <c r="TJK99" s="512"/>
      <c r="TJL99" s="512"/>
      <c r="TJP99" s="512"/>
      <c r="TJR99" s="512"/>
      <c r="TJS99" s="512"/>
      <c r="TJT99" s="512"/>
      <c r="TJX99" s="512"/>
      <c r="TJZ99" s="512"/>
      <c r="TKA99" s="512"/>
      <c r="TKB99" s="512"/>
      <c r="TKF99" s="512"/>
      <c r="TKH99" s="512"/>
      <c r="TKI99" s="512"/>
      <c r="TKJ99" s="512"/>
      <c r="TKN99" s="512"/>
      <c r="TKP99" s="512"/>
      <c r="TKQ99" s="512"/>
      <c r="TKR99" s="512"/>
      <c r="TKV99" s="512"/>
      <c r="TKX99" s="512"/>
      <c r="TKY99" s="512"/>
      <c r="TKZ99" s="512"/>
      <c r="TLD99" s="512"/>
      <c r="TLF99" s="512"/>
      <c r="TLG99" s="512"/>
      <c r="TLH99" s="512"/>
      <c r="TLL99" s="512"/>
      <c r="TLN99" s="512"/>
      <c r="TLO99" s="512"/>
      <c r="TLP99" s="512"/>
      <c r="TLT99" s="512"/>
      <c r="TLV99" s="512"/>
      <c r="TLW99" s="512"/>
      <c r="TLX99" s="512"/>
      <c r="TMB99" s="512"/>
      <c r="TMD99" s="512"/>
      <c r="TME99" s="512"/>
      <c r="TMF99" s="512"/>
      <c r="TMJ99" s="512"/>
      <c r="TML99" s="512"/>
      <c r="TMM99" s="512"/>
      <c r="TMN99" s="512"/>
      <c r="TMR99" s="512"/>
      <c r="TMT99" s="512"/>
      <c r="TMU99" s="512"/>
      <c r="TMV99" s="512"/>
      <c r="TMZ99" s="512"/>
      <c r="TNB99" s="512"/>
      <c r="TNC99" s="512"/>
      <c r="TND99" s="512"/>
      <c r="TNH99" s="512"/>
      <c r="TNJ99" s="512"/>
      <c r="TNK99" s="512"/>
      <c r="TNL99" s="512"/>
      <c r="TNP99" s="512"/>
      <c r="TNR99" s="512"/>
      <c r="TNS99" s="512"/>
      <c r="TNT99" s="512"/>
      <c r="TNX99" s="512"/>
      <c r="TNZ99" s="512"/>
      <c r="TOA99" s="512"/>
      <c r="TOB99" s="512"/>
      <c r="TOF99" s="512"/>
      <c r="TOH99" s="512"/>
      <c r="TOI99" s="512"/>
      <c r="TOJ99" s="512"/>
      <c r="TON99" s="512"/>
      <c r="TOP99" s="512"/>
      <c r="TOQ99" s="512"/>
      <c r="TOR99" s="512"/>
      <c r="TOV99" s="512"/>
      <c r="TOX99" s="512"/>
      <c r="TOY99" s="512"/>
      <c r="TOZ99" s="512"/>
      <c r="TPD99" s="512"/>
      <c r="TPF99" s="512"/>
      <c r="TPG99" s="512"/>
      <c r="TPH99" s="512"/>
      <c r="TPL99" s="512"/>
      <c r="TPN99" s="512"/>
      <c r="TPO99" s="512"/>
      <c r="TPP99" s="512"/>
      <c r="TPT99" s="512"/>
      <c r="TPV99" s="512"/>
      <c r="TPW99" s="512"/>
      <c r="TPX99" s="512"/>
      <c r="TQB99" s="512"/>
      <c r="TQD99" s="512"/>
      <c r="TQE99" s="512"/>
      <c r="TQF99" s="512"/>
      <c r="TQJ99" s="512"/>
      <c r="TQL99" s="512"/>
      <c r="TQM99" s="512"/>
      <c r="TQN99" s="512"/>
      <c r="TQR99" s="512"/>
      <c r="TQT99" s="512"/>
      <c r="TQU99" s="512"/>
      <c r="TQV99" s="512"/>
      <c r="TQZ99" s="512"/>
      <c r="TRB99" s="512"/>
      <c r="TRC99" s="512"/>
      <c r="TRD99" s="512"/>
      <c r="TRH99" s="512"/>
      <c r="TRJ99" s="512"/>
      <c r="TRK99" s="512"/>
      <c r="TRL99" s="512"/>
      <c r="TRP99" s="512"/>
      <c r="TRR99" s="512"/>
      <c r="TRS99" s="512"/>
      <c r="TRT99" s="512"/>
      <c r="TRX99" s="512"/>
      <c r="TRZ99" s="512"/>
      <c r="TSA99" s="512"/>
      <c r="TSB99" s="512"/>
      <c r="TSF99" s="512"/>
      <c r="TSH99" s="512"/>
      <c r="TSI99" s="512"/>
      <c r="TSJ99" s="512"/>
      <c r="TSN99" s="512"/>
      <c r="TSP99" s="512"/>
      <c r="TSQ99" s="512"/>
      <c r="TSR99" s="512"/>
      <c r="TSV99" s="512"/>
      <c r="TSX99" s="512"/>
      <c r="TSY99" s="512"/>
      <c r="TSZ99" s="512"/>
      <c r="TTD99" s="512"/>
      <c r="TTF99" s="512"/>
      <c r="TTG99" s="512"/>
      <c r="TTH99" s="512"/>
      <c r="TTL99" s="512"/>
      <c r="TTN99" s="512"/>
      <c r="TTO99" s="512"/>
      <c r="TTP99" s="512"/>
      <c r="TTT99" s="512"/>
      <c r="TTV99" s="512"/>
      <c r="TTW99" s="512"/>
      <c r="TTX99" s="512"/>
      <c r="TUB99" s="512"/>
      <c r="TUD99" s="512"/>
      <c r="TUE99" s="512"/>
      <c r="TUF99" s="512"/>
      <c r="TUJ99" s="512"/>
      <c r="TUL99" s="512"/>
      <c r="TUM99" s="512"/>
      <c r="TUN99" s="512"/>
      <c r="TUR99" s="512"/>
      <c r="TUT99" s="512"/>
      <c r="TUU99" s="512"/>
      <c r="TUV99" s="512"/>
      <c r="TUZ99" s="512"/>
      <c r="TVB99" s="512"/>
      <c r="TVC99" s="512"/>
      <c r="TVD99" s="512"/>
      <c r="TVH99" s="512"/>
      <c r="TVJ99" s="512"/>
      <c r="TVK99" s="512"/>
      <c r="TVL99" s="512"/>
      <c r="TVP99" s="512"/>
      <c r="TVR99" s="512"/>
      <c r="TVS99" s="512"/>
      <c r="TVT99" s="512"/>
      <c r="TVX99" s="512"/>
      <c r="TVZ99" s="512"/>
      <c r="TWA99" s="512"/>
      <c r="TWB99" s="512"/>
      <c r="TWF99" s="512"/>
      <c r="TWH99" s="512"/>
      <c r="TWI99" s="512"/>
      <c r="TWJ99" s="512"/>
      <c r="TWN99" s="512"/>
      <c r="TWP99" s="512"/>
      <c r="TWQ99" s="512"/>
      <c r="TWR99" s="512"/>
      <c r="TWV99" s="512"/>
      <c r="TWX99" s="512"/>
      <c r="TWY99" s="512"/>
      <c r="TWZ99" s="512"/>
      <c r="TXD99" s="512"/>
      <c r="TXF99" s="512"/>
      <c r="TXG99" s="512"/>
      <c r="TXH99" s="512"/>
      <c r="TXL99" s="512"/>
      <c r="TXN99" s="512"/>
      <c r="TXO99" s="512"/>
      <c r="TXP99" s="512"/>
      <c r="TXT99" s="512"/>
      <c r="TXV99" s="512"/>
      <c r="TXW99" s="512"/>
      <c r="TXX99" s="512"/>
      <c r="TYB99" s="512"/>
      <c r="TYD99" s="512"/>
      <c r="TYE99" s="512"/>
      <c r="TYF99" s="512"/>
      <c r="TYJ99" s="512"/>
      <c r="TYL99" s="512"/>
      <c r="TYM99" s="512"/>
      <c r="TYN99" s="512"/>
      <c r="TYR99" s="512"/>
      <c r="TYT99" s="512"/>
      <c r="TYU99" s="512"/>
      <c r="TYV99" s="512"/>
      <c r="TYZ99" s="512"/>
      <c r="TZB99" s="512"/>
      <c r="TZC99" s="512"/>
      <c r="TZD99" s="512"/>
      <c r="TZH99" s="512"/>
      <c r="TZJ99" s="512"/>
      <c r="TZK99" s="512"/>
      <c r="TZL99" s="512"/>
      <c r="TZP99" s="512"/>
      <c r="TZR99" s="512"/>
      <c r="TZS99" s="512"/>
      <c r="TZT99" s="512"/>
      <c r="TZX99" s="512"/>
      <c r="TZZ99" s="512"/>
      <c r="UAA99" s="512"/>
      <c r="UAB99" s="512"/>
      <c r="UAF99" s="512"/>
      <c r="UAH99" s="512"/>
      <c r="UAI99" s="512"/>
      <c r="UAJ99" s="512"/>
      <c r="UAN99" s="512"/>
      <c r="UAP99" s="512"/>
      <c r="UAQ99" s="512"/>
      <c r="UAR99" s="512"/>
      <c r="UAV99" s="512"/>
      <c r="UAX99" s="512"/>
      <c r="UAY99" s="512"/>
      <c r="UAZ99" s="512"/>
      <c r="UBD99" s="512"/>
      <c r="UBF99" s="512"/>
      <c r="UBG99" s="512"/>
      <c r="UBH99" s="512"/>
      <c r="UBL99" s="512"/>
      <c r="UBN99" s="512"/>
      <c r="UBO99" s="512"/>
      <c r="UBP99" s="512"/>
      <c r="UBT99" s="512"/>
      <c r="UBV99" s="512"/>
      <c r="UBW99" s="512"/>
      <c r="UBX99" s="512"/>
      <c r="UCB99" s="512"/>
      <c r="UCD99" s="512"/>
      <c r="UCE99" s="512"/>
      <c r="UCF99" s="512"/>
      <c r="UCJ99" s="512"/>
      <c r="UCL99" s="512"/>
      <c r="UCM99" s="512"/>
      <c r="UCN99" s="512"/>
      <c r="UCR99" s="512"/>
      <c r="UCT99" s="512"/>
      <c r="UCU99" s="512"/>
      <c r="UCV99" s="512"/>
      <c r="UCZ99" s="512"/>
      <c r="UDB99" s="512"/>
      <c r="UDC99" s="512"/>
      <c r="UDD99" s="512"/>
      <c r="UDH99" s="512"/>
      <c r="UDJ99" s="512"/>
      <c r="UDK99" s="512"/>
      <c r="UDL99" s="512"/>
      <c r="UDP99" s="512"/>
      <c r="UDR99" s="512"/>
      <c r="UDS99" s="512"/>
      <c r="UDT99" s="512"/>
      <c r="UDX99" s="512"/>
      <c r="UDZ99" s="512"/>
      <c r="UEA99" s="512"/>
      <c r="UEB99" s="512"/>
      <c r="UEF99" s="512"/>
      <c r="UEH99" s="512"/>
      <c r="UEI99" s="512"/>
      <c r="UEJ99" s="512"/>
      <c r="UEN99" s="512"/>
      <c r="UEP99" s="512"/>
      <c r="UEQ99" s="512"/>
      <c r="UER99" s="512"/>
      <c r="UEV99" s="512"/>
      <c r="UEX99" s="512"/>
      <c r="UEY99" s="512"/>
      <c r="UEZ99" s="512"/>
      <c r="UFD99" s="512"/>
      <c r="UFF99" s="512"/>
      <c r="UFG99" s="512"/>
      <c r="UFH99" s="512"/>
      <c r="UFL99" s="512"/>
      <c r="UFN99" s="512"/>
      <c r="UFO99" s="512"/>
      <c r="UFP99" s="512"/>
      <c r="UFT99" s="512"/>
      <c r="UFV99" s="512"/>
      <c r="UFW99" s="512"/>
      <c r="UFX99" s="512"/>
      <c r="UGB99" s="512"/>
      <c r="UGD99" s="512"/>
      <c r="UGE99" s="512"/>
      <c r="UGF99" s="512"/>
      <c r="UGJ99" s="512"/>
      <c r="UGL99" s="512"/>
      <c r="UGM99" s="512"/>
      <c r="UGN99" s="512"/>
      <c r="UGR99" s="512"/>
      <c r="UGT99" s="512"/>
      <c r="UGU99" s="512"/>
      <c r="UGV99" s="512"/>
      <c r="UGZ99" s="512"/>
      <c r="UHB99" s="512"/>
      <c r="UHC99" s="512"/>
      <c r="UHD99" s="512"/>
      <c r="UHH99" s="512"/>
      <c r="UHJ99" s="512"/>
      <c r="UHK99" s="512"/>
      <c r="UHL99" s="512"/>
      <c r="UHP99" s="512"/>
      <c r="UHR99" s="512"/>
      <c r="UHS99" s="512"/>
      <c r="UHT99" s="512"/>
      <c r="UHX99" s="512"/>
      <c r="UHZ99" s="512"/>
      <c r="UIA99" s="512"/>
      <c r="UIB99" s="512"/>
      <c r="UIF99" s="512"/>
      <c r="UIH99" s="512"/>
      <c r="UII99" s="512"/>
      <c r="UIJ99" s="512"/>
      <c r="UIN99" s="512"/>
      <c r="UIP99" s="512"/>
      <c r="UIQ99" s="512"/>
      <c r="UIR99" s="512"/>
      <c r="UIV99" s="512"/>
      <c r="UIX99" s="512"/>
      <c r="UIY99" s="512"/>
      <c r="UIZ99" s="512"/>
      <c r="UJD99" s="512"/>
      <c r="UJF99" s="512"/>
      <c r="UJG99" s="512"/>
      <c r="UJH99" s="512"/>
      <c r="UJL99" s="512"/>
      <c r="UJN99" s="512"/>
      <c r="UJO99" s="512"/>
      <c r="UJP99" s="512"/>
      <c r="UJT99" s="512"/>
      <c r="UJV99" s="512"/>
      <c r="UJW99" s="512"/>
      <c r="UJX99" s="512"/>
      <c r="UKB99" s="512"/>
      <c r="UKD99" s="512"/>
      <c r="UKE99" s="512"/>
      <c r="UKF99" s="512"/>
      <c r="UKJ99" s="512"/>
      <c r="UKL99" s="512"/>
      <c r="UKM99" s="512"/>
      <c r="UKN99" s="512"/>
      <c r="UKR99" s="512"/>
      <c r="UKT99" s="512"/>
      <c r="UKU99" s="512"/>
      <c r="UKV99" s="512"/>
      <c r="UKZ99" s="512"/>
      <c r="ULB99" s="512"/>
      <c r="ULC99" s="512"/>
      <c r="ULD99" s="512"/>
      <c r="ULH99" s="512"/>
      <c r="ULJ99" s="512"/>
      <c r="ULK99" s="512"/>
      <c r="ULL99" s="512"/>
      <c r="ULP99" s="512"/>
      <c r="ULR99" s="512"/>
      <c r="ULS99" s="512"/>
      <c r="ULT99" s="512"/>
      <c r="ULX99" s="512"/>
      <c r="ULZ99" s="512"/>
      <c r="UMA99" s="512"/>
      <c r="UMB99" s="512"/>
      <c r="UMF99" s="512"/>
      <c r="UMH99" s="512"/>
      <c r="UMI99" s="512"/>
      <c r="UMJ99" s="512"/>
      <c r="UMN99" s="512"/>
      <c r="UMP99" s="512"/>
      <c r="UMQ99" s="512"/>
      <c r="UMR99" s="512"/>
      <c r="UMV99" s="512"/>
      <c r="UMX99" s="512"/>
      <c r="UMY99" s="512"/>
      <c r="UMZ99" s="512"/>
      <c r="UND99" s="512"/>
      <c r="UNF99" s="512"/>
      <c r="UNG99" s="512"/>
      <c r="UNH99" s="512"/>
      <c r="UNL99" s="512"/>
      <c r="UNN99" s="512"/>
      <c r="UNO99" s="512"/>
      <c r="UNP99" s="512"/>
      <c r="UNT99" s="512"/>
      <c r="UNV99" s="512"/>
      <c r="UNW99" s="512"/>
      <c r="UNX99" s="512"/>
      <c r="UOB99" s="512"/>
      <c r="UOD99" s="512"/>
      <c r="UOE99" s="512"/>
      <c r="UOF99" s="512"/>
      <c r="UOJ99" s="512"/>
      <c r="UOL99" s="512"/>
      <c r="UOM99" s="512"/>
      <c r="UON99" s="512"/>
      <c r="UOR99" s="512"/>
      <c r="UOT99" s="512"/>
      <c r="UOU99" s="512"/>
      <c r="UOV99" s="512"/>
      <c r="UOZ99" s="512"/>
      <c r="UPB99" s="512"/>
      <c r="UPC99" s="512"/>
      <c r="UPD99" s="512"/>
      <c r="UPH99" s="512"/>
      <c r="UPJ99" s="512"/>
      <c r="UPK99" s="512"/>
      <c r="UPL99" s="512"/>
      <c r="UPP99" s="512"/>
      <c r="UPR99" s="512"/>
      <c r="UPS99" s="512"/>
      <c r="UPT99" s="512"/>
      <c r="UPX99" s="512"/>
      <c r="UPZ99" s="512"/>
      <c r="UQA99" s="512"/>
      <c r="UQB99" s="512"/>
      <c r="UQF99" s="512"/>
      <c r="UQH99" s="512"/>
      <c r="UQI99" s="512"/>
      <c r="UQJ99" s="512"/>
      <c r="UQN99" s="512"/>
      <c r="UQP99" s="512"/>
      <c r="UQQ99" s="512"/>
      <c r="UQR99" s="512"/>
      <c r="UQV99" s="512"/>
      <c r="UQX99" s="512"/>
      <c r="UQY99" s="512"/>
      <c r="UQZ99" s="512"/>
      <c r="URD99" s="512"/>
      <c r="URF99" s="512"/>
      <c r="URG99" s="512"/>
      <c r="URH99" s="512"/>
      <c r="URL99" s="512"/>
      <c r="URN99" s="512"/>
      <c r="URO99" s="512"/>
      <c r="URP99" s="512"/>
      <c r="URT99" s="512"/>
      <c r="URV99" s="512"/>
      <c r="URW99" s="512"/>
      <c r="URX99" s="512"/>
      <c r="USB99" s="512"/>
      <c r="USD99" s="512"/>
      <c r="USE99" s="512"/>
      <c r="USF99" s="512"/>
      <c r="USJ99" s="512"/>
      <c r="USL99" s="512"/>
      <c r="USM99" s="512"/>
      <c r="USN99" s="512"/>
      <c r="USR99" s="512"/>
      <c r="UST99" s="512"/>
      <c r="USU99" s="512"/>
      <c r="USV99" s="512"/>
      <c r="USZ99" s="512"/>
      <c r="UTB99" s="512"/>
      <c r="UTC99" s="512"/>
      <c r="UTD99" s="512"/>
      <c r="UTH99" s="512"/>
      <c r="UTJ99" s="512"/>
      <c r="UTK99" s="512"/>
      <c r="UTL99" s="512"/>
      <c r="UTP99" s="512"/>
      <c r="UTR99" s="512"/>
      <c r="UTS99" s="512"/>
      <c r="UTT99" s="512"/>
      <c r="UTX99" s="512"/>
      <c r="UTZ99" s="512"/>
      <c r="UUA99" s="512"/>
      <c r="UUB99" s="512"/>
      <c r="UUF99" s="512"/>
      <c r="UUH99" s="512"/>
      <c r="UUI99" s="512"/>
      <c r="UUJ99" s="512"/>
      <c r="UUN99" s="512"/>
      <c r="UUP99" s="512"/>
      <c r="UUQ99" s="512"/>
      <c r="UUR99" s="512"/>
      <c r="UUV99" s="512"/>
      <c r="UUX99" s="512"/>
      <c r="UUY99" s="512"/>
      <c r="UUZ99" s="512"/>
      <c r="UVD99" s="512"/>
      <c r="UVF99" s="512"/>
      <c r="UVG99" s="512"/>
      <c r="UVH99" s="512"/>
      <c r="UVL99" s="512"/>
      <c r="UVN99" s="512"/>
      <c r="UVO99" s="512"/>
      <c r="UVP99" s="512"/>
      <c r="UVT99" s="512"/>
      <c r="UVV99" s="512"/>
      <c r="UVW99" s="512"/>
      <c r="UVX99" s="512"/>
      <c r="UWB99" s="512"/>
      <c r="UWD99" s="512"/>
      <c r="UWE99" s="512"/>
      <c r="UWF99" s="512"/>
      <c r="UWJ99" s="512"/>
      <c r="UWL99" s="512"/>
      <c r="UWM99" s="512"/>
      <c r="UWN99" s="512"/>
      <c r="UWR99" s="512"/>
      <c r="UWT99" s="512"/>
      <c r="UWU99" s="512"/>
      <c r="UWV99" s="512"/>
      <c r="UWZ99" s="512"/>
      <c r="UXB99" s="512"/>
      <c r="UXC99" s="512"/>
      <c r="UXD99" s="512"/>
      <c r="UXH99" s="512"/>
      <c r="UXJ99" s="512"/>
      <c r="UXK99" s="512"/>
      <c r="UXL99" s="512"/>
      <c r="UXP99" s="512"/>
      <c r="UXR99" s="512"/>
      <c r="UXS99" s="512"/>
      <c r="UXT99" s="512"/>
      <c r="UXX99" s="512"/>
      <c r="UXZ99" s="512"/>
      <c r="UYA99" s="512"/>
      <c r="UYB99" s="512"/>
      <c r="UYF99" s="512"/>
      <c r="UYH99" s="512"/>
      <c r="UYI99" s="512"/>
      <c r="UYJ99" s="512"/>
      <c r="UYN99" s="512"/>
      <c r="UYP99" s="512"/>
      <c r="UYQ99" s="512"/>
      <c r="UYR99" s="512"/>
      <c r="UYV99" s="512"/>
      <c r="UYX99" s="512"/>
      <c r="UYY99" s="512"/>
      <c r="UYZ99" s="512"/>
      <c r="UZD99" s="512"/>
      <c r="UZF99" s="512"/>
      <c r="UZG99" s="512"/>
      <c r="UZH99" s="512"/>
      <c r="UZL99" s="512"/>
      <c r="UZN99" s="512"/>
      <c r="UZO99" s="512"/>
      <c r="UZP99" s="512"/>
      <c r="UZT99" s="512"/>
      <c r="UZV99" s="512"/>
      <c r="UZW99" s="512"/>
      <c r="UZX99" s="512"/>
      <c r="VAB99" s="512"/>
      <c r="VAD99" s="512"/>
      <c r="VAE99" s="512"/>
      <c r="VAF99" s="512"/>
      <c r="VAJ99" s="512"/>
      <c r="VAL99" s="512"/>
      <c r="VAM99" s="512"/>
      <c r="VAN99" s="512"/>
      <c r="VAR99" s="512"/>
      <c r="VAT99" s="512"/>
      <c r="VAU99" s="512"/>
      <c r="VAV99" s="512"/>
      <c r="VAZ99" s="512"/>
      <c r="VBB99" s="512"/>
      <c r="VBC99" s="512"/>
      <c r="VBD99" s="512"/>
      <c r="VBH99" s="512"/>
      <c r="VBJ99" s="512"/>
      <c r="VBK99" s="512"/>
      <c r="VBL99" s="512"/>
      <c r="VBP99" s="512"/>
      <c r="VBR99" s="512"/>
      <c r="VBS99" s="512"/>
      <c r="VBT99" s="512"/>
      <c r="VBX99" s="512"/>
      <c r="VBZ99" s="512"/>
      <c r="VCA99" s="512"/>
      <c r="VCB99" s="512"/>
      <c r="VCF99" s="512"/>
      <c r="VCH99" s="512"/>
      <c r="VCI99" s="512"/>
      <c r="VCJ99" s="512"/>
      <c r="VCN99" s="512"/>
      <c r="VCP99" s="512"/>
      <c r="VCQ99" s="512"/>
      <c r="VCR99" s="512"/>
      <c r="VCV99" s="512"/>
      <c r="VCX99" s="512"/>
      <c r="VCY99" s="512"/>
      <c r="VCZ99" s="512"/>
      <c r="VDD99" s="512"/>
      <c r="VDF99" s="512"/>
      <c r="VDG99" s="512"/>
      <c r="VDH99" s="512"/>
      <c r="VDL99" s="512"/>
      <c r="VDN99" s="512"/>
      <c r="VDO99" s="512"/>
      <c r="VDP99" s="512"/>
      <c r="VDT99" s="512"/>
      <c r="VDV99" s="512"/>
      <c r="VDW99" s="512"/>
      <c r="VDX99" s="512"/>
      <c r="VEB99" s="512"/>
      <c r="VED99" s="512"/>
      <c r="VEE99" s="512"/>
      <c r="VEF99" s="512"/>
      <c r="VEJ99" s="512"/>
      <c r="VEL99" s="512"/>
      <c r="VEM99" s="512"/>
      <c r="VEN99" s="512"/>
      <c r="VER99" s="512"/>
      <c r="VET99" s="512"/>
      <c r="VEU99" s="512"/>
      <c r="VEV99" s="512"/>
      <c r="VEZ99" s="512"/>
      <c r="VFB99" s="512"/>
      <c r="VFC99" s="512"/>
      <c r="VFD99" s="512"/>
      <c r="VFH99" s="512"/>
      <c r="VFJ99" s="512"/>
      <c r="VFK99" s="512"/>
      <c r="VFL99" s="512"/>
      <c r="VFP99" s="512"/>
      <c r="VFR99" s="512"/>
      <c r="VFS99" s="512"/>
      <c r="VFT99" s="512"/>
      <c r="VFX99" s="512"/>
      <c r="VFZ99" s="512"/>
      <c r="VGA99" s="512"/>
      <c r="VGB99" s="512"/>
      <c r="VGF99" s="512"/>
      <c r="VGH99" s="512"/>
      <c r="VGI99" s="512"/>
      <c r="VGJ99" s="512"/>
      <c r="VGN99" s="512"/>
      <c r="VGP99" s="512"/>
      <c r="VGQ99" s="512"/>
      <c r="VGR99" s="512"/>
      <c r="VGV99" s="512"/>
      <c r="VGX99" s="512"/>
      <c r="VGY99" s="512"/>
      <c r="VGZ99" s="512"/>
      <c r="VHD99" s="512"/>
      <c r="VHF99" s="512"/>
      <c r="VHG99" s="512"/>
      <c r="VHH99" s="512"/>
      <c r="VHL99" s="512"/>
      <c r="VHN99" s="512"/>
      <c r="VHO99" s="512"/>
      <c r="VHP99" s="512"/>
      <c r="VHT99" s="512"/>
      <c r="VHV99" s="512"/>
      <c r="VHW99" s="512"/>
      <c r="VHX99" s="512"/>
      <c r="VIB99" s="512"/>
      <c r="VID99" s="512"/>
      <c r="VIE99" s="512"/>
      <c r="VIF99" s="512"/>
      <c r="VIJ99" s="512"/>
      <c r="VIL99" s="512"/>
      <c r="VIM99" s="512"/>
      <c r="VIN99" s="512"/>
      <c r="VIR99" s="512"/>
      <c r="VIT99" s="512"/>
      <c r="VIU99" s="512"/>
      <c r="VIV99" s="512"/>
      <c r="VIZ99" s="512"/>
      <c r="VJB99" s="512"/>
      <c r="VJC99" s="512"/>
      <c r="VJD99" s="512"/>
      <c r="VJH99" s="512"/>
      <c r="VJJ99" s="512"/>
      <c r="VJK99" s="512"/>
      <c r="VJL99" s="512"/>
      <c r="VJP99" s="512"/>
      <c r="VJR99" s="512"/>
      <c r="VJS99" s="512"/>
      <c r="VJT99" s="512"/>
      <c r="VJX99" s="512"/>
      <c r="VJZ99" s="512"/>
      <c r="VKA99" s="512"/>
      <c r="VKB99" s="512"/>
      <c r="VKF99" s="512"/>
      <c r="VKH99" s="512"/>
      <c r="VKI99" s="512"/>
      <c r="VKJ99" s="512"/>
      <c r="VKN99" s="512"/>
      <c r="VKP99" s="512"/>
      <c r="VKQ99" s="512"/>
      <c r="VKR99" s="512"/>
      <c r="VKV99" s="512"/>
      <c r="VKX99" s="512"/>
      <c r="VKY99" s="512"/>
      <c r="VKZ99" s="512"/>
      <c r="VLD99" s="512"/>
      <c r="VLF99" s="512"/>
      <c r="VLG99" s="512"/>
      <c r="VLH99" s="512"/>
      <c r="VLL99" s="512"/>
      <c r="VLN99" s="512"/>
      <c r="VLO99" s="512"/>
      <c r="VLP99" s="512"/>
      <c r="VLT99" s="512"/>
      <c r="VLV99" s="512"/>
      <c r="VLW99" s="512"/>
      <c r="VLX99" s="512"/>
      <c r="VMB99" s="512"/>
      <c r="VMD99" s="512"/>
      <c r="VME99" s="512"/>
      <c r="VMF99" s="512"/>
      <c r="VMJ99" s="512"/>
      <c r="VML99" s="512"/>
      <c r="VMM99" s="512"/>
      <c r="VMN99" s="512"/>
      <c r="VMR99" s="512"/>
      <c r="VMT99" s="512"/>
      <c r="VMU99" s="512"/>
      <c r="VMV99" s="512"/>
      <c r="VMZ99" s="512"/>
      <c r="VNB99" s="512"/>
      <c r="VNC99" s="512"/>
      <c r="VND99" s="512"/>
      <c r="VNH99" s="512"/>
      <c r="VNJ99" s="512"/>
      <c r="VNK99" s="512"/>
      <c r="VNL99" s="512"/>
      <c r="VNP99" s="512"/>
      <c r="VNR99" s="512"/>
      <c r="VNS99" s="512"/>
      <c r="VNT99" s="512"/>
      <c r="VNX99" s="512"/>
      <c r="VNZ99" s="512"/>
      <c r="VOA99" s="512"/>
      <c r="VOB99" s="512"/>
      <c r="VOF99" s="512"/>
      <c r="VOH99" s="512"/>
      <c r="VOI99" s="512"/>
      <c r="VOJ99" s="512"/>
      <c r="VON99" s="512"/>
      <c r="VOP99" s="512"/>
      <c r="VOQ99" s="512"/>
      <c r="VOR99" s="512"/>
      <c r="VOV99" s="512"/>
      <c r="VOX99" s="512"/>
      <c r="VOY99" s="512"/>
      <c r="VOZ99" s="512"/>
      <c r="VPD99" s="512"/>
      <c r="VPF99" s="512"/>
      <c r="VPG99" s="512"/>
      <c r="VPH99" s="512"/>
      <c r="VPL99" s="512"/>
      <c r="VPN99" s="512"/>
      <c r="VPO99" s="512"/>
      <c r="VPP99" s="512"/>
      <c r="VPT99" s="512"/>
      <c r="VPV99" s="512"/>
      <c r="VPW99" s="512"/>
      <c r="VPX99" s="512"/>
      <c r="VQB99" s="512"/>
      <c r="VQD99" s="512"/>
      <c r="VQE99" s="512"/>
      <c r="VQF99" s="512"/>
      <c r="VQJ99" s="512"/>
      <c r="VQL99" s="512"/>
      <c r="VQM99" s="512"/>
      <c r="VQN99" s="512"/>
      <c r="VQR99" s="512"/>
      <c r="VQT99" s="512"/>
      <c r="VQU99" s="512"/>
      <c r="VQV99" s="512"/>
      <c r="VQZ99" s="512"/>
      <c r="VRB99" s="512"/>
      <c r="VRC99" s="512"/>
      <c r="VRD99" s="512"/>
      <c r="VRH99" s="512"/>
      <c r="VRJ99" s="512"/>
      <c r="VRK99" s="512"/>
      <c r="VRL99" s="512"/>
      <c r="VRP99" s="512"/>
      <c r="VRR99" s="512"/>
      <c r="VRS99" s="512"/>
      <c r="VRT99" s="512"/>
      <c r="VRX99" s="512"/>
      <c r="VRZ99" s="512"/>
      <c r="VSA99" s="512"/>
      <c r="VSB99" s="512"/>
      <c r="VSF99" s="512"/>
      <c r="VSH99" s="512"/>
      <c r="VSI99" s="512"/>
      <c r="VSJ99" s="512"/>
      <c r="VSN99" s="512"/>
      <c r="VSP99" s="512"/>
      <c r="VSQ99" s="512"/>
      <c r="VSR99" s="512"/>
      <c r="VSV99" s="512"/>
      <c r="VSX99" s="512"/>
      <c r="VSY99" s="512"/>
      <c r="VSZ99" s="512"/>
      <c r="VTD99" s="512"/>
      <c r="VTF99" s="512"/>
      <c r="VTG99" s="512"/>
      <c r="VTH99" s="512"/>
      <c r="VTL99" s="512"/>
      <c r="VTN99" s="512"/>
      <c r="VTO99" s="512"/>
      <c r="VTP99" s="512"/>
      <c r="VTT99" s="512"/>
      <c r="VTV99" s="512"/>
      <c r="VTW99" s="512"/>
      <c r="VTX99" s="512"/>
      <c r="VUB99" s="512"/>
      <c r="VUD99" s="512"/>
      <c r="VUE99" s="512"/>
      <c r="VUF99" s="512"/>
      <c r="VUJ99" s="512"/>
      <c r="VUL99" s="512"/>
      <c r="VUM99" s="512"/>
      <c r="VUN99" s="512"/>
      <c r="VUR99" s="512"/>
      <c r="VUT99" s="512"/>
      <c r="VUU99" s="512"/>
      <c r="VUV99" s="512"/>
      <c r="VUZ99" s="512"/>
      <c r="VVB99" s="512"/>
      <c r="VVC99" s="512"/>
      <c r="VVD99" s="512"/>
      <c r="VVH99" s="512"/>
      <c r="VVJ99" s="512"/>
      <c r="VVK99" s="512"/>
      <c r="VVL99" s="512"/>
      <c r="VVP99" s="512"/>
      <c r="VVR99" s="512"/>
      <c r="VVS99" s="512"/>
      <c r="VVT99" s="512"/>
      <c r="VVX99" s="512"/>
      <c r="VVZ99" s="512"/>
      <c r="VWA99" s="512"/>
      <c r="VWB99" s="512"/>
      <c r="VWF99" s="512"/>
      <c r="VWH99" s="512"/>
      <c r="VWI99" s="512"/>
      <c r="VWJ99" s="512"/>
      <c r="VWN99" s="512"/>
      <c r="VWP99" s="512"/>
      <c r="VWQ99" s="512"/>
      <c r="VWR99" s="512"/>
      <c r="VWV99" s="512"/>
      <c r="VWX99" s="512"/>
      <c r="VWY99" s="512"/>
      <c r="VWZ99" s="512"/>
      <c r="VXD99" s="512"/>
      <c r="VXF99" s="512"/>
      <c r="VXG99" s="512"/>
      <c r="VXH99" s="512"/>
      <c r="VXL99" s="512"/>
      <c r="VXN99" s="512"/>
      <c r="VXO99" s="512"/>
      <c r="VXP99" s="512"/>
      <c r="VXT99" s="512"/>
      <c r="VXV99" s="512"/>
      <c r="VXW99" s="512"/>
      <c r="VXX99" s="512"/>
      <c r="VYB99" s="512"/>
      <c r="VYD99" s="512"/>
      <c r="VYE99" s="512"/>
      <c r="VYF99" s="512"/>
      <c r="VYJ99" s="512"/>
      <c r="VYL99" s="512"/>
      <c r="VYM99" s="512"/>
      <c r="VYN99" s="512"/>
      <c r="VYR99" s="512"/>
      <c r="VYT99" s="512"/>
      <c r="VYU99" s="512"/>
      <c r="VYV99" s="512"/>
      <c r="VYZ99" s="512"/>
      <c r="VZB99" s="512"/>
      <c r="VZC99" s="512"/>
      <c r="VZD99" s="512"/>
      <c r="VZH99" s="512"/>
      <c r="VZJ99" s="512"/>
      <c r="VZK99" s="512"/>
      <c r="VZL99" s="512"/>
      <c r="VZP99" s="512"/>
      <c r="VZR99" s="512"/>
      <c r="VZS99" s="512"/>
      <c r="VZT99" s="512"/>
      <c r="VZX99" s="512"/>
      <c r="VZZ99" s="512"/>
      <c r="WAA99" s="512"/>
      <c r="WAB99" s="512"/>
      <c r="WAF99" s="512"/>
      <c r="WAH99" s="512"/>
      <c r="WAI99" s="512"/>
      <c r="WAJ99" s="512"/>
      <c r="WAN99" s="512"/>
      <c r="WAP99" s="512"/>
      <c r="WAQ99" s="512"/>
      <c r="WAR99" s="512"/>
      <c r="WAV99" s="512"/>
      <c r="WAX99" s="512"/>
      <c r="WAY99" s="512"/>
      <c r="WAZ99" s="512"/>
      <c r="WBD99" s="512"/>
      <c r="WBF99" s="512"/>
      <c r="WBG99" s="512"/>
      <c r="WBH99" s="512"/>
      <c r="WBL99" s="512"/>
      <c r="WBN99" s="512"/>
      <c r="WBO99" s="512"/>
      <c r="WBP99" s="512"/>
      <c r="WBT99" s="512"/>
      <c r="WBV99" s="512"/>
      <c r="WBW99" s="512"/>
      <c r="WBX99" s="512"/>
      <c r="WCB99" s="512"/>
      <c r="WCD99" s="512"/>
      <c r="WCE99" s="512"/>
      <c r="WCF99" s="512"/>
      <c r="WCJ99" s="512"/>
      <c r="WCL99" s="512"/>
      <c r="WCM99" s="512"/>
      <c r="WCN99" s="512"/>
      <c r="WCR99" s="512"/>
      <c r="WCT99" s="512"/>
      <c r="WCU99" s="512"/>
      <c r="WCV99" s="512"/>
      <c r="WCZ99" s="512"/>
      <c r="WDB99" s="512"/>
      <c r="WDC99" s="512"/>
      <c r="WDD99" s="512"/>
      <c r="WDH99" s="512"/>
      <c r="WDJ99" s="512"/>
      <c r="WDK99" s="512"/>
      <c r="WDL99" s="512"/>
      <c r="WDP99" s="512"/>
      <c r="WDR99" s="512"/>
      <c r="WDS99" s="512"/>
      <c r="WDT99" s="512"/>
      <c r="WDX99" s="512"/>
      <c r="WDZ99" s="512"/>
      <c r="WEA99" s="512"/>
      <c r="WEB99" s="512"/>
      <c r="WEF99" s="512"/>
      <c r="WEH99" s="512"/>
      <c r="WEI99" s="512"/>
      <c r="WEJ99" s="512"/>
      <c r="WEN99" s="512"/>
      <c r="WEP99" s="512"/>
      <c r="WEQ99" s="512"/>
      <c r="WER99" s="512"/>
      <c r="WEV99" s="512"/>
      <c r="WEX99" s="512"/>
      <c r="WEY99" s="512"/>
      <c r="WEZ99" s="512"/>
      <c r="WFD99" s="512"/>
      <c r="WFF99" s="512"/>
      <c r="WFG99" s="512"/>
      <c r="WFH99" s="512"/>
      <c r="WFL99" s="512"/>
      <c r="WFN99" s="512"/>
      <c r="WFO99" s="512"/>
      <c r="WFP99" s="512"/>
      <c r="WFT99" s="512"/>
      <c r="WFV99" s="512"/>
      <c r="WFW99" s="512"/>
      <c r="WFX99" s="512"/>
      <c r="WGB99" s="512"/>
      <c r="WGD99" s="512"/>
      <c r="WGE99" s="512"/>
      <c r="WGF99" s="512"/>
      <c r="WGJ99" s="512"/>
      <c r="WGL99" s="512"/>
      <c r="WGM99" s="512"/>
      <c r="WGN99" s="512"/>
      <c r="WGR99" s="512"/>
      <c r="WGT99" s="512"/>
      <c r="WGU99" s="512"/>
      <c r="WGV99" s="512"/>
      <c r="WGZ99" s="512"/>
      <c r="WHB99" s="512"/>
      <c r="WHC99" s="512"/>
      <c r="WHD99" s="512"/>
      <c r="WHH99" s="512"/>
      <c r="WHJ99" s="512"/>
      <c r="WHK99" s="512"/>
      <c r="WHL99" s="512"/>
      <c r="WHP99" s="512"/>
      <c r="WHR99" s="512"/>
      <c r="WHS99" s="512"/>
      <c r="WHT99" s="512"/>
      <c r="WHX99" s="512"/>
      <c r="WHZ99" s="512"/>
      <c r="WIA99" s="512"/>
      <c r="WIB99" s="512"/>
      <c r="WIF99" s="512"/>
      <c r="WIH99" s="512"/>
      <c r="WII99" s="512"/>
      <c r="WIJ99" s="512"/>
      <c r="WIN99" s="512"/>
      <c r="WIP99" s="512"/>
      <c r="WIQ99" s="512"/>
      <c r="WIR99" s="512"/>
      <c r="WIV99" s="512"/>
      <c r="WIX99" s="512"/>
      <c r="WIY99" s="512"/>
      <c r="WIZ99" s="512"/>
      <c r="WJD99" s="512"/>
      <c r="WJF99" s="512"/>
      <c r="WJG99" s="512"/>
      <c r="WJH99" s="512"/>
      <c r="WJL99" s="512"/>
      <c r="WJN99" s="512"/>
      <c r="WJO99" s="512"/>
      <c r="WJP99" s="512"/>
      <c r="WJT99" s="512"/>
      <c r="WJV99" s="512"/>
      <c r="WJW99" s="512"/>
      <c r="WJX99" s="512"/>
      <c r="WKB99" s="512"/>
      <c r="WKD99" s="512"/>
      <c r="WKE99" s="512"/>
      <c r="WKF99" s="512"/>
      <c r="WKJ99" s="512"/>
      <c r="WKL99" s="512"/>
      <c r="WKM99" s="512"/>
      <c r="WKN99" s="512"/>
      <c r="WKR99" s="512"/>
      <c r="WKT99" s="512"/>
      <c r="WKU99" s="512"/>
      <c r="WKV99" s="512"/>
      <c r="WKZ99" s="512"/>
      <c r="WLB99" s="512"/>
      <c r="WLC99" s="512"/>
      <c r="WLD99" s="512"/>
      <c r="WLH99" s="512"/>
      <c r="WLJ99" s="512"/>
      <c r="WLK99" s="512"/>
      <c r="WLL99" s="512"/>
      <c r="WLP99" s="512"/>
      <c r="WLR99" s="512"/>
      <c r="WLS99" s="512"/>
      <c r="WLT99" s="512"/>
      <c r="WLX99" s="512"/>
      <c r="WLZ99" s="512"/>
      <c r="WMA99" s="512"/>
      <c r="WMB99" s="512"/>
      <c r="WMF99" s="512"/>
      <c r="WMH99" s="512"/>
      <c r="WMI99" s="512"/>
      <c r="WMJ99" s="512"/>
      <c r="WMN99" s="512"/>
      <c r="WMP99" s="512"/>
      <c r="WMQ99" s="512"/>
      <c r="WMR99" s="512"/>
      <c r="WMV99" s="512"/>
      <c r="WMX99" s="512"/>
      <c r="WMY99" s="512"/>
      <c r="WMZ99" s="512"/>
      <c r="WND99" s="512"/>
      <c r="WNF99" s="512"/>
      <c r="WNG99" s="512"/>
      <c r="WNH99" s="512"/>
      <c r="WNL99" s="512"/>
      <c r="WNN99" s="512"/>
      <c r="WNO99" s="512"/>
      <c r="WNP99" s="512"/>
      <c r="WNT99" s="512"/>
      <c r="WNV99" s="512"/>
      <c r="WNW99" s="512"/>
      <c r="WNX99" s="512"/>
      <c r="WOB99" s="512"/>
      <c r="WOD99" s="512"/>
      <c r="WOE99" s="512"/>
      <c r="WOF99" s="512"/>
      <c r="WOJ99" s="512"/>
      <c r="WOL99" s="512"/>
      <c r="WOM99" s="512"/>
      <c r="WON99" s="512"/>
      <c r="WOR99" s="512"/>
      <c r="WOT99" s="512"/>
      <c r="WOU99" s="512"/>
      <c r="WOV99" s="512"/>
      <c r="WOZ99" s="512"/>
      <c r="WPB99" s="512"/>
      <c r="WPC99" s="512"/>
      <c r="WPD99" s="512"/>
      <c r="WPH99" s="512"/>
      <c r="WPJ99" s="512"/>
      <c r="WPK99" s="512"/>
      <c r="WPL99" s="512"/>
      <c r="WPP99" s="512"/>
      <c r="WPR99" s="512"/>
      <c r="WPS99" s="512"/>
      <c r="WPT99" s="512"/>
      <c r="WPX99" s="512"/>
      <c r="WPZ99" s="512"/>
      <c r="WQA99" s="512"/>
      <c r="WQB99" s="512"/>
      <c r="WQF99" s="512"/>
      <c r="WQH99" s="512"/>
      <c r="WQI99" s="512"/>
      <c r="WQJ99" s="512"/>
      <c r="WQN99" s="512"/>
      <c r="WQP99" s="512"/>
      <c r="WQQ99" s="512"/>
      <c r="WQR99" s="512"/>
      <c r="WQV99" s="512"/>
      <c r="WQX99" s="512"/>
      <c r="WQY99" s="512"/>
      <c r="WQZ99" s="512"/>
      <c r="WRD99" s="512"/>
      <c r="WRF99" s="512"/>
      <c r="WRG99" s="512"/>
      <c r="WRH99" s="512"/>
      <c r="WRL99" s="512"/>
      <c r="WRN99" s="512"/>
      <c r="WRO99" s="512"/>
      <c r="WRP99" s="512"/>
      <c r="WRT99" s="512"/>
      <c r="WRV99" s="512"/>
      <c r="WRW99" s="512"/>
      <c r="WRX99" s="512"/>
      <c r="WSB99" s="512"/>
      <c r="WSD99" s="512"/>
      <c r="WSE99" s="512"/>
      <c r="WSF99" s="512"/>
      <c r="WSJ99" s="512"/>
      <c r="WSL99" s="512"/>
      <c r="WSM99" s="512"/>
      <c r="WSN99" s="512"/>
      <c r="WSR99" s="512"/>
      <c r="WST99" s="512"/>
      <c r="WSU99" s="512"/>
      <c r="WSV99" s="512"/>
      <c r="WSZ99" s="512"/>
      <c r="WTB99" s="512"/>
      <c r="WTC99" s="512"/>
      <c r="WTD99" s="512"/>
      <c r="WTH99" s="512"/>
      <c r="WTJ99" s="512"/>
      <c r="WTK99" s="512"/>
      <c r="WTL99" s="512"/>
      <c r="WTP99" s="512"/>
      <c r="WTR99" s="512"/>
      <c r="WTS99" s="512"/>
      <c r="WTT99" s="512"/>
      <c r="WTX99" s="512"/>
      <c r="WTZ99" s="512"/>
      <c r="WUA99" s="512"/>
      <c r="WUB99" s="512"/>
      <c r="WUF99" s="512"/>
      <c r="WUH99" s="512"/>
      <c r="WUI99" s="512"/>
      <c r="WUJ99" s="512"/>
      <c r="WUN99" s="512"/>
      <c r="WUP99" s="512"/>
      <c r="WUQ99" s="512"/>
      <c r="WUR99" s="512"/>
      <c r="WUV99" s="512"/>
      <c r="WUX99" s="512"/>
      <c r="WUY99" s="512"/>
      <c r="WUZ99" s="512"/>
      <c r="WVD99" s="512"/>
      <c r="WVF99" s="512"/>
      <c r="WVG99" s="512"/>
      <c r="WVH99" s="512"/>
      <c r="WVL99" s="512"/>
      <c r="WVN99" s="512"/>
      <c r="WVO99" s="512"/>
      <c r="WVP99" s="512"/>
      <c r="WVT99" s="512"/>
      <c r="WVV99" s="512"/>
      <c r="WVW99" s="512"/>
      <c r="WVX99" s="512"/>
      <c r="WWB99" s="512"/>
      <c r="WWD99" s="512"/>
      <c r="WWE99" s="512"/>
      <c r="WWF99" s="512"/>
      <c r="WWJ99" s="512"/>
      <c r="WWL99" s="512"/>
      <c r="WWM99" s="512"/>
      <c r="WWN99" s="512"/>
      <c r="WWR99" s="512"/>
      <c r="WWT99" s="512"/>
      <c r="WWU99" s="512"/>
      <c r="WWV99" s="512"/>
      <c r="WWZ99" s="512"/>
      <c r="WXB99" s="512"/>
      <c r="WXC99" s="512"/>
      <c r="WXD99" s="512"/>
      <c r="WXH99" s="512"/>
      <c r="WXJ99" s="512"/>
      <c r="WXK99" s="512"/>
      <c r="WXL99" s="512"/>
      <c r="WXP99" s="512"/>
      <c r="WXR99" s="512"/>
      <c r="WXS99" s="512"/>
      <c r="WXT99" s="512"/>
      <c r="WXX99" s="512"/>
      <c r="WXZ99" s="512"/>
      <c r="WYA99" s="512"/>
      <c r="WYB99" s="512"/>
      <c r="WYF99" s="512"/>
      <c r="WYH99" s="512"/>
      <c r="WYI99" s="512"/>
      <c r="WYJ99" s="512"/>
      <c r="WYN99" s="512"/>
      <c r="WYP99" s="512"/>
      <c r="WYQ99" s="512"/>
      <c r="WYR99" s="512"/>
      <c r="WYV99" s="512"/>
      <c r="WYX99" s="512"/>
      <c r="WYY99" s="512"/>
      <c r="WYZ99" s="512"/>
      <c r="WZD99" s="512"/>
      <c r="WZF99" s="512"/>
      <c r="WZG99" s="512"/>
      <c r="WZH99" s="512"/>
      <c r="WZL99" s="512"/>
      <c r="WZN99" s="512"/>
      <c r="WZO99" s="512"/>
      <c r="WZP99" s="512"/>
      <c r="WZT99" s="512"/>
      <c r="WZV99" s="512"/>
      <c r="WZW99" s="512"/>
      <c r="WZX99" s="512"/>
      <c r="XAB99" s="512"/>
      <c r="XAD99" s="512"/>
      <c r="XAE99" s="512"/>
      <c r="XAF99" s="512"/>
      <c r="XAJ99" s="512"/>
      <c r="XAL99" s="512"/>
      <c r="XAM99" s="512"/>
      <c r="XAN99" s="512"/>
      <c r="XAR99" s="512"/>
      <c r="XAT99" s="512"/>
      <c r="XAU99" s="512"/>
      <c r="XAV99" s="512"/>
      <c r="XAZ99" s="512"/>
      <c r="XBB99" s="512"/>
      <c r="XBC99" s="512"/>
      <c r="XBD99" s="512"/>
      <c r="XBH99" s="512"/>
      <c r="XBJ99" s="512"/>
      <c r="XBK99" s="512"/>
      <c r="XBL99" s="512"/>
      <c r="XBP99" s="512"/>
      <c r="XBR99" s="512"/>
      <c r="XBS99" s="512"/>
      <c r="XBT99" s="512"/>
      <c r="XBX99" s="512"/>
      <c r="XBZ99" s="512"/>
      <c r="XCA99" s="512"/>
      <c r="XCB99" s="512"/>
      <c r="XCF99" s="512"/>
      <c r="XCH99" s="512"/>
      <c r="XCI99" s="512"/>
      <c r="XCJ99" s="512"/>
      <c r="XCN99" s="512"/>
      <c r="XCP99" s="512"/>
      <c r="XCQ99" s="512"/>
      <c r="XCR99" s="512"/>
      <c r="XCV99" s="512"/>
      <c r="XCX99" s="512"/>
      <c r="XCY99" s="512"/>
      <c r="XCZ99" s="512"/>
      <c r="XDD99" s="512"/>
      <c r="XDF99" s="512"/>
      <c r="XDG99" s="512"/>
      <c r="XDH99" s="512"/>
      <c r="XDL99" s="512"/>
      <c r="XDN99" s="512"/>
      <c r="XDO99" s="512"/>
      <c r="XDP99" s="512"/>
      <c r="XDT99" s="512"/>
      <c r="XDV99" s="512"/>
      <c r="XDW99" s="512"/>
      <c r="XDX99" s="512"/>
      <c r="XEB99" s="512"/>
      <c r="XED99" s="512"/>
      <c r="XEE99" s="512"/>
      <c r="XEF99" s="512"/>
      <c r="XEJ99" s="512"/>
      <c r="XEL99" s="512"/>
      <c r="XEM99" s="512"/>
      <c r="XEN99" s="512"/>
      <c r="XER99" s="512"/>
      <c r="XET99" s="512"/>
      <c r="XEU99" s="512"/>
      <c r="XEV99" s="512"/>
      <c r="XEZ99" s="512"/>
      <c r="XFB99" s="512"/>
      <c r="XFC99" s="512"/>
      <c r="XFD99" s="512"/>
    </row>
    <row r="100" spans="3:1024 1026:2048 2050:3072 3074:4096 4098:5120 5122:6144 6146:7168 7170:8192 8194:9216 9218:10240 10242:11264 11266:12288 12290:13312 13314:14336 14338:15360 15362:16384" s="256" customFormat="1" x14ac:dyDescent="0.15">
      <c r="C100" s="49"/>
      <c r="D100" s="542" t="s">
        <v>499</v>
      </c>
      <c r="E100" s="547">
        <v>27.1</v>
      </c>
      <c r="F100" s="547"/>
      <c r="G100" s="264">
        <f t="shared" si="12"/>
        <v>3.2882917828648533E-3</v>
      </c>
      <c r="H100" s="15">
        <f t="shared" si="13"/>
        <v>89.112707315637536</v>
      </c>
      <c r="I100" s="15">
        <f t="shared" si="14"/>
        <v>0</v>
      </c>
      <c r="J100" s="15">
        <f>H100/SUM(H94:H104)*F17</f>
        <v>187.04874418504724</v>
      </c>
      <c r="K100" s="15">
        <f t="shared" si="11"/>
        <v>0</v>
      </c>
      <c r="L100" s="263">
        <v>0.9</v>
      </c>
      <c r="M100" s="264">
        <f t="shared" si="15"/>
        <v>168.34386976654253</v>
      </c>
      <c r="N100" s="512"/>
      <c r="O100" s="512"/>
      <c r="P100" s="512"/>
      <c r="T100" s="512"/>
      <c r="V100" s="512"/>
      <c r="W100" s="512"/>
      <c r="X100" s="512"/>
      <c r="AB100" s="512"/>
      <c r="AD100" s="512"/>
      <c r="AE100" s="512"/>
      <c r="AF100" s="512"/>
      <c r="AJ100" s="512"/>
      <c r="AL100" s="512"/>
      <c r="AM100" s="512"/>
      <c r="AN100" s="512"/>
      <c r="AR100" s="512"/>
      <c r="AT100" s="512"/>
      <c r="AU100" s="512"/>
      <c r="AV100" s="512"/>
      <c r="AZ100" s="512"/>
      <c r="BB100" s="512"/>
      <c r="BC100" s="512"/>
      <c r="BD100" s="512"/>
      <c r="BH100" s="512"/>
      <c r="BJ100" s="512"/>
      <c r="BK100" s="512"/>
      <c r="BL100" s="512"/>
      <c r="BP100" s="512"/>
      <c r="BR100" s="512"/>
      <c r="BS100" s="512"/>
      <c r="BT100" s="512"/>
      <c r="BX100" s="512"/>
      <c r="BZ100" s="512"/>
      <c r="CA100" s="512"/>
      <c r="CB100" s="512"/>
      <c r="CF100" s="512"/>
      <c r="CH100" s="512"/>
      <c r="CI100" s="512"/>
      <c r="CJ100" s="512"/>
      <c r="CN100" s="512"/>
      <c r="CP100" s="512"/>
      <c r="CQ100" s="512"/>
      <c r="CR100" s="512"/>
      <c r="CV100" s="512"/>
      <c r="CX100" s="512"/>
      <c r="CY100" s="512"/>
      <c r="CZ100" s="512"/>
      <c r="DD100" s="512"/>
      <c r="DF100" s="512"/>
      <c r="DG100" s="512"/>
      <c r="DH100" s="512"/>
      <c r="DL100" s="512"/>
      <c r="DN100" s="512"/>
      <c r="DO100" s="512"/>
      <c r="DP100" s="512"/>
      <c r="DT100" s="512"/>
      <c r="DV100" s="512"/>
      <c r="DW100" s="512"/>
      <c r="DX100" s="512"/>
      <c r="EB100" s="512"/>
      <c r="ED100" s="512"/>
      <c r="EE100" s="512"/>
      <c r="EF100" s="512"/>
      <c r="EJ100" s="512"/>
      <c r="EL100" s="512"/>
      <c r="EM100" s="512"/>
      <c r="EN100" s="512"/>
      <c r="ER100" s="512"/>
      <c r="ET100" s="512"/>
      <c r="EU100" s="512"/>
      <c r="EV100" s="512"/>
      <c r="EZ100" s="512"/>
      <c r="FB100" s="512"/>
      <c r="FC100" s="512"/>
      <c r="FD100" s="512"/>
      <c r="FH100" s="512"/>
      <c r="FJ100" s="512"/>
      <c r="FK100" s="512"/>
      <c r="FL100" s="512"/>
      <c r="FP100" s="512"/>
      <c r="FR100" s="512"/>
      <c r="FS100" s="512"/>
      <c r="FT100" s="512"/>
      <c r="FX100" s="512"/>
      <c r="FZ100" s="512"/>
      <c r="GA100" s="512"/>
      <c r="GB100" s="512"/>
      <c r="GF100" s="512"/>
      <c r="GH100" s="512"/>
      <c r="GI100" s="512"/>
      <c r="GJ100" s="512"/>
      <c r="GN100" s="512"/>
      <c r="GP100" s="512"/>
      <c r="GQ100" s="512"/>
      <c r="GR100" s="512"/>
      <c r="GV100" s="512"/>
      <c r="GX100" s="512"/>
      <c r="GY100" s="512"/>
      <c r="GZ100" s="512"/>
      <c r="HD100" s="512"/>
      <c r="HF100" s="512"/>
      <c r="HG100" s="512"/>
      <c r="HH100" s="512"/>
      <c r="HL100" s="512"/>
      <c r="HN100" s="512"/>
      <c r="HO100" s="512"/>
      <c r="HP100" s="512"/>
      <c r="HT100" s="512"/>
      <c r="HV100" s="512"/>
      <c r="HW100" s="512"/>
      <c r="HX100" s="512"/>
      <c r="IB100" s="512"/>
      <c r="ID100" s="512"/>
      <c r="IE100" s="512"/>
      <c r="IF100" s="512"/>
      <c r="IJ100" s="512"/>
      <c r="IL100" s="512"/>
      <c r="IM100" s="512"/>
      <c r="IN100" s="512"/>
      <c r="IR100" s="512"/>
      <c r="IT100" s="512"/>
      <c r="IU100" s="512"/>
      <c r="IV100" s="512"/>
      <c r="IZ100" s="512"/>
      <c r="JB100" s="512"/>
      <c r="JC100" s="512"/>
      <c r="JD100" s="512"/>
      <c r="JH100" s="512"/>
      <c r="JJ100" s="512"/>
      <c r="JK100" s="512"/>
      <c r="JL100" s="512"/>
      <c r="JP100" s="512"/>
      <c r="JR100" s="512"/>
      <c r="JS100" s="512"/>
      <c r="JT100" s="512"/>
      <c r="JX100" s="512"/>
      <c r="JZ100" s="512"/>
      <c r="KA100" s="512"/>
      <c r="KB100" s="512"/>
      <c r="KF100" s="512"/>
      <c r="KH100" s="512"/>
      <c r="KI100" s="512"/>
      <c r="KJ100" s="512"/>
      <c r="KN100" s="512"/>
      <c r="KP100" s="512"/>
      <c r="KQ100" s="512"/>
      <c r="KR100" s="512"/>
      <c r="KV100" s="512"/>
      <c r="KX100" s="512"/>
      <c r="KY100" s="512"/>
      <c r="KZ100" s="512"/>
      <c r="LD100" s="512"/>
      <c r="LF100" s="512"/>
      <c r="LG100" s="512"/>
      <c r="LH100" s="512"/>
      <c r="LL100" s="512"/>
      <c r="LN100" s="512"/>
      <c r="LO100" s="512"/>
      <c r="LP100" s="512"/>
      <c r="LT100" s="512"/>
      <c r="LV100" s="512"/>
      <c r="LW100" s="512"/>
      <c r="LX100" s="512"/>
      <c r="MB100" s="512"/>
      <c r="MD100" s="512"/>
      <c r="ME100" s="512"/>
      <c r="MF100" s="512"/>
      <c r="MJ100" s="512"/>
      <c r="ML100" s="512"/>
      <c r="MM100" s="512"/>
      <c r="MN100" s="512"/>
      <c r="MR100" s="512"/>
      <c r="MT100" s="512"/>
      <c r="MU100" s="512"/>
      <c r="MV100" s="512"/>
      <c r="MZ100" s="512"/>
      <c r="NB100" s="512"/>
      <c r="NC100" s="512"/>
      <c r="ND100" s="512"/>
      <c r="NH100" s="512"/>
      <c r="NJ100" s="512"/>
      <c r="NK100" s="512"/>
      <c r="NL100" s="512"/>
      <c r="NP100" s="512"/>
      <c r="NR100" s="512"/>
      <c r="NS100" s="512"/>
      <c r="NT100" s="512"/>
      <c r="NX100" s="512"/>
      <c r="NZ100" s="512"/>
      <c r="OA100" s="512"/>
      <c r="OB100" s="512"/>
      <c r="OF100" s="512"/>
      <c r="OH100" s="512"/>
      <c r="OI100" s="512"/>
      <c r="OJ100" s="512"/>
      <c r="ON100" s="512"/>
      <c r="OP100" s="512"/>
      <c r="OQ100" s="512"/>
      <c r="OR100" s="512"/>
      <c r="OV100" s="512"/>
      <c r="OX100" s="512"/>
      <c r="OY100" s="512"/>
      <c r="OZ100" s="512"/>
      <c r="PD100" s="512"/>
      <c r="PF100" s="512"/>
      <c r="PG100" s="512"/>
      <c r="PH100" s="512"/>
      <c r="PL100" s="512"/>
      <c r="PN100" s="512"/>
      <c r="PO100" s="512"/>
      <c r="PP100" s="512"/>
      <c r="PT100" s="512"/>
      <c r="PV100" s="512"/>
      <c r="PW100" s="512"/>
      <c r="PX100" s="512"/>
      <c r="QB100" s="512"/>
      <c r="QD100" s="512"/>
      <c r="QE100" s="512"/>
      <c r="QF100" s="512"/>
      <c r="QJ100" s="512"/>
      <c r="QL100" s="512"/>
      <c r="QM100" s="512"/>
      <c r="QN100" s="512"/>
      <c r="QR100" s="512"/>
      <c r="QT100" s="512"/>
      <c r="QU100" s="512"/>
      <c r="QV100" s="512"/>
      <c r="QZ100" s="512"/>
      <c r="RB100" s="512"/>
      <c r="RC100" s="512"/>
      <c r="RD100" s="512"/>
      <c r="RH100" s="512"/>
      <c r="RJ100" s="512"/>
      <c r="RK100" s="512"/>
      <c r="RL100" s="512"/>
      <c r="RP100" s="512"/>
      <c r="RR100" s="512"/>
      <c r="RS100" s="512"/>
      <c r="RT100" s="512"/>
      <c r="RX100" s="512"/>
      <c r="RZ100" s="512"/>
      <c r="SA100" s="512"/>
      <c r="SB100" s="512"/>
      <c r="SF100" s="512"/>
      <c r="SH100" s="512"/>
      <c r="SI100" s="512"/>
      <c r="SJ100" s="512"/>
      <c r="SN100" s="512"/>
      <c r="SP100" s="512"/>
      <c r="SQ100" s="512"/>
      <c r="SR100" s="512"/>
      <c r="SV100" s="512"/>
      <c r="SX100" s="512"/>
      <c r="SY100" s="512"/>
      <c r="SZ100" s="512"/>
      <c r="TD100" s="512"/>
      <c r="TF100" s="512"/>
      <c r="TG100" s="512"/>
      <c r="TH100" s="512"/>
      <c r="TL100" s="512"/>
      <c r="TN100" s="512"/>
      <c r="TO100" s="512"/>
      <c r="TP100" s="512"/>
      <c r="TT100" s="512"/>
      <c r="TV100" s="512"/>
      <c r="TW100" s="512"/>
      <c r="TX100" s="512"/>
      <c r="UB100" s="512"/>
      <c r="UD100" s="512"/>
      <c r="UE100" s="512"/>
      <c r="UF100" s="512"/>
      <c r="UJ100" s="512"/>
      <c r="UL100" s="512"/>
      <c r="UM100" s="512"/>
      <c r="UN100" s="512"/>
      <c r="UR100" s="512"/>
      <c r="UT100" s="512"/>
      <c r="UU100" s="512"/>
      <c r="UV100" s="512"/>
      <c r="UZ100" s="512"/>
      <c r="VB100" s="512"/>
      <c r="VC100" s="512"/>
      <c r="VD100" s="512"/>
      <c r="VH100" s="512"/>
      <c r="VJ100" s="512"/>
      <c r="VK100" s="512"/>
      <c r="VL100" s="512"/>
      <c r="VP100" s="512"/>
      <c r="VR100" s="512"/>
      <c r="VS100" s="512"/>
      <c r="VT100" s="512"/>
      <c r="VX100" s="512"/>
      <c r="VZ100" s="512"/>
      <c r="WA100" s="512"/>
      <c r="WB100" s="512"/>
      <c r="WF100" s="512"/>
      <c r="WH100" s="512"/>
      <c r="WI100" s="512"/>
      <c r="WJ100" s="512"/>
      <c r="WN100" s="512"/>
      <c r="WP100" s="512"/>
      <c r="WQ100" s="512"/>
      <c r="WR100" s="512"/>
      <c r="WV100" s="512"/>
      <c r="WX100" s="512"/>
      <c r="WY100" s="512"/>
      <c r="WZ100" s="512"/>
      <c r="XD100" s="512"/>
      <c r="XF100" s="512"/>
      <c r="XG100" s="512"/>
      <c r="XH100" s="512"/>
      <c r="XL100" s="512"/>
      <c r="XN100" s="512"/>
      <c r="XO100" s="512"/>
      <c r="XP100" s="512"/>
      <c r="XT100" s="512"/>
      <c r="XV100" s="512"/>
      <c r="XW100" s="512"/>
      <c r="XX100" s="512"/>
      <c r="YB100" s="512"/>
      <c r="YD100" s="512"/>
      <c r="YE100" s="512"/>
      <c r="YF100" s="512"/>
      <c r="YJ100" s="512"/>
      <c r="YL100" s="512"/>
      <c r="YM100" s="512"/>
      <c r="YN100" s="512"/>
      <c r="YR100" s="512"/>
      <c r="YT100" s="512"/>
      <c r="YU100" s="512"/>
      <c r="YV100" s="512"/>
      <c r="YZ100" s="512"/>
      <c r="ZB100" s="512"/>
      <c r="ZC100" s="512"/>
      <c r="ZD100" s="512"/>
      <c r="ZH100" s="512"/>
      <c r="ZJ100" s="512"/>
      <c r="ZK100" s="512"/>
      <c r="ZL100" s="512"/>
      <c r="ZP100" s="512"/>
      <c r="ZR100" s="512"/>
      <c r="ZS100" s="512"/>
      <c r="ZT100" s="512"/>
      <c r="ZX100" s="512"/>
      <c r="ZZ100" s="512"/>
      <c r="AAA100" s="512"/>
      <c r="AAB100" s="512"/>
      <c r="AAF100" s="512"/>
      <c r="AAH100" s="512"/>
      <c r="AAI100" s="512"/>
      <c r="AAJ100" s="512"/>
      <c r="AAN100" s="512"/>
      <c r="AAP100" s="512"/>
      <c r="AAQ100" s="512"/>
      <c r="AAR100" s="512"/>
      <c r="AAV100" s="512"/>
      <c r="AAX100" s="512"/>
      <c r="AAY100" s="512"/>
      <c r="AAZ100" s="512"/>
      <c r="ABD100" s="512"/>
      <c r="ABF100" s="512"/>
      <c r="ABG100" s="512"/>
      <c r="ABH100" s="512"/>
      <c r="ABL100" s="512"/>
      <c r="ABN100" s="512"/>
      <c r="ABO100" s="512"/>
      <c r="ABP100" s="512"/>
      <c r="ABT100" s="512"/>
      <c r="ABV100" s="512"/>
      <c r="ABW100" s="512"/>
      <c r="ABX100" s="512"/>
      <c r="ACB100" s="512"/>
      <c r="ACD100" s="512"/>
      <c r="ACE100" s="512"/>
      <c r="ACF100" s="512"/>
      <c r="ACJ100" s="512"/>
      <c r="ACL100" s="512"/>
      <c r="ACM100" s="512"/>
      <c r="ACN100" s="512"/>
      <c r="ACR100" s="512"/>
      <c r="ACT100" s="512"/>
      <c r="ACU100" s="512"/>
      <c r="ACV100" s="512"/>
      <c r="ACZ100" s="512"/>
      <c r="ADB100" s="512"/>
      <c r="ADC100" s="512"/>
      <c r="ADD100" s="512"/>
      <c r="ADH100" s="512"/>
      <c r="ADJ100" s="512"/>
      <c r="ADK100" s="512"/>
      <c r="ADL100" s="512"/>
      <c r="ADP100" s="512"/>
      <c r="ADR100" s="512"/>
      <c r="ADS100" s="512"/>
      <c r="ADT100" s="512"/>
      <c r="ADX100" s="512"/>
      <c r="ADZ100" s="512"/>
      <c r="AEA100" s="512"/>
      <c r="AEB100" s="512"/>
      <c r="AEF100" s="512"/>
      <c r="AEH100" s="512"/>
      <c r="AEI100" s="512"/>
      <c r="AEJ100" s="512"/>
      <c r="AEN100" s="512"/>
      <c r="AEP100" s="512"/>
      <c r="AEQ100" s="512"/>
      <c r="AER100" s="512"/>
      <c r="AEV100" s="512"/>
      <c r="AEX100" s="512"/>
      <c r="AEY100" s="512"/>
      <c r="AEZ100" s="512"/>
      <c r="AFD100" s="512"/>
      <c r="AFF100" s="512"/>
      <c r="AFG100" s="512"/>
      <c r="AFH100" s="512"/>
      <c r="AFL100" s="512"/>
      <c r="AFN100" s="512"/>
      <c r="AFO100" s="512"/>
      <c r="AFP100" s="512"/>
      <c r="AFT100" s="512"/>
      <c r="AFV100" s="512"/>
      <c r="AFW100" s="512"/>
      <c r="AFX100" s="512"/>
      <c r="AGB100" s="512"/>
      <c r="AGD100" s="512"/>
      <c r="AGE100" s="512"/>
      <c r="AGF100" s="512"/>
      <c r="AGJ100" s="512"/>
      <c r="AGL100" s="512"/>
      <c r="AGM100" s="512"/>
      <c r="AGN100" s="512"/>
      <c r="AGR100" s="512"/>
      <c r="AGT100" s="512"/>
      <c r="AGU100" s="512"/>
      <c r="AGV100" s="512"/>
      <c r="AGZ100" s="512"/>
      <c r="AHB100" s="512"/>
      <c r="AHC100" s="512"/>
      <c r="AHD100" s="512"/>
      <c r="AHH100" s="512"/>
      <c r="AHJ100" s="512"/>
      <c r="AHK100" s="512"/>
      <c r="AHL100" s="512"/>
      <c r="AHP100" s="512"/>
      <c r="AHR100" s="512"/>
      <c r="AHS100" s="512"/>
      <c r="AHT100" s="512"/>
      <c r="AHX100" s="512"/>
      <c r="AHZ100" s="512"/>
      <c r="AIA100" s="512"/>
      <c r="AIB100" s="512"/>
      <c r="AIF100" s="512"/>
      <c r="AIH100" s="512"/>
      <c r="AII100" s="512"/>
      <c r="AIJ100" s="512"/>
      <c r="AIN100" s="512"/>
      <c r="AIP100" s="512"/>
      <c r="AIQ100" s="512"/>
      <c r="AIR100" s="512"/>
      <c r="AIV100" s="512"/>
      <c r="AIX100" s="512"/>
      <c r="AIY100" s="512"/>
      <c r="AIZ100" s="512"/>
      <c r="AJD100" s="512"/>
      <c r="AJF100" s="512"/>
      <c r="AJG100" s="512"/>
      <c r="AJH100" s="512"/>
      <c r="AJL100" s="512"/>
      <c r="AJN100" s="512"/>
      <c r="AJO100" s="512"/>
      <c r="AJP100" s="512"/>
      <c r="AJT100" s="512"/>
      <c r="AJV100" s="512"/>
      <c r="AJW100" s="512"/>
      <c r="AJX100" s="512"/>
      <c r="AKB100" s="512"/>
      <c r="AKD100" s="512"/>
      <c r="AKE100" s="512"/>
      <c r="AKF100" s="512"/>
      <c r="AKJ100" s="512"/>
      <c r="AKL100" s="512"/>
      <c r="AKM100" s="512"/>
      <c r="AKN100" s="512"/>
      <c r="AKR100" s="512"/>
      <c r="AKT100" s="512"/>
      <c r="AKU100" s="512"/>
      <c r="AKV100" s="512"/>
      <c r="AKZ100" s="512"/>
      <c r="ALB100" s="512"/>
      <c r="ALC100" s="512"/>
      <c r="ALD100" s="512"/>
      <c r="ALH100" s="512"/>
      <c r="ALJ100" s="512"/>
      <c r="ALK100" s="512"/>
      <c r="ALL100" s="512"/>
      <c r="ALP100" s="512"/>
      <c r="ALR100" s="512"/>
      <c r="ALS100" s="512"/>
      <c r="ALT100" s="512"/>
      <c r="ALX100" s="512"/>
      <c r="ALZ100" s="512"/>
      <c r="AMA100" s="512"/>
      <c r="AMB100" s="512"/>
      <c r="AMF100" s="512"/>
      <c r="AMH100" s="512"/>
      <c r="AMI100" s="512"/>
      <c r="AMJ100" s="512"/>
      <c r="AMN100" s="512"/>
      <c r="AMP100" s="512"/>
      <c r="AMQ100" s="512"/>
      <c r="AMR100" s="512"/>
      <c r="AMV100" s="512"/>
      <c r="AMX100" s="512"/>
      <c r="AMY100" s="512"/>
      <c r="AMZ100" s="512"/>
      <c r="AND100" s="512"/>
      <c r="ANF100" s="512"/>
      <c r="ANG100" s="512"/>
      <c r="ANH100" s="512"/>
      <c r="ANL100" s="512"/>
      <c r="ANN100" s="512"/>
      <c r="ANO100" s="512"/>
      <c r="ANP100" s="512"/>
      <c r="ANT100" s="512"/>
      <c r="ANV100" s="512"/>
      <c r="ANW100" s="512"/>
      <c r="ANX100" s="512"/>
      <c r="AOB100" s="512"/>
      <c r="AOD100" s="512"/>
      <c r="AOE100" s="512"/>
      <c r="AOF100" s="512"/>
      <c r="AOJ100" s="512"/>
      <c r="AOL100" s="512"/>
      <c r="AOM100" s="512"/>
      <c r="AON100" s="512"/>
      <c r="AOR100" s="512"/>
      <c r="AOT100" s="512"/>
      <c r="AOU100" s="512"/>
      <c r="AOV100" s="512"/>
      <c r="AOZ100" s="512"/>
      <c r="APB100" s="512"/>
      <c r="APC100" s="512"/>
      <c r="APD100" s="512"/>
      <c r="APH100" s="512"/>
      <c r="APJ100" s="512"/>
      <c r="APK100" s="512"/>
      <c r="APL100" s="512"/>
      <c r="APP100" s="512"/>
      <c r="APR100" s="512"/>
      <c r="APS100" s="512"/>
      <c r="APT100" s="512"/>
      <c r="APX100" s="512"/>
      <c r="APZ100" s="512"/>
      <c r="AQA100" s="512"/>
      <c r="AQB100" s="512"/>
      <c r="AQF100" s="512"/>
      <c r="AQH100" s="512"/>
      <c r="AQI100" s="512"/>
      <c r="AQJ100" s="512"/>
      <c r="AQN100" s="512"/>
      <c r="AQP100" s="512"/>
      <c r="AQQ100" s="512"/>
      <c r="AQR100" s="512"/>
      <c r="AQV100" s="512"/>
      <c r="AQX100" s="512"/>
      <c r="AQY100" s="512"/>
      <c r="AQZ100" s="512"/>
      <c r="ARD100" s="512"/>
      <c r="ARF100" s="512"/>
      <c r="ARG100" s="512"/>
      <c r="ARH100" s="512"/>
      <c r="ARL100" s="512"/>
      <c r="ARN100" s="512"/>
      <c r="ARO100" s="512"/>
      <c r="ARP100" s="512"/>
      <c r="ART100" s="512"/>
      <c r="ARV100" s="512"/>
      <c r="ARW100" s="512"/>
      <c r="ARX100" s="512"/>
      <c r="ASB100" s="512"/>
      <c r="ASD100" s="512"/>
      <c r="ASE100" s="512"/>
      <c r="ASF100" s="512"/>
      <c r="ASJ100" s="512"/>
      <c r="ASL100" s="512"/>
      <c r="ASM100" s="512"/>
      <c r="ASN100" s="512"/>
      <c r="ASR100" s="512"/>
      <c r="AST100" s="512"/>
      <c r="ASU100" s="512"/>
      <c r="ASV100" s="512"/>
      <c r="ASZ100" s="512"/>
      <c r="ATB100" s="512"/>
      <c r="ATC100" s="512"/>
      <c r="ATD100" s="512"/>
      <c r="ATH100" s="512"/>
      <c r="ATJ100" s="512"/>
      <c r="ATK100" s="512"/>
      <c r="ATL100" s="512"/>
      <c r="ATP100" s="512"/>
      <c r="ATR100" s="512"/>
      <c r="ATS100" s="512"/>
      <c r="ATT100" s="512"/>
      <c r="ATX100" s="512"/>
      <c r="ATZ100" s="512"/>
      <c r="AUA100" s="512"/>
      <c r="AUB100" s="512"/>
      <c r="AUF100" s="512"/>
      <c r="AUH100" s="512"/>
      <c r="AUI100" s="512"/>
      <c r="AUJ100" s="512"/>
      <c r="AUN100" s="512"/>
      <c r="AUP100" s="512"/>
      <c r="AUQ100" s="512"/>
      <c r="AUR100" s="512"/>
      <c r="AUV100" s="512"/>
      <c r="AUX100" s="512"/>
      <c r="AUY100" s="512"/>
      <c r="AUZ100" s="512"/>
      <c r="AVD100" s="512"/>
      <c r="AVF100" s="512"/>
      <c r="AVG100" s="512"/>
      <c r="AVH100" s="512"/>
      <c r="AVL100" s="512"/>
      <c r="AVN100" s="512"/>
      <c r="AVO100" s="512"/>
      <c r="AVP100" s="512"/>
      <c r="AVT100" s="512"/>
      <c r="AVV100" s="512"/>
      <c r="AVW100" s="512"/>
      <c r="AVX100" s="512"/>
      <c r="AWB100" s="512"/>
      <c r="AWD100" s="512"/>
      <c r="AWE100" s="512"/>
      <c r="AWF100" s="512"/>
      <c r="AWJ100" s="512"/>
      <c r="AWL100" s="512"/>
      <c r="AWM100" s="512"/>
      <c r="AWN100" s="512"/>
      <c r="AWR100" s="512"/>
      <c r="AWT100" s="512"/>
      <c r="AWU100" s="512"/>
      <c r="AWV100" s="512"/>
      <c r="AWZ100" s="512"/>
      <c r="AXB100" s="512"/>
      <c r="AXC100" s="512"/>
      <c r="AXD100" s="512"/>
      <c r="AXH100" s="512"/>
      <c r="AXJ100" s="512"/>
      <c r="AXK100" s="512"/>
      <c r="AXL100" s="512"/>
      <c r="AXP100" s="512"/>
      <c r="AXR100" s="512"/>
      <c r="AXS100" s="512"/>
      <c r="AXT100" s="512"/>
      <c r="AXX100" s="512"/>
      <c r="AXZ100" s="512"/>
      <c r="AYA100" s="512"/>
      <c r="AYB100" s="512"/>
      <c r="AYF100" s="512"/>
      <c r="AYH100" s="512"/>
      <c r="AYI100" s="512"/>
      <c r="AYJ100" s="512"/>
      <c r="AYN100" s="512"/>
      <c r="AYP100" s="512"/>
      <c r="AYQ100" s="512"/>
      <c r="AYR100" s="512"/>
      <c r="AYV100" s="512"/>
      <c r="AYX100" s="512"/>
      <c r="AYY100" s="512"/>
      <c r="AYZ100" s="512"/>
      <c r="AZD100" s="512"/>
      <c r="AZF100" s="512"/>
      <c r="AZG100" s="512"/>
      <c r="AZH100" s="512"/>
      <c r="AZL100" s="512"/>
      <c r="AZN100" s="512"/>
      <c r="AZO100" s="512"/>
      <c r="AZP100" s="512"/>
      <c r="AZT100" s="512"/>
      <c r="AZV100" s="512"/>
      <c r="AZW100" s="512"/>
      <c r="AZX100" s="512"/>
      <c r="BAB100" s="512"/>
      <c r="BAD100" s="512"/>
      <c r="BAE100" s="512"/>
      <c r="BAF100" s="512"/>
      <c r="BAJ100" s="512"/>
      <c r="BAL100" s="512"/>
      <c r="BAM100" s="512"/>
      <c r="BAN100" s="512"/>
      <c r="BAR100" s="512"/>
      <c r="BAT100" s="512"/>
      <c r="BAU100" s="512"/>
      <c r="BAV100" s="512"/>
      <c r="BAZ100" s="512"/>
      <c r="BBB100" s="512"/>
      <c r="BBC100" s="512"/>
      <c r="BBD100" s="512"/>
      <c r="BBH100" s="512"/>
      <c r="BBJ100" s="512"/>
      <c r="BBK100" s="512"/>
      <c r="BBL100" s="512"/>
      <c r="BBP100" s="512"/>
      <c r="BBR100" s="512"/>
      <c r="BBS100" s="512"/>
      <c r="BBT100" s="512"/>
      <c r="BBX100" s="512"/>
      <c r="BBZ100" s="512"/>
      <c r="BCA100" s="512"/>
      <c r="BCB100" s="512"/>
      <c r="BCF100" s="512"/>
      <c r="BCH100" s="512"/>
      <c r="BCI100" s="512"/>
      <c r="BCJ100" s="512"/>
      <c r="BCN100" s="512"/>
      <c r="BCP100" s="512"/>
      <c r="BCQ100" s="512"/>
      <c r="BCR100" s="512"/>
      <c r="BCV100" s="512"/>
      <c r="BCX100" s="512"/>
      <c r="BCY100" s="512"/>
      <c r="BCZ100" s="512"/>
      <c r="BDD100" s="512"/>
      <c r="BDF100" s="512"/>
      <c r="BDG100" s="512"/>
      <c r="BDH100" s="512"/>
      <c r="BDL100" s="512"/>
      <c r="BDN100" s="512"/>
      <c r="BDO100" s="512"/>
      <c r="BDP100" s="512"/>
      <c r="BDT100" s="512"/>
      <c r="BDV100" s="512"/>
      <c r="BDW100" s="512"/>
      <c r="BDX100" s="512"/>
      <c r="BEB100" s="512"/>
      <c r="BED100" s="512"/>
      <c r="BEE100" s="512"/>
      <c r="BEF100" s="512"/>
      <c r="BEJ100" s="512"/>
      <c r="BEL100" s="512"/>
      <c r="BEM100" s="512"/>
      <c r="BEN100" s="512"/>
      <c r="BER100" s="512"/>
      <c r="BET100" s="512"/>
      <c r="BEU100" s="512"/>
      <c r="BEV100" s="512"/>
      <c r="BEZ100" s="512"/>
      <c r="BFB100" s="512"/>
      <c r="BFC100" s="512"/>
      <c r="BFD100" s="512"/>
      <c r="BFH100" s="512"/>
      <c r="BFJ100" s="512"/>
      <c r="BFK100" s="512"/>
      <c r="BFL100" s="512"/>
      <c r="BFP100" s="512"/>
      <c r="BFR100" s="512"/>
      <c r="BFS100" s="512"/>
      <c r="BFT100" s="512"/>
      <c r="BFX100" s="512"/>
      <c r="BFZ100" s="512"/>
      <c r="BGA100" s="512"/>
      <c r="BGB100" s="512"/>
      <c r="BGF100" s="512"/>
      <c r="BGH100" s="512"/>
      <c r="BGI100" s="512"/>
      <c r="BGJ100" s="512"/>
      <c r="BGN100" s="512"/>
      <c r="BGP100" s="512"/>
      <c r="BGQ100" s="512"/>
      <c r="BGR100" s="512"/>
      <c r="BGV100" s="512"/>
      <c r="BGX100" s="512"/>
      <c r="BGY100" s="512"/>
      <c r="BGZ100" s="512"/>
      <c r="BHD100" s="512"/>
      <c r="BHF100" s="512"/>
      <c r="BHG100" s="512"/>
      <c r="BHH100" s="512"/>
      <c r="BHL100" s="512"/>
      <c r="BHN100" s="512"/>
      <c r="BHO100" s="512"/>
      <c r="BHP100" s="512"/>
      <c r="BHT100" s="512"/>
      <c r="BHV100" s="512"/>
      <c r="BHW100" s="512"/>
      <c r="BHX100" s="512"/>
      <c r="BIB100" s="512"/>
      <c r="BID100" s="512"/>
      <c r="BIE100" s="512"/>
      <c r="BIF100" s="512"/>
      <c r="BIJ100" s="512"/>
      <c r="BIL100" s="512"/>
      <c r="BIM100" s="512"/>
      <c r="BIN100" s="512"/>
      <c r="BIR100" s="512"/>
      <c r="BIT100" s="512"/>
      <c r="BIU100" s="512"/>
      <c r="BIV100" s="512"/>
      <c r="BIZ100" s="512"/>
      <c r="BJB100" s="512"/>
      <c r="BJC100" s="512"/>
      <c r="BJD100" s="512"/>
      <c r="BJH100" s="512"/>
      <c r="BJJ100" s="512"/>
      <c r="BJK100" s="512"/>
      <c r="BJL100" s="512"/>
      <c r="BJP100" s="512"/>
      <c r="BJR100" s="512"/>
      <c r="BJS100" s="512"/>
      <c r="BJT100" s="512"/>
      <c r="BJX100" s="512"/>
      <c r="BJZ100" s="512"/>
      <c r="BKA100" s="512"/>
      <c r="BKB100" s="512"/>
      <c r="BKF100" s="512"/>
      <c r="BKH100" s="512"/>
      <c r="BKI100" s="512"/>
      <c r="BKJ100" s="512"/>
      <c r="BKN100" s="512"/>
      <c r="BKP100" s="512"/>
      <c r="BKQ100" s="512"/>
      <c r="BKR100" s="512"/>
      <c r="BKV100" s="512"/>
      <c r="BKX100" s="512"/>
      <c r="BKY100" s="512"/>
      <c r="BKZ100" s="512"/>
      <c r="BLD100" s="512"/>
      <c r="BLF100" s="512"/>
      <c r="BLG100" s="512"/>
      <c r="BLH100" s="512"/>
      <c r="BLL100" s="512"/>
      <c r="BLN100" s="512"/>
      <c r="BLO100" s="512"/>
      <c r="BLP100" s="512"/>
      <c r="BLT100" s="512"/>
      <c r="BLV100" s="512"/>
      <c r="BLW100" s="512"/>
      <c r="BLX100" s="512"/>
      <c r="BMB100" s="512"/>
      <c r="BMD100" s="512"/>
      <c r="BME100" s="512"/>
      <c r="BMF100" s="512"/>
      <c r="BMJ100" s="512"/>
      <c r="BML100" s="512"/>
      <c r="BMM100" s="512"/>
      <c r="BMN100" s="512"/>
      <c r="BMR100" s="512"/>
      <c r="BMT100" s="512"/>
      <c r="BMU100" s="512"/>
      <c r="BMV100" s="512"/>
      <c r="BMZ100" s="512"/>
      <c r="BNB100" s="512"/>
      <c r="BNC100" s="512"/>
      <c r="BND100" s="512"/>
      <c r="BNH100" s="512"/>
      <c r="BNJ100" s="512"/>
      <c r="BNK100" s="512"/>
      <c r="BNL100" s="512"/>
      <c r="BNP100" s="512"/>
      <c r="BNR100" s="512"/>
      <c r="BNS100" s="512"/>
      <c r="BNT100" s="512"/>
      <c r="BNX100" s="512"/>
      <c r="BNZ100" s="512"/>
      <c r="BOA100" s="512"/>
      <c r="BOB100" s="512"/>
      <c r="BOF100" s="512"/>
      <c r="BOH100" s="512"/>
      <c r="BOI100" s="512"/>
      <c r="BOJ100" s="512"/>
      <c r="BON100" s="512"/>
      <c r="BOP100" s="512"/>
      <c r="BOQ100" s="512"/>
      <c r="BOR100" s="512"/>
      <c r="BOV100" s="512"/>
      <c r="BOX100" s="512"/>
      <c r="BOY100" s="512"/>
      <c r="BOZ100" s="512"/>
      <c r="BPD100" s="512"/>
      <c r="BPF100" s="512"/>
      <c r="BPG100" s="512"/>
      <c r="BPH100" s="512"/>
      <c r="BPL100" s="512"/>
      <c r="BPN100" s="512"/>
      <c r="BPO100" s="512"/>
      <c r="BPP100" s="512"/>
      <c r="BPT100" s="512"/>
      <c r="BPV100" s="512"/>
      <c r="BPW100" s="512"/>
      <c r="BPX100" s="512"/>
      <c r="BQB100" s="512"/>
      <c r="BQD100" s="512"/>
      <c r="BQE100" s="512"/>
      <c r="BQF100" s="512"/>
      <c r="BQJ100" s="512"/>
      <c r="BQL100" s="512"/>
      <c r="BQM100" s="512"/>
      <c r="BQN100" s="512"/>
      <c r="BQR100" s="512"/>
      <c r="BQT100" s="512"/>
      <c r="BQU100" s="512"/>
      <c r="BQV100" s="512"/>
      <c r="BQZ100" s="512"/>
      <c r="BRB100" s="512"/>
      <c r="BRC100" s="512"/>
      <c r="BRD100" s="512"/>
      <c r="BRH100" s="512"/>
      <c r="BRJ100" s="512"/>
      <c r="BRK100" s="512"/>
      <c r="BRL100" s="512"/>
      <c r="BRP100" s="512"/>
      <c r="BRR100" s="512"/>
      <c r="BRS100" s="512"/>
      <c r="BRT100" s="512"/>
      <c r="BRX100" s="512"/>
      <c r="BRZ100" s="512"/>
      <c r="BSA100" s="512"/>
      <c r="BSB100" s="512"/>
      <c r="BSF100" s="512"/>
      <c r="BSH100" s="512"/>
      <c r="BSI100" s="512"/>
      <c r="BSJ100" s="512"/>
      <c r="BSN100" s="512"/>
      <c r="BSP100" s="512"/>
      <c r="BSQ100" s="512"/>
      <c r="BSR100" s="512"/>
      <c r="BSV100" s="512"/>
      <c r="BSX100" s="512"/>
      <c r="BSY100" s="512"/>
      <c r="BSZ100" s="512"/>
      <c r="BTD100" s="512"/>
      <c r="BTF100" s="512"/>
      <c r="BTG100" s="512"/>
      <c r="BTH100" s="512"/>
      <c r="BTL100" s="512"/>
      <c r="BTN100" s="512"/>
      <c r="BTO100" s="512"/>
      <c r="BTP100" s="512"/>
      <c r="BTT100" s="512"/>
      <c r="BTV100" s="512"/>
      <c r="BTW100" s="512"/>
      <c r="BTX100" s="512"/>
      <c r="BUB100" s="512"/>
      <c r="BUD100" s="512"/>
      <c r="BUE100" s="512"/>
      <c r="BUF100" s="512"/>
      <c r="BUJ100" s="512"/>
      <c r="BUL100" s="512"/>
      <c r="BUM100" s="512"/>
      <c r="BUN100" s="512"/>
      <c r="BUR100" s="512"/>
      <c r="BUT100" s="512"/>
      <c r="BUU100" s="512"/>
      <c r="BUV100" s="512"/>
      <c r="BUZ100" s="512"/>
      <c r="BVB100" s="512"/>
      <c r="BVC100" s="512"/>
      <c r="BVD100" s="512"/>
      <c r="BVH100" s="512"/>
      <c r="BVJ100" s="512"/>
      <c r="BVK100" s="512"/>
      <c r="BVL100" s="512"/>
      <c r="BVP100" s="512"/>
      <c r="BVR100" s="512"/>
      <c r="BVS100" s="512"/>
      <c r="BVT100" s="512"/>
      <c r="BVX100" s="512"/>
      <c r="BVZ100" s="512"/>
      <c r="BWA100" s="512"/>
      <c r="BWB100" s="512"/>
      <c r="BWF100" s="512"/>
      <c r="BWH100" s="512"/>
      <c r="BWI100" s="512"/>
      <c r="BWJ100" s="512"/>
      <c r="BWN100" s="512"/>
      <c r="BWP100" s="512"/>
      <c r="BWQ100" s="512"/>
      <c r="BWR100" s="512"/>
      <c r="BWV100" s="512"/>
      <c r="BWX100" s="512"/>
      <c r="BWY100" s="512"/>
      <c r="BWZ100" s="512"/>
      <c r="BXD100" s="512"/>
      <c r="BXF100" s="512"/>
      <c r="BXG100" s="512"/>
      <c r="BXH100" s="512"/>
      <c r="BXL100" s="512"/>
      <c r="BXN100" s="512"/>
      <c r="BXO100" s="512"/>
      <c r="BXP100" s="512"/>
      <c r="BXT100" s="512"/>
      <c r="BXV100" s="512"/>
      <c r="BXW100" s="512"/>
      <c r="BXX100" s="512"/>
      <c r="BYB100" s="512"/>
      <c r="BYD100" s="512"/>
      <c r="BYE100" s="512"/>
      <c r="BYF100" s="512"/>
      <c r="BYJ100" s="512"/>
      <c r="BYL100" s="512"/>
      <c r="BYM100" s="512"/>
      <c r="BYN100" s="512"/>
      <c r="BYR100" s="512"/>
      <c r="BYT100" s="512"/>
      <c r="BYU100" s="512"/>
      <c r="BYV100" s="512"/>
      <c r="BYZ100" s="512"/>
      <c r="BZB100" s="512"/>
      <c r="BZC100" s="512"/>
      <c r="BZD100" s="512"/>
      <c r="BZH100" s="512"/>
      <c r="BZJ100" s="512"/>
      <c r="BZK100" s="512"/>
      <c r="BZL100" s="512"/>
      <c r="BZP100" s="512"/>
      <c r="BZR100" s="512"/>
      <c r="BZS100" s="512"/>
      <c r="BZT100" s="512"/>
      <c r="BZX100" s="512"/>
      <c r="BZZ100" s="512"/>
      <c r="CAA100" s="512"/>
      <c r="CAB100" s="512"/>
      <c r="CAF100" s="512"/>
      <c r="CAH100" s="512"/>
      <c r="CAI100" s="512"/>
      <c r="CAJ100" s="512"/>
      <c r="CAN100" s="512"/>
      <c r="CAP100" s="512"/>
      <c r="CAQ100" s="512"/>
      <c r="CAR100" s="512"/>
      <c r="CAV100" s="512"/>
      <c r="CAX100" s="512"/>
      <c r="CAY100" s="512"/>
      <c r="CAZ100" s="512"/>
      <c r="CBD100" s="512"/>
      <c r="CBF100" s="512"/>
      <c r="CBG100" s="512"/>
      <c r="CBH100" s="512"/>
      <c r="CBL100" s="512"/>
      <c r="CBN100" s="512"/>
      <c r="CBO100" s="512"/>
      <c r="CBP100" s="512"/>
      <c r="CBT100" s="512"/>
      <c r="CBV100" s="512"/>
      <c r="CBW100" s="512"/>
      <c r="CBX100" s="512"/>
      <c r="CCB100" s="512"/>
      <c r="CCD100" s="512"/>
      <c r="CCE100" s="512"/>
      <c r="CCF100" s="512"/>
      <c r="CCJ100" s="512"/>
      <c r="CCL100" s="512"/>
      <c r="CCM100" s="512"/>
      <c r="CCN100" s="512"/>
      <c r="CCR100" s="512"/>
      <c r="CCT100" s="512"/>
      <c r="CCU100" s="512"/>
      <c r="CCV100" s="512"/>
      <c r="CCZ100" s="512"/>
      <c r="CDB100" s="512"/>
      <c r="CDC100" s="512"/>
      <c r="CDD100" s="512"/>
      <c r="CDH100" s="512"/>
      <c r="CDJ100" s="512"/>
      <c r="CDK100" s="512"/>
      <c r="CDL100" s="512"/>
      <c r="CDP100" s="512"/>
      <c r="CDR100" s="512"/>
      <c r="CDS100" s="512"/>
      <c r="CDT100" s="512"/>
      <c r="CDX100" s="512"/>
      <c r="CDZ100" s="512"/>
      <c r="CEA100" s="512"/>
      <c r="CEB100" s="512"/>
      <c r="CEF100" s="512"/>
      <c r="CEH100" s="512"/>
      <c r="CEI100" s="512"/>
      <c r="CEJ100" s="512"/>
      <c r="CEN100" s="512"/>
      <c r="CEP100" s="512"/>
      <c r="CEQ100" s="512"/>
      <c r="CER100" s="512"/>
      <c r="CEV100" s="512"/>
      <c r="CEX100" s="512"/>
      <c r="CEY100" s="512"/>
      <c r="CEZ100" s="512"/>
      <c r="CFD100" s="512"/>
      <c r="CFF100" s="512"/>
      <c r="CFG100" s="512"/>
      <c r="CFH100" s="512"/>
      <c r="CFL100" s="512"/>
      <c r="CFN100" s="512"/>
      <c r="CFO100" s="512"/>
      <c r="CFP100" s="512"/>
      <c r="CFT100" s="512"/>
      <c r="CFV100" s="512"/>
      <c r="CFW100" s="512"/>
      <c r="CFX100" s="512"/>
      <c r="CGB100" s="512"/>
      <c r="CGD100" s="512"/>
      <c r="CGE100" s="512"/>
      <c r="CGF100" s="512"/>
      <c r="CGJ100" s="512"/>
      <c r="CGL100" s="512"/>
      <c r="CGM100" s="512"/>
      <c r="CGN100" s="512"/>
      <c r="CGR100" s="512"/>
      <c r="CGT100" s="512"/>
      <c r="CGU100" s="512"/>
      <c r="CGV100" s="512"/>
      <c r="CGZ100" s="512"/>
      <c r="CHB100" s="512"/>
      <c r="CHC100" s="512"/>
      <c r="CHD100" s="512"/>
      <c r="CHH100" s="512"/>
      <c r="CHJ100" s="512"/>
      <c r="CHK100" s="512"/>
      <c r="CHL100" s="512"/>
      <c r="CHP100" s="512"/>
      <c r="CHR100" s="512"/>
      <c r="CHS100" s="512"/>
      <c r="CHT100" s="512"/>
      <c r="CHX100" s="512"/>
      <c r="CHZ100" s="512"/>
      <c r="CIA100" s="512"/>
      <c r="CIB100" s="512"/>
      <c r="CIF100" s="512"/>
      <c r="CIH100" s="512"/>
      <c r="CII100" s="512"/>
      <c r="CIJ100" s="512"/>
      <c r="CIN100" s="512"/>
      <c r="CIP100" s="512"/>
      <c r="CIQ100" s="512"/>
      <c r="CIR100" s="512"/>
      <c r="CIV100" s="512"/>
      <c r="CIX100" s="512"/>
      <c r="CIY100" s="512"/>
      <c r="CIZ100" s="512"/>
      <c r="CJD100" s="512"/>
      <c r="CJF100" s="512"/>
      <c r="CJG100" s="512"/>
      <c r="CJH100" s="512"/>
      <c r="CJL100" s="512"/>
      <c r="CJN100" s="512"/>
      <c r="CJO100" s="512"/>
      <c r="CJP100" s="512"/>
      <c r="CJT100" s="512"/>
      <c r="CJV100" s="512"/>
      <c r="CJW100" s="512"/>
      <c r="CJX100" s="512"/>
      <c r="CKB100" s="512"/>
      <c r="CKD100" s="512"/>
      <c r="CKE100" s="512"/>
      <c r="CKF100" s="512"/>
      <c r="CKJ100" s="512"/>
      <c r="CKL100" s="512"/>
      <c r="CKM100" s="512"/>
      <c r="CKN100" s="512"/>
      <c r="CKR100" s="512"/>
      <c r="CKT100" s="512"/>
      <c r="CKU100" s="512"/>
      <c r="CKV100" s="512"/>
      <c r="CKZ100" s="512"/>
      <c r="CLB100" s="512"/>
      <c r="CLC100" s="512"/>
      <c r="CLD100" s="512"/>
      <c r="CLH100" s="512"/>
      <c r="CLJ100" s="512"/>
      <c r="CLK100" s="512"/>
      <c r="CLL100" s="512"/>
      <c r="CLP100" s="512"/>
      <c r="CLR100" s="512"/>
      <c r="CLS100" s="512"/>
      <c r="CLT100" s="512"/>
      <c r="CLX100" s="512"/>
      <c r="CLZ100" s="512"/>
      <c r="CMA100" s="512"/>
      <c r="CMB100" s="512"/>
      <c r="CMF100" s="512"/>
      <c r="CMH100" s="512"/>
      <c r="CMI100" s="512"/>
      <c r="CMJ100" s="512"/>
      <c r="CMN100" s="512"/>
      <c r="CMP100" s="512"/>
      <c r="CMQ100" s="512"/>
      <c r="CMR100" s="512"/>
      <c r="CMV100" s="512"/>
      <c r="CMX100" s="512"/>
      <c r="CMY100" s="512"/>
      <c r="CMZ100" s="512"/>
      <c r="CND100" s="512"/>
      <c r="CNF100" s="512"/>
      <c r="CNG100" s="512"/>
      <c r="CNH100" s="512"/>
      <c r="CNL100" s="512"/>
      <c r="CNN100" s="512"/>
      <c r="CNO100" s="512"/>
      <c r="CNP100" s="512"/>
      <c r="CNT100" s="512"/>
      <c r="CNV100" s="512"/>
      <c r="CNW100" s="512"/>
      <c r="CNX100" s="512"/>
      <c r="COB100" s="512"/>
      <c r="COD100" s="512"/>
      <c r="COE100" s="512"/>
      <c r="COF100" s="512"/>
      <c r="COJ100" s="512"/>
      <c r="COL100" s="512"/>
      <c r="COM100" s="512"/>
      <c r="CON100" s="512"/>
      <c r="COR100" s="512"/>
      <c r="COT100" s="512"/>
      <c r="COU100" s="512"/>
      <c r="COV100" s="512"/>
      <c r="COZ100" s="512"/>
      <c r="CPB100" s="512"/>
      <c r="CPC100" s="512"/>
      <c r="CPD100" s="512"/>
      <c r="CPH100" s="512"/>
      <c r="CPJ100" s="512"/>
      <c r="CPK100" s="512"/>
      <c r="CPL100" s="512"/>
      <c r="CPP100" s="512"/>
      <c r="CPR100" s="512"/>
      <c r="CPS100" s="512"/>
      <c r="CPT100" s="512"/>
      <c r="CPX100" s="512"/>
      <c r="CPZ100" s="512"/>
      <c r="CQA100" s="512"/>
      <c r="CQB100" s="512"/>
      <c r="CQF100" s="512"/>
      <c r="CQH100" s="512"/>
      <c r="CQI100" s="512"/>
      <c r="CQJ100" s="512"/>
      <c r="CQN100" s="512"/>
      <c r="CQP100" s="512"/>
      <c r="CQQ100" s="512"/>
      <c r="CQR100" s="512"/>
      <c r="CQV100" s="512"/>
      <c r="CQX100" s="512"/>
      <c r="CQY100" s="512"/>
      <c r="CQZ100" s="512"/>
      <c r="CRD100" s="512"/>
      <c r="CRF100" s="512"/>
      <c r="CRG100" s="512"/>
      <c r="CRH100" s="512"/>
      <c r="CRL100" s="512"/>
      <c r="CRN100" s="512"/>
      <c r="CRO100" s="512"/>
      <c r="CRP100" s="512"/>
      <c r="CRT100" s="512"/>
      <c r="CRV100" s="512"/>
      <c r="CRW100" s="512"/>
      <c r="CRX100" s="512"/>
      <c r="CSB100" s="512"/>
      <c r="CSD100" s="512"/>
      <c r="CSE100" s="512"/>
      <c r="CSF100" s="512"/>
      <c r="CSJ100" s="512"/>
      <c r="CSL100" s="512"/>
      <c r="CSM100" s="512"/>
      <c r="CSN100" s="512"/>
      <c r="CSR100" s="512"/>
      <c r="CST100" s="512"/>
      <c r="CSU100" s="512"/>
      <c r="CSV100" s="512"/>
      <c r="CSZ100" s="512"/>
      <c r="CTB100" s="512"/>
      <c r="CTC100" s="512"/>
      <c r="CTD100" s="512"/>
      <c r="CTH100" s="512"/>
      <c r="CTJ100" s="512"/>
      <c r="CTK100" s="512"/>
      <c r="CTL100" s="512"/>
      <c r="CTP100" s="512"/>
      <c r="CTR100" s="512"/>
      <c r="CTS100" s="512"/>
      <c r="CTT100" s="512"/>
      <c r="CTX100" s="512"/>
      <c r="CTZ100" s="512"/>
      <c r="CUA100" s="512"/>
      <c r="CUB100" s="512"/>
      <c r="CUF100" s="512"/>
      <c r="CUH100" s="512"/>
      <c r="CUI100" s="512"/>
      <c r="CUJ100" s="512"/>
      <c r="CUN100" s="512"/>
      <c r="CUP100" s="512"/>
      <c r="CUQ100" s="512"/>
      <c r="CUR100" s="512"/>
      <c r="CUV100" s="512"/>
      <c r="CUX100" s="512"/>
      <c r="CUY100" s="512"/>
      <c r="CUZ100" s="512"/>
      <c r="CVD100" s="512"/>
      <c r="CVF100" s="512"/>
      <c r="CVG100" s="512"/>
      <c r="CVH100" s="512"/>
      <c r="CVL100" s="512"/>
      <c r="CVN100" s="512"/>
      <c r="CVO100" s="512"/>
      <c r="CVP100" s="512"/>
      <c r="CVT100" s="512"/>
      <c r="CVV100" s="512"/>
      <c r="CVW100" s="512"/>
      <c r="CVX100" s="512"/>
      <c r="CWB100" s="512"/>
      <c r="CWD100" s="512"/>
      <c r="CWE100" s="512"/>
      <c r="CWF100" s="512"/>
      <c r="CWJ100" s="512"/>
      <c r="CWL100" s="512"/>
      <c r="CWM100" s="512"/>
      <c r="CWN100" s="512"/>
      <c r="CWR100" s="512"/>
      <c r="CWT100" s="512"/>
      <c r="CWU100" s="512"/>
      <c r="CWV100" s="512"/>
      <c r="CWZ100" s="512"/>
      <c r="CXB100" s="512"/>
      <c r="CXC100" s="512"/>
      <c r="CXD100" s="512"/>
      <c r="CXH100" s="512"/>
      <c r="CXJ100" s="512"/>
      <c r="CXK100" s="512"/>
      <c r="CXL100" s="512"/>
      <c r="CXP100" s="512"/>
      <c r="CXR100" s="512"/>
      <c r="CXS100" s="512"/>
      <c r="CXT100" s="512"/>
      <c r="CXX100" s="512"/>
      <c r="CXZ100" s="512"/>
      <c r="CYA100" s="512"/>
      <c r="CYB100" s="512"/>
      <c r="CYF100" s="512"/>
      <c r="CYH100" s="512"/>
      <c r="CYI100" s="512"/>
      <c r="CYJ100" s="512"/>
      <c r="CYN100" s="512"/>
      <c r="CYP100" s="512"/>
      <c r="CYQ100" s="512"/>
      <c r="CYR100" s="512"/>
      <c r="CYV100" s="512"/>
      <c r="CYX100" s="512"/>
      <c r="CYY100" s="512"/>
      <c r="CYZ100" s="512"/>
      <c r="CZD100" s="512"/>
      <c r="CZF100" s="512"/>
      <c r="CZG100" s="512"/>
      <c r="CZH100" s="512"/>
      <c r="CZL100" s="512"/>
      <c r="CZN100" s="512"/>
      <c r="CZO100" s="512"/>
      <c r="CZP100" s="512"/>
      <c r="CZT100" s="512"/>
      <c r="CZV100" s="512"/>
      <c r="CZW100" s="512"/>
      <c r="CZX100" s="512"/>
      <c r="DAB100" s="512"/>
      <c r="DAD100" s="512"/>
      <c r="DAE100" s="512"/>
      <c r="DAF100" s="512"/>
      <c r="DAJ100" s="512"/>
      <c r="DAL100" s="512"/>
      <c r="DAM100" s="512"/>
      <c r="DAN100" s="512"/>
      <c r="DAR100" s="512"/>
      <c r="DAT100" s="512"/>
      <c r="DAU100" s="512"/>
      <c r="DAV100" s="512"/>
      <c r="DAZ100" s="512"/>
      <c r="DBB100" s="512"/>
      <c r="DBC100" s="512"/>
      <c r="DBD100" s="512"/>
      <c r="DBH100" s="512"/>
      <c r="DBJ100" s="512"/>
      <c r="DBK100" s="512"/>
      <c r="DBL100" s="512"/>
      <c r="DBP100" s="512"/>
      <c r="DBR100" s="512"/>
      <c r="DBS100" s="512"/>
      <c r="DBT100" s="512"/>
      <c r="DBX100" s="512"/>
      <c r="DBZ100" s="512"/>
      <c r="DCA100" s="512"/>
      <c r="DCB100" s="512"/>
      <c r="DCF100" s="512"/>
      <c r="DCH100" s="512"/>
      <c r="DCI100" s="512"/>
      <c r="DCJ100" s="512"/>
      <c r="DCN100" s="512"/>
      <c r="DCP100" s="512"/>
      <c r="DCQ100" s="512"/>
      <c r="DCR100" s="512"/>
      <c r="DCV100" s="512"/>
      <c r="DCX100" s="512"/>
      <c r="DCY100" s="512"/>
      <c r="DCZ100" s="512"/>
      <c r="DDD100" s="512"/>
      <c r="DDF100" s="512"/>
      <c r="DDG100" s="512"/>
      <c r="DDH100" s="512"/>
      <c r="DDL100" s="512"/>
      <c r="DDN100" s="512"/>
      <c r="DDO100" s="512"/>
      <c r="DDP100" s="512"/>
      <c r="DDT100" s="512"/>
      <c r="DDV100" s="512"/>
      <c r="DDW100" s="512"/>
      <c r="DDX100" s="512"/>
      <c r="DEB100" s="512"/>
      <c r="DED100" s="512"/>
      <c r="DEE100" s="512"/>
      <c r="DEF100" s="512"/>
      <c r="DEJ100" s="512"/>
      <c r="DEL100" s="512"/>
      <c r="DEM100" s="512"/>
      <c r="DEN100" s="512"/>
      <c r="DER100" s="512"/>
      <c r="DET100" s="512"/>
      <c r="DEU100" s="512"/>
      <c r="DEV100" s="512"/>
      <c r="DEZ100" s="512"/>
      <c r="DFB100" s="512"/>
      <c r="DFC100" s="512"/>
      <c r="DFD100" s="512"/>
      <c r="DFH100" s="512"/>
      <c r="DFJ100" s="512"/>
      <c r="DFK100" s="512"/>
      <c r="DFL100" s="512"/>
      <c r="DFP100" s="512"/>
      <c r="DFR100" s="512"/>
      <c r="DFS100" s="512"/>
      <c r="DFT100" s="512"/>
      <c r="DFX100" s="512"/>
      <c r="DFZ100" s="512"/>
      <c r="DGA100" s="512"/>
      <c r="DGB100" s="512"/>
      <c r="DGF100" s="512"/>
      <c r="DGH100" s="512"/>
      <c r="DGI100" s="512"/>
      <c r="DGJ100" s="512"/>
      <c r="DGN100" s="512"/>
      <c r="DGP100" s="512"/>
      <c r="DGQ100" s="512"/>
      <c r="DGR100" s="512"/>
      <c r="DGV100" s="512"/>
      <c r="DGX100" s="512"/>
      <c r="DGY100" s="512"/>
      <c r="DGZ100" s="512"/>
      <c r="DHD100" s="512"/>
      <c r="DHF100" s="512"/>
      <c r="DHG100" s="512"/>
      <c r="DHH100" s="512"/>
      <c r="DHL100" s="512"/>
      <c r="DHN100" s="512"/>
      <c r="DHO100" s="512"/>
      <c r="DHP100" s="512"/>
      <c r="DHT100" s="512"/>
      <c r="DHV100" s="512"/>
      <c r="DHW100" s="512"/>
      <c r="DHX100" s="512"/>
      <c r="DIB100" s="512"/>
      <c r="DID100" s="512"/>
      <c r="DIE100" s="512"/>
      <c r="DIF100" s="512"/>
      <c r="DIJ100" s="512"/>
      <c r="DIL100" s="512"/>
      <c r="DIM100" s="512"/>
      <c r="DIN100" s="512"/>
      <c r="DIR100" s="512"/>
      <c r="DIT100" s="512"/>
      <c r="DIU100" s="512"/>
      <c r="DIV100" s="512"/>
      <c r="DIZ100" s="512"/>
      <c r="DJB100" s="512"/>
      <c r="DJC100" s="512"/>
      <c r="DJD100" s="512"/>
      <c r="DJH100" s="512"/>
      <c r="DJJ100" s="512"/>
      <c r="DJK100" s="512"/>
      <c r="DJL100" s="512"/>
      <c r="DJP100" s="512"/>
      <c r="DJR100" s="512"/>
      <c r="DJS100" s="512"/>
      <c r="DJT100" s="512"/>
      <c r="DJX100" s="512"/>
      <c r="DJZ100" s="512"/>
      <c r="DKA100" s="512"/>
      <c r="DKB100" s="512"/>
      <c r="DKF100" s="512"/>
      <c r="DKH100" s="512"/>
      <c r="DKI100" s="512"/>
      <c r="DKJ100" s="512"/>
      <c r="DKN100" s="512"/>
      <c r="DKP100" s="512"/>
      <c r="DKQ100" s="512"/>
      <c r="DKR100" s="512"/>
      <c r="DKV100" s="512"/>
      <c r="DKX100" s="512"/>
      <c r="DKY100" s="512"/>
      <c r="DKZ100" s="512"/>
      <c r="DLD100" s="512"/>
      <c r="DLF100" s="512"/>
      <c r="DLG100" s="512"/>
      <c r="DLH100" s="512"/>
      <c r="DLL100" s="512"/>
      <c r="DLN100" s="512"/>
      <c r="DLO100" s="512"/>
      <c r="DLP100" s="512"/>
      <c r="DLT100" s="512"/>
      <c r="DLV100" s="512"/>
      <c r="DLW100" s="512"/>
      <c r="DLX100" s="512"/>
      <c r="DMB100" s="512"/>
      <c r="DMD100" s="512"/>
      <c r="DME100" s="512"/>
      <c r="DMF100" s="512"/>
      <c r="DMJ100" s="512"/>
      <c r="DML100" s="512"/>
      <c r="DMM100" s="512"/>
      <c r="DMN100" s="512"/>
      <c r="DMR100" s="512"/>
      <c r="DMT100" s="512"/>
      <c r="DMU100" s="512"/>
      <c r="DMV100" s="512"/>
      <c r="DMZ100" s="512"/>
      <c r="DNB100" s="512"/>
      <c r="DNC100" s="512"/>
      <c r="DND100" s="512"/>
      <c r="DNH100" s="512"/>
      <c r="DNJ100" s="512"/>
      <c r="DNK100" s="512"/>
      <c r="DNL100" s="512"/>
      <c r="DNP100" s="512"/>
      <c r="DNR100" s="512"/>
      <c r="DNS100" s="512"/>
      <c r="DNT100" s="512"/>
      <c r="DNX100" s="512"/>
      <c r="DNZ100" s="512"/>
      <c r="DOA100" s="512"/>
      <c r="DOB100" s="512"/>
      <c r="DOF100" s="512"/>
      <c r="DOH100" s="512"/>
      <c r="DOI100" s="512"/>
      <c r="DOJ100" s="512"/>
      <c r="DON100" s="512"/>
      <c r="DOP100" s="512"/>
      <c r="DOQ100" s="512"/>
      <c r="DOR100" s="512"/>
      <c r="DOV100" s="512"/>
      <c r="DOX100" s="512"/>
      <c r="DOY100" s="512"/>
      <c r="DOZ100" s="512"/>
      <c r="DPD100" s="512"/>
      <c r="DPF100" s="512"/>
      <c r="DPG100" s="512"/>
      <c r="DPH100" s="512"/>
      <c r="DPL100" s="512"/>
      <c r="DPN100" s="512"/>
      <c r="DPO100" s="512"/>
      <c r="DPP100" s="512"/>
      <c r="DPT100" s="512"/>
      <c r="DPV100" s="512"/>
      <c r="DPW100" s="512"/>
      <c r="DPX100" s="512"/>
      <c r="DQB100" s="512"/>
      <c r="DQD100" s="512"/>
      <c r="DQE100" s="512"/>
      <c r="DQF100" s="512"/>
      <c r="DQJ100" s="512"/>
      <c r="DQL100" s="512"/>
      <c r="DQM100" s="512"/>
      <c r="DQN100" s="512"/>
      <c r="DQR100" s="512"/>
      <c r="DQT100" s="512"/>
      <c r="DQU100" s="512"/>
      <c r="DQV100" s="512"/>
      <c r="DQZ100" s="512"/>
      <c r="DRB100" s="512"/>
      <c r="DRC100" s="512"/>
      <c r="DRD100" s="512"/>
      <c r="DRH100" s="512"/>
      <c r="DRJ100" s="512"/>
      <c r="DRK100" s="512"/>
      <c r="DRL100" s="512"/>
      <c r="DRP100" s="512"/>
      <c r="DRR100" s="512"/>
      <c r="DRS100" s="512"/>
      <c r="DRT100" s="512"/>
      <c r="DRX100" s="512"/>
      <c r="DRZ100" s="512"/>
      <c r="DSA100" s="512"/>
      <c r="DSB100" s="512"/>
      <c r="DSF100" s="512"/>
      <c r="DSH100" s="512"/>
      <c r="DSI100" s="512"/>
      <c r="DSJ100" s="512"/>
      <c r="DSN100" s="512"/>
      <c r="DSP100" s="512"/>
      <c r="DSQ100" s="512"/>
      <c r="DSR100" s="512"/>
      <c r="DSV100" s="512"/>
      <c r="DSX100" s="512"/>
      <c r="DSY100" s="512"/>
      <c r="DSZ100" s="512"/>
      <c r="DTD100" s="512"/>
      <c r="DTF100" s="512"/>
      <c r="DTG100" s="512"/>
      <c r="DTH100" s="512"/>
      <c r="DTL100" s="512"/>
      <c r="DTN100" s="512"/>
      <c r="DTO100" s="512"/>
      <c r="DTP100" s="512"/>
      <c r="DTT100" s="512"/>
      <c r="DTV100" s="512"/>
      <c r="DTW100" s="512"/>
      <c r="DTX100" s="512"/>
      <c r="DUB100" s="512"/>
      <c r="DUD100" s="512"/>
      <c r="DUE100" s="512"/>
      <c r="DUF100" s="512"/>
      <c r="DUJ100" s="512"/>
      <c r="DUL100" s="512"/>
      <c r="DUM100" s="512"/>
      <c r="DUN100" s="512"/>
      <c r="DUR100" s="512"/>
      <c r="DUT100" s="512"/>
      <c r="DUU100" s="512"/>
      <c r="DUV100" s="512"/>
      <c r="DUZ100" s="512"/>
      <c r="DVB100" s="512"/>
      <c r="DVC100" s="512"/>
      <c r="DVD100" s="512"/>
      <c r="DVH100" s="512"/>
      <c r="DVJ100" s="512"/>
      <c r="DVK100" s="512"/>
      <c r="DVL100" s="512"/>
      <c r="DVP100" s="512"/>
      <c r="DVR100" s="512"/>
      <c r="DVS100" s="512"/>
      <c r="DVT100" s="512"/>
      <c r="DVX100" s="512"/>
      <c r="DVZ100" s="512"/>
      <c r="DWA100" s="512"/>
      <c r="DWB100" s="512"/>
      <c r="DWF100" s="512"/>
      <c r="DWH100" s="512"/>
      <c r="DWI100" s="512"/>
      <c r="DWJ100" s="512"/>
      <c r="DWN100" s="512"/>
      <c r="DWP100" s="512"/>
      <c r="DWQ100" s="512"/>
      <c r="DWR100" s="512"/>
      <c r="DWV100" s="512"/>
      <c r="DWX100" s="512"/>
      <c r="DWY100" s="512"/>
      <c r="DWZ100" s="512"/>
      <c r="DXD100" s="512"/>
      <c r="DXF100" s="512"/>
      <c r="DXG100" s="512"/>
      <c r="DXH100" s="512"/>
      <c r="DXL100" s="512"/>
      <c r="DXN100" s="512"/>
      <c r="DXO100" s="512"/>
      <c r="DXP100" s="512"/>
      <c r="DXT100" s="512"/>
      <c r="DXV100" s="512"/>
      <c r="DXW100" s="512"/>
      <c r="DXX100" s="512"/>
      <c r="DYB100" s="512"/>
      <c r="DYD100" s="512"/>
      <c r="DYE100" s="512"/>
      <c r="DYF100" s="512"/>
      <c r="DYJ100" s="512"/>
      <c r="DYL100" s="512"/>
      <c r="DYM100" s="512"/>
      <c r="DYN100" s="512"/>
      <c r="DYR100" s="512"/>
      <c r="DYT100" s="512"/>
      <c r="DYU100" s="512"/>
      <c r="DYV100" s="512"/>
      <c r="DYZ100" s="512"/>
      <c r="DZB100" s="512"/>
      <c r="DZC100" s="512"/>
      <c r="DZD100" s="512"/>
      <c r="DZH100" s="512"/>
      <c r="DZJ100" s="512"/>
      <c r="DZK100" s="512"/>
      <c r="DZL100" s="512"/>
      <c r="DZP100" s="512"/>
      <c r="DZR100" s="512"/>
      <c r="DZS100" s="512"/>
      <c r="DZT100" s="512"/>
      <c r="DZX100" s="512"/>
      <c r="DZZ100" s="512"/>
      <c r="EAA100" s="512"/>
      <c r="EAB100" s="512"/>
      <c r="EAF100" s="512"/>
      <c r="EAH100" s="512"/>
      <c r="EAI100" s="512"/>
      <c r="EAJ100" s="512"/>
      <c r="EAN100" s="512"/>
      <c r="EAP100" s="512"/>
      <c r="EAQ100" s="512"/>
      <c r="EAR100" s="512"/>
      <c r="EAV100" s="512"/>
      <c r="EAX100" s="512"/>
      <c r="EAY100" s="512"/>
      <c r="EAZ100" s="512"/>
      <c r="EBD100" s="512"/>
      <c r="EBF100" s="512"/>
      <c r="EBG100" s="512"/>
      <c r="EBH100" s="512"/>
      <c r="EBL100" s="512"/>
      <c r="EBN100" s="512"/>
      <c r="EBO100" s="512"/>
      <c r="EBP100" s="512"/>
      <c r="EBT100" s="512"/>
      <c r="EBV100" s="512"/>
      <c r="EBW100" s="512"/>
      <c r="EBX100" s="512"/>
      <c r="ECB100" s="512"/>
      <c r="ECD100" s="512"/>
      <c r="ECE100" s="512"/>
      <c r="ECF100" s="512"/>
      <c r="ECJ100" s="512"/>
      <c r="ECL100" s="512"/>
      <c r="ECM100" s="512"/>
      <c r="ECN100" s="512"/>
      <c r="ECR100" s="512"/>
      <c r="ECT100" s="512"/>
      <c r="ECU100" s="512"/>
      <c r="ECV100" s="512"/>
      <c r="ECZ100" s="512"/>
      <c r="EDB100" s="512"/>
      <c r="EDC100" s="512"/>
      <c r="EDD100" s="512"/>
      <c r="EDH100" s="512"/>
      <c r="EDJ100" s="512"/>
      <c r="EDK100" s="512"/>
      <c r="EDL100" s="512"/>
      <c r="EDP100" s="512"/>
      <c r="EDR100" s="512"/>
      <c r="EDS100" s="512"/>
      <c r="EDT100" s="512"/>
      <c r="EDX100" s="512"/>
      <c r="EDZ100" s="512"/>
      <c r="EEA100" s="512"/>
      <c r="EEB100" s="512"/>
      <c r="EEF100" s="512"/>
      <c r="EEH100" s="512"/>
      <c r="EEI100" s="512"/>
      <c r="EEJ100" s="512"/>
      <c r="EEN100" s="512"/>
      <c r="EEP100" s="512"/>
      <c r="EEQ100" s="512"/>
      <c r="EER100" s="512"/>
      <c r="EEV100" s="512"/>
      <c r="EEX100" s="512"/>
      <c r="EEY100" s="512"/>
      <c r="EEZ100" s="512"/>
      <c r="EFD100" s="512"/>
      <c r="EFF100" s="512"/>
      <c r="EFG100" s="512"/>
      <c r="EFH100" s="512"/>
      <c r="EFL100" s="512"/>
      <c r="EFN100" s="512"/>
      <c r="EFO100" s="512"/>
      <c r="EFP100" s="512"/>
      <c r="EFT100" s="512"/>
      <c r="EFV100" s="512"/>
      <c r="EFW100" s="512"/>
      <c r="EFX100" s="512"/>
      <c r="EGB100" s="512"/>
      <c r="EGD100" s="512"/>
      <c r="EGE100" s="512"/>
      <c r="EGF100" s="512"/>
      <c r="EGJ100" s="512"/>
      <c r="EGL100" s="512"/>
      <c r="EGM100" s="512"/>
      <c r="EGN100" s="512"/>
      <c r="EGR100" s="512"/>
      <c r="EGT100" s="512"/>
      <c r="EGU100" s="512"/>
      <c r="EGV100" s="512"/>
      <c r="EGZ100" s="512"/>
      <c r="EHB100" s="512"/>
      <c r="EHC100" s="512"/>
      <c r="EHD100" s="512"/>
      <c r="EHH100" s="512"/>
      <c r="EHJ100" s="512"/>
      <c r="EHK100" s="512"/>
      <c r="EHL100" s="512"/>
      <c r="EHP100" s="512"/>
      <c r="EHR100" s="512"/>
      <c r="EHS100" s="512"/>
      <c r="EHT100" s="512"/>
      <c r="EHX100" s="512"/>
      <c r="EHZ100" s="512"/>
      <c r="EIA100" s="512"/>
      <c r="EIB100" s="512"/>
      <c r="EIF100" s="512"/>
      <c r="EIH100" s="512"/>
      <c r="EII100" s="512"/>
      <c r="EIJ100" s="512"/>
      <c r="EIN100" s="512"/>
      <c r="EIP100" s="512"/>
      <c r="EIQ100" s="512"/>
      <c r="EIR100" s="512"/>
      <c r="EIV100" s="512"/>
      <c r="EIX100" s="512"/>
      <c r="EIY100" s="512"/>
      <c r="EIZ100" s="512"/>
      <c r="EJD100" s="512"/>
      <c r="EJF100" s="512"/>
      <c r="EJG100" s="512"/>
      <c r="EJH100" s="512"/>
      <c r="EJL100" s="512"/>
      <c r="EJN100" s="512"/>
      <c r="EJO100" s="512"/>
      <c r="EJP100" s="512"/>
      <c r="EJT100" s="512"/>
      <c r="EJV100" s="512"/>
      <c r="EJW100" s="512"/>
      <c r="EJX100" s="512"/>
      <c r="EKB100" s="512"/>
      <c r="EKD100" s="512"/>
      <c r="EKE100" s="512"/>
      <c r="EKF100" s="512"/>
      <c r="EKJ100" s="512"/>
      <c r="EKL100" s="512"/>
      <c r="EKM100" s="512"/>
      <c r="EKN100" s="512"/>
      <c r="EKR100" s="512"/>
      <c r="EKT100" s="512"/>
      <c r="EKU100" s="512"/>
      <c r="EKV100" s="512"/>
      <c r="EKZ100" s="512"/>
      <c r="ELB100" s="512"/>
      <c r="ELC100" s="512"/>
      <c r="ELD100" s="512"/>
      <c r="ELH100" s="512"/>
      <c r="ELJ100" s="512"/>
      <c r="ELK100" s="512"/>
      <c r="ELL100" s="512"/>
      <c r="ELP100" s="512"/>
      <c r="ELR100" s="512"/>
      <c r="ELS100" s="512"/>
      <c r="ELT100" s="512"/>
      <c r="ELX100" s="512"/>
      <c r="ELZ100" s="512"/>
      <c r="EMA100" s="512"/>
      <c r="EMB100" s="512"/>
      <c r="EMF100" s="512"/>
      <c r="EMH100" s="512"/>
      <c r="EMI100" s="512"/>
      <c r="EMJ100" s="512"/>
      <c r="EMN100" s="512"/>
      <c r="EMP100" s="512"/>
      <c r="EMQ100" s="512"/>
      <c r="EMR100" s="512"/>
      <c r="EMV100" s="512"/>
      <c r="EMX100" s="512"/>
      <c r="EMY100" s="512"/>
      <c r="EMZ100" s="512"/>
      <c r="END100" s="512"/>
      <c r="ENF100" s="512"/>
      <c r="ENG100" s="512"/>
      <c r="ENH100" s="512"/>
      <c r="ENL100" s="512"/>
      <c r="ENN100" s="512"/>
      <c r="ENO100" s="512"/>
      <c r="ENP100" s="512"/>
      <c r="ENT100" s="512"/>
      <c r="ENV100" s="512"/>
      <c r="ENW100" s="512"/>
      <c r="ENX100" s="512"/>
      <c r="EOB100" s="512"/>
      <c r="EOD100" s="512"/>
      <c r="EOE100" s="512"/>
      <c r="EOF100" s="512"/>
      <c r="EOJ100" s="512"/>
      <c r="EOL100" s="512"/>
      <c r="EOM100" s="512"/>
      <c r="EON100" s="512"/>
      <c r="EOR100" s="512"/>
      <c r="EOT100" s="512"/>
      <c r="EOU100" s="512"/>
      <c r="EOV100" s="512"/>
      <c r="EOZ100" s="512"/>
      <c r="EPB100" s="512"/>
      <c r="EPC100" s="512"/>
      <c r="EPD100" s="512"/>
      <c r="EPH100" s="512"/>
      <c r="EPJ100" s="512"/>
      <c r="EPK100" s="512"/>
      <c r="EPL100" s="512"/>
      <c r="EPP100" s="512"/>
      <c r="EPR100" s="512"/>
      <c r="EPS100" s="512"/>
      <c r="EPT100" s="512"/>
      <c r="EPX100" s="512"/>
      <c r="EPZ100" s="512"/>
      <c r="EQA100" s="512"/>
      <c r="EQB100" s="512"/>
      <c r="EQF100" s="512"/>
      <c r="EQH100" s="512"/>
      <c r="EQI100" s="512"/>
      <c r="EQJ100" s="512"/>
      <c r="EQN100" s="512"/>
      <c r="EQP100" s="512"/>
      <c r="EQQ100" s="512"/>
      <c r="EQR100" s="512"/>
      <c r="EQV100" s="512"/>
      <c r="EQX100" s="512"/>
      <c r="EQY100" s="512"/>
      <c r="EQZ100" s="512"/>
      <c r="ERD100" s="512"/>
      <c r="ERF100" s="512"/>
      <c r="ERG100" s="512"/>
      <c r="ERH100" s="512"/>
      <c r="ERL100" s="512"/>
      <c r="ERN100" s="512"/>
      <c r="ERO100" s="512"/>
      <c r="ERP100" s="512"/>
      <c r="ERT100" s="512"/>
      <c r="ERV100" s="512"/>
      <c r="ERW100" s="512"/>
      <c r="ERX100" s="512"/>
      <c r="ESB100" s="512"/>
      <c r="ESD100" s="512"/>
      <c r="ESE100" s="512"/>
      <c r="ESF100" s="512"/>
      <c r="ESJ100" s="512"/>
      <c r="ESL100" s="512"/>
      <c r="ESM100" s="512"/>
      <c r="ESN100" s="512"/>
      <c r="ESR100" s="512"/>
      <c r="EST100" s="512"/>
      <c r="ESU100" s="512"/>
      <c r="ESV100" s="512"/>
      <c r="ESZ100" s="512"/>
      <c r="ETB100" s="512"/>
      <c r="ETC100" s="512"/>
      <c r="ETD100" s="512"/>
      <c r="ETH100" s="512"/>
      <c r="ETJ100" s="512"/>
      <c r="ETK100" s="512"/>
      <c r="ETL100" s="512"/>
      <c r="ETP100" s="512"/>
      <c r="ETR100" s="512"/>
      <c r="ETS100" s="512"/>
      <c r="ETT100" s="512"/>
      <c r="ETX100" s="512"/>
      <c r="ETZ100" s="512"/>
      <c r="EUA100" s="512"/>
      <c r="EUB100" s="512"/>
      <c r="EUF100" s="512"/>
      <c r="EUH100" s="512"/>
      <c r="EUI100" s="512"/>
      <c r="EUJ100" s="512"/>
      <c r="EUN100" s="512"/>
      <c r="EUP100" s="512"/>
      <c r="EUQ100" s="512"/>
      <c r="EUR100" s="512"/>
      <c r="EUV100" s="512"/>
      <c r="EUX100" s="512"/>
      <c r="EUY100" s="512"/>
      <c r="EUZ100" s="512"/>
      <c r="EVD100" s="512"/>
      <c r="EVF100" s="512"/>
      <c r="EVG100" s="512"/>
      <c r="EVH100" s="512"/>
      <c r="EVL100" s="512"/>
      <c r="EVN100" s="512"/>
      <c r="EVO100" s="512"/>
      <c r="EVP100" s="512"/>
      <c r="EVT100" s="512"/>
      <c r="EVV100" s="512"/>
      <c r="EVW100" s="512"/>
      <c r="EVX100" s="512"/>
      <c r="EWB100" s="512"/>
      <c r="EWD100" s="512"/>
      <c r="EWE100" s="512"/>
      <c r="EWF100" s="512"/>
      <c r="EWJ100" s="512"/>
      <c r="EWL100" s="512"/>
      <c r="EWM100" s="512"/>
      <c r="EWN100" s="512"/>
      <c r="EWR100" s="512"/>
      <c r="EWT100" s="512"/>
      <c r="EWU100" s="512"/>
      <c r="EWV100" s="512"/>
      <c r="EWZ100" s="512"/>
      <c r="EXB100" s="512"/>
      <c r="EXC100" s="512"/>
      <c r="EXD100" s="512"/>
      <c r="EXH100" s="512"/>
      <c r="EXJ100" s="512"/>
      <c r="EXK100" s="512"/>
      <c r="EXL100" s="512"/>
      <c r="EXP100" s="512"/>
      <c r="EXR100" s="512"/>
      <c r="EXS100" s="512"/>
      <c r="EXT100" s="512"/>
      <c r="EXX100" s="512"/>
      <c r="EXZ100" s="512"/>
      <c r="EYA100" s="512"/>
      <c r="EYB100" s="512"/>
      <c r="EYF100" s="512"/>
      <c r="EYH100" s="512"/>
      <c r="EYI100" s="512"/>
      <c r="EYJ100" s="512"/>
      <c r="EYN100" s="512"/>
      <c r="EYP100" s="512"/>
      <c r="EYQ100" s="512"/>
      <c r="EYR100" s="512"/>
      <c r="EYV100" s="512"/>
      <c r="EYX100" s="512"/>
      <c r="EYY100" s="512"/>
      <c r="EYZ100" s="512"/>
      <c r="EZD100" s="512"/>
      <c r="EZF100" s="512"/>
      <c r="EZG100" s="512"/>
      <c r="EZH100" s="512"/>
      <c r="EZL100" s="512"/>
      <c r="EZN100" s="512"/>
      <c r="EZO100" s="512"/>
      <c r="EZP100" s="512"/>
      <c r="EZT100" s="512"/>
      <c r="EZV100" s="512"/>
      <c r="EZW100" s="512"/>
      <c r="EZX100" s="512"/>
      <c r="FAB100" s="512"/>
      <c r="FAD100" s="512"/>
      <c r="FAE100" s="512"/>
      <c r="FAF100" s="512"/>
      <c r="FAJ100" s="512"/>
      <c r="FAL100" s="512"/>
      <c r="FAM100" s="512"/>
      <c r="FAN100" s="512"/>
      <c r="FAR100" s="512"/>
      <c r="FAT100" s="512"/>
      <c r="FAU100" s="512"/>
      <c r="FAV100" s="512"/>
      <c r="FAZ100" s="512"/>
      <c r="FBB100" s="512"/>
      <c r="FBC100" s="512"/>
      <c r="FBD100" s="512"/>
      <c r="FBH100" s="512"/>
      <c r="FBJ100" s="512"/>
      <c r="FBK100" s="512"/>
      <c r="FBL100" s="512"/>
      <c r="FBP100" s="512"/>
      <c r="FBR100" s="512"/>
      <c r="FBS100" s="512"/>
      <c r="FBT100" s="512"/>
      <c r="FBX100" s="512"/>
      <c r="FBZ100" s="512"/>
      <c r="FCA100" s="512"/>
      <c r="FCB100" s="512"/>
      <c r="FCF100" s="512"/>
      <c r="FCH100" s="512"/>
      <c r="FCI100" s="512"/>
      <c r="FCJ100" s="512"/>
      <c r="FCN100" s="512"/>
      <c r="FCP100" s="512"/>
      <c r="FCQ100" s="512"/>
      <c r="FCR100" s="512"/>
      <c r="FCV100" s="512"/>
      <c r="FCX100" s="512"/>
      <c r="FCY100" s="512"/>
      <c r="FCZ100" s="512"/>
      <c r="FDD100" s="512"/>
      <c r="FDF100" s="512"/>
      <c r="FDG100" s="512"/>
      <c r="FDH100" s="512"/>
      <c r="FDL100" s="512"/>
      <c r="FDN100" s="512"/>
      <c r="FDO100" s="512"/>
      <c r="FDP100" s="512"/>
      <c r="FDT100" s="512"/>
      <c r="FDV100" s="512"/>
      <c r="FDW100" s="512"/>
      <c r="FDX100" s="512"/>
      <c r="FEB100" s="512"/>
      <c r="FED100" s="512"/>
      <c r="FEE100" s="512"/>
      <c r="FEF100" s="512"/>
      <c r="FEJ100" s="512"/>
      <c r="FEL100" s="512"/>
      <c r="FEM100" s="512"/>
      <c r="FEN100" s="512"/>
      <c r="FER100" s="512"/>
      <c r="FET100" s="512"/>
      <c r="FEU100" s="512"/>
      <c r="FEV100" s="512"/>
      <c r="FEZ100" s="512"/>
      <c r="FFB100" s="512"/>
      <c r="FFC100" s="512"/>
      <c r="FFD100" s="512"/>
      <c r="FFH100" s="512"/>
      <c r="FFJ100" s="512"/>
      <c r="FFK100" s="512"/>
      <c r="FFL100" s="512"/>
      <c r="FFP100" s="512"/>
      <c r="FFR100" s="512"/>
      <c r="FFS100" s="512"/>
      <c r="FFT100" s="512"/>
      <c r="FFX100" s="512"/>
      <c r="FFZ100" s="512"/>
      <c r="FGA100" s="512"/>
      <c r="FGB100" s="512"/>
      <c r="FGF100" s="512"/>
      <c r="FGH100" s="512"/>
      <c r="FGI100" s="512"/>
      <c r="FGJ100" s="512"/>
      <c r="FGN100" s="512"/>
      <c r="FGP100" s="512"/>
      <c r="FGQ100" s="512"/>
      <c r="FGR100" s="512"/>
      <c r="FGV100" s="512"/>
      <c r="FGX100" s="512"/>
      <c r="FGY100" s="512"/>
      <c r="FGZ100" s="512"/>
      <c r="FHD100" s="512"/>
      <c r="FHF100" s="512"/>
      <c r="FHG100" s="512"/>
      <c r="FHH100" s="512"/>
      <c r="FHL100" s="512"/>
      <c r="FHN100" s="512"/>
      <c r="FHO100" s="512"/>
      <c r="FHP100" s="512"/>
      <c r="FHT100" s="512"/>
      <c r="FHV100" s="512"/>
      <c r="FHW100" s="512"/>
      <c r="FHX100" s="512"/>
      <c r="FIB100" s="512"/>
      <c r="FID100" s="512"/>
      <c r="FIE100" s="512"/>
      <c r="FIF100" s="512"/>
      <c r="FIJ100" s="512"/>
      <c r="FIL100" s="512"/>
      <c r="FIM100" s="512"/>
      <c r="FIN100" s="512"/>
      <c r="FIR100" s="512"/>
      <c r="FIT100" s="512"/>
      <c r="FIU100" s="512"/>
      <c r="FIV100" s="512"/>
      <c r="FIZ100" s="512"/>
      <c r="FJB100" s="512"/>
      <c r="FJC100" s="512"/>
      <c r="FJD100" s="512"/>
      <c r="FJH100" s="512"/>
      <c r="FJJ100" s="512"/>
      <c r="FJK100" s="512"/>
      <c r="FJL100" s="512"/>
      <c r="FJP100" s="512"/>
      <c r="FJR100" s="512"/>
      <c r="FJS100" s="512"/>
      <c r="FJT100" s="512"/>
      <c r="FJX100" s="512"/>
      <c r="FJZ100" s="512"/>
      <c r="FKA100" s="512"/>
      <c r="FKB100" s="512"/>
      <c r="FKF100" s="512"/>
      <c r="FKH100" s="512"/>
      <c r="FKI100" s="512"/>
      <c r="FKJ100" s="512"/>
      <c r="FKN100" s="512"/>
      <c r="FKP100" s="512"/>
      <c r="FKQ100" s="512"/>
      <c r="FKR100" s="512"/>
      <c r="FKV100" s="512"/>
      <c r="FKX100" s="512"/>
      <c r="FKY100" s="512"/>
      <c r="FKZ100" s="512"/>
      <c r="FLD100" s="512"/>
      <c r="FLF100" s="512"/>
      <c r="FLG100" s="512"/>
      <c r="FLH100" s="512"/>
      <c r="FLL100" s="512"/>
      <c r="FLN100" s="512"/>
      <c r="FLO100" s="512"/>
      <c r="FLP100" s="512"/>
      <c r="FLT100" s="512"/>
      <c r="FLV100" s="512"/>
      <c r="FLW100" s="512"/>
      <c r="FLX100" s="512"/>
      <c r="FMB100" s="512"/>
      <c r="FMD100" s="512"/>
      <c r="FME100" s="512"/>
      <c r="FMF100" s="512"/>
      <c r="FMJ100" s="512"/>
      <c r="FML100" s="512"/>
      <c r="FMM100" s="512"/>
      <c r="FMN100" s="512"/>
      <c r="FMR100" s="512"/>
      <c r="FMT100" s="512"/>
      <c r="FMU100" s="512"/>
      <c r="FMV100" s="512"/>
      <c r="FMZ100" s="512"/>
      <c r="FNB100" s="512"/>
      <c r="FNC100" s="512"/>
      <c r="FND100" s="512"/>
      <c r="FNH100" s="512"/>
      <c r="FNJ100" s="512"/>
      <c r="FNK100" s="512"/>
      <c r="FNL100" s="512"/>
      <c r="FNP100" s="512"/>
      <c r="FNR100" s="512"/>
      <c r="FNS100" s="512"/>
      <c r="FNT100" s="512"/>
      <c r="FNX100" s="512"/>
      <c r="FNZ100" s="512"/>
      <c r="FOA100" s="512"/>
      <c r="FOB100" s="512"/>
      <c r="FOF100" s="512"/>
      <c r="FOH100" s="512"/>
      <c r="FOI100" s="512"/>
      <c r="FOJ100" s="512"/>
      <c r="FON100" s="512"/>
      <c r="FOP100" s="512"/>
      <c r="FOQ100" s="512"/>
      <c r="FOR100" s="512"/>
      <c r="FOV100" s="512"/>
      <c r="FOX100" s="512"/>
      <c r="FOY100" s="512"/>
      <c r="FOZ100" s="512"/>
      <c r="FPD100" s="512"/>
      <c r="FPF100" s="512"/>
      <c r="FPG100" s="512"/>
      <c r="FPH100" s="512"/>
      <c r="FPL100" s="512"/>
      <c r="FPN100" s="512"/>
      <c r="FPO100" s="512"/>
      <c r="FPP100" s="512"/>
      <c r="FPT100" s="512"/>
      <c r="FPV100" s="512"/>
      <c r="FPW100" s="512"/>
      <c r="FPX100" s="512"/>
      <c r="FQB100" s="512"/>
      <c r="FQD100" s="512"/>
      <c r="FQE100" s="512"/>
      <c r="FQF100" s="512"/>
      <c r="FQJ100" s="512"/>
      <c r="FQL100" s="512"/>
      <c r="FQM100" s="512"/>
      <c r="FQN100" s="512"/>
      <c r="FQR100" s="512"/>
      <c r="FQT100" s="512"/>
      <c r="FQU100" s="512"/>
      <c r="FQV100" s="512"/>
      <c r="FQZ100" s="512"/>
      <c r="FRB100" s="512"/>
      <c r="FRC100" s="512"/>
      <c r="FRD100" s="512"/>
      <c r="FRH100" s="512"/>
      <c r="FRJ100" s="512"/>
      <c r="FRK100" s="512"/>
      <c r="FRL100" s="512"/>
      <c r="FRP100" s="512"/>
      <c r="FRR100" s="512"/>
      <c r="FRS100" s="512"/>
      <c r="FRT100" s="512"/>
      <c r="FRX100" s="512"/>
      <c r="FRZ100" s="512"/>
      <c r="FSA100" s="512"/>
      <c r="FSB100" s="512"/>
      <c r="FSF100" s="512"/>
      <c r="FSH100" s="512"/>
      <c r="FSI100" s="512"/>
      <c r="FSJ100" s="512"/>
      <c r="FSN100" s="512"/>
      <c r="FSP100" s="512"/>
      <c r="FSQ100" s="512"/>
      <c r="FSR100" s="512"/>
      <c r="FSV100" s="512"/>
      <c r="FSX100" s="512"/>
      <c r="FSY100" s="512"/>
      <c r="FSZ100" s="512"/>
      <c r="FTD100" s="512"/>
      <c r="FTF100" s="512"/>
      <c r="FTG100" s="512"/>
      <c r="FTH100" s="512"/>
      <c r="FTL100" s="512"/>
      <c r="FTN100" s="512"/>
      <c r="FTO100" s="512"/>
      <c r="FTP100" s="512"/>
      <c r="FTT100" s="512"/>
      <c r="FTV100" s="512"/>
      <c r="FTW100" s="512"/>
      <c r="FTX100" s="512"/>
      <c r="FUB100" s="512"/>
      <c r="FUD100" s="512"/>
      <c r="FUE100" s="512"/>
      <c r="FUF100" s="512"/>
      <c r="FUJ100" s="512"/>
      <c r="FUL100" s="512"/>
      <c r="FUM100" s="512"/>
      <c r="FUN100" s="512"/>
      <c r="FUR100" s="512"/>
      <c r="FUT100" s="512"/>
      <c r="FUU100" s="512"/>
      <c r="FUV100" s="512"/>
      <c r="FUZ100" s="512"/>
      <c r="FVB100" s="512"/>
      <c r="FVC100" s="512"/>
      <c r="FVD100" s="512"/>
      <c r="FVH100" s="512"/>
      <c r="FVJ100" s="512"/>
      <c r="FVK100" s="512"/>
      <c r="FVL100" s="512"/>
      <c r="FVP100" s="512"/>
      <c r="FVR100" s="512"/>
      <c r="FVS100" s="512"/>
      <c r="FVT100" s="512"/>
      <c r="FVX100" s="512"/>
      <c r="FVZ100" s="512"/>
      <c r="FWA100" s="512"/>
      <c r="FWB100" s="512"/>
      <c r="FWF100" s="512"/>
      <c r="FWH100" s="512"/>
      <c r="FWI100" s="512"/>
      <c r="FWJ100" s="512"/>
      <c r="FWN100" s="512"/>
      <c r="FWP100" s="512"/>
      <c r="FWQ100" s="512"/>
      <c r="FWR100" s="512"/>
      <c r="FWV100" s="512"/>
      <c r="FWX100" s="512"/>
      <c r="FWY100" s="512"/>
      <c r="FWZ100" s="512"/>
      <c r="FXD100" s="512"/>
      <c r="FXF100" s="512"/>
      <c r="FXG100" s="512"/>
      <c r="FXH100" s="512"/>
      <c r="FXL100" s="512"/>
      <c r="FXN100" s="512"/>
      <c r="FXO100" s="512"/>
      <c r="FXP100" s="512"/>
      <c r="FXT100" s="512"/>
      <c r="FXV100" s="512"/>
      <c r="FXW100" s="512"/>
      <c r="FXX100" s="512"/>
      <c r="FYB100" s="512"/>
      <c r="FYD100" s="512"/>
      <c r="FYE100" s="512"/>
      <c r="FYF100" s="512"/>
      <c r="FYJ100" s="512"/>
      <c r="FYL100" s="512"/>
      <c r="FYM100" s="512"/>
      <c r="FYN100" s="512"/>
      <c r="FYR100" s="512"/>
      <c r="FYT100" s="512"/>
      <c r="FYU100" s="512"/>
      <c r="FYV100" s="512"/>
      <c r="FYZ100" s="512"/>
      <c r="FZB100" s="512"/>
      <c r="FZC100" s="512"/>
      <c r="FZD100" s="512"/>
      <c r="FZH100" s="512"/>
      <c r="FZJ100" s="512"/>
      <c r="FZK100" s="512"/>
      <c r="FZL100" s="512"/>
      <c r="FZP100" s="512"/>
      <c r="FZR100" s="512"/>
      <c r="FZS100" s="512"/>
      <c r="FZT100" s="512"/>
      <c r="FZX100" s="512"/>
      <c r="FZZ100" s="512"/>
      <c r="GAA100" s="512"/>
      <c r="GAB100" s="512"/>
      <c r="GAF100" s="512"/>
      <c r="GAH100" s="512"/>
      <c r="GAI100" s="512"/>
      <c r="GAJ100" s="512"/>
      <c r="GAN100" s="512"/>
      <c r="GAP100" s="512"/>
      <c r="GAQ100" s="512"/>
      <c r="GAR100" s="512"/>
      <c r="GAV100" s="512"/>
      <c r="GAX100" s="512"/>
      <c r="GAY100" s="512"/>
      <c r="GAZ100" s="512"/>
      <c r="GBD100" s="512"/>
      <c r="GBF100" s="512"/>
      <c r="GBG100" s="512"/>
      <c r="GBH100" s="512"/>
      <c r="GBL100" s="512"/>
      <c r="GBN100" s="512"/>
      <c r="GBO100" s="512"/>
      <c r="GBP100" s="512"/>
      <c r="GBT100" s="512"/>
      <c r="GBV100" s="512"/>
      <c r="GBW100" s="512"/>
      <c r="GBX100" s="512"/>
      <c r="GCB100" s="512"/>
      <c r="GCD100" s="512"/>
      <c r="GCE100" s="512"/>
      <c r="GCF100" s="512"/>
      <c r="GCJ100" s="512"/>
      <c r="GCL100" s="512"/>
      <c r="GCM100" s="512"/>
      <c r="GCN100" s="512"/>
      <c r="GCR100" s="512"/>
      <c r="GCT100" s="512"/>
      <c r="GCU100" s="512"/>
      <c r="GCV100" s="512"/>
      <c r="GCZ100" s="512"/>
      <c r="GDB100" s="512"/>
      <c r="GDC100" s="512"/>
      <c r="GDD100" s="512"/>
      <c r="GDH100" s="512"/>
      <c r="GDJ100" s="512"/>
      <c r="GDK100" s="512"/>
      <c r="GDL100" s="512"/>
      <c r="GDP100" s="512"/>
      <c r="GDR100" s="512"/>
      <c r="GDS100" s="512"/>
      <c r="GDT100" s="512"/>
      <c r="GDX100" s="512"/>
      <c r="GDZ100" s="512"/>
      <c r="GEA100" s="512"/>
      <c r="GEB100" s="512"/>
      <c r="GEF100" s="512"/>
      <c r="GEH100" s="512"/>
      <c r="GEI100" s="512"/>
      <c r="GEJ100" s="512"/>
      <c r="GEN100" s="512"/>
      <c r="GEP100" s="512"/>
      <c r="GEQ100" s="512"/>
      <c r="GER100" s="512"/>
      <c r="GEV100" s="512"/>
      <c r="GEX100" s="512"/>
      <c r="GEY100" s="512"/>
      <c r="GEZ100" s="512"/>
      <c r="GFD100" s="512"/>
      <c r="GFF100" s="512"/>
      <c r="GFG100" s="512"/>
      <c r="GFH100" s="512"/>
      <c r="GFL100" s="512"/>
      <c r="GFN100" s="512"/>
      <c r="GFO100" s="512"/>
      <c r="GFP100" s="512"/>
      <c r="GFT100" s="512"/>
      <c r="GFV100" s="512"/>
      <c r="GFW100" s="512"/>
      <c r="GFX100" s="512"/>
      <c r="GGB100" s="512"/>
      <c r="GGD100" s="512"/>
      <c r="GGE100" s="512"/>
      <c r="GGF100" s="512"/>
      <c r="GGJ100" s="512"/>
      <c r="GGL100" s="512"/>
      <c r="GGM100" s="512"/>
      <c r="GGN100" s="512"/>
      <c r="GGR100" s="512"/>
      <c r="GGT100" s="512"/>
      <c r="GGU100" s="512"/>
      <c r="GGV100" s="512"/>
      <c r="GGZ100" s="512"/>
      <c r="GHB100" s="512"/>
      <c r="GHC100" s="512"/>
      <c r="GHD100" s="512"/>
      <c r="GHH100" s="512"/>
      <c r="GHJ100" s="512"/>
      <c r="GHK100" s="512"/>
      <c r="GHL100" s="512"/>
      <c r="GHP100" s="512"/>
      <c r="GHR100" s="512"/>
      <c r="GHS100" s="512"/>
      <c r="GHT100" s="512"/>
      <c r="GHX100" s="512"/>
      <c r="GHZ100" s="512"/>
      <c r="GIA100" s="512"/>
      <c r="GIB100" s="512"/>
      <c r="GIF100" s="512"/>
      <c r="GIH100" s="512"/>
      <c r="GII100" s="512"/>
      <c r="GIJ100" s="512"/>
      <c r="GIN100" s="512"/>
      <c r="GIP100" s="512"/>
      <c r="GIQ100" s="512"/>
      <c r="GIR100" s="512"/>
      <c r="GIV100" s="512"/>
      <c r="GIX100" s="512"/>
      <c r="GIY100" s="512"/>
      <c r="GIZ100" s="512"/>
      <c r="GJD100" s="512"/>
      <c r="GJF100" s="512"/>
      <c r="GJG100" s="512"/>
      <c r="GJH100" s="512"/>
      <c r="GJL100" s="512"/>
      <c r="GJN100" s="512"/>
      <c r="GJO100" s="512"/>
      <c r="GJP100" s="512"/>
      <c r="GJT100" s="512"/>
      <c r="GJV100" s="512"/>
      <c r="GJW100" s="512"/>
      <c r="GJX100" s="512"/>
      <c r="GKB100" s="512"/>
      <c r="GKD100" s="512"/>
      <c r="GKE100" s="512"/>
      <c r="GKF100" s="512"/>
      <c r="GKJ100" s="512"/>
      <c r="GKL100" s="512"/>
      <c r="GKM100" s="512"/>
      <c r="GKN100" s="512"/>
      <c r="GKR100" s="512"/>
      <c r="GKT100" s="512"/>
      <c r="GKU100" s="512"/>
      <c r="GKV100" s="512"/>
      <c r="GKZ100" s="512"/>
      <c r="GLB100" s="512"/>
      <c r="GLC100" s="512"/>
      <c r="GLD100" s="512"/>
      <c r="GLH100" s="512"/>
      <c r="GLJ100" s="512"/>
      <c r="GLK100" s="512"/>
      <c r="GLL100" s="512"/>
      <c r="GLP100" s="512"/>
      <c r="GLR100" s="512"/>
      <c r="GLS100" s="512"/>
      <c r="GLT100" s="512"/>
      <c r="GLX100" s="512"/>
      <c r="GLZ100" s="512"/>
      <c r="GMA100" s="512"/>
      <c r="GMB100" s="512"/>
      <c r="GMF100" s="512"/>
      <c r="GMH100" s="512"/>
      <c r="GMI100" s="512"/>
      <c r="GMJ100" s="512"/>
      <c r="GMN100" s="512"/>
      <c r="GMP100" s="512"/>
      <c r="GMQ100" s="512"/>
      <c r="GMR100" s="512"/>
      <c r="GMV100" s="512"/>
      <c r="GMX100" s="512"/>
      <c r="GMY100" s="512"/>
      <c r="GMZ100" s="512"/>
      <c r="GND100" s="512"/>
      <c r="GNF100" s="512"/>
      <c r="GNG100" s="512"/>
      <c r="GNH100" s="512"/>
      <c r="GNL100" s="512"/>
      <c r="GNN100" s="512"/>
      <c r="GNO100" s="512"/>
      <c r="GNP100" s="512"/>
      <c r="GNT100" s="512"/>
      <c r="GNV100" s="512"/>
      <c r="GNW100" s="512"/>
      <c r="GNX100" s="512"/>
      <c r="GOB100" s="512"/>
      <c r="GOD100" s="512"/>
      <c r="GOE100" s="512"/>
      <c r="GOF100" s="512"/>
      <c r="GOJ100" s="512"/>
      <c r="GOL100" s="512"/>
      <c r="GOM100" s="512"/>
      <c r="GON100" s="512"/>
      <c r="GOR100" s="512"/>
      <c r="GOT100" s="512"/>
      <c r="GOU100" s="512"/>
      <c r="GOV100" s="512"/>
      <c r="GOZ100" s="512"/>
      <c r="GPB100" s="512"/>
      <c r="GPC100" s="512"/>
      <c r="GPD100" s="512"/>
      <c r="GPH100" s="512"/>
      <c r="GPJ100" s="512"/>
      <c r="GPK100" s="512"/>
      <c r="GPL100" s="512"/>
      <c r="GPP100" s="512"/>
      <c r="GPR100" s="512"/>
      <c r="GPS100" s="512"/>
      <c r="GPT100" s="512"/>
      <c r="GPX100" s="512"/>
      <c r="GPZ100" s="512"/>
      <c r="GQA100" s="512"/>
      <c r="GQB100" s="512"/>
      <c r="GQF100" s="512"/>
      <c r="GQH100" s="512"/>
      <c r="GQI100" s="512"/>
      <c r="GQJ100" s="512"/>
      <c r="GQN100" s="512"/>
      <c r="GQP100" s="512"/>
      <c r="GQQ100" s="512"/>
      <c r="GQR100" s="512"/>
      <c r="GQV100" s="512"/>
      <c r="GQX100" s="512"/>
      <c r="GQY100" s="512"/>
      <c r="GQZ100" s="512"/>
      <c r="GRD100" s="512"/>
      <c r="GRF100" s="512"/>
      <c r="GRG100" s="512"/>
      <c r="GRH100" s="512"/>
      <c r="GRL100" s="512"/>
      <c r="GRN100" s="512"/>
      <c r="GRO100" s="512"/>
      <c r="GRP100" s="512"/>
      <c r="GRT100" s="512"/>
      <c r="GRV100" s="512"/>
      <c r="GRW100" s="512"/>
      <c r="GRX100" s="512"/>
      <c r="GSB100" s="512"/>
      <c r="GSD100" s="512"/>
      <c r="GSE100" s="512"/>
      <c r="GSF100" s="512"/>
      <c r="GSJ100" s="512"/>
      <c r="GSL100" s="512"/>
      <c r="GSM100" s="512"/>
      <c r="GSN100" s="512"/>
      <c r="GSR100" s="512"/>
      <c r="GST100" s="512"/>
      <c r="GSU100" s="512"/>
      <c r="GSV100" s="512"/>
      <c r="GSZ100" s="512"/>
      <c r="GTB100" s="512"/>
      <c r="GTC100" s="512"/>
      <c r="GTD100" s="512"/>
      <c r="GTH100" s="512"/>
      <c r="GTJ100" s="512"/>
      <c r="GTK100" s="512"/>
      <c r="GTL100" s="512"/>
      <c r="GTP100" s="512"/>
      <c r="GTR100" s="512"/>
      <c r="GTS100" s="512"/>
      <c r="GTT100" s="512"/>
      <c r="GTX100" s="512"/>
      <c r="GTZ100" s="512"/>
      <c r="GUA100" s="512"/>
      <c r="GUB100" s="512"/>
      <c r="GUF100" s="512"/>
      <c r="GUH100" s="512"/>
      <c r="GUI100" s="512"/>
      <c r="GUJ100" s="512"/>
      <c r="GUN100" s="512"/>
      <c r="GUP100" s="512"/>
      <c r="GUQ100" s="512"/>
      <c r="GUR100" s="512"/>
      <c r="GUV100" s="512"/>
      <c r="GUX100" s="512"/>
      <c r="GUY100" s="512"/>
      <c r="GUZ100" s="512"/>
      <c r="GVD100" s="512"/>
      <c r="GVF100" s="512"/>
      <c r="GVG100" s="512"/>
      <c r="GVH100" s="512"/>
      <c r="GVL100" s="512"/>
      <c r="GVN100" s="512"/>
      <c r="GVO100" s="512"/>
      <c r="GVP100" s="512"/>
      <c r="GVT100" s="512"/>
      <c r="GVV100" s="512"/>
      <c r="GVW100" s="512"/>
      <c r="GVX100" s="512"/>
      <c r="GWB100" s="512"/>
      <c r="GWD100" s="512"/>
      <c r="GWE100" s="512"/>
      <c r="GWF100" s="512"/>
      <c r="GWJ100" s="512"/>
      <c r="GWL100" s="512"/>
      <c r="GWM100" s="512"/>
      <c r="GWN100" s="512"/>
      <c r="GWR100" s="512"/>
      <c r="GWT100" s="512"/>
      <c r="GWU100" s="512"/>
      <c r="GWV100" s="512"/>
      <c r="GWZ100" s="512"/>
      <c r="GXB100" s="512"/>
      <c r="GXC100" s="512"/>
      <c r="GXD100" s="512"/>
      <c r="GXH100" s="512"/>
      <c r="GXJ100" s="512"/>
      <c r="GXK100" s="512"/>
      <c r="GXL100" s="512"/>
      <c r="GXP100" s="512"/>
      <c r="GXR100" s="512"/>
      <c r="GXS100" s="512"/>
      <c r="GXT100" s="512"/>
      <c r="GXX100" s="512"/>
      <c r="GXZ100" s="512"/>
      <c r="GYA100" s="512"/>
      <c r="GYB100" s="512"/>
      <c r="GYF100" s="512"/>
      <c r="GYH100" s="512"/>
      <c r="GYI100" s="512"/>
      <c r="GYJ100" s="512"/>
      <c r="GYN100" s="512"/>
      <c r="GYP100" s="512"/>
      <c r="GYQ100" s="512"/>
      <c r="GYR100" s="512"/>
      <c r="GYV100" s="512"/>
      <c r="GYX100" s="512"/>
      <c r="GYY100" s="512"/>
      <c r="GYZ100" s="512"/>
      <c r="GZD100" s="512"/>
      <c r="GZF100" s="512"/>
      <c r="GZG100" s="512"/>
      <c r="GZH100" s="512"/>
      <c r="GZL100" s="512"/>
      <c r="GZN100" s="512"/>
      <c r="GZO100" s="512"/>
      <c r="GZP100" s="512"/>
      <c r="GZT100" s="512"/>
      <c r="GZV100" s="512"/>
      <c r="GZW100" s="512"/>
      <c r="GZX100" s="512"/>
      <c r="HAB100" s="512"/>
      <c r="HAD100" s="512"/>
      <c r="HAE100" s="512"/>
      <c r="HAF100" s="512"/>
      <c r="HAJ100" s="512"/>
      <c r="HAL100" s="512"/>
      <c r="HAM100" s="512"/>
      <c r="HAN100" s="512"/>
      <c r="HAR100" s="512"/>
      <c r="HAT100" s="512"/>
      <c r="HAU100" s="512"/>
      <c r="HAV100" s="512"/>
      <c r="HAZ100" s="512"/>
      <c r="HBB100" s="512"/>
      <c r="HBC100" s="512"/>
      <c r="HBD100" s="512"/>
      <c r="HBH100" s="512"/>
      <c r="HBJ100" s="512"/>
      <c r="HBK100" s="512"/>
      <c r="HBL100" s="512"/>
      <c r="HBP100" s="512"/>
      <c r="HBR100" s="512"/>
      <c r="HBS100" s="512"/>
      <c r="HBT100" s="512"/>
      <c r="HBX100" s="512"/>
      <c r="HBZ100" s="512"/>
      <c r="HCA100" s="512"/>
      <c r="HCB100" s="512"/>
      <c r="HCF100" s="512"/>
      <c r="HCH100" s="512"/>
      <c r="HCI100" s="512"/>
      <c r="HCJ100" s="512"/>
      <c r="HCN100" s="512"/>
      <c r="HCP100" s="512"/>
      <c r="HCQ100" s="512"/>
      <c r="HCR100" s="512"/>
      <c r="HCV100" s="512"/>
      <c r="HCX100" s="512"/>
      <c r="HCY100" s="512"/>
      <c r="HCZ100" s="512"/>
      <c r="HDD100" s="512"/>
      <c r="HDF100" s="512"/>
      <c r="HDG100" s="512"/>
      <c r="HDH100" s="512"/>
      <c r="HDL100" s="512"/>
      <c r="HDN100" s="512"/>
      <c r="HDO100" s="512"/>
      <c r="HDP100" s="512"/>
      <c r="HDT100" s="512"/>
      <c r="HDV100" s="512"/>
      <c r="HDW100" s="512"/>
      <c r="HDX100" s="512"/>
      <c r="HEB100" s="512"/>
      <c r="HED100" s="512"/>
      <c r="HEE100" s="512"/>
      <c r="HEF100" s="512"/>
      <c r="HEJ100" s="512"/>
      <c r="HEL100" s="512"/>
      <c r="HEM100" s="512"/>
      <c r="HEN100" s="512"/>
      <c r="HER100" s="512"/>
      <c r="HET100" s="512"/>
      <c r="HEU100" s="512"/>
      <c r="HEV100" s="512"/>
      <c r="HEZ100" s="512"/>
      <c r="HFB100" s="512"/>
      <c r="HFC100" s="512"/>
      <c r="HFD100" s="512"/>
      <c r="HFH100" s="512"/>
      <c r="HFJ100" s="512"/>
      <c r="HFK100" s="512"/>
      <c r="HFL100" s="512"/>
      <c r="HFP100" s="512"/>
      <c r="HFR100" s="512"/>
      <c r="HFS100" s="512"/>
      <c r="HFT100" s="512"/>
      <c r="HFX100" s="512"/>
      <c r="HFZ100" s="512"/>
      <c r="HGA100" s="512"/>
      <c r="HGB100" s="512"/>
      <c r="HGF100" s="512"/>
      <c r="HGH100" s="512"/>
      <c r="HGI100" s="512"/>
      <c r="HGJ100" s="512"/>
      <c r="HGN100" s="512"/>
      <c r="HGP100" s="512"/>
      <c r="HGQ100" s="512"/>
      <c r="HGR100" s="512"/>
      <c r="HGV100" s="512"/>
      <c r="HGX100" s="512"/>
      <c r="HGY100" s="512"/>
      <c r="HGZ100" s="512"/>
      <c r="HHD100" s="512"/>
      <c r="HHF100" s="512"/>
      <c r="HHG100" s="512"/>
      <c r="HHH100" s="512"/>
      <c r="HHL100" s="512"/>
      <c r="HHN100" s="512"/>
      <c r="HHO100" s="512"/>
      <c r="HHP100" s="512"/>
      <c r="HHT100" s="512"/>
      <c r="HHV100" s="512"/>
      <c r="HHW100" s="512"/>
      <c r="HHX100" s="512"/>
      <c r="HIB100" s="512"/>
      <c r="HID100" s="512"/>
      <c r="HIE100" s="512"/>
      <c r="HIF100" s="512"/>
      <c r="HIJ100" s="512"/>
      <c r="HIL100" s="512"/>
      <c r="HIM100" s="512"/>
      <c r="HIN100" s="512"/>
      <c r="HIR100" s="512"/>
      <c r="HIT100" s="512"/>
      <c r="HIU100" s="512"/>
      <c r="HIV100" s="512"/>
      <c r="HIZ100" s="512"/>
      <c r="HJB100" s="512"/>
      <c r="HJC100" s="512"/>
      <c r="HJD100" s="512"/>
      <c r="HJH100" s="512"/>
      <c r="HJJ100" s="512"/>
      <c r="HJK100" s="512"/>
      <c r="HJL100" s="512"/>
      <c r="HJP100" s="512"/>
      <c r="HJR100" s="512"/>
      <c r="HJS100" s="512"/>
      <c r="HJT100" s="512"/>
      <c r="HJX100" s="512"/>
      <c r="HJZ100" s="512"/>
      <c r="HKA100" s="512"/>
      <c r="HKB100" s="512"/>
      <c r="HKF100" s="512"/>
      <c r="HKH100" s="512"/>
      <c r="HKI100" s="512"/>
      <c r="HKJ100" s="512"/>
      <c r="HKN100" s="512"/>
      <c r="HKP100" s="512"/>
      <c r="HKQ100" s="512"/>
      <c r="HKR100" s="512"/>
      <c r="HKV100" s="512"/>
      <c r="HKX100" s="512"/>
      <c r="HKY100" s="512"/>
      <c r="HKZ100" s="512"/>
      <c r="HLD100" s="512"/>
      <c r="HLF100" s="512"/>
      <c r="HLG100" s="512"/>
      <c r="HLH100" s="512"/>
      <c r="HLL100" s="512"/>
      <c r="HLN100" s="512"/>
      <c r="HLO100" s="512"/>
      <c r="HLP100" s="512"/>
      <c r="HLT100" s="512"/>
      <c r="HLV100" s="512"/>
      <c r="HLW100" s="512"/>
      <c r="HLX100" s="512"/>
      <c r="HMB100" s="512"/>
      <c r="HMD100" s="512"/>
      <c r="HME100" s="512"/>
      <c r="HMF100" s="512"/>
      <c r="HMJ100" s="512"/>
      <c r="HML100" s="512"/>
      <c r="HMM100" s="512"/>
      <c r="HMN100" s="512"/>
      <c r="HMR100" s="512"/>
      <c r="HMT100" s="512"/>
      <c r="HMU100" s="512"/>
      <c r="HMV100" s="512"/>
      <c r="HMZ100" s="512"/>
      <c r="HNB100" s="512"/>
      <c r="HNC100" s="512"/>
      <c r="HND100" s="512"/>
      <c r="HNH100" s="512"/>
      <c r="HNJ100" s="512"/>
      <c r="HNK100" s="512"/>
      <c r="HNL100" s="512"/>
      <c r="HNP100" s="512"/>
      <c r="HNR100" s="512"/>
      <c r="HNS100" s="512"/>
      <c r="HNT100" s="512"/>
      <c r="HNX100" s="512"/>
      <c r="HNZ100" s="512"/>
      <c r="HOA100" s="512"/>
      <c r="HOB100" s="512"/>
      <c r="HOF100" s="512"/>
      <c r="HOH100" s="512"/>
      <c r="HOI100" s="512"/>
      <c r="HOJ100" s="512"/>
      <c r="HON100" s="512"/>
      <c r="HOP100" s="512"/>
      <c r="HOQ100" s="512"/>
      <c r="HOR100" s="512"/>
      <c r="HOV100" s="512"/>
      <c r="HOX100" s="512"/>
      <c r="HOY100" s="512"/>
      <c r="HOZ100" s="512"/>
      <c r="HPD100" s="512"/>
      <c r="HPF100" s="512"/>
      <c r="HPG100" s="512"/>
      <c r="HPH100" s="512"/>
      <c r="HPL100" s="512"/>
      <c r="HPN100" s="512"/>
      <c r="HPO100" s="512"/>
      <c r="HPP100" s="512"/>
      <c r="HPT100" s="512"/>
      <c r="HPV100" s="512"/>
      <c r="HPW100" s="512"/>
      <c r="HPX100" s="512"/>
      <c r="HQB100" s="512"/>
      <c r="HQD100" s="512"/>
      <c r="HQE100" s="512"/>
      <c r="HQF100" s="512"/>
      <c r="HQJ100" s="512"/>
      <c r="HQL100" s="512"/>
      <c r="HQM100" s="512"/>
      <c r="HQN100" s="512"/>
      <c r="HQR100" s="512"/>
      <c r="HQT100" s="512"/>
      <c r="HQU100" s="512"/>
      <c r="HQV100" s="512"/>
      <c r="HQZ100" s="512"/>
      <c r="HRB100" s="512"/>
      <c r="HRC100" s="512"/>
      <c r="HRD100" s="512"/>
      <c r="HRH100" s="512"/>
      <c r="HRJ100" s="512"/>
      <c r="HRK100" s="512"/>
      <c r="HRL100" s="512"/>
      <c r="HRP100" s="512"/>
      <c r="HRR100" s="512"/>
      <c r="HRS100" s="512"/>
      <c r="HRT100" s="512"/>
      <c r="HRX100" s="512"/>
      <c r="HRZ100" s="512"/>
      <c r="HSA100" s="512"/>
      <c r="HSB100" s="512"/>
      <c r="HSF100" s="512"/>
      <c r="HSH100" s="512"/>
      <c r="HSI100" s="512"/>
      <c r="HSJ100" s="512"/>
      <c r="HSN100" s="512"/>
      <c r="HSP100" s="512"/>
      <c r="HSQ100" s="512"/>
      <c r="HSR100" s="512"/>
      <c r="HSV100" s="512"/>
      <c r="HSX100" s="512"/>
      <c r="HSY100" s="512"/>
      <c r="HSZ100" s="512"/>
      <c r="HTD100" s="512"/>
      <c r="HTF100" s="512"/>
      <c r="HTG100" s="512"/>
      <c r="HTH100" s="512"/>
      <c r="HTL100" s="512"/>
      <c r="HTN100" s="512"/>
      <c r="HTO100" s="512"/>
      <c r="HTP100" s="512"/>
      <c r="HTT100" s="512"/>
      <c r="HTV100" s="512"/>
      <c r="HTW100" s="512"/>
      <c r="HTX100" s="512"/>
      <c r="HUB100" s="512"/>
      <c r="HUD100" s="512"/>
      <c r="HUE100" s="512"/>
      <c r="HUF100" s="512"/>
      <c r="HUJ100" s="512"/>
      <c r="HUL100" s="512"/>
      <c r="HUM100" s="512"/>
      <c r="HUN100" s="512"/>
      <c r="HUR100" s="512"/>
      <c r="HUT100" s="512"/>
      <c r="HUU100" s="512"/>
      <c r="HUV100" s="512"/>
      <c r="HUZ100" s="512"/>
      <c r="HVB100" s="512"/>
      <c r="HVC100" s="512"/>
      <c r="HVD100" s="512"/>
      <c r="HVH100" s="512"/>
      <c r="HVJ100" s="512"/>
      <c r="HVK100" s="512"/>
      <c r="HVL100" s="512"/>
      <c r="HVP100" s="512"/>
      <c r="HVR100" s="512"/>
      <c r="HVS100" s="512"/>
      <c r="HVT100" s="512"/>
      <c r="HVX100" s="512"/>
      <c r="HVZ100" s="512"/>
      <c r="HWA100" s="512"/>
      <c r="HWB100" s="512"/>
      <c r="HWF100" s="512"/>
      <c r="HWH100" s="512"/>
      <c r="HWI100" s="512"/>
      <c r="HWJ100" s="512"/>
      <c r="HWN100" s="512"/>
      <c r="HWP100" s="512"/>
      <c r="HWQ100" s="512"/>
      <c r="HWR100" s="512"/>
      <c r="HWV100" s="512"/>
      <c r="HWX100" s="512"/>
      <c r="HWY100" s="512"/>
      <c r="HWZ100" s="512"/>
      <c r="HXD100" s="512"/>
      <c r="HXF100" s="512"/>
      <c r="HXG100" s="512"/>
      <c r="HXH100" s="512"/>
      <c r="HXL100" s="512"/>
      <c r="HXN100" s="512"/>
      <c r="HXO100" s="512"/>
      <c r="HXP100" s="512"/>
      <c r="HXT100" s="512"/>
      <c r="HXV100" s="512"/>
      <c r="HXW100" s="512"/>
      <c r="HXX100" s="512"/>
      <c r="HYB100" s="512"/>
      <c r="HYD100" s="512"/>
      <c r="HYE100" s="512"/>
      <c r="HYF100" s="512"/>
      <c r="HYJ100" s="512"/>
      <c r="HYL100" s="512"/>
      <c r="HYM100" s="512"/>
      <c r="HYN100" s="512"/>
      <c r="HYR100" s="512"/>
      <c r="HYT100" s="512"/>
      <c r="HYU100" s="512"/>
      <c r="HYV100" s="512"/>
      <c r="HYZ100" s="512"/>
      <c r="HZB100" s="512"/>
      <c r="HZC100" s="512"/>
      <c r="HZD100" s="512"/>
      <c r="HZH100" s="512"/>
      <c r="HZJ100" s="512"/>
      <c r="HZK100" s="512"/>
      <c r="HZL100" s="512"/>
      <c r="HZP100" s="512"/>
      <c r="HZR100" s="512"/>
      <c r="HZS100" s="512"/>
      <c r="HZT100" s="512"/>
      <c r="HZX100" s="512"/>
      <c r="HZZ100" s="512"/>
      <c r="IAA100" s="512"/>
      <c r="IAB100" s="512"/>
      <c r="IAF100" s="512"/>
      <c r="IAH100" s="512"/>
      <c r="IAI100" s="512"/>
      <c r="IAJ100" s="512"/>
      <c r="IAN100" s="512"/>
      <c r="IAP100" s="512"/>
      <c r="IAQ100" s="512"/>
      <c r="IAR100" s="512"/>
      <c r="IAV100" s="512"/>
      <c r="IAX100" s="512"/>
      <c r="IAY100" s="512"/>
      <c r="IAZ100" s="512"/>
      <c r="IBD100" s="512"/>
      <c r="IBF100" s="512"/>
      <c r="IBG100" s="512"/>
      <c r="IBH100" s="512"/>
      <c r="IBL100" s="512"/>
      <c r="IBN100" s="512"/>
      <c r="IBO100" s="512"/>
      <c r="IBP100" s="512"/>
      <c r="IBT100" s="512"/>
      <c r="IBV100" s="512"/>
      <c r="IBW100" s="512"/>
      <c r="IBX100" s="512"/>
      <c r="ICB100" s="512"/>
      <c r="ICD100" s="512"/>
      <c r="ICE100" s="512"/>
      <c r="ICF100" s="512"/>
      <c r="ICJ100" s="512"/>
      <c r="ICL100" s="512"/>
      <c r="ICM100" s="512"/>
      <c r="ICN100" s="512"/>
      <c r="ICR100" s="512"/>
      <c r="ICT100" s="512"/>
      <c r="ICU100" s="512"/>
      <c r="ICV100" s="512"/>
      <c r="ICZ100" s="512"/>
      <c r="IDB100" s="512"/>
      <c r="IDC100" s="512"/>
      <c r="IDD100" s="512"/>
      <c r="IDH100" s="512"/>
      <c r="IDJ100" s="512"/>
      <c r="IDK100" s="512"/>
      <c r="IDL100" s="512"/>
      <c r="IDP100" s="512"/>
      <c r="IDR100" s="512"/>
      <c r="IDS100" s="512"/>
      <c r="IDT100" s="512"/>
      <c r="IDX100" s="512"/>
      <c r="IDZ100" s="512"/>
      <c r="IEA100" s="512"/>
      <c r="IEB100" s="512"/>
      <c r="IEF100" s="512"/>
      <c r="IEH100" s="512"/>
      <c r="IEI100" s="512"/>
      <c r="IEJ100" s="512"/>
      <c r="IEN100" s="512"/>
      <c r="IEP100" s="512"/>
      <c r="IEQ100" s="512"/>
      <c r="IER100" s="512"/>
      <c r="IEV100" s="512"/>
      <c r="IEX100" s="512"/>
      <c r="IEY100" s="512"/>
      <c r="IEZ100" s="512"/>
      <c r="IFD100" s="512"/>
      <c r="IFF100" s="512"/>
      <c r="IFG100" s="512"/>
      <c r="IFH100" s="512"/>
      <c r="IFL100" s="512"/>
      <c r="IFN100" s="512"/>
      <c r="IFO100" s="512"/>
      <c r="IFP100" s="512"/>
      <c r="IFT100" s="512"/>
      <c r="IFV100" s="512"/>
      <c r="IFW100" s="512"/>
      <c r="IFX100" s="512"/>
      <c r="IGB100" s="512"/>
      <c r="IGD100" s="512"/>
      <c r="IGE100" s="512"/>
      <c r="IGF100" s="512"/>
      <c r="IGJ100" s="512"/>
      <c r="IGL100" s="512"/>
      <c r="IGM100" s="512"/>
      <c r="IGN100" s="512"/>
      <c r="IGR100" s="512"/>
      <c r="IGT100" s="512"/>
      <c r="IGU100" s="512"/>
      <c r="IGV100" s="512"/>
      <c r="IGZ100" s="512"/>
      <c r="IHB100" s="512"/>
      <c r="IHC100" s="512"/>
      <c r="IHD100" s="512"/>
      <c r="IHH100" s="512"/>
      <c r="IHJ100" s="512"/>
      <c r="IHK100" s="512"/>
      <c r="IHL100" s="512"/>
      <c r="IHP100" s="512"/>
      <c r="IHR100" s="512"/>
      <c r="IHS100" s="512"/>
      <c r="IHT100" s="512"/>
      <c r="IHX100" s="512"/>
      <c r="IHZ100" s="512"/>
      <c r="IIA100" s="512"/>
      <c r="IIB100" s="512"/>
      <c r="IIF100" s="512"/>
      <c r="IIH100" s="512"/>
      <c r="III100" s="512"/>
      <c r="IIJ100" s="512"/>
      <c r="IIN100" s="512"/>
      <c r="IIP100" s="512"/>
      <c r="IIQ100" s="512"/>
      <c r="IIR100" s="512"/>
      <c r="IIV100" s="512"/>
      <c r="IIX100" s="512"/>
      <c r="IIY100" s="512"/>
      <c r="IIZ100" s="512"/>
      <c r="IJD100" s="512"/>
      <c r="IJF100" s="512"/>
      <c r="IJG100" s="512"/>
      <c r="IJH100" s="512"/>
      <c r="IJL100" s="512"/>
      <c r="IJN100" s="512"/>
      <c r="IJO100" s="512"/>
      <c r="IJP100" s="512"/>
      <c r="IJT100" s="512"/>
      <c r="IJV100" s="512"/>
      <c r="IJW100" s="512"/>
      <c r="IJX100" s="512"/>
      <c r="IKB100" s="512"/>
      <c r="IKD100" s="512"/>
      <c r="IKE100" s="512"/>
      <c r="IKF100" s="512"/>
      <c r="IKJ100" s="512"/>
      <c r="IKL100" s="512"/>
      <c r="IKM100" s="512"/>
      <c r="IKN100" s="512"/>
      <c r="IKR100" s="512"/>
      <c r="IKT100" s="512"/>
      <c r="IKU100" s="512"/>
      <c r="IKV100" s="512"/>
      <c r="IKZ100" s="512"/>
      <c r="ILB100" s="512"/>
      <c r="ILC100" s="512"/>
      <c r="ILD100" s="512"/>
      <c r="ILH100" s="512"/>
      <c r="ILJ100" s="512"/>
      <c r="ILK100" s="512"/>
      <c r="ILL100" s="512"/>
      <c r="ILP100" s="512"/>
      <c r="ILR100" s="512"/>
      <c r="ILS100" s="512"/>
      <c r="ILT100" s="512"/>
      <c r="ILX100" s="512"/>
      <c r="ILZ100" s="512"/>
      <c r="IMA100" s="512"/>
      <c r="IMB100" s="512"/>
      <c r="IMF100" s="512"/>
      <c r="IMH100" s="512"/>
      <c r="IMI100" s="512"/>
      <c r="IMJ100" s="512"/>
      <c r="IMN100" s="512"/>
      <c r="IMP100" s="512"/>
      <c r="IMQ100" s="512"/>
      <c r="IMR100" s="512"/>
      <c r="IMV100" s="512"/>
      <c r="IMX100" s="512"/>
      <c r="IMY100" s="512"/>
      <c r="IMZ100" s="512"/>
      <c r="IND100" s="512"/>
      <c r="INF100" s="512"/>
      <c r="ING100" s="512"/>
      <c r="INH100" s="512"/>
      <c r="INL100" s="512"/>
      <c r="INN100" s="512"/>
      <c r="INO100" s="512"/>
      <c r="INP100" s="512"/>
      <c r="INT100" s="512"/>
      <c r="INV100" s="512"/>
      <c r="INW100" s="512"/>
      <c r="INX100" s="512"/>
      <c r="IOB100" s="512"/>
      <c r="IOD100" s="512"/>
      <c r="IOE100" s="512"/>
      <c r="IOF100" s="512"/>
      <c r="IOJ100" s="512"/>
      <c r="IOL100" s="512"/>
      <c r="IOM100" s="512"/>
      <c r="ION100" s="512"/>
      <c r="IOR100" s="512"/>
      <c r="IOT100" s="512"/>
      <c r="IOU100" s="512"/>
      <c r="IOV100" s="512"/>
      <c r="IOZ100" s="512"/>
      <c r="IPB100" s="512"/>
      <c r="IPC100" s="512"/>
      <c r="IPD100" s="512"/>
      <c r="IPH100" s="512"/>
      <c r="IPJ100" s="512"/>
      <c r="IPK100" s="512"/>
      <c r="IPL100" s="512"/>
      <c r="IPP100" s="512"/>
      <c r="IPR100" s="512"/>
      <c r="IPS100" s="512"/>
      <c r="IPT100" s="512"/>
      <c r="IPX100" s="512"/>
      <c r="IPZ100" s="512"/>
      <c r="IQA100" s="512"/>
      <c r="IQB100" s="512"/>
      <c r="IQF100" s="512"/>
      <c r="IQH100" s="512"/>
      <c r="IQI100" s="512"/>
      <c r="IQJ100" s="512"/>
      <c r="IQN100" s="512"/>
      <c r="IQP100" s="512"/>
      <c r="IQQ100" s="512"/>
      <c r="IQR100" s="512"/>
      <c r="IQV100" s="512"/>
      <c r="IQX100" s="512"/>
      <c r="IQY100" s="512"/>
      <c r="IQZ100" s="512"/>
      <c r="IRD100" s="512"/>
      <c r="IRF100" s="512"/>
      <c r="IRG100" s="512"/>
      <c r="IRH100" s="512"/>
      <c r="IRL100" s="512"/>
      <c r="IRN100" s="512"/>
      <c r="IRO100" s="512"/>
      <c r="IRP100" s="512"/>
      <c r="IRT100" s="512"/>
      <c r="IRV100" s="512"/>
      <c r="IRW100" s="512"/>
      <c r="IRX100" s="512"/>
      <c r="ISB100" s="512"/>
      <c r="ISD100" s="512"/>
      <c r="ISE100" s="512"/>
      <c r="ISF100" s="512"/>
      <c r="ISJ100" s="512"/>
      <c r="ISL100" s="512"/>
      <c r="ISM100" s="512"/>
      <c r="ISN100" s="512"/>
      <c r="ISR100" s="512"/>
      <c r="IST100" s="512"/>
      <c r="ISU100" s="512"/>
      <c r="ISV100" s="512"/>
      <c r="ISZ100" s="512"/>
      <c r="ITB100" s="512"/>
      <c r="ITC100" s="512"/>
      <c r="ITD100" s="512"/>
      <c r="ITH100" s="512"/>
      <c r="ITJ100" s="512"/>
      <c r="ITK100" s="512"/>
      <c r="ITL100" s="512"/>
      <c r="ITP100" s="512"/>
      <c r="ITR100" s="512"/>
      <c r="ITS100" s="512"/>
      <c r="ITT100" s="512"/>
      <c r="ITX100" s="512"/>
      <c r="ITZ100" s="512"/>
      <c r="IUA100" s="512"/>
      <c r="IUB100" s="512"/>
      <c r="IUF100" s="512"/>
      <c r="IUH100" s="512"/>
      <c r="IUI100" s="512"/>
      <c r="IUJ100" s="512"/>
      <c r="IUN100" s="512"/>
      <c r="IUP100" s="512"/>
      <c r="IUQ100" s="512"/>
      <c r="IUR100" s="512"/>
      <c r="IUV100" s="512"/>
      <c r="IUX100" s="512"/>
      <c r="IUY100" s="512"/>
      <c r="IUZ100" s="512"/>
      <c r="IVD100" s="512"/>
      <c r="IVF100" s="512"/>
      <c r="IVG100" s="512"/>
      <c r="IVH100" s="512"/>
      <c r="IVL100" s="512"/>
      <c r="IVN100" s="512"/>
      <c r="IVO100" s="512"/>
      <c r="IVP100" s="512"/>
      <c r="IVT100" s="512"/>
      <c r="IVV100" s="512"/>
      <c r="IVW100" s="512"/>
      <c r="IVX100" s="512"/>
      <c r="IWB100" s="512"/>
      <c r="IWD100" s="512"/>
      <c r="IWE100" s="512"/>
      <c r="IWF100" s="512"/>
      <c r="IWJ100" s="512"/>
      <c r="IWL100" s="512"/>
      <c r="IWM100" s="512"/>
      <c r="IWN100" s="512"/>
      <c r="IWR100" s="512"/>
      <c r="IWT100" s="512"/>
      <c r="IWU100" s="512"/>
      <c r="IWV100" s="512"/>
      <c r="IWZ100" s="512"/>
      <c r="IXB100" s="512"/>
      <c r="IXC100" s="512"/>
      <c r="IXD100" s="512"/>
      <c r="IXH100" s="512"/>
      <c r="IXJ100" s="512"/>
      <c r="IXK100" s="512"/>
      <c r="IXL100" s="512"/>
      <c r="IXP100" s="512"/>
      <c r="IXR100" s="512"/>
      <c r="IXS100" s="512"/>
      <c r="IXT100" s="512"/>
      <c r="IXX100" s="512"/>
      <c r="IXZ100" s="512"/>
      <c r="IYA100" s="512"/>
      <c r="IYB100" s="512"/>
      <c r="IYF100" s="512"/>
      <c r="IYH100" s="512"/>
      <c r="IYI100" s="512"/>
      <c r="IYJ100" s="512"/>
      <c r="IYN100" s="512"/>
      <c r="IYP100" s="512"/>
      <c r="IYQ100" s="512"/>
      <c r="IYR100" s="512"/>
      <c r="IYV100" s="512"/>
      <c r="IYX100" s="512"/>
      <c r="IYY100" s="512"/>
      <c r="IYZ100" s="512"/>
      <c r="IZD100" s="512"/>
      <c r="IZF100" s="512"/>
      <c r="IZG100" s="512"/>
      <c r="IZH100" s="512"/>
      <c r="IZL100" s="512"/>
      <c r="IZN100" s="512"/>
      <c r="IZO100" s="512"/>
      <c r="IZP100" s="512"/>
      <c r="IZT100" s="512"/>
      <c r="IZV100" s="512"/>
      <c r="IZW100" s="512"/>
      <c r="IZX100" s="512"/>
      <c r="JAB100" s="512"/>
      <c r="JAD100" s="512"/>
      <c r="JAE100" s="512"/>
      <c r="JAF100" s="512"/>
      <c r="JAJ100" s="512"/>
      <c r="JAL100" s="512"/>
      <c r="JAM100" s="512"/>
      <c r="JAN100" s="512"/>
      <c r="JAR100" s="512"/>
      <c r="JAT100" s="512"/>
      <c r="JAU100" s="512"/>
      <c r="JAV100" s="512"/>
      <c r="JAZ100" s="512"/>
      <c r="JBB100" s="512"/>
      <c r="JBC100" s="512"/>
      <c r="JBD100" s="512"/>
      <c r="JBH100" s="512"/>
      <c r="JBJ100" s="512"/>
      <c r="JBK100" s="512"/>
      <c r="JBL100" s="512"/>
      <c r="JBP100" s="512"/>
      <c r="JBR100" s="512"/>
      <c r="JBS100" s="512"/>
      <c r="JBT100" s="512"/>
      <c r="JBX100" s="512"/>
      <c r="JBZ100" s="512"/>
      <c r="JCA100" s="512"/>
      <c r="JCB100" s="512"/>
      <c r="JCF100" s="512"/>
      <c r="JCH100" s="512"/>
      <c r="JCI100" s="512"/>
      <c r="JCJ100" s="512"/>
      <c r="JCN100" s="512"/>
      <c r="JCP100" s="512"/>
      <c r="JCQ100" s="512"/>
      <c r="JCR100" s="512"/>
      <c r="JCV100" s="512"/>
      <c r="JCX100" s="512"/>
      <c r="JCY100" s="512"/>
      <c r="JCZ100" s="512"/>
      <c r="JDD100" s="512"/>
      <c r="JDF100" s="512"/>
      <c r="JDG100" s="512"/>
      <c r="JDH100" s="512"/>
      <c r="JDL100" s="512"/>
      <c r="JDN100" s="512"/>
      <c r="JDO100" s="512"/>
      <c r="JDP100" s="512"/>
      <c r="JDT100" s="512"/>
      <c r="JDV100" s="512"/>
      <c r="JDW100" s="512"/>
      <c r="JDX100" s="512"/>
      <c r="JEB100" s="512"/>
      <c r="JED100" s="512"/>
      <c r="JEE100" s="512"/>
      <c r="JEF100" s="512"/>
      <c r="JEJ100" s="512"/>
      <c r="JEL100" s="512"/>
      <c r="JEM100" s="512"/>
      <c r="JEN100" s="512"/>
      <c r="JER100" s="512"/>
      <c r="JET100" s="512"/>
      <c r="JEU100" s="512"/>
      <c r="JEV100" s="512"/>
      <c r="JEZ100" s="512"/>
      <c r="JFB100" s="512"/>
      <c r="JFC100" s="512"/>
      <c r="JFD100" s="512"/>
      <c r="JFH100" s="512"/>
      <c r="JFJ100" s="512"/>
      <c r="JFK100" s="512"/>
      <c r="JFL100" s="512"/>
      <c r="JFP100" s="512"/>
      <c r="JFR100" s="512"/>
      <c r="JFS100" s="512"/>
      <c r="JFT100" s="512"/>
      <c r="JFX100" s="512"/>
      <c r="JFZ100" s="512"/>
      <c r="JGA100" s="512"/>
      <c r="JGB100" s="512"/>
      <c r="JGF100" s="512"/>
      <c r="JGH100" s="512"/>
      <c r="JGI100" s="512"/>
      <c r="JGJ100" s="512"/>
      <c r="JGN100" s="512"/>
      <c r="JGP100" s="512"/>
      <c r="JGQ100" s="512"/>
      <c r="JGR100" s="512"/>
      <c r="JGV100" s="512"/>
      <c r="JGX100" s="512"/>
      <c r="JGY100" s="512"/>
      <c r="JGZ100" s="512"/>
      <c r="JHD100" s="512"/>
      <c r="JHF100" s="512"/>
      <c r="JHG100" s="512"/>
      <c r="JHH100" s="512"/>
      <c r="JHL100" s="512"/>
      <c r="JHN100" s="512"/>
      <c r="JHO100" s="512"/>
      <c r="JHP100" s="512"/>
      <c r="JHT100" s="512"/>
      <c r="JHV100" s="512"/>
      <c r="JHW100" s="512"/>
      <c r="JHX100" s="512"/>
      <c r="JIB100" s="512"/>
      <c r="JID100" s="512"/>
      <c r="JIE100" s="512"/>
      <c r="JIF100" s="512"/>
      <c r="JIJ100" s="512"/>
      <c r="JIL100" s="512"/>
      <c r="JIM100" s="512"/>
      <c r="JIN100" s="512"/>
      <c r="JIR100" s="512"/>
      <c r="JIT100" s="512"/>
      <c r="JIU100" s="512"/>
      <c r="JIV100" s="512"/>
      <c r="JIZ100" s="512"/>
      <c r="JJB100" s="512"/>
      <c r="JJC100" s="512"/>
      <c r="JJD100" s="512"/>
      <c r="JJH100" s="512"/>
      <c r="JJJ100" s="512"/>
      <c r="JJK100" s="512"/>
      <c r="JJL100" s="512"/>
      <c r="JJP100" s="512"/>
      <c r="JJR100" s="512"/>
      <c r="JJS100" s="512"/>
      <c r="JJT100" s="512"/>
      <c r="JJX100" s="512"/>
      <c r="JJZ100" s="512"/>
      <c r="JKA100" s="512"/>
      <c r="JKB100" s="512"/>
      <c r="JKF100" s="512"/>
      <c r="JKH100" s="512"/>
      <c r="JKI100" s="512"/>
      <c r="JKJ100" s="512"/>
      <c r="JKN100" s="512"/>
      <c r="JKP100" s="512"/>
      <c r="JKQ100" s="512"/>
      <c r="JKR100" s="512"/>
      <c r="JKV100" s="512"/>
      <c r="JKX100" s="512"/>
      <c r="JKY100" s="512"/>
      <c r="JKZ100" s="512"/>
      <c r="JLD100" s="512"/>
      <c r="JLF100" s="512"/>
      <c r="JLG100" s="512"/>
      <c r="JLH100" s="512"/>
      <c r="JLL100" s="512"/>
      <c r="JLN100" s="512"/>
      <c r="JLO100" s="512"/>
      <c r="JLP100" s="512"/>
      <c r="JLT100" s="512"/>
      <c r="JLV100" s="512"/>
      <c r="JLW100" s="512"/>
      <c r="JLX100" s="512"/>
      <c r="JMB100" s="512"/>
      <c r="JMD100" s="512"/>
      <c r="JME100" s="512"/>
      <c r="JMF100" s="512"/>
      <c r="JMJ100" s="512"/>
      <c r="JML100" s="512"/>
      <c r="JMM100" s="512"/>
      <c r="JMN100" s="512"/>
      <c r="JMR100" s="512"/>
      <c r="JMT100" s="512"/>
      <c r="JMU100" s="512"/>
      <c r="JMV100" s="512"/>
      <c r="JMZ100" s="512"/>
      <c r="JNB100" s="512"/>
      <c r="JNC100" s="512"/>
      <c r="JND100" s="512"/>
      <c r="JNH100" s="512"/>
      <c r="JNJ100" s="512"/>
      <c r="JNK100" s="512"/>
      <c r="JNL100" s="512"/>
      <c r="JNP100" s="512"/>
      <c r="JNR100" s="512"/>
      <c r="JNS100" s="512"/>
      <c r="JNT100" s="512"/>
      <c r="JNX100" s="512"/>
      <c r="JNZ100" s="512"/>
      <c r="JOA100" s="512"/>
      <c r="JOB100" s="512"/>
      <c r="JOF100" s="512"/>
      <c r="JOH100" s="512"/>
      <c r="JOI100" s="512"/>
      <c r="JOJ100" s="512"/>
      <c r="JON100" s="512"/>
      <c r="JOP100" s="512"/>
      <c r="JOQ100" s="512"/>
      <c r="JOR100" s="512"/>
      <c r="JOV100" s="512"/>
      <c r="JOX100" s="512"/>
      <c r="JOY100" s="512"/>
      <c r="JOZ100" s="512"/>
      <c r="JPD100" s="512"/>
      <c r="JPF100" s="512"/>
      <c r="JPG100" s="512"/>
      <c r="JPH100" s="512"/>
      <c r="JPL100" s="512"/>
      <c r="JPN100" s="512"/>
      <c r="JPO100" s="512"/>
      <c r="JPP100" s="512"/>
      <c r="JPT100" s="512"/>
      <c r="JPV100" s="512"/>
      <c r="JPW100" s="512"/>
      <c r="JPX100" s="512"/>
      <c r="JQB100" s="512"/>
      <c r="JQD100" s="512"/>
      <c r="JQE100" s="512"/>
      <c r="JQF100" s="512"/>
      <c r="JQJ100" s="512"/>
      <c r="JQL100" s="512"/>
      <c r="JQM100" s="512"/>
      <c r="JQN100" s="512"/>
      <c r="JQR100" s="512"/>
      <c r="JQT100" s="512"/>
      <c r="JQU100" s="512"/>
      <c r="JQV100" s="512"/>
      <c r="JQZ100" s="512"/>
      <c r="JRB100" s="512"/>
      <c r="JRC100" s="512"/>
      <c r="JRD100" s="512"/>
      <c r="JRH100" s="512"/>
      <c r="JRJ100" s="512"/>
      <c r="JRK100" s="512"/>
      <c r="JRL100" s="512"/>
      <c r="JRP100" s="512"/>
      <c r="JRR100" s="512"/>
      <c r="JRS100" s="512"/>
      <c r="JRT100" s="512"/>
      <c r="JRX100" s="512"/>
      <c r="JRZ100" s="512"/>
      <c r="JSA100" s="512"/>
      <c r="JSB100" s="512"/>
      <c r="JSF100" s="512"/>
      <c r="JSH100" s="512"/>
      <c r="JSI100" s="512"/>
      <c r="JSJ100" s="512"/>
      <c r="JSN100" s="512"/>
      <c r="JSP100" s="512"/>
      <c r="JSQ100" s="512"/>
      <c r="JSR100" s="512"/>
      <c r="JSV100" s="512"/>
      <c r="JSX100" s="512"/>
      <c r="JSY100" s="512"/>
      <c r="JSZ100" s="512"/>
      <c r="JTD100" s="512"/>
      <c r="JTF100" s="512"/>
      <c r="JTG100" s="512"/>
      <c r="JTH100" s="512"/>
      <c r="JTL100" s="512"/>
      <c r="JTN100" s="512"/>
      <c r="JTO100" s="512"/>
      <c r="JTP100" s="512"/>
      <c r="JTT100" s="512"/>
      <c r="JTV100" s="512"/>
      <c r="JTW100" s="512"/>
      <c r="JTX100" s="512"/>
      <c r="JUB100" s="512"/>
      <c r="JUD100" s="512"/>
      <c r="JUE100" s="512"/>
      <c r="JUF100" s="512"/>
      <c r="JUJ100" s="512"/>
      <c r="JUL100" s="512"/>
      <c r="JUM100" s="512"/>
      <c r="JUN100" s="512"/>
      <c r="JUR100" s="512"/>
      <c r="JUT100" s="512"/>
      <c r="JUU100" s="512"/>
      <c r="JUV100" s="512"/>
      <c r="JUZ100" s="512"/>
      <c r="JVB100" s="512"/>
      <c r="JVC100" s="512"/>
      <c r="JVD100" s="512"/>
      <c r="JVH100" s="512"/>
      <c r="JVJ100" s="512"/>
      <c r="JVK100" s="512"/>
      <c r="JVL100" s="512"/>
      <c r="JVP100" s="512"/>
      <c r="JVR100" s="512"/>
      <c r="JVS100" s="512"/>
      <c r="JVT100" s="512"/>
      <c r="JVX100" s="512"/>
      <c r="JVZ100" s="512"/>
      <c r="JWA100" s="512"/>
      <c r="JWB100" s="512"/>
      <c r="JWF100" s="512"/>
      <c r="JWH100" s="512"/>
      <c r="JWI100" s="512"/>
      <c r="JWJ100" s="512"/>
      <c r="JWN100" s="512"/>
      <c r="JWP100" s="512"/>
      <c r="JWQ100" s="512"/>
      <c r="JWR100" s="512"/>
      <c r="JWV100" s="512"/>
      <c r="JWX100" s="512"/>
      <c r="JWY100" s="512"/>
      <c r="JWZ100" s="512"/>
      <c r="JXD100" s="512"/>
      <c r="JXF100" s="512"/>
      <c r="JXG100" s="512"/>
      <c r="JXH100" s="512"/>
      <c r="JXL100" s="512"/>
      <c r="JXN100" s="512"/>
      <c r="JXO100" s="512"/>
      <c r="JXP100" s="512"/>
      <c r="JXT100" s="512"/>
      <c r="JXV100" s="512"/>
      <c r="JXW100" s="512"/>
      <c r="JXX100" s="512"/>
      <c r="JYB100" s="512"/>
      <c r="JYD100" s="512"/>
      <c r="JYE100" s="512"/>
      <c r="JYF100" s="512"/>
      <c r="JYJ100" s="512"/>
      <c r="JYL100" s="512"/>
      <c r="JYM100" s="512"/>
      <c r="JYN100" s="512"/>
      <c r="JYR100" s="512"/>
      <c r="JYT100" s="512"/>
      <c r="JYU100" s="512"/>
      <c r="JYV100" s="512"/>
      <c r="JYZ100" s="512"/>
      <c r="JZB100" s="512"/>
      <c r="JZC100" s="512"/>
      <c r="JZD100" s="512"/>
      <c r="JZH100" s="512"/>
      <c r="JZJ100" s="512"/>
      <c r="JZK100" s="512"/>
      <c r="JZL100" s="512"/>
      <c r="JZP100" s="512"/>
      <c r="JZR100" s="512"/>
      <c r="JZS100" s="512"/>
      <c r="JZT100" s="512"/>
      <c r="JZX100" s="512"/>
      <c r="JZZ100" s="512"/>
      <c r="KAA100" s="512"/>
      <c r="KAB100" s="512"/>
      <c r="KAF100" s="512"/>
      <c r="KAH100" s="512"/>
      <c r="KAI100" s="512"/>
      <c r="KAJ100" s="512"/>
      <c r="KAN100" s="512"/>
      <c r="KAP100" s="512"/>
      <c r="KAQ100" s="512"/>
      <c r="KAR100" s="512"/>
      <c r="KAV100" s="512"/>
      <c r="KAX100" s="512"/>
      <c r="KAY100" s="512"/>
      <c r="KAZ100" s="512"/>
      <c r="KBD100" s="512"/>
      <c r="KBF100" s="512"/>
      <c r="KBG100" s="512"/>
      <c r="KBH100" s="512"/>
      <c r="KBL100" s="512"/>
      <c r="KBN100" s="512"/>
      <c r="KBO100" s="512"/>
      <c r="KBP100" s="512"/>
      <c r="KBT100" s="512"/>
      <c r="KBV100" s="512"/>
      <c r="KBW100" s="512"/>
      <c r="KBX100" s="512"/>
      <c r="KCB100" s="512"/>
      <c r="KCD100" s="512"/>
      <c r="KCE100" s="512"/>
      <c r="KCF100" s="512"/>
      <c r="KCJ100" s="512"/>
      <c r="KCL100" s="512"/>
      <c r="KCM100" s="512"/>
      <c r="KCN100" s="512"/>
      <c r="KCR100" s="512"/>
      <c r="KCT100" s="512"/>
      <c r="KCU100" s="512"/>
      <c r="KCV100" s="512"/>
      <c r="KCZ100" s="512"/>
      <c r="KDB100" s="512"/>
      <c r="KDC100" s="512"/>
      <c r="KDD100" s="512"/>
      <c r="KDH100" s="512"/>
      <c r="KDJ100" s="512"/>
      <c r="KDK100" s="512"/>
      <c r="KDL100" s="512"/>
      <c r="KDP100" s="512"/>
      <c r="KDR100" s="512"/>
      <c r="KDS100" s="512"/>
      <c r="KDT100" s="512"/>
      <c r="KDX100" s="512"/>
      <c r="KDZ100" s="512"/>
      <c r="KEA100" s="512"/>
      <c r="KEB100" s="512"/>
      <c r="KEF100" s="512"/>
      <c r="KEH100" s="512"/>
      <c r="KEI100" s="512"/>
      <c r="KEJ100" s="512"/>
      <c r="KEN100" s="512"/>
      <c r="KEP100" s="512"/>
      <c r="KEQ100" s="512"/>
      <c r="KER100" s="512"/>
      <c r="KEV100" s="512"/>
      <c r="KEX100" s="512"/>
      <c r="KEY100" s="512"/>
      <c r="KEZ100" s="512"/>
      <c r="KFD100" s="512"/>
      <c r="KFF100" s="512"/>
      <c r="KFG100" s="512"/>
      <c r="KFH100" s="512"/>
      <c r="KFL100" s="512"/>
      <c r="KFN100" s="512"/>
      <c r="KFO100" s="512"/>
      <c r="KFP100" s="512"/>
      <c r="KFT100" s="512"/>
      <c r="KFV100" s="512"/>
      <c r="KFW100" s="512"/>
      <c r="KFX100" s="512"/>
      <c r="KGB100" s="512"/>
      <c r="KGD100" s="512"/>
      <c r="KGE100" s="512"/>
      <c r="KGF100" s="512"/>
      <c r="KGJ100" s="512"/>
      <c r="KGL100" s="512"/>
      <c r="KGM100" s="512"/>
      <c r="KGN100" s="512"/>
      <c r="KGR100" s="512"/>
      <c r="KGT100" s="512"/>
      <c r="KGU100" s="512"/>
      <c r="KGV100" s="512"/>
      <c r="KGZ100" s="512"/>
      <c r="KHB100" s="512"/>
      <c r="KHC100" s="512"/>
      <c r="KHD100" s="512"/>
      <c r="KHH100" s="512"/>
      <c r="KHJ100" s="512"/>
      <c r="KHK100" s="512"/>
      <c r="KHL100" s="512"/>
      <c r="KHP100" s="512"/>
      <c r="KHR100" s="512"/>
      <c r="KHS100" s="512"/>
      <c r="KHT100" s="512"/>
      <c r="KHX100" s="512"/>
      <c r="KHZ100" s="512"/>
      <c r="KIA100" s="512"/>
      <c r="KIB100" s="512"/>
      <c r="KIF100" s="512"/>
      <c r="KIH100" s="512"/>
      <c r="KII100" s="512"/>
      <c r="KIJ100" s="512"/>
      <c r="KIN100" s="512"/>
      <c r="KIP100" s="512"/>
      <c r="KIQ100" s="512"/>
      <c r="KIR100" s="512"/>
      <c r="KIV100" s="512"/>
      <c r="KIX100" s="512"/>
      <c r="KIY100" s="512"/>
      <c r="KIZ100" s="512"/>
      <c r="KJD100" s="512"/>
      <c r="KJF100" s="512"/>
      <c r="KJG100" s="512"/>
      <c r="KJH100" s="512"/>
      <c r="KJL100" s="512"/>
      <c r="KJN100" s="512"/>
      <c r="KJO100" s="512"/>
      <c r="KJP100" s="512"/>
      <c r="KJT100" s="512"/>
      <c r="KJV100" s="512"/>
      <c r="KJW100" s="512"/>
      <c r="KJX100" s="512"/>
      <c r="KKB100" s="512"/>
      <c r="KKD100" s="512"/>
      <c r="KKE100" s="512"/>
      <c r="KKF100" s="512"/>
      <c r="KKJ100" s="512"/>
      <c r="KKL100" s="512"/>
      <c r="KKM100" s="512"/>
      <c r="KKN100" s="512"/>
      <c r="KKR100" s="512"/>
      <c r="KKT100" s="512"/>
      <c r="KKU100" s="512"/>
      <c r="KKV100" s="512"/>
      <c r="KKZ100" s="512"/>
      <c r="KLB100" s="512"/>
      <c r="KLC100" s="512"/>
      <c r="KLD100" s="512"/>
      <c r="KLH100" s="512"/>
      <c r="KLJ100" s="512"/>
      <c r="KLK100" s="512"/>
      <c r="KLL100" s="512"/>
      <c r="KLP100" s="512"/>
      <c r="KLR100" s="512"/>
      <c r="KLS100" s="512"/>
      <c r="KLT100" s="512"/>
      <c r="KLX100" s="512"/>
      <c r="KLZ100" s="512"/>
      <c r="KMA100" s="512"/>
      <c r="KMB100" s="512"/>
      <c r="KMF100" s="512"/>
      <c r="KMH100" s="512"/>
      <c r="KMI100" s="512"/>
      <c r="KMJ100" s="512"/>
      <c r="KMN100" s="512"/>
      <c r="KMP100" s="512"/>
      <c r="KMQ100" s="512"/>
      <c r="KMR100" s="512"/>
      <c r="KMV100" s="512"/>
      <c r="KMX100" s="512"/>
      <c r="KMY100" s="512"/>
      <c r="KMZ100" s="512"/>
      <c r="KND100" s="512"/>
      <c r="KNF100" s="512"/>
      <c r="KNG100" s="512"/>
      <c r="KNH100" s="512"/>
      <c r="KNL100" s="512"/>
      <c r="KNN100" s="512"/>
      <c r="KNO100" s="512"/>
      <c r="KNP100" s="512"/>
      <c r="KNT100" s="512"/>
      <c r="KNV100" s="512"/>
      <c r="KNW100" s="512"/>
      <c r="KNX100" s="512"/>
      <c r="KOB100" s="512"/>
      <c r="KOD100" s="512"/>
      <c r="KOE100" s="512"/>
      <c r="KOF100" s="512"/>
      <c r="KOJ100" s="512"/>
      <c r="KOL100" s="512"/>
      <c r="KOM100" s="512"/>
      <c r="KON100" s="512"/>
      <c r="KOR100" s="512"/>
      <c r="KOT100" s="512"/>
      <c r="KOU100" s="512"/>
      <c r="KOV100" s="512"/>
      <c r="KOZ100" s="512"/>
      <c r="KPB100" s="512"/>
      <c r="KPC100" s="512"/>
      <c r="KPD100" s="512"/>
      <c r="KPH100" s="512"/>
      <c r="KPJ100" s="512"/>
      <c r="KPK100" s="512"/>
      <c r="KPL100" s="512"/>
      <c r="KPP100" s="512"/>
      <c r="KPR100" s="512"/>
      <c r="KPS100" s="512"/>
      <c r="KPT100" s="512"/>
      <c r="KPX100" s="512"/>
      <c r="KPZ100" s="512"/>
      <c r="KQA100" s="512"/>
      <c r="KQB100" s="512"/>
      <c r="KQF100" s="512"/>
      <c r="KQH100" s="512"/>
      <c r="KQI100" s="512"/>
      <c r="KQJ100" s="512"/>
      <c r="KQN100" s="512"/>
      <c r="KQP100" s="512"/>
      <c r="KQQ100" s="512"/>
      <c r="KQR100" s="512"/>
      <c r="KQV100" s="512"/>
      <c r="KQX100" s="512"/>
      <c r="KQY100" s="512"/>
      <c r="KQZ100" s="512"/>
      <c r="KRD100" s="512"/>
      <c r="KRF100" s="512"/>
      <c r="KRG100" s="512"/>
      <c r="KRH100" s="512"/>
      <c r="KRL100" s="512"/>
      <c r="KRN100" s="512"/>
      <c r="KRO100" s="512"/>
      <c r="KRP100" s="512"/>
      <c r="KRT100" s="512"/>
      <c r="KRV100" s="512"/>
      <c r="KRW100" s="512"/>
      <c r="KRX100" s="512"/>
      <c r="KSB100" s="512"/>
      <c r="KSD100" s="512"/>
      <c r="KSE100" s="512"/>
      <c r="KSF100" s="512"/>
      <c r="KSJ100" s="512"/>
      <c r="KSL100" s="512"/>
      <c r="KSM100" s="512"/>
      <c r="KSN100" s="512"/>
      <c r="KSR100" s="512"/>
      <c r="KST100" s="512"/>
      <c r="KSU100" s="512"/>
      <c r="KSV100" s="512"/>
      <c r="KSZ100" s="512"/>
      <c r="KTB100" s="512"/>
      <c r="KTC100" s="512"/>
      <c r="KTD100" s="512"/>
      <c r="KTH100" s="512"/>
      <c r="KTJ100" s="512"/>
      <c r="KTK100" s="512"/>
      <c r="KTL100" s="512"/>
      <c r="KTP100" s="512"/>
      <c r="KTR100" s="512"/>
      <c r="KTS100" s="512"/>
      <c r="KTT100" s="512"/>
      <c r="KTX100" s="512"/>
      <c r="KTZ100" s="512"/>
      <c r="KUA100" s="512"/>
      <c r="KUB100" s="512"/>
      <c r="KUF100" s="512"/>
      <c r="KUH100" s="512"/>
      <c r="KUI100" s="512"/>
      <c r="KUJ100" s="512"/>
      <c r="KUN100" s="512"/>
      <c r="KUP100" s="512"/>
      <c r="KUQ100" s="512"/>
      <c r="KUR100" s="512"/>
      <c r="KUV100" s="512"/>
      <c r="KUX100" s="512"/>
      <c r="KUY100" s="512"/>
      <c r="KUZ100" s="512"/>
      <c r="KVD100" s="512"/>
      <c r="KVF100" s="512"/>
      <c r="KVG100" s="512"/>
      <c r="KVH100" s="512"/>
      <c r="KVL100" s="512"/>
      <c r="KVN100" s="512"/>
      <c r="KVO100" s="512"/>
      <c r="KVP100" s="512"/>
      <c r="KVT100" s="512"/>
      <c r="KVV100" s="512"/>
      <c r="KVW100" s="512"/>
      <c r="KVX100" s="512"/>
      <c r="KWB100" s="512"/>
      <c r="KWD100" s="512"/>
      <c r="KWE100" s="512"/>
      <c r="KWF100" s="512"/>
      <c r="KWJ100" s="512"/>
      <c r="KWL100" s="512"/>
      <c r="KWM100" s="512"/>
      <c r="KWN100" s="512"/>
      <c r="KWR100" s="512"/>
      <c r="KWT100" s="512"/>
      <c r="KWU100" s="512"/>
      <c r="KWV100" s="512"/>
      <c r="KWZ100" s="512"/>
      <c r="KXB100" s="512"/>
      <c r="KXC100" s="512"/>
      <c r="KXD100" s="512"/>
      <c r="KXH100" s="512"/>
      <c r="KXJ100" s="512"/>
      <c r="KXK100" s="512"/>
      <c r="KXL100" s="512"/>
      <c r="KXP100" s="512"/>
      <c r="KXR100" s="512"/>
      <c r="KXS100" s="512"/>
      <c r="KXT100" s="512"/>
      <c r="KXX100" s="512"/>
      <c r="KXZ100" s="512"/>
      <c r="KYA100" s="512"/>
      <c r="KYB100" s="512"/>
      <c r="KYF100" s="512"/>
      <c r="KYH100" s="512"/>
      <c r="KYI100" s="512"/>
      <c r="KYJ100" s="512"/>
      <c r="KYN100" s="512"/>
      <c r="KYP100" s="512"/>
      <c r="KYQ100" s="512"/>
      <c r="KYR100" s="512"/>
      <c r="KYV100" s="512"/>
      <c r="KYX100" s="512"/>
      <c r="KYY100" s="512"/>
      <c r="KYZ100" s="512"/>
      <c r="KZD100" s="512"/>
      <c r="KZF100" s="512"/>
      <c r="KZG100" s="512"/>
      <c r="KZH100" s="512"/>
      <c r="KZL100" s="512"/>
      <c r="KZN100" s="512"/>
      <c r="KZO100" s="512"/>
      <c r="KZP100" s="512"/>
      <c r="KZT100" s="512"/>
      <c r="KZV100" s="512"/>
      <c r="KZW100" s="512"/>
      <c r="KZX100" s="512"/>
      <c r="LAB100" s="512"/>
      <c r="LAD100" s="512"/>
      <c r="LAE100" s="512"/>
      <c r="LAF100" s="512"/>
      <c r="LAJ100" s="512"/>
      <c r="LAL100" s="512"/>
      <c r="LAM100" s="512"/>
      <c r="LAN100" s="512"/>
      <c r="LAR100" s="512"/>
      <c r="LAT100" s="512"/>
      <c r="LAU100" s="512"/>
      <c r="LAV100" s="512"/>
      <c r="LAZ100" s="512"/>
      <c r="LBB100" s="512"/>
      <c r="LBC100" s="512"/>
      <c r="LBD100" s="512"/>
      <c r="LBH100" s="512"/>
      <c r="LBJ100" s="512"/>
      <c r="LBK100" s="512"/>
      <c r="LBL100" s="512"/>
      <c r="LBP100" s="512"/>
      <c r="LBR100" s="512"/>
      <c r="LBS100" s="512"/>
      <c r="LBT100" s="512"/>
      <c r="LBX100" s="512"/>
      <c r="LBZ100" s="512"/>
      <c r="LCA100" s="512"/>
      <c r="LCB100" s="512"/>
      <c r="LCF100" s="512"/>
      <c r="LCH100" s="512"/>
      <c r="LCI100" s="512"/>
      <c r="LCJ100" s="512"/>
      <c r="LCN100" s="512"/>
      <c r="LCP100" s="512"/>
      <c r="LCQ100" s="512"/>
      <c r="LCR100" s="512"/>
      <c r="LCV100" s="512"/>
      <c r="LCX100" s="512"/>
      <c r="LCY100" s="512"/>
      <c r="LCZ100" s="512"/>
      <c r="LDD100" s="512"/>
      <c r="LDF100" s="512"/>
      <c r="LDG100" s="512"/>
      <c r="LDH100" s="512"/>
      <c r="LDL100" s="512"/>
      <c r="LDN100" s="512"/>
      <c r="LDO100" s="512"/>
      <c r="LDP100" s="512"/>
      <c r="LDT100" s="512"/>
      <c r="LDV100" s="512"/>
      <c r="LDW100" s="512"/>
      <c r="LDX100" s="512"/>
      <c r="LEB100" s="512"/>
      <c r="LED100" s="512"/>
      <c r="LEE100" s="512"/>
      <c r="LEF100" s="512"/>
      <c r="LEJ100" s="512"/>
      <c r="LEL100" s="512"/>
      <c r="LEM100" s="512"/>
      <c r="LEN100" s="512"/>
      <c r="LER100" s="512"/>
      <c r="LET100" s="512"/>
      <c r="LEU100" s="512"/>
      <c r="LEV100" s="512"/>
      <c r="LEZ100" s="512"/>
      <c r="LFB100" s="512"/>
      <c r="LFC100" s="512"/>
      <c r="LFD100" s="512"/>
      <c r="LFH100" s="512"/>
      <c r="LFJ100" s="512"/>
      <c r="LFK100" s="512"/>
      <c r="LFL100" s="512"/>
      <c r="LFP100" s="512"/>
      <c r="LFR100" s="512"/>
      <c r="LFS100" s="512"/>
      <c r="LFT100" s="512"/>
      <c r="LFX100" s="512"/>
      <c r="LFZ100" s="512"/>
      <c r="LGA100" s="512"/>
      <c r="LGB100" s="512"/>
      <c r="LGF100" s="512"/>
      <c r="LGH100" s="512"/>
      <c r="LGI100" s="512"/>
      <c r="LGJ100" s="512"/>
      <c r="LGN100" s="512"/>
      <c r="LGP100" s="512"/>
      <c r="LGQ100" s="512"/>
      <c r="LGR100" s="512"/>
      <c r="LGV100" s="512"/>
      <c r="LGX100" s="512"/>
      <c r="LGY100" s="512"/>
      <c r="LGZ100" s="512"/>
      <c r="LHD100" s="512"/>
      <c r="LHF100" s="512"/>
      <c r="LHG100" s="512"/>
      <c r="LHH100" s="512"/>
      <c r="LHL100" s="512"/>
      <c r="LHN100" s="512"/>
      <c r="LHO100" s="512"/>
      <c r="LHP100" s="512"/>
      <c r="LHT100" s="512"/>
      <c r="LHV100" s="512"/>
      <c r="LHW100" s="512"/>
      <c r="LHX100" s="512"/>
      <c r="LIB100" s="512"/>
      <c r="LID100" s="512"/>
      <c r="LIE100" s="512"/>
      <c r="LIF100" s="512"/>
      <c r="LIJ100" s="512"/>
      <c r="LIL100" s="512"/>
      <c r="LIM100" s="512"/>
      <c r="LIN100" s="512"/>
      <c r="LIR100" s="512"/>
      <c r="LIT100" s="512"/>
      <c r="LIU100" s="512"/>
      <c r="LIV100" s="512"/>
      <c r="LIZ100" s="512"/>
      <c r="LJB100" s="512"/>
      <c r="LJC100" s="512"/>
      <c r="LJD100" s="512"/>
      <c r="LJH100" s="512"/>
      <c r="LJJ100" s="512"/>
      <c r="LJK100" s="512"/>
      <c r="LJL100" s="512"/>
      <c r="LJP100" s="512"/>
      <c r="LJR100" s="512"/>
      <c r="LJS100" s="512"/>
      <c r="LJT100" s="512"/>
      <c r="LJX100" s="512"/>
      <c r="LJZ100" s="512"/>
      <c r="LKA100" s="512"/>
      <c r="LKB100" s="512"/>
      <c r="LKF100" s="512"/>
      <c r="LKH100" s="512"/>
      <c r="LKI100" s="512"/>
      <c r="LKJ100" s="512"/>
      <c r="LKN100" s="512"/>
      <c r="LKP100" s="512"/>
      <c r="LKQ100" s="512"/>
      <c r="LKR100" s="512"/>
      <c r="LKV100" s="512"/>
      <c r="LKX100" s="512"/>
      <c r="LKY100" s="512"/>
      <c r="LKZ100" s="512"/>
      <c r="LLD100" s="512"/>
      <c r="LLF100" s="512"/>
      <c r="LLG100" s="512"/>
      <c r="LLH100" s="512"/>
      <c r="LLL100" s="512"/>
      <c r="LLN100" s="512"/>
      <c r="LLO100" s="512"/>
      <c r="LLP100" s="512"/>
      <c r="LLT100" s="512"/>
      <c r="LLV100" s="512"/>
      <c r="LLW100" s="512"/>
      <c r="LLX100" s="512"/>
      <c r="LMB100" s="512"/>
      <c r="LMD100" s="512"/>
      <c r="LME100" s="512"/>
      <c r="LMF100" s="512"/>
      <c r="LMJ100" s="512"/>
      <c r="LML100" s="512"/>
      <c r="LMM100" s="512"/>
      <c r="LMN100" s="512"/>
      <c r="LMR100" s="512"/>
      <c r="LMT100" s="512"/>
      <c r="LMU100" s="512"/>
      <c r="LMV100" s="512"/>
      <c r="LMZ100" s="512"/>
      <c r="LNB100" s="512"/>
      <c r="LNC100" s="512"/>
      <c r="LND100" s="512"/>
      <c r="LNH100" s="512"/>
      <c r="LNJ100" s="512"/>
      <c r="LNK100" s="512"/>
      <c r="LNL100" s="512"/>
      <c r="LNP100" s="512"/>
      <c r="LNR100" s="512"/>
      <c r="LNS100" s="512"/>
      <c r="LNT100" s="512"/>
      <c r="LNX100" s="512"/>
      <c r="LNZ100" s="512"/>
      <c r="LOA100" s="512"/>
      <c r="LOB100" s="512"/>
      <c r="LOF100" s="512"/>
      <c r="LOH100" s="512"/>
      <c r="LOI100" s="512"/>
      <c r="LOJ100" s="512"/>
      <c r="LON100" s="512"/>
      <c r="LOP100" s="512"/>
      <c r="LOQ100" s="512"/>
      <c r="LOR100" s="512"/>
      <c r="LOV100" s="512"/>
      <c r="LOX100" s="512"/>
      <c r="LOY100" s="512"/>
      <c r="LOZ100" s="512"/>
      <c r="LPD100" s="512"/>
      <c r="LPF100" s="512"/>
      <c r="LPG100" s="512"/>
      <c r="LPH100" s="512"/>
      <c r="LPL100" s="512"/>
      <c r="LPN100" s="512"/>
      <c r="LPO100" s="512"/>
      <c r="LPP100" s="512"/>
      <c r="LPT100" s="512"/>
      <c r="LPV100" s="512"/>
      <c r="LPW100" s="512"/>
      <c r="LPX100" s="512"/>
      <c r="LQB100" s="512"/>
      <c r="LQD100" s="512"/>
      <c r="LQE100" s="512"/>
      <c r="LQF100" s="512"/>
      <c r="LQJ100" s="512"/>
      <c r="LQL100" s="512"/>
      <c r="LQM100" s="512"/>
      <c r="LQN100" s="512"/>
      <c r="LQR100" s="512"/>
      <c r="LQT100" s="512"/>
      <c r="LQU100" s="512"/>
      <c r="LQV100" s="512"/>
      <c r="LQZ100" s="512"/>
      <c r="LRB100" s="512"/>
      <c r="LRC100" s="512"/>
      <c r="LRD100" s="512"/>
      <c r="LRH100" s="512"/>
      <c r="LRJ100" s="512"/>
      <c r="LRK100" s="512"/>
      <c r="LRL100" s="512"/>
      <c r="LRP100" s="512"/>
      <c r="LRR100" s="512"/>
      <c r="LRS100" s="512"/>
      <c r="LRT100" s="512"/>
      <c r="LRX100" s="512"/>
      <c r="LRZ100" s="512"/>
      <c r="LSA100" s="512"/>
      <c r="LSB100" s="512"/>
      <c r="LSF100" s="512"/>
      <c r="LSH100" s="512"/>
      <c r="LSI100" s="512"/>
      <c r="LSJ100" s="512"/>
      <c r="LSN100" s="512"/>
      <c r="LSP100" s="512"/>
      <c r="LSQ100" s="512"/>
      <c r="LSR100" s="512"/>
      <c r="LSV100" s="512"/>
      <c r="LSX100" s="512"/>
      <c r="LSY100" s="512"/>
      <c r="LSZ100" s="512"/>
      <c r="LTD100" s="512"/>
      <c r="LTF100" s="512"/>
      <c r="LTG100" s="512"/>
      <c r="LTH100" s="512"/>
      <c r="LTL100" s="512"/>
      <c r="LTN100" s="512"/>
      <c r="LTO100" s="512"/>
      <c r="LTP100" s="512"/>
      <c r="LTT100" s="512"/>
      <c r="LTV100" s="512"/>
      <c r="LTW100" s="512"/>
      <c r="LTX100" s="512"/>
      <c r="LUB100" s="512"/>
      <c r="LUD100" s="512"/>
      <c r="LUE100" s="512"/>
      <c r="LUF100" s="512"/>
      <c r="LUJ100" s="512"/>
      <c r="LUL100" s="512"/>
      <c r="LUM100" s="512"/>
      <c r="LUN100" s="512"/>
      <c r="LUR100" s="512"/>
      <c r="LUT100" s="512"/>
      <c r="LUU100" s="512"/>
      <c r="LUV100" s="512"/>
      <c r="LUZ100" s="512"/>
      <c r="LVB100" s="512"/>
      <c r="LVC100" s="512"/>
      <c r="LVD100" s="512"/>
      <c r="LVH100" s="512"/>
      <c r="LVJ100" s="512"/>
      <c r="LVK100" s="512"/>
      <c r="LVL100" s="512"/>
      <c r="LVP100" s="512"/>
      <c r="LVR100" s="512"/>
      <c r="LVS100" s="512"/>
      <c r="LVT100" s="512"/>
      <c r="LVX100" s="512"/>
      <c r="LVZ100" s="512"/>
      <c r="LWA100" s="512"/>
      <c r="LWB100" s="512"/>
      <c r="LWF100" s="512"/>
      <c r="LWH100" s="512"/>
      <c r="LWI100" s="512"/>
      <c r="LWJ100" s="512"/>
      <c r="LWN100" s="512"/>
      <c r="LWP100" s="512"/>
      <c r="LWQ100" s="512"/>
      <c r="LWR100" s="512"/>
      <c r="LWV100" s="512"/>
      <c r="LWX100" s="512"/>
      <c r="LWY100" s="512"/>
      <c r="LWZ100" s="512"/>
      <c r="LXD100" s="512"/>
      <c r="LXF100" s="512"/>
      <c r="LXG100" s="512"/>
      <c r="LXH100" s="512"/>
      <c r="LXL100" s="512"/>
      <c r="LXN100" s="512"/>
      <c r="LXO100" s="512"/>
      <c r="LXP100" s="512"/>
      <c r="LXT100" s="512"/>
      <c r="LXV100" s="512"/>
      <c r="LXW100" s="512"/>
      <c r="LXX100" s="512"/>
      <c r="LYB100" s="512"/>
      <c r="LYD100" s="512"/>
      <c r="LYE100" s="512"/>
      <c r="LYF100" s="512"/>
      <c r="LYJ100" s="512"/>
      <c r="LYL100" s="512"/>
      <c r="LYM100" s="512"/>
      <c r="LYN100" s="512"/>
      <c r="LYR100" s="512"/>
      <c r="LYT100" s="512"/>
      <c r="LYU100" s="512"/>
      <c r="LYV100" s="512"/>
      <c r="LYZ100" s="512"/>
      <c r="LZB100" s="512"/>
      <c r="LZC100" s="512"/>
      <c r="LZD100" s="512"/>
      <c r="LZH100" s="512"/>
      <c r="LZJ100" s="512"/>
      <c r="LZK100" s="512"/>
      <c r="LZL100" s="512"/>
      <c r="LZP100" s="512"/>
      <c r="LZR100" s="512"/>
      <c r="LZS100" s="512"/>
      <c r="LZT100" s="512"/>
      <c r="LZX100" s="512"/>
      <c r="LZZ100" s="512"/>
      <c r="MAA100" s="512"/>
      <c r="MAB100" s="512"/>
      <c r="MAF100" s="512"/>
      <c r="MAH100" s="512"/>
      <c r="MAI100" s="512"/>
      <c r="MAJ100" s="512"/>
      <c r="MAN100" s="512"/>
      <c r="MAP100" s="512"/>
      <c r="MAQ100" s="512"/>
      <c r="MAR100" s="512"/>
      <c r="MAV100" s="512"/>
      <c r="MAX100" s="512"/>
      <c r="MAY100" s="512"/>
      <c r="MAZ100" s="512"/>
      <c r="MBD100" s="512"/>
      <c r="MBF100" s="512"/>
      <c r="MBG100" s="512"/>
      <c r="MBH100" s="512"/>
      <c r="MBL100" s="512"/>
      <c r="MBN100" s="512"/>
      <c r="MBO100" s="512"/>
      <c r="MBP100" s="512"/>
      <c r="MBT100" s="512"/>
      <c r="MBV100" s="512"/>
      <c r="MBW100" s="512"/>
      <c r="MBX100" s="512"/>
      <c r="MCB100" s="512"/>
      <c r="MCD100" s="512"/>
      <c r="MCE100" s="512"/>
      <c r="MCF100" s="512"/>
      <c r="MCJ100" s="512"/>
      <c r="MCL100" s="512"/>
      <c r="MCM100" s="512"/>
      <c r="MCN100" s="512"/>
      <c r="MCR100" s="512"/>
      <c r="MCT100" s="512"/>
      <c r="MCU100" s="512"/>
      <c r="MCV100" s="512"/>
      <c r="MCZ100" s="512"/>
      <c r="MDB100" s="512"/>
      <c r="MDC100" s="512"/>
      <c r="MDD100" s="512"/>
      <c r="MDH100" s="512"/>
      <c r="MDJ100" s="512"/>
      <c r="MDK100" s="512"/>
      <c r="MDL100" s="512"/>
      <c r="MDP100" s="512"/>
      <c r="MDR100" s="512"/>
      <c r="MDS100" s="512"/>
      <c r="MDT100" s="512"/>
      <c r="MDX100" s="512"/>
      <c r="MDZ100" s="512"/>
      <c r="MEA100" s="512"/>
      <c r="MEB100" s="512"/>
      <c r="MEF100" s="512"/>
      <c r="MEH100" s="512"/>
      <c r="MEI100" s="512"/>
      <c r="MEJ100" s="512"/>
      <c r="MEN100" s="512"/>
      <c r="MEP100" s="512"/>
      <c r="MEQ100" s="512"/>
      <c r="MER100" s="512"/>
      <c r="MEV100" s="512"/>
      <c r="MEX100" s="512"/>
      <c r="MEY100" s="512"/>
      <c r="MEZ100" s="512"/>
      <c r="MFD100" s="512"/>
      <c r="MFF100" s="512"/>
      <c r="MFG100" s="512"/>
      <c r="MFH100" s="512"/>
      <c r="MFL100" s="512"/>
      <c r="MFN100" s="512"/>
      <c r="MFO100" s="512"/>
      <c r="MFP100" s="512"/>
      <c r="MFT100" s="512"/>
      <c r="MFV100" s="512"/>
      <c r="MFW100" s="512"/>
      <c r="MFX100" s="512"/>
      <c r="MGB100" s="512"/>
      <c r="MGD100" s="512"/>
      <c r="MGE100" s="512"/>
      <c r="MGF100" s="512"/>
      <c r="MGJ100" s="512"/>
      <c r="MGL100" s="512"/>
      <c r="MGM100" s="512"/>
      <c r="MGN100" s="512"/>
      <c r="MGR100" s="512"/>
      <c r="MGT100" s="512"/>
      <c r="MGU100" s="512"/>
      <c r="MGV100" s="512"/>
      <c r="MGZ100" s="512"/>
      <c r="MHB100" s="512"/>
      <c r="MHC100" s="512"/>
      <c r="MHD100" s="512"/>
      <c r="MHH100" s="512"/>
      <c r="MHJ100" s="512"/>
      <c r="MHK100" s="512"/>
      <c r="MHL100" s="512"/>
      <c r="MHP100" s="512"/>
      <c r="MHR100" s="512"/>
      <c r="MHS100" s="512"/>
      <c r="MHT100" s="512"/>
      <c r="MHX100" s="512"/>
      <c r="MHZ100" s="512"/>
      <c r="MIA100" s="512"/>
      <c r="MIB100" s="512"/>
      <c r="MIF100" s="512"/>
      <c r="MIH100" s="512"/>
      <c r="MII100" s="512"/>
      <c r="MIJ100" s="512"/>
      <c r="MIN100" s="512"/>
      <c r="MIP100" s="512"/>
      <c r="MIQ100" s="512"/>
      <c r="MIR100" s="512"/>
      <c r="MIV100" s="512"/>
      <c r="MIX100" s="512"/>
      <c r="MIY100" s="512"/>
      <c r="MIZ100" s="512"/>
      <c r="MJD100" s="512"/>
      <c r="MJF100" s="512"/>
      <c r="MJG100" s="512"/>
      <c r="MJH100" s="512"/>
      <c r="MJL100" s="512"/>
      <c r="MJN100" s="512"/>
      <c r="MJO100" s="512"/>
      <c r="MJP100" s="512"/>
      <c r="MJT100" s="512"/>
      <c r="MJV100" s="512"/>
      <c r="MJW100" s="512"/>
      <c r="MJX100" s="512"/>
      <c r="MKB100" s="512"/>
      <c r="MKD100" s="512"/>
      <c r="MKE100" s="512"/>
      <c r="MKF100" s="512"/>
      <c r="MKJ100" s="512"/>
      <c r="MKL100" s="512"/>
      <c r="MKM100" s="512"/>
      <c r="MKN100" s="512"/>
      <c r="MKR100" s="512"/>
      <c r="MKT100" s="512"/>
      <c r="MKU100" s="512"/>
      <c r="MKV100" s="512"/>
      <c r="MKZ100" s="512"/>
      <c r="MLB100" s="512"/>
      <c r="MLC100" s="512"/>
      <c r="MLD100" s="512"/>
      <c r="MLH100" s="512"/>
      <c r="MLJ100" s="512"/>
      <c r="MLK100" s="512"/>
      <c r="MLL100" s="512"/>
      <c r="MLP100" s="512"/>
      <c r="MLR100" s="512"/>
      <c r="MLS100" s="512"/>
      <c r="MLT100" s="512"/>
      <c r="MLX100" s="512"/>
      <c r="MLZ100" s="512"/>
      <c r="MMA100" s="512"/>
      <c r="MMB100" s="512"/>
      <c r="MMF100" s="512"/>
      <c r="MMH100" s="512"/>
      <c r="MMI100" s="512"/>
      <c r="MMJ100" s="512"/>
      <c r="MMN100" s="512"/>
      <c r="MMP100" s="512"/>
      <c r="MMQ100" s="512"/>
      <c r="MMR100" s="512"/>
      <c r="MMV100" s="512"/>
      <c r="MMX100" s="512"/>
      <c r="MMY100" s="512"/>
      <c r="MMZ100" s="512"/>
      <c r="MND100" s="512"/>
      <c r="MNF100" s="512"/>
      <c r="MNG100" s="512"/>
      <c r="MNH100" s="512"/>
      <c r="MNL100" s="512"/>
      <c r="MNN100" s="512"/>
      <c r="MNO100" s="512"/>
      <c r="MNP100" s="512"/>
      <c r="MNT100" s="512"/>
      <c r="MNV100" s="512"/>
      <c r="MNW100" s="512"/>
      <c r="MNX100" s="512"/>
      <c r="MOB100" s="512"/>
      <c r="MOD100" s="512"/>
      <c r="MOE100" s="512"/>
      <c r="MOF100" s="512"/>
      <c r="MOJ100" s="512"/>
      <c r="MOL100" s="512"/>
      <c r="MOM100" s="512"/>
      <c r="MON100" s="512"/>
      <c r="MOR100" s="512"/>
      <c r="MOT100" s="512"/>
      <c r="MOU100" s="512"/>
      <c r="MOV100" s="512"/>
      <c r="MOZ100" s="512"/>
      <c r="MPB100" s="512"/>
      <c r="MPC100" s="512"/>
      <c r="MPD100" s="512"/>
      <c r="MPH100" s="512"/>
      <c r="MPJ100" s="512"/>
      <c r="MPK100" s="512"/>
      <c r="MPL100" s="512"/>
      <c r="MPP100" s="512"/>
      <c r="MPR100" s="512"/>
      <c r="MPS100" s="512"/>
      <c r="MPT100" s="512"/>
      <c r="MPX100" s="512"/>
      <c r="MPZ100" s="512"/>
      <c r="MQA100" s="512"/>
      <c r="MQB100" s="512"/>
      <c r="MQF100" s="512"/>
      <c r="MQH100" s="512"/>
      <c r="MQI100" s="512"/>
      <c r="MQJ100" s="512"/>
      <c r="MQN100" s="512"/>
      <c r="MQP100" s="512"/>
      <c r="MQQ100" s="512"/>
      <c r="MQR100" s="512"/>
      <c r="MQV100" s="512"/>
      <c r="MQX100" s="512"/>
      <c r="MQY100" s="512"/>
      <c r="MQZ100" s="512"/>
      <c r="MRD100" s="512"/>
      <c r="MRF100" s="512"/>
      <c r="MRG100" s="512"/>
      <c r="MRH100" s="512"/>
      <c r="MRL100" s="512"/>
      <c r="MRN100" s="512"/>
      <c r="MRO100" s="512"/>
      <c r="MRP100" s="512"/>
      <c r="MRT100" s="512"/>
      <c r="MRV100" s="512"/>
      <c r="MRW100" s="512"/>
      <c r="MRX100" s="512"/>
      <c r="MSB100" s="512"/>
      <c r="MSD100" s="512"/>
      <c r="MSE100" s="512"/>
      <c r="MSF100" s="512"/>
      <c r="MSJ100" s="512"/>
      <c r="MSL100" s="512"/>
      <c r="MSM100" s="512"/>
      <c r="MSN100" s="512"/>
      <c r="MSR100" s="512"/>
      <c r="MST100" s="512"/>
      <c r="MSU100" s="512"/>
      <c r="MSV100" s="512"/>
      <c r="MSZ100" s="512"/>
      <c r="MTB100" s="512"/>
      <c r="MTC100" s="512"/>
      <c r="MTD100" s="512"/>
      <c r="MTH100" s="512"/>
      <c r="MTJ100" s="512"/>
      <c r="MTK100" s="512"/>
      <c r="MTL100" s="512"/>
      <c r="MTP100" s="512"/>
      <c r="MTR100" s="512"/>
      <c r="MTS100" s="512"/>
      <c r="MTT100" s="512"/>
      <c r="MTX100" s="512"/>
      <c r="MTZ100" s="512"/>
      <c r="MUA100" s="512"/>
      <c r="MUB100" s="512"/>
      <c r="MUF100" s="512"/>
      <c r="MUH100" s="512"/>
      <c r="MUI100" s="512"/>
      <c r="MUJ100" s="512"/>
      <c r="MUN100" s="512"/>
      <c r="MUP100" s="512"/>
      <c r="MUQ100" s="512"/>
      <c r="MUR100" s="512"/>
      <c r="MUV100" s="512"/>
      <c r="MUX100" s="512"/>
      <c r="MUY100" s="512"/>
      <c r="MUZ100" s="512"/>
      <c r="MVD100" s="512"/>
      <c r="MVF100" s="512"/>
      <c r="MVG100" s="512"/>
      <c r="MVH100" s="512"/>
      <c r="MVL100" s="512"/>
      <c r="MVN100" s="512"/>
      <c r="MVO100" s="512"/>
      <c r="MVP100" s="512"/>
      <c r="MVT100" s="512"/>
      <c r="MVV100" s="512"/>
      <c r="MVW100" s="512"/>
      <c r="MVX100" s="512"/>
      <c r="MWB100" s="512"/>
      <c r="MWD100" s="512"/>
      <c r="MWE100" s="512"/>
      <c r="MWF100" s="512"/>
      <c r="MWJ100" s="512"/>
      <c r="MWL100" s="512"/>
      <c r="MWM100" s="512"/>
      <c r="MWN100" s="512"/>
      <c r="MWR100" s="512"/>
      <c r="MWT100" s="512"/>
      <c r="MWU100" s="512"/>
      <c r="MWV100" s="512"/>
      <c r="MWZ100" s="512"/>
      <c r="MXB100" s="512"/>
      <c r="MXC100" s="512"/>
      <c r="MXD100" s="512"/>
      <c r="MXH100" s="512"/>
      <c r="MXJ100" s="512"/>
      <c r="MXK100" s="512"/>
      <c r="MXL100" s="512"/>
      <c r="MXP100" s="512"/>
      <c r="MXR100" s="512"/>
      <c r="MXS100" s="512"/>
      <c r="MXT100" s="512"/>
      <c r="MXX100" s="512"/>
      <c r="MXZ100" s="512"/>
      <c r="MYA100" s="512"/>
      <c r="MYB100" s="512"/>
      <c r="MYF100" s="512"/>
      <c r="MYH100" s="512"/>
      <c r="MYI100" s="512"/>
      <c r="MYJ100" s="512"/>
      <c r="MYN100" s="512"/>
      <c r="MYP100" s="512"/>
      <c r="MYQ100" s="512"/>
      <c r="MYR100" s="512"/>
      <c r="MYV100" s="512"/>
      <c r="MYX100" s="512"/>
      <c r="MYY100" s="512"/>
      <c r="MYZ100" s="512"/>
      <c r="MZD100" s="512"/>
      <c r="MZF100" s="512"/>
      <c r="MZG100" s="512"/>
      <c r="MZH100" s="512"/>
      <c r="MZL100" s="512"/>
      <c r="MZN100" s="512"/>
      <c r="MZO100" s="512"/>
      <c r="MZP100" s="512"/>
      <c r="MZT100" s="512"/>
      <c r="MZV100" s="512"/>
      <c r="MZW100" s="512"/>
      <c r="MZX100" s="512"/>
      <c r="NAB100" s="512"/>
      <c r="NAD100" s="512"/>
      <c r="NAE100" s="512"/>
      <c r="NAF100" s="512"/>
      <c r="NAJ100" s="512"/>
      <c r="NAL100" s="512"/>
      <c r="NAM100" s="512"/>
      <c r="NAN100" s="512"/>
      <c r="NAR100" s="512"/>
      <c r="NAT100" s="512"/>
      <c r="NAU100" s="512"/>
      <c r="NAV100" s="512"/>
      <c r="NAZ100" s="512"/>
      <c r="NBB100" s="512"/>
      <c r="NBC100" s="512"/>
      <c r="NBD100" s="512"/>
      <c r="NBH100" s="512"/>
      <c r="NBJ100" s="512"/>
      <c r="NBK100" s="512"/>
      <c r="NBL100" s="512"/>
      <c r="NBP100" s="512"/>
      <c r="NBR100" s="512"/>
      <c r="NBS100" s="512"/>
      <c r="NBT100" s="512"/>
      <c r="NBX100" s="512"/>
      <c r="NBZ100" s="512"/>
      <c r="NCA100" s="512"/>
      <c r="NCB100" s="512"/>
      <c r="NCF100" s="512"/>
      <c r="NCH100" s="512"/>
      <c r="NCI100" s="512"/>
      <c r="NCJ100" s="512"/>
      <c r="NCN100" s="512"/>
      <c r="NCP100" s="512"/>
      <c r="NCQ100" s="512"/>
      <c r="NCR100" s="512"/>
      <c r="NCV100" s="512"/>
      <c r="NCX100" s="512"/>
      <c r="NCY100" s="512"/>
      <c r="NCZ100" s="512"/>
      <c r="NDD100" s="512"/>
      <c r="NDF100" s="512"/>
      <c r="NDG100" s="512"/>
      <c r="NDH100" s="512"/>
      <c r="NDL100" s="512"/>
      <c r="NDN100" s="512"/>
      <c r="NDO100" s="512"/>
      <c r="NDP100" s="512"/>
      <c r="NDT100" s="512"/>
      <c r="NDV100" s="512"/>
      <c r="NDW100" s="512"/>
      <c r="NDX100" s="512"/>
      <c r="NEB100" s="512"/>
      <c r="NED100" s="512"/>
      <c r="NEE100" s="512"/>
      <c r="NEF100" s="512"/>
      <c r="NEJ100" s="512"/>
      <c r="NEL100" s="512"/>
      <c r="NEM100" s="512"/>
      <c r="NEN100" s="512"/>
      <c r="NER100" s="512"/>
      <c r="NET100" s="512"/>
      <c r="NEU100" s="512"/>
      <c r="NEV100" s="512"/>
      <c r="NEZ100" s="512"/>
      <c r="NFB100" s="512"/>
      <c r="NFC100" s="512"/>
      <c r="NFD100" s="512"/>
      <c r="NFH100" s="512"/>
      <c r="NFJ100" s="512"/>
      <c r="NFK100" s="512"/>
      <c r="NFL100" s="512"/>
      <c r="NFP100" s="512"/>
      <c r="NFR100" s="512"/>
      <c r="NFS100" s="512"/>
      <c r="NFT100" s="512"/>
      <c r="NFX100" s="512"/>
      <c r="NFZ100" s="512"/>
      <c r="NGA100" s="512"/>
      <c r="NGB100" s="512"/>
      <c r="NGF100" s="512"/>
      <c r="NGH100" s="512"/>
      <c r="NGI100" s="512"/>
      <c r="NGJ100" s="512"/>
      <c r="NGN100" s="512"/>
      <c r="NGP100" s="512"/>
      <c r="NGQ100" s="512"/>
      <c r="NGR100" s="512"/>
      <c r="NGV100" s="512"/>
      <c r="NGX100" s="512"/>
      <c r="NGY100" s="512"/>
      <c r="NGZ100" s="512"/>
      <c r="NHD100" s="512"/>
      <c r="NHF100" s="512"/>
      <c r="NHG100" s="512"/>
      <c r="NHH100" s="512"/>
      <c r="NHL100" s="512"/>
      <c r="NHN100" s="512"/>
      <c r="NHO100" s="512"/>
      <c r="NHP100" s="512"/>
      <c r="NHT100" s="512"/>
      <c r="NHV100" s="512"/>
      <c r="NHW100" s="512"/>
      <c r="NHX100" s="512"/>
      <c r="NIB100" s="512"/>
      <c r="NID100" s="512"/>
      <c r="NIE100" s="512"/>
      <c r="NIF100" s="512"/>
      <c r="NIJ100" s="512"/>
      <c r="NIL100" s="512"/>
      <c r="NIM100" s="512"/>
      <c r="NIN100" s="512"/>
      <c r="NIR100" s="512"/>
      <c r="NIT100" s="512"/>
      <c r="NIU100" s="512"/>
      <c r="NIV100" s="512"/>
      <c r="NIZ100" s="512"/>
      <c r="NJB100" s="512"/>
      <c r="NJC100" s="512"/>
      <c r="NJD100" s="512"/>
      <c r="NJH100" s="512"/>
      <c r="NJJ100" s="512"/>
      <c r="NJK100" s="512"/>
      <c r="NJL100" s="512"/>
      <c r="NJP100" s="512"/>
      <c r="NJR100" s="512"/>
      <c r="NJS100" s="512"/>
      <c r="NJT100" s="512"/>
      <c r="NJX100" s="512"/>
      <c r="NJZ100" s="512"/>
      <c r="NKA100" s="512"/>
      <c r="NKB100" s="512"/>
      <c r="NKF100" s="512"/>
      <c r="NKH100" s="512"/>
      <c r="NKI100" s="512"/>
      <c r="NKJ100" s="512"/>
      <c r="NKN100" s="512"/>
      <c r="NKP100" s="512"/>
      <c r="NKQ100" s="512"/>
      <c r="NKR100" s="512"/>
      <c r="NKV100" s="512"/>
      <c r="NKX100" s="512"/>
      <c r="NKY100" s="512"/>
      <c r="NKZ100" s="512"/>
      <c r="NLD100" s="512"/>
      <c r="NLF100" s="512"/>
      <c r="NLG100" s="512"/>
      <c r="NLH100" s="512"/>
      <c r="NLL100" s="512"/>
      <c r="NLN100" s="512"/>
      <c r="NLO100" s="512"/>
      <c r="NLP100" s="512"/>
      <c r="NLT100" s="512"/>
      <c r="NLV100" s="512"/>
      <c r="NLW100" s="512"/>
      <c r="NLX100" s="512"/>
      <c r="NMB100" s="512"/>
      <c r="NMD100" s="512"/>
      <c r="NME100" s="512"/>
      <c r="NMF100" s="512"/>
      <c r="NMJ100" s="512"/>
      <c r="NML100" s="512"/>
      <c r="NMM100" s="512"/>
      <c r="NMN100" s="512"/>
      <c r="NMR100" s="512"/>
      <c r="NMT100" s="512"/>
      <c r="NMU100" s="512"/>
      <c r="NMV100" s="512"/>
      <c r="NMZ100" s="512"/>
      <c r="NNB100" s="512"/>
      <c r="NNC100" s="512"/>
      <c r="NND100" s="512"/>
      <c r="NNH100" s="512"/>
      <c r="NNJ100" s="512"/>
      <c r="NNK100" s="512"/>
      <c r="NNL100" s="512"/>
      <c r="NNP100" s="512"/>
      <c r="NNR100" s="512"/>
      <c r="NNS100" s="512"/>
      <c r="NNT100" s="512"/>
      <c r="NNX100" s="512"/>
      <c r="NNZ100" s="512"/>
      <c r="NOA100" s="512"/>
      <c r="NOB100" s="512"/>
      <c r="NOF100" s="512"/>
      <c r="NOH100" s="512"/>
      <c r="NOI100" s="512"/>
      <c r="NOJ100" s="512"/>
      <c r="NON100" s="512"/>
      <c r="NOP100" s="512"/>
      <c r="NOQ100" s="512"/>
      <c r="NOR100" s="512"/>
      <c r="NOV100" s="512"/>
      <c r="NOX100" s="512"/>
      <c r="NOY100" s="512"/>
      <c r="NOZ100" s="512"/>
      <c r="NPD100" s="512"/>
      <c r="NPF100" s="512"/>
      <c r="NPG100" s="512"/>
      <c r="NPH100" s="512"/>
      <c r="NPL100" s="512"/>
      <c r="NPN100" s="512"/>
      <c r="NPO100" s="512"/>
      <c r="NPP100" s="512"/>
      <c r="NPT100" s="512"/>
      <c r="NPV100" s="512"/>
      <c r="NPW100" s="512"/>
      <c r="NPX100" s="512"/>
      <c r="NQB100" s="512"/>
      <c r="NQD100" s="512"/>
      <c r="NQE100" s="512"/>
      <c r="NQF100" s="512"/>
      <c r="NQJ100" s="512"/>
      <c r="NQL100" s="512"/>
      <c r="NQM100" s="512"/>
      <c r="NQN100" s="512"/>
      <c r="NQR100" s="512"/>
      <c r="NQT100" s="512"/>
      <c r="NQU100" s="512"/>
      <c r="NQV100" s="512"/>
      <c r="NQZ100" s="512"/>
      <c r="NRB100" s="512"/>
      <c r="NRC100" s="512"/>
      <c r="NRD100" s="512"/>
      <c r="NRH100" s="512"/>
      <c r="NRJ100" s="512"/>
      <c r="NRK100" s="512"/>
      <c r="NRL100" s="512"/>
      <c r="NRP100" s="512"/>
      <c r="NRR100" s="512"/>
      <c r="NRS100" s="512"/>
      <c r="NRT100" s="512"/>
      <c r="NRX100" s="512"/>
      <c r="NRZ100" s="512"/>
      <c r="NSA100" s="512"/>
      <c r="NSB100" s="512"/>
      <c r="NSF100" s="512"/>
      <c r="NSH100" s="512"/>
      <c r="NSI100" s="512"/>
      <c r="NSJ100" s="512"/>
      <c r="NSN100" s="512"/>
      <c r="NSP100" s="512"/>
      <c r="NSQ100" s="512"/>
      <c r="NSR100" s="512"/>
      <c r="NSV100" s="512"/>
      <c r="NSX100" s="512"/>
      <c r="NSY100" s="512"/>
      <c r="NSZ100" s="512"/>
      <c r="NTD100" s="512"/>
      <c r="NTF100" s="512"/>
      <c r="NTG100" s="512"/>
      <c r="NTH100" s="512"/>
      <c r="NTL100" s="512"/>
      <c r="NTN100" s="512"/>
      <c r="NTO100" s="512"/>
      <c r="NTP100" s="512"/>
      <c r="NTT100" s="512"/>
      <c r="NTV100" s="512"/>
      <c r="NTW100" s="512"/>
      <c r="NTX100" s="512"/>
      <c r="NUB100" s="512"/>
      <c r="NUD100" s="512"/>
      <c r="NUE100" s="512"/>
      <c r="NUF100" s="512"/>
      <c r="NUJ100" s="512"/>
      <c r="NUL100" s="512"/>
      <c r="NUM100" s="512"/>
      <c r="NUN100" s="512"/>
      <c r="NUR100" s="512"/>
      <c r="NUT100" s="512"/>
      <c r="NUU100" s="512"/>
      <c r="NUV100" s="512"/>
      <c r="NUZ100" s="512"/>
      <c r="NVB100" s="512"/>
      <c r="NVC100" s="512"/>
      <c r="NVD100" s="512"/>
      <c r="NVH100" s="512"/>
      <c r="NVJ100" s="512"/>
      <c r="NVK100" s="512"/>
      <c r="NVL100" s="512"/>
      <c r="NVP100" s="512"/>
      <c r="NVR100" s="512"/>
      <c r="NVS100" s="512"/>
      <c r="NVT100" s="512"/>
      <c r="NVX100" s="512"/>
      <c r="NVZ100" s="512"/>
      <c r="NWA100" s="512"/>
      <c r="NWB100" s="512"/>
      <c r="NWF100" s="512"/>
      <c r="NWH100" s="512"/>
      <c r="NWI100" s="512"/>
      <c r="NWJ100" s="512"/>
      <c r="NWN100" s="512"/>
      <c r="NWP100" s="512"/>
      <c r="NWQ100" s="512"/>
      <c r="NWR100" s="512"/>
      <c r="NWV100" s="512"/>
      <c r="NWX100" s="512"/>
      <c r="NWY100" s="512"/>
      <c r="NWZ100" s="512"/>
      <c r="NXD100" s="512"/>
      <c r="NXF100" s="512"/>
      <c r="NXG100" s="512"/>
      <c r="NXH100" s="512"/>
      <c r="NXL100" s="512"/>
      <c r="NXN100" s="512"/>
      <c r="NXO100" s="512"/>
      <c r="NXP100" s="512"/>
      <c r="NXT100" s="512"/>
      <c r="NXV100" s="512"/>
      <c r="NXW100" s="512"/>
      <c r="NXX100" s="512"/>
      <c r="NYB100" s="512"/>
      <c r="NYD100" s="512"/>
      <c r="NYE100" s="512"/>
      <c r="NYF100" s="512"/>
      <c r="NYJ100" s="512"/>
      <c r="NYL100" s="512"/>
      <c r="NYM100" s="512"/>
      <c r="NYN100" s="512"/>
      <c r="NYR100" s="512"/>
      <c r="NYT100" s="512"/>
      <c r="NYU100" s="512"/>
      <c r="NYV100" s="512"/>
      <c r="NYZ100" s="512"/>
      <c r="NZB100" s="512"/>
      <c r="NZC100" s="512"/>
      <c r="NZD100" s="512"/>
      <c r="NZH100" s="512"/>
      <c r="NZJ100" s="512"/>
      <c r="NZK100" s="512"/>
      <c r="NZL100" s="512"/>
      <c r="NZP100" s="512"/>
      <c r="NZR100" s="512"/>
      <c r="NZS100" s="512"/>
      <c r="NZT100" s="512"/>
      <c r="NZX100" s="512"/>
      <c r="NZZ100" s="512"/>
      <c r="OAA100" s="512"/>
      <c r="OAB100" s="512"/>
      <c r="OAF100" s="512"/>
      <c r="OAH100" s="512"/>
      <c r="OAI100" s="512"/>
      <c r="OAJ100" s="512"/>
      <c r="OAN100" s="512"/>
      <c r="OAP100" s="512"/>
      <c r="OAQ100" s="512"/>
      <c r="OAR100" s="512"/>
      <c r="OAV100" s="512"/>
      <c r="OAX100" s="512"/>
      <c r="OAY100" s="512"/>
      <c r="OAZ100" s="512"/>
      <c r="OBD100" s="512"/>
      <c r="OBF100" s="512"/>
      <c r="OBG100" s="512"/>
      <c r="OBH100" s="512"/>
      <c r="OBL100" s="512"/>
      <c r="OBN100" s="512"/>
      <c r="OBO100" s="512"/>
      <c r="OBP100" s="512"/>
      <c r="OBT100" s="512"/>
      <c r="OBV100" s="512"/>
      <c r="OBW100" s="512"/>
      <c r="OBX100" s="512"/>
      <c r="OCB100" s="512"/>
      <c r="OCD100" s="512"/>
      <c r="OCE100" s="512"/>
      <c r="OCF100" s="512"/>
      <c r="OCJ100" s="512"/>
      <c r="OCL100" s="512"/>
      <c r="OCM100" s="512"/>
      <c r="OCN100" s="512"/>
      <c r="OCR100" s="512"/>
      <c r="OCT100" s="512"/>
      <c r="OCU100" s="512"/>
      <c r="OCV100" s="512"/>
      <c r="OCZ100" s="512"/>
      <c r="ODB100" s="512"/>
      <c r="ODC100" s="512"/>
      <c r="ODD100" s="512"/>
      <c r="ODH100" s="512"/>
      <c r="ODJ100" s="512"/>
      <c r="ODK100" s="512"/>
      <c r="ODL100" s="512"/>
      <c r="ODP100" s="512"/>
      <c r="ODR100" s="512"/>
      <c r="ODS100" s="512"/>
      <c r="ODT100" s="512"/>
      <c r="ODX100" s="512"/>
      <c r="ODZ100" s="512"/>
      <c r="OEA100" s="512"/>
      <c r="OEB100" s="512"/>
      <c r="OEF100" s="512"/>
      <c r="OEH100" s="512"/>
      <c r="OEI100" s="512"/>
      <c r="OEJ100" s="512"/>
      <c r="OEN100" s="512"/>
      <c r="OEP100" s="512"/>
      <c r="OEQ100" s="512"/>
      <c r="OER100" s="512"/>
      <c r="OEV100" s="512"/>
      <c r="OEX100" s="512"/>
      <c r="OEY100" s="512"/>
      <c r="OEZ100" s="512"/>
      <c r="OFD100" s="512"/>
      <c r="OFF100" s="512"/>
      <c r="OFG100" s="512"/>
      <c r="OFH100" s="512"/>
      <c r="OFL100" s="512"/>
      <c r="OFN100" s="512"/>
      <c r="OFO100" s="512"/>
      <c r="OFP100" s="512"/>
      <c r="OFT100" s="512"/>
      <c r="OFV100" s="512"/>
      <c r="OFW100" s="512"/>
      <c r="OFX100" s="512"/>
      <c r="OGB100" s="512"/>
      <c r="OGD100" s="512"/>
      <c r="OGE100" s="512"/>
      <c r="OGF100" s="512"/>
      <c r="OGJ100" s="512"/>
      <c r="OGL100" s="512"/>
      <c r="OGM100" s="512"/>
      <c r="OGN100" s="512"/>
      <c r="OGR100" s="512"/>
      <c r="OGT100" s="512"/>
      <c r="OGU100" s="512"/>
      <c r="OGV100" s="512"/>
      <c r="OGZ100" s="512"/>
      <c r="OHB100" s="512"/>
      <c r="OHC100" s="512"/>
      <c r="OHD100" s="512"/>
      <c r="OHH100" s="512"/>
      <c r="OHJ100" s="512"/>
      <c r="OHK100" s="512"/>
      <c r="OHL100" s="512"/>
      <c r="OHP100" s="512"/>
      <c r="OHR100" s="512"/>
      <c r="OHS100" s="512"/>
      <c r="OHT100" s="512"/>
      <c r="OHX100" s="512"/>
      <c r="OHZ100" s="512"/>
      <c r="OIA100" s="512"/>
      <c r="OIB100" s="512"/>
      <c r="OIF100" s="512"/>
      <c r="OIH100" s="512"/>
      <c r="OII100" s="512"/>
      <c r="OIJ100" s="512"/>
      <c r="OIN100" s="512"/>
      <c r="OIP100" s="512"/>
      <c r="OIQ100" s="512"/>
      <c r="OIR100" s="512"/>
      <c r="OIV100" s="512"/>
      <c r="OIX100" s="512"/>
      <c r="OIY100" s="512"/>
      <c r="OIZ100" s="512"/>
      <c r="OJD100" s="512"/>
      <c r="OJF100" s="512"/>
      <c r="OJG100" s="512"/>
      <c r="OJH100" s="512"/>
      <c r="OJL100" s="512"/>
      <c r="OJN100" s="512"/>
      <c r="OJO100" s="512"/>
      <c r="OJP100" s="512"/>
      <c r="OJT100" s="512"/>
      <c r="OJV100" s="512"/>
      <c r="OJW100" s="512"/>
      <c r="OJX100" s="512"/>
      <c r="OKB100" s="512"/>
      <c r="OKD100" s="512"/>
      <c r="OKE100" s="512"/>
      <c r="OKF100" s="512"/>
      <c r="OKJ100" s="512"/>
      <c r="OKL100" s="512"/>
      <c r="OKM100" s="512"/>
      <c r="OKN100" s="512"/>
      <c r="OKR100" s="512"/>
      <c r="OKT100" s="512"/>
      <c r="OKU100" s="512"/>
      <c r="OKV100" s="512"/>
      <c r="OKZ100" s="512"/>
      <c r="OLB100" s="512"/>
      <c r="OLC100" s="512"/>
      <c r="OLD100" s="512"/>
      <c r="OLH100" s="512"/>
      <c r="OLJ100" s="512"/>
      <c r="OLK100" s="512"/>
      <c r="OLL100" s="512"/>
      <c r="OLP100" s="512"/>
      <c r="OLR100" s="512"/>
      <c r="OLS100" s="512"/>
      <c r="OLT100" s="512"/>
      <c r="OLX100" s="512"/>
      <c r="OLZ100" s="512"/>
      <c r="OMA100" s="512"/>
      <c r="OMB100" s="512"/>
      <c r="OMF100" s="512"/>
      <c r="OMH100" s="512"/>
      <c r="OMI100" s="512"/>
      <c r="OMJ100" s="512"/>
      <c r="OMN100" s="512"/>
      <c r="OMP100" s="512"/>
      <c r="OMQ100" s="512"/>
      <c r="OMR100" s="512"/>
      <c r="OMV100" s="512"/>
      <c r="OMX100" s="512"/>
      <c r="OMY100" s="512"/>
      <c r="OMZ100" s="512"/>
      <c r="OND100" s="512"/>
      <c r="ONF100" s="512"/>
      <c r="ONG100" s="512"/>
      <c r="ONH100" s="512"/>
      <c r="ONL100" s="512"/>
      <c r="ONN100" s="512"/>
      <c r="ONO100" s="512"/>
      <c r="ONP100" s="512"/>
      <c r="ONT100" s="512"/>
      <c r="ONV100" s="512"/>
      <c r="ONW100" s="512"/>
      <c r="ONX100" s="512"/>
      <c r="OOB100" s="512"/>
      <c r="OOD100" s="512"/>
      <c r="OOE100" s="512"/>
      <c r="OOF100" s="512"/>
      <c r="OOJ100" s="512"/>
      <c r="OOL100" s="512"/>
      <c r="OOM100" s="512"/>
      <c r="OON100" s="512"/>
      <c r="OOR100" s="512"/>
      <c r="OOT100" s="512"/>
      <c r="OOU100" s="512"/>
      <c r="OOV100" s="512"/>
      <c r="OOZ100" s="512"/>
      <c r="OPB100" s="512"/>
      <c r="OPC100" s="512"/>
      <c r="OPD100" s="512"/>
      <c r="OPH100" s="512"/>
      <c r="OPJ100" s="512"/>
      <c r="OPK100" s="512"/>
      <c r="OPL100" s="512"/>
      <c r="OPP100" s="512"/>
      <c r="OPR100" s="512"/>
      <c r="OPS100" s="512"/>
      <c r="OPT100" s="512"/>
      <c r="OPX100" s="512"/>
      <c r="OPZ100" s="512"/>
      <c r="OQA100" s="512"/>
      <c r="OQB100" s="512"/>
      <c r="OQF100" s="512"/>
      <c r="OQH100" s="512"/>
      <c r="OQI100" s="512"/>
      <c r="OQJ100" s="512"/>
      <c r="OQN100" s="512"/>
      <c r="OQP100" s="512"/>
      <c r="OQQ100" s="512"/>
      <c r="OQR100" s="512"/>
      <c r="OQV100" s="512"/>
      <c r="OQX100" s="512"/>
      <c r="OQY100" s="512"/>
      <c r="OQZ100" s="512"/>
      <c r="ORD100" s="512"/>
      <c r="ORF100" s="512"/>
      <c r="ORG100" s="512"/>
      <c r="ORH100" s="512"/>
      <c r="ORL100" s="512"/>
      <c r="ORN100" s="512"/>
      <c r="ORO100" s="512"/>
      <c r="ORP100" s="512"/>
      <c r="ORT100" s="512"/>
      <c r="ORV100" s="512"/>
      <c r="ORW100" s="512"/>
      <c r="ORX100" s="512"/>
      <c r="OSB100" s="512"/>
      <c r="OSD100" s="512"/>
      <c r="OSE100" s="512"/>
      <c r="OSF100" s="512"/>
      <c r="OSJ100" s="512"/>
      <c r="OSL100" s="512"/>
      <c r="OSM100" s="512"/>
      <c r="OSN100" s="512"/>
      <c r="OSR100" s="512"/>
      <c r="OST100" s="512"/>
      <c r="OSU100" s="512"/>
      <c r="OSV100" s="512"/>
      <c r="OSZ100" s="512"/>
      <c r="OTB100" s="512"/>
      <c r="OTC100" s="512"/>
      <c r="OTD100" s="512"/>
      <c r="OTH100" s="512"/>
      <c r="OTJ100" s="512"/>
      <c r="OTK100" s="512"/>
      <c r="OTL100" s="512"/>
      <c r="OTP100" s="512"/>
      <c r="OTR100" s="512"/>
      <c r="OTS100" s="512"/>
      <c r="OTT100" s="512"/>
      <c r="OTX100" s="512"/>
      <c r="OTZ100" s="512"/>
      <c r="OUA100" s="512"/>
      <c r="OUB100" s="512"/>
      <c r="OUF100" s="512"/>
      <c r="OUH100" s="512"/>
      <c r="OUI100" s="512"/>
      <c r="OUJ100" s="512"/>
      <c r="OUN100" s="512"/>
      <c r="OUP100" s="512"/>
      <c r="OUQ100" s="512"/>
      <c r="OUR100" s="512"/>
      <c r="OUV100" s="512"/>
      <c r="OUX100" s="512"/>
      <c r="OUY100" s="512"/>
      <c r="OUZ100" s="512"/>
      <c r="OVD100" s="512"/>
      <c r="OVF100" s="512"/>
      <c r="OVG100" s="512"/>
      <c r="OVH100" s="512"/>
      <c r="OVL100" s="512"/>
      <c r="OVN100" s="512"/>
      <c r="OVO100" s="512"/>
      <c r="OVP100" s="512"/>
      <c r="OVT100" s="512"/>
      <c r="OVV100" s="512"/>
      <c r="OVW100" s="512"/>
      <c r="OVX100" s="512"/>
      <c r="OWB100" s="512"/>
      <c r="OWD100" s="512"/>
      <c r="OWE100" s="512"/>
      <c r="OWF100" s="512"/>
      <c r="OWJ100" s="512"/>
      <c r="OWL100" s="512"/>
      <c r="OWM100" s="512"/>
      <c r="OWN100" s="512"/>
      <c r="OWR100" s="512"/>
      <c r="OWT100" s="512"/>
      <c r="OWU100" s="512"/>
      <c r="OWV100" s="512"/>
      <c r="OWZ100" s="512"/>
      <c r="OXB100" s="512"/>
      <c r="OXC100" s="512"/>
      <c r="OXD100" s="512"/>
      <c r="OXH100" s="512"/>
      <c r="OXJ100" s="512"/>
      <c r="OXK100" s="512"/>
      <c r="OXL100" s="512"/>
      <c r="OXP100" s="512"/>
      <c r="OXR100" s="512"/>
      <c r="OXS100" s="512"/>
      <c r="OXT100" s="512"/>
      <c r="OXX100" s="512"/>
      <c r="OXZ100" s="512"/>
      <c r="OYA100" s="512"/>
      <c r="OYB100" s="512"/>
      <c r="OYF100" s="512"/>
      <c r="OYH100" s="512"/>
      <c r="OYI100" s="512"/>
      <c r="OYJ100" s="512"/>
      <c r="OYN100" s="512"/>
      <c r="OYP100" s="512"/>
      <c r="OYQ100" s="512"/>
      <c r="OYR100" s="512"/>
      <c r="OYV100" s="512"/>
      <c r="OYX100" s="512"/>
      <c r="OYY100" s="512"/>
      <c r="OYZ100" s="512"/>
      <c r="OZD100" s="512"/>
      <c r="OZF100" s="512"/>
      <c r="OZG100" s="512"/>
      <c r="OZH100" s="512"/>
      <c r="OZL100" s="512"/>
      <c r="OZN100" s="512"/>
      <c r="OZO100" s="512"/>
      <c r="OZP100" s="512"/>
      <c r="OZT100" s="512"/>
      <c r="OZV100" s="512"/>
      <c r="OZW100" s="512"/>
      <c r="OZX100" s="512"/>
      <c r="PAB100" s="512"/>
      <c r="PAD100" s="512"/>
      <c r="PAE100" s="512"/>
      <c r="PAF100" s="512"/>
      <c r="PAJ100" s="512"/>
      <c r="PAL100" s="512"/>
      <c r="PAM100" s="512"/>
      <c r="PAN100" s="512"/>
      <c r="PAR100" s="512"/>
      <c r="PAT100" s="512"/>
      <c r="PAU100" s="512"/>
      <c r="PAV100" s="512"/>
      <c r="PAZ100" s="512"/>
      <c r="PBB100" s="512"/>
      <c r="PBC100" s="512"/>
      <c r="PBD100" s="512"/>
      <c r="PBH100" s="512"/>
      <c r="PBJ100" s="512"/>
      <c r="PBK100" s="512"/>
      <c r="PBL100" s="512"/>
      <c r="PBP100" s="512"/>
      <c r="PBR100" s="512"/>
      <c r="PBS100" s="512"/>
      <c r="PBT100" s="512"/>
      <c r="PBX100" s="512"/>
      <c r="PBZ100" s="512"/>
      <c r="PCA100" s="512"/>
      <c r="PCB100" s="512"/>
      <c r="PCF100" s="512"/>
      <c r="PCH100" s="512"/>
      <c r="PCI100" s="512"/>
      <c r="PCJ100" s="512"/>
      <c r="PCN100" s="512"/>
      <c r="PCP100" s="512"/>
      <c r="PCQ100" s="512"/>
      <c r="PCR100" s="512"/>
      <c r="PCV100" s="512"/>
      <c r="PCX100" s="512"/>
      <c r="PCY100" s="512"/>
      <c r="PCZ100" s="512"/>
      <c r="PDD100" s="512"/>
      <c r="PDF100" s="512"/>
      <c r="PDG100" s="512"/>
      <c r="PDH100" s="512"/>
      <c r="PDL100" s="512"/>
      <c r="PDN100" s="512"/>
      <c r="PDO100" s="512"/>
      <c r="PDP100" s="512"/>
      <c r="PDT100" s="512"/>
      <c r="PDV100" s="512"/>
      <c r="PDW100" s="512"/>
      <c r="PDX100" s="512"/>
      <c r="PEB100" s="512"/>
      <c r="PED100" s="512"/>
      <c r="PEE100" s="512"/>
      <c r="PEF100" s="512"/>
      <c r="PEJ100" s="512"/>
      <c r="PEL100" s="512"/>
      <c r="PEM100" s="512"/>
      <c r="PEN100" s="512"/>
      <c r="PER100" s="512"/>
      <c r="PET100" s="512"/>
      <c r="PEU100" s="512"/>
      <c r="PEV100" s="512"/>
      <c r="PEZ100" s="512"/>
      <c r="PFB100" s="512"/>
      <c r="PFC100" s="512"/>
      <c r="PFD100" s="512"/>
      <c r="PFH100" s="512"/>
      <c r="PFJ100" s="512"/>
      <c r="PFK100" s="512"/>
      <c r="PFL100" s="512"/>
      <c r="PFP100" s="512"/>
      <c r="PFR100" s="512"/>
      <c r="PFS100" s="512"/>
      <c r="PFT100" s="512"/>
      <c r="PFX100" s="512"/>
      <c r="PFZ100" s="512"/>
      <c r="PGA100" s="512"/>
      <c r="PGB100" s="512"/>
      <c r="PGF100" s="512"/>
      <c r="PGH100" s="512"/>
      <c r="PGI100" s="512"/>
      <c r="PGJ100" s="512"/>
      <c r="PGN100" s="512"/>
      <c r="PGP100" s="512"/>
      <c r="PGQ100" s="512"/>
      <c r="PGR100" s="512"/>
      <c r="PGV100" s="512"/>
      <c r="PGX100" s="512"/>
      <c r="PGY100" s="512"/>
      <c r="PGZ100" s="512"/>
      <c r="PHD100" s="512"/>
      <c r="PHF100" s="512"/>
      <c r="PHG100" s="512"/>
      <c r="PHH100" s="512"/>
      <c r="PHL100" s="512"/>
      <c r="PHN100" s="512"/>
      <c r="PHO100" s="512"/>
      <c r="PHP100" s="512"/>
      <c r="PHT100" s="512"/>
      <c r="PHV100" s="512"/>
      <c r="PHW100" s="512"/>
      <c r="PHX100" s="512"/>
      <c r="PIB100" s="512"/>
      <c r="PID100" s="512"/>
      <c r="PIE100" s="512"/>
      <c r="PIF100" s="512"/>
      <c r="PIJ100" s="512"/>
      <c r="PIL100" s="512"/>
      <c r="PIM100" s="512"/>
      <c r="PIN100" s="512"/>
      <c r="PIR100" s="512"/>
      <c r="PIT100" s="512"/>
      <c r="PIU100" s="512"/>
      <c r="PIV100" s="512"/>
      <c r="PIZ100" s="512"/>
      <c r="PJB100" s="512"/>
      <c r="PJC100" s="512"/>
      <c r="PJD100" s="512"/>
      <c r="PJH100" s="512"/>
      <c r="PJJ100" s="512"/>
      <c r="PJK100" s="512"/>
      <c r="PJL100" s="512"/>
      <c r="PJP100" s="512"/>
      <c r="PJR100" s="512"/>
      <c r="PJS100" s="512"/>
      <c r="PJT100" s="512"/>
      <c r="PJX100" s="512"/>
      <c r="PJZ100" s="512"/>
      <c r="PKA100" s="512"/>
      <c r="PKB100" s="512"/>
      <c r="PKF100" s="512"/>
      <c r="PKH100" s="512"/>
      <c r="PKI100" s="512"/>
      <c r="PKJ100" s="512"/>
      <c r="PKN100" s="512"/>
      <c r="PKP100" s="512"/>
      <c r="PKQ100" s="512"/>
      <c r="PKR100" s="512"/>
      <c r="PKV100" s="512"/>
      <c r="PKX100" s="512"/>
      <c r="PKY100" s="512"/>
      <c r="PKZ100" s="512"/>
      <c r="PLD100" s="512"/>
      <c r="PLF100" s="512"/>
      <c r="PLG100" s="512"/>
      <c r="PLH100" s="512"/>
      <c r="PLL100" s="512"/>
      <c r="PLN100" s="512"/>
      <c r="PLO100" s="512"/>
      <c r="PLP100" s="512"/>
      <c r="PLT100" s="512"/>
      <c r="PLV100" s="512"/>
      <c r="PLW100" s="512"/>
      <c r="PLX100" s="512"/>
      <c r="PMB100" s="512"/>
      <c r="PMD100" s="512"/>
      <c r="PME100" s="512"/>
      <c r="PMF100" s="512"/>
      <c r="PMJ100" s="512"/>
      <c r="PML100" s="512"/>
      <c r="PMM100" s="512"/>
      <c r="PMN100" s="512"/>
      <c r="PMR100" s="512"/>
      <c r="PMT100" s="512"/>
      <c r="PMU100" s="512"/>
      <c r="PMV100" s="512"/>
      <c r="PMZ100" s="512"/>
      <c r="PNB100" s="512"/>
      <c r="PNC100" s="512"/>
      <c r="PND100" s="512"/>
      <c r="PNH100" s="512"/>
      <c r="PNJ100" s="512"/>
      <c r="PNK100" s="512"/>
      <c r="PNL100" s="512"/>
      <c r="PNP100" s="512"/>
      <c r="PNR100" s="512"/>
      <c r="PNS100" s="512"/>
      <c r="PNT100" s="512"/>
      <c r="PNX100" s="512"/>
      <c r="PNZ100" s="512"/>
      <c r="POA100" s="512"/>
      <c r="POB100" s="512"/>
      <c r="POF100" s="512"/>
      <c r="POH100" s="512"/>
      <c r="POI100" s="512"/>
      <c r="POJ100" s="512"/>
      <c r="PON100" s="512"/>
      <c r="POP100" s="512"/>
      <c r="POQ100" s="512"/>
      <c r="POR100" s="512"/>
      <c r="POV100" s="512"/>
      <c r="POX100" s="512"/>
      <c r="POY100" s="512"/>
      <c r="POZ100" s="512"/>
      <c r="PPD100" s="512"/>
      <c r="PPF100" s="512"/>
      <c r="PPG100" s="512"/>
      <c r="PPH100" s="512"/>
      <c r="PPL100" s="512"/>
      <c r="PPN100" s="512"/>
      <c r="PPO100" s="512"/>
      <c r="PPP100" s="512"/>
      <c r="PPT100" s="512"/>
      <c r="PPV100" s="512"/>
      <c r="PPW100" s="512"/>
      <c r="PPX100" s="512"/>
      <c r="PQB100" s="512"/>
      <c r="PQD100" s="512"/>
      <c r="PQE100" s="512"/>
      <c r="PQF100" s="512"/>
      <c r="PQJ100" s="512"/>
      <c r="PQL100" s="512"/>
      <c r="PQM100" s="512"/>
      <c r="PQN100" s="512"/>
      <c r="PQR100" s="512"/>
      <c r="PQT100" s="512"/>
      <c r="PQU100" s="512"/>
      <c r="PQV100" s="512"/>
      <c r="PQZ100" s="512"/>
      <c r="PRB100" s="512"/>
      <c r="PRC100" s="512"/>
      <c r="PRD100" s="512"/>
      <c r="PRH100" s="512"/>
      <c r="PRJ100" s="512"/>
      <c r="PRK100" s="512"/>
      <c r="PRL100" s="512"/>
      <c r="PRP100" s="512"/>
      <c r="PRR100" s="512"/>
      <c r="PRS100" s="512"/>
      <c r="PRT100" s="512"/>
      <c r="PRX100" s="512"/>
      <c r="PRZ100" s="512"/>
      <c r="PSA100" s="512"/>
      <c r="PSB100" s="512"/>
      <c r="PSF100" s="512"/>
      <c r="PSH100" s="512"/>
      <c r="PSI100" s="512"/>
      <c r="PSJ100" s="512"/>
      <c r="PSN100" s="512"/>
      <c r="PSP100" s="512"/>
      <c r="PSQ100" s="512"/>
      <c r="PSR100" s="512"/>
      <c r="PSV100" s="512"/>
      <c r="PSX100" s="512"/>
      <c r="PSY100" s="512"/>
      <c r="PSZ100" s="512"/>
      <c r="PTD100" s="512"/>
      <c r="PTF100" s="512"/>
      <c r="PTG100" s="512"/>
      <c r="PTH100" s="512"/>
      <c r="PTL100" s="512"/>
      <c r="PTN100" s="512"/>
      <c r="PTO100" s="512"/>
      <c r="PTP100" s="512"/>
      <c r="PTT100" s="512"/>
      <c r="PTV100" s="512"/>
      <c r="PTW100" s="512"/>
      <c r="PTX100" s="512"/>
      <c r="PUB100" s="512"/>
      <c r="PUD100" s="512"/>
      <c r="PUE100" s="512"/>
      <c r="PUF100" s="512"/>
      <c r="PUJ100" s="512"/>
      <c r="PUL100" s="512"/>
      <c r="PUM100" s="512"/>
      <c r="PUN100" s="512"/>
      <c r="PUR100" s="512"/>
      <c r="PUT100" s="512"/>
      <c r="PUU100" s="512"/>
      <c r="PUV100" s="512"/>
      <c r="PUZ100" s="512"/>
      <c r="PVB100" s="512"/>
      <c r="PVC100" s="512"/>
      <c r="PVD100" s="512"/>
      <c r="PVH100" s="512"/>
      <c r="PVJ100" s="512"/>
      <c r="PVK100" s="512"/>
      <c r="PVL100" s="512"/>
      <c r="PVP100" s="512"/>
      <c r="PVR100" s="512"/>
      <c r="PVS100" s="512"/>
      <c r="PVT100" s="512"/>
      <c r="PVX100" s="512"/>
      <c r="PVZ100" s="512"/>
      <c r="PWA100" s="512"/>
      <c r="PWB100" s="512"/>
      <c r="PWF100" s="512"/>
      <c r="PWH100" s="512"/>
      <c r="PWI100" s="512"/>
      <c r="PWJ100" s="512"/>
      <c r="PWN100" s="512"/>
      <c r="PWP100" s="512"/>
      <c r="PWQ100" s="512"/>
      <c r="PWR100" s="512"/>
      <c r="PWV100" s="512"/>
      <c r="PWX100" s="512"/>
      <c r="PWY100" s="512"/>
      <c r="PWZ100" s="512"/>
      <c r="PXD100" s="512"/>
      <c r="PXF100" s="512"/>
      <c r="PXG100" s="512"/>
      <c r="PXH100" s="512"/>
      <c r="PXL100" s="512"/>
      <c r="PXN100" s="512"/>
      <c r="PXO100" s="512"/>
      <c r="PXP100" s="512"/>
      <c r="PXT100" s="512"/>
      <c r="PXV100" s="512"/>
      <c r="PXW100" s="512"/>
      <c r="PXX100" s="512"/>
      <c r="PYB100" s="512"/>
      <c r="PYD100" s="512"/>
      <c r="PYE100" s="512"/>
      <c r="PYF100" s="512"/>
      <c r="PYJ100" s="512"/>
      <c r="PYL100" s="512"/>
      <c r="PYM100" s="512"/>
      <c r="PYN100" s="512"/>
      <c r="PYR100" s="512"/>
      <c r="PYT100" s="512"/>
      <c r="PYU100" s="512"/>
      <c r="PYV100" s="512"/>
      <c r="PYZ100" s="512"/>
      <c r="PZB100" s="512"/>
      <c r="PZC100" s="512"/>
      <c r="PZD100" s="512"/>
      <c r="PZH100" s="512"/>
      <c r="PZJ100" s="512"/>
      <c r="PZK100" s="512"/>
      <c r="PZL100" s="512"/>
      <c r="PZP100" s="512"/>
      <c r="PZR100" s="512"/>
      <c r="PZS100" s="512"/>
      <c r="PZT100" s="512"/>
      <c r="PZX100" s="512"/>
      <c r="PZZ100" s="512"/>
      <c r="QAA100" s="512"/>
      <c r="QAB100" s="512"/>
      <c r="QAF100" s="512"/>
      <c r="QAH100" s="512"/>
      <c r="QAI100" s="512"/>
      <c r="QAJ100" s="512"/>
      <c r="QAN100" s="512"/>
      <c r="QAP100" s="512"/>
      <c r="QAQ100" s="512"/>
      <c r="QAR100" s="512"/>
      <c r="QAV100" s="512"/>
      <c r="QAX100" s="512"/>
      <c r="QAY100" s="512"/>
      <c r="QAZ100" s="512"/>
      <c r="QBD100" s="512"/>
      <c r="QBF100" s="512"/>
      <c r="QBG100" s="512"/>
      <c r="QBH100" s="512"/>
      <c r="QBL100" s="512"/>
      <c r="QBN100" s="512"/>
      <c r="QBO100" s="512"/>
      <c r="QBP100" s="512"/>
      <c r="QBT100" s="512"/>
      <c r="QBV100" s="512"/>
      <c r="QBW100" s="512"/>
      <c r="QBX100" s="512"/>
      <c r="QCB100" s="512"/>
      <c r="QCD100" s="512"/>
      <c r="QCE100" s="512"/>
      <c r="QCF100" s="512"/>
      <c r="QCJ100" s="512"/>
      <c r="QCL100" s="512"/>
      <c r="QCM100" s="512"/>
      <c r="QCN100" s="512"/>
      <c r="QCR100" s="512"/>
      <c r="QCT100" s="512"/>
      <c r="QCU100" s="512"/>
      <c r="QCV100" s="512"/>
      <c r="QCZ100" s="512"/>
      <c r="QDB100" s="512"/>
      <c r="QDC100" s="512"/>
      <c r="QDD100" s="512"/>
      <c r="QDH100" s="512"/>
      <c r="QDJ100" s="512"/>
      <c r="QDK100" s="512"/>
      <c r="QDL100" s="512"/>
      <c r="QDP100" s="512"/>
      <c r="QDR100" s="512"/>
      <c r="QDS100" s="512"/>
      <c r="QDT100" s="512"/>
      <c r="QDX100" s="512"/>
      <c r="QDZ100" s="512"/>
      <c r="QEA100" s="512"/>
      <c r="QEB100" s="512"/>
      <c r="QEF100" s="512"/>
      <c r="QEH100" s="512"/>
      <c r="QEI100" s="512"/>
      <c r="QEJ100" s="512"/>
      <c r="QEN100" s="512"/>
      <c r="QEP100" s="512"/>
      <c r="QEQ100" s="512"/>
      <c r="QER100" s="512"/>
      <c r="QEV100" s="512"/>
      <c r="QEX100" s="512"/>
      <c r="QEY100" s="512"/>
      <c r="QEZ100" s="512"/>
      <c r="QFD100" s="512"/>
      <c r="QFF100" s="512"/>
      <c r="QFG100" s="512"/>
      <c r="QFH100" s="512"/>
      <c r="QFL100" s="512"/>
      <c r="QFN100" s="512"/>
      <c r="QFO100" s="512"/>
      <c r="QFP100" s="512"/>
      <c r="QFT100" s="512"/>
      <c r="QFV100" s="512"/>
      <c r="QFW100" s="512"/>
      <c r="QFX100" s="512"/>
      <c r="QGB100" s="512"/>
      <c r="QGD100" s="512"/>
      <c r="QGE100" s="512"/>
      <c r="QGF100" s="512"/>
      <c r="QGJ100" s="512"/>
      <c r="QGL100" s="512"/>
      <c r="QGM100" s="512"/>
      <c r="QGN100" s="512"/>
      <c r="QGR100" s="512"/>
      <c r="QGT100" s="512"/>
      <c r="QGU100" s="512"/>
      <c r="QGV100" s="512"/>
      <c r="QGZ100" s="512"/>
      <c r="QHB100" s="512"/>
      <c r="QHC100" s="512"/>
      <c r="QHD100" s="512"/>
      <c r="QHH100" s="512"/>
      <c r="QHJ100" s="512"/>
      <c r="QHK100" s="512"/>
      <c r="QHL100" s="512"/>
      <c r="QHP100" s="512"/>
      <c r="QHR100" s="512"/>
      <c r="QHS100" s="512"/>
      <c r="QHT100" s="512"/>
      <c r="QHX100" s="512"/>
      <c r="QHZ100" s="512"/>
      <c r="QIA100" s="512"/>
      <c r="QIB100" s="512"/>
      <c r="QIF100" s="512"/>
      <c r="QIH100" s="512"/>
      <c r="QII100" s="512"/>
      <c r="QIJ100" s="512"/>
      <c r="QIN100" s="512"/>
      <c r="QIP100" s="512"/>
      <c r="QIQ100" s="512"/>
      <c r="QIR100" s="512"/>
      <c r="QIV100" s="512"/>
      <c r="QIX100" s="512"/>
      <c r="QIY100" s="512"/>
      <c r="QIZ100" s="512"/>
      <c r="QJD100" s="512"/>
      <c r="QJF100" s="512"/>
      <c r="QJG100" s="512"/>
      <c r="QJH100" s="512"/>
      <c r="QJL100" s="512"/>
      <c r="QJN100" s="512"/>
      <c r="QJO100" s="512"/>
      <c r="QJP100" s="512"/>
      <c r="QJT100" s="512"/>
      <c r="QJV100" s="512"/>
      <c r="QJW100" s="512"/>
      <c r="QJX100" s="512"/>
      <c r="QKB100" s="512"/>
      <c r="QKD100" s="512"/>
      <c r="QKE100" s="512"/>
      <c r="QKF100" s="512"/>
      <c r="QKJ100" s="512"/>
      <c r="QKL100" s="512"/>
      <c r="QKM100" s="512"/>
      <c r="QKN100" s="512"/>
      <c r="QKR100" s="512"/>
      <c r="QKT100" s="512"/>
      <c r="QKU100" s="512"/>
      <c r="QKV100" s="512"/>
      <c r="QKZ100" s="512"/>
      <c r="QLB100" s="512"/>
      <c r="QLC100" s="512"/>
      <c r="QLD100" s="512"/>
      <c r="QLH100" s="512"/>
      <c r="QLJ100" s="512"/>
      <c r="QLK100" s="512"/>
      <c r="QLL100" s="512"/>
      <c r="QLP100" s="512"/>
      <c r="QLR100" s="512"/>
      <c r="QLS100" s="512"/>
      <c r="QLT100" s="512"/>
      <c r="QLX100" s="512"/>
      <c r="QLZ100" s="512"/>
      <c r="QMA100" s="512"/>
      <c r="QMB100" s="512"/>
      <c r="QMF100" s="512"/>
      <c r="QMH100" s="512"/>
      <c r="QMI100" s="512"/>
      <c r="QMJ100" s="512"/>
      <c r="QMN100" s="512"/>
      <c r="QMP100" s="512"/>
      <c r="QMQ100" s="512"/>
      <c r="QMR100" s="512"/>
      <c r="QMV100" s="512"/>
      <c r="QMX100" s="512"/>
      <c r="QMY100" s="512"/>
      <c r="QMZ100" s="512"/>
      <c r="QND100" s="512"/>
      <c r="QNF100" s="512"/>
      <c r="QNG100" s="512"/>
      <c r="QNH100" s="512"/>
      <c r="QNL100" s="512"/>
      <c r="QNN100" s="512"/>
      <c r="QNO100" s="512"/>
      <c r="QNP100" s="512"/>
      <c r="QNT100" s="512"/>
      <c r="QNV100" s="512"/>
      <c r="QNW100" s="512"/>
      <c r="QNX100" s="512"/>
      <c r="QOB100" s="512"/>
      <c r="QOD100" s="512"/>
      <c r="QOE100" s="512"/>
      <c r="QOF100" s="512"/>
      <c r="QOJ100" s="512"/>
      <c r="QOL100" s="512"/>
      <c r="QOM100" s="512"/>
      <c r="QON100" s="512"/>
      <c r="QOR100" s="512"/>
      <c r="QOT100" s="512"/>
      <c r="QOU100" s="512"/>
      <c r="QOV100" s="512"/>
      <c r="QOZ100" s="512"/>
      <c r="QPB100" s="512"/>
      <c r="QPC100" s="512"/>
      <c r="QPD100" s="512"/>
      <c r="QPH100" s="512"/>
      <c r="QPJ100" s="512"/>
      <c r="QPK100" s="512"/>
      <c r="QPL100" s="512"/>
      <c r="QPP100" s="512"/>
      <c r="QPR100" s="512"/>
      <c r="QPS100" s="512"/>
      <c r="QPT100" s="512"/>
      <c r="QPX100" s="512"/>
      <c r="QPZ100" s="512"/>
      <c r="QQA100" s="512"/>
      <c r="QQB100" s="512"/>
      <c r="QQF100" s="512"/>
      <c r="QQH100" s="512"/>
      <c r="QQI100" s="512"/>
      <c r="QQJ100" s="512"/>
      <c r="QQN100" s="512"/>
      <c r="QQP100" s="512"/>
      <c r="QQQ100" s="512"/>
      <c r="QQR100" s="512"/>
      <c r="QQV100" s="512"/>
      <c r="QQX100" s="512"/>
      <c r="QQY100" s="512"/>
      <c r="QQZ100" s="512"/>
      <c r="QRD100" s="512"/>
      <c r="QRF100" s="512"/>
      <c r="QRG100" s="512"/>
      <c r="QRH100" s="512"/>
      <c r="QRL100" s="512"/>
      <c r="QRN100" s="512"/>
      <c r="QRO100" s="512"/>
      <c r="QRP100" s="512"/>
      <c r="QRT100" s="512"/>
      <c r="QRV100" s="512"/>
      <c r="QRW100" s="512"/>
      <c r="QRX100" s="512"/>
      <c r="QSB100" s="512"/>
      <c r="QSD100" s="512"/>
      <c r="QSE100" s="512"/>
      <c r="QSF100" s="512"/>
      <c r="QSJ100" s="512"/>
      <c r="QSL100" s="512"/>
      <c r="QSM100" s="512"/>
      <c r="QSN100" s="512"/>
      <c r="QSR100" s="512"/>
      <c r="QST100" s="512"/>
      <c r="QSU100" s="512"/>
      <c r="QSV100" s="512"/>
      <c r="QSZ100" s="512"/>
      <c r="QTB100" s="512"/>
      <c r="QTC100" s="512"/>
      <c r="QTD100" s="512"/>
      <c r="QTH100" s="512"/>
      <c r="QTJ100" s="512"/>
      <c r="QTK100" s="512"/>
      <c r="QTL100" s="512"/>
      <c r="QTP100" s="512"/>
      <c r="QTR100" s="512"/>
      <c r="QTS100" s="512"/>
      <c r="QTT100" s="512"/>
      <c r="QTX100" s="512"/>
      <c r="QTZ100" s="512"/>
      <c r="QUA100" s="512"/>
      <c r="QUB100" s="512"/>
      <c r="QUF100" s="512"/>
      <c r="QUH100" s="512"/>
      <c r="QUI100" s="512"/>
      <c r="QUJ100" s="512"/>
      <c r="QUN100" s="512"/>
      <c r="QUP100" s="512"/>
      <c r="QUQ100" s="512"/>
      <c r="QUR100" s="512"/>
      <c r="QUV100" s="512"/>
      <c r="QUX100" s="512"/>
      <c r="QUY100" s="512"/>
      <c r="QUZ100" s="512"/>
      <c r="QVD100" s="512"/>
      <c r="QVF100" s="512"/>
      <c r="QVG100" s="512"/>
      <c r="QVH100" s="512"/>
      <c r="QVL100" s="512"/>
      <c r="QVN100" s="512"/>
      <c r="QVO100" s="512"/>
      <c r="QVP100" s="512"/>
      <c r="QVT100" s="512"/>
      <c r="QVV100" s="512"/>
      <c r="QVW100" s="512"/>
      <c r="QVX100" s="512"/>
      <c r="QWB100" s="512"/>
      <c r="QWD100" s="512"/>
      <c r="QWE100" s="512"/>
      <c r="QWF100" s="512"/>
      <c r="QWJ100" s="512"/>
      <c r="QWL100" s="512"/>
      <c r="QWM100" s="512"/>
      <c r="QWN100" s="512"/>
      <c r="QWR100" s="512"/>
      <c r="QWT100" s="512"/>
      <c r="QWU100" s="512"/>
      <c r="QWV100" s="512"/>
      <c r="QWZ100" s="512"/>
      <c r="QXB100" s="512"/>
      <c r="QXC100" s="512"/>
      <c r="QXD100" s="512"/>
      <c r="QXH100" s="512"/>
      <c r="QXJ100" s="512"/>
      <c r="QXK100" s="512"/>
      <c r="QXL100" s="512"/>
      <c r="QXP100" s="512"/>
      <c r="QXR100" s="512"/>
      <c r="QXS100" s="512"/>
      <c r="QXT100" s="512"/>
      <c r="QXX100" s="512"/>
      <c r="QXZ100" s="512"/>
      <c r="QYA100" s="512"/>
      <c r="QYB100" s="512"/>
      <c r="QYF100" s="512"/>
      <c r="QYH100" s="512"/>
      <c r="QYI100" s="512"/>
      <c r="QYJ100" s="512"/>
      <c r="QYN100" s="512"/>
      <c r="QYP100" s="512"/>
      <c r="QYQ100" s="512"/>
      <c r="QYR100" s="512"/>
      <c r="QYV100" s="512"/>
      <c r="QYX100" s="512"/>
      <c r="QYY100" s="512"/>
      <c r="QYZ100" s="512"/>
      <c r="QZD100" s="512"/>
      <c r="QZF100" s="512"/>
      <c r="QZG100" s="512"/>
      <c r="QZH100" s="512"/>
      <c r="QZL100" s="512"/>
      <c r="QZN100" s="512"/>
      <c r="QZO100" s="512"/>
      <c r="QZP100" s="512"/>
      <c r="QZT100" s="512"/>
      <c r="QZV100" s="512"/>
      <c r="QZW100" s="512"/>
      <c r="QZX100" s="512"/>
      <c r="RAB100" s="512"/>
      <c r="RAD100" s="512"/>
      <c r="RAE100" s="512"/>
      <c r="RAF100" s="512"/>
      <c r="RAJ100" s="512"/>
      <c r="RAL100" s="512"/>
      <c r="RAM100" s="512"/>
      <c r="RAN100" s="512"/>
      <c r="RAR100" s="512"/>
      <c r="RAT100" s="512"/>
      <c r="RAU100" s="512"/>
      <c r="RAV100" s="512"/>
      <c r="RAZ100" s="512"/>
      <c r="RBB100" s="512"/>
      <c r="RBC100" s="512"/>
      <c r="RBD100" s="512"/>
      <c r="RBH100" s="512"/>
      <c r="RBJ100" s="512"/>
      <c r="RBK100" s="512"/>
      <c r="RBL100" s="512"/>
      <c r="RBP100" s="512"/>
      <c r="RBR100" s="512"/>
      <c r="RBS100" s="512"/>
      <c r="RBT100" s="512"/>
      <c r="RBX100" s="512"/>
      <c r="RBZ100" s="512"/>
      <c r="RCA100" s="512"/>
      <c r="RCB100" s="512"/>
      <c r="RCF100" s="512"/>
      <c r="RCH100" s="512"/>
      <c r="RCI100" s="512"/>
      <c r="RCJ100" s="512"/>
      <c r="RCN100" s="512"/>
      <c r="RCP100" s="512"/>
      <c r="RCQ100" s="512"/>
      <c r="RCR100" s="512"/>
      <c r="RCV100" s="512"/>
      <c r="RCX100" s="512"/>
      <c r="RCY100" s="512"/>
      <c r="RCZ100" s="512"/>
      <c r="RDD100" s="512"/>
      <c r="RDF100" s="512"/>
      <c r="RDG100" s="512"/>
      <c r="RDH100" s="512"/>
      <c r="RDL100" s="512"/>
      <c r="RDN100" s="512"/>
      <c r="RDO100" s="512"/>
      <c r="RDP100" s="512"/>
      <c r="RDT100" s="512"/>
      <c r="RDV100" s="512"/>
      <c r="RDW100" s="512"/>
      <c r="RDX100" s="512"/>
      <c r="REB100" s="512"/>
      <c r="RED100" s="512"/>
      <c r="REE100" s="512"/>
      <c r="REF100" s="512"/>
      <c r="REJ100" s="512"/>
      <c r="REL100" s="512"/>
      <c r="REM100" s="512"/>
      <c r="REN100" s="512"/>
      <c r="RER100" s="512"/>
      <c r="RET100" s="512"/>
      <c r="REU100" s="512"/>
      <c r="REV100" s="512"/>
      <c r="REZ100" s="512"/>
      <c r="RFB100" s="512"/>
      <c r="RFC100" s="512"/>
      <c r="RFD100" s="512"/>
      <c r="RFH100" s="512"/>
      <c r="RFJ100" s="512"/>
      <c r="RFK100" s="512"/>
      <c r="RFL100" s="512"/>
      <c r="RFP100" s="512"/>
      <c r="RFR100" s="512"/>
      <c r="RFS100" s="512"/>
      <c r="RFT100" s="512"/>
      <c r="RFX100" s="512"/>
      <c r="RFZ100" s="512"/>
      <c r="RGA100" s="512"/>
      <c r="RGB100" s="512"/>
      <c r="RGF100" s="512"/>
      <c r="RGH100" s="512"/>
      <c r="RGI100" s="512"/>
      <c r="RGJ100" s="512"/>
      <c r="RGN100" s="512"/>
      <c r="RGP100" s="512"/>
      <c r="RGQ100" s="512"/>
      <c r="RGR100" s="512"/>
      <c r="RGV100" s="512"/>
      <c r="RGX100" s="512"/>
      <c r="RGY100" s="512"/>
      <c r="RGZ100" s="512"/>
      <c r="RHD100" s="512"/>
      <c r="RHF100" s="512"/>
      <c r="RHG100" s="512"/>
      <c r="RHH100" s="512"/>
      <c r="RHL100" s="512"/>
      <c r="RHN100" s="512"/>
      <c r="RHO100" s="512"/>
      <c r="RHP100" s="512"/>
      <c r="RHT100" s="512"/>
      <c r="RHV100" s="512"/>
      <c r="RHW100" s="512"/>
      <c r="RHX100" s="512"/>
      <c r="RIB100" s="512"/>
      <c r="RID100" s="512"/>
      <c r="RIE100" s="512"/>
      <c r="RIF100" s="512"/>
      <c r="RIJ100" s="512"/>
      <c r="RIL100" s="512"/>
      <c r="RIM100" s="512"/>
      <c r="RIN100" s="512"/>
      <c r="RIR100" s="512"/>
      <c r="RIT100" s="512"/>
      <c r="RIU100" s="512"/>
      <c r="RIV100" s="512"/>
      <c r="RIZ100" s="512"/>
      <c r="RJB100" s="512"/>
      <c r="RJC100" s="512"/>
      <c r="RJD100" s="512"/>
      <c r="RJH100" s="512"/>
      <c r="RJJ100" s="512"/>
      <c r="RJK100" s="512"/>
      <c r="RJL100" s="512"/>
      <c r="RJP100" s="512"/>
      <c r="RJR100" s="512"/>
      <c r="RJS100" s="512"/>
      <c r="RJT100" s="512"/>
      <c r="RJX100" s="512"/>
      <c r="RJZ100" s="512"/>
      <c r="RKA100" s="512"/>
      <c r="RKB100" s="512"/>
      <c r="RKF100" s="512"/>
      <c r="RKH100" s="512"/>
      <c r="RKI100" s="512"/>
      <c r="RKJ100" s="512"/>
      <c r="RKN100" s="512"/>
      <c r="RKP100" s="512"/>
      <c r="RKQ100" s="512"/>
      <c r="RKR100" s="512"/>
      <c r="RKV100" s="512"/>
      <c r="RKX100" s="512"/>
      <c r="RKY100" s="512"/>
      <c r="RKZ100" s="512"/>
      <c r="RLD100" s="512"/>
      <c r="RLF100" s="512"/>
      <c r="RLG100" s="512"/>
      <c r="RLH100" s="512"/>
      <c r="RLL100" s="512"/>
      <c r="RLN100" s="512"/>
      <c r="RLO100" s="512"/>
      <c r="RLP100" s="512"/>
      <c r="RLT100" s="512"/>
      <c r="RLV100" s="512"/>
      <c r="RLW100" s="512"/>
      <c r="RLX100" s="512"/>
      <c r="RMB100" s="512"/>
      <c r="RMD100" s="512"/>
      <c r="RME100" s="512"/>
      <c r="RMF100" s="512"/>
      <c r="RMJ100" s="512"/>
      <c r="RML100" s="512"/>
      <c r="RMM100" s="512"/>
      <c r="RMN100" s="512"/>
      <c r="RMR100" s="512"/>
      <c r="RMT100" s="512"/>
      <c r="RMU100" s="512"/>
      <c r="RMV100" s="512"/>
      <c r="RMZ100" s="512"/>
      <c r="RNB100" s="512"/>
      <c r="RNC100" s="512"/>
      <c r="RND100" s="512"/>
      <c r="RNH100" s="512"/>
      <c r="RNJ100" s="512"/>
      <c r="RNK100" s="512"/>
      <c r="RNL100" s="512"/>
      <c r="RNP100" s="512"/>
      <c r="RNR100" s="512"/>
      <c r="RNS100" s="512"/>
      <c r="RNT100" s="512"/>
      <c r="RNX100" s="512"/>
      <c r="RNZ100" s="512"/>
      <c r="ROA100" s="512"/>
      <c r="ROB100" s="512"/>
      <c r="ROF100" s="512"/>
      <c r="ROH100" s="512"/>
      <c r="ROI100" s="512"/>
      <c r="ROJ100" s="512"/>
      <c r="RON100" s="512"/>
      <c r="ROP100" s="512"/>
      <c r="ROQ100" s="512"/>
      <c r="ROR100" s="512"/>
      <c r="ROV100" s="512"/>
      <c r="ROX100" s="512"/>
      <c r="ROY100" s="512"/>
      <c r="ROZ100" s="512"/>
      <c r="RPD100" s="512"/>
      <c r="RPF100" s="512"/>
      <c r="RPG100" s="512"/>
      <c r="RPH100" s="512"/>
      <c r="RPL100" s="512"/>
      <c r="RPN100" s="512"/>
      <c r="RPO100" s="512"/>
      <c r="RPP100" s="512"/>
      <c r="RPT100" s="512"/>
      <c r="RPV100" s="512"/>
      <c r="RPW100" s="512"/>
      <c r="RPX100" s="512"/>
      <c r="RQB100" s="512"/>
      <c r="RQD100" s="512"/>
      <c r="RQE100" s="512"/>
      <c r="RQF100" s="512"/>
      <c r="RQJ100" s="512"/>
      <c r="RQL100" s="512"/>
      <c r="RQM100" s="512"/>
      <c r="RQN100" s="512"/>
      <c r="RQR100" s="512"/>
      <c r="RQT100" s="512"/>
      <c r="RQU100" s="512"/>
      <c r="RQV100" s="512"/>
      <c r="RQZ100" s="512"/>
      <c r="RRB100" s="512"/>
      <c r="RRC100" s="512"/>
      <c r="RRD100" s="512"/>
      <c r="RRH100" s="512"/>
      <c r="RRJ100" s="512"/>
      <c r="RRK100" s="512"/>
      <c r="RRL100" s="512"/>
      <c r="RRP100" s="512"/>
      <c r="RRR100" s="512"/>
      <c r="RRS100" s="512"/>
      <c r="RRT100" s="512"/>
      <c r="RRX100" s="512"/>
      <c r="RRZ100" s="512"/>
      <c r="RSA100" s="512"/>
      <c r="RSB100" s="512"/>
      <c r="RSF100" s="512"/>
      <c r="RSH100" s="512"/>
      <c r="RSI100" s="512"/>
      <c r="RSJ100" s="512"/>
      <c r="RSN100" s="512"/>
      <c r="RSP100" s="512"/>
      <c r="RSQ100" s="512"/>
      <c r="RSR100" s="512"/>
      <c r="RSV100" s="512"/>
      <c r="RSX100" s="512"/>
      <c r="RSY100" s="512"/>
      <c r="RSZ100" s="512"/>
      <c r="RTD100" s="512"/>
      <c r="RTF100" s="512"/>
      <c r="RTG100" s="512"/>
      <c r="RTH100" s="512"/>
      <c r="RTL100" s="512"/>
      <c r="RTN100" s="512"/>
      <c r="RTO100" s="512"/>
      <c r="RTP100" s="512"/>
      <c r="RTT100" s="512"/>
      <c r="RTV100" s="512"/>
      <c r="RTW100" s="512"/>
      <c r="RTX100" s="512"/>
      <c r="RUB100" s="512"/>
      <c r="RUD100" s="512"/>
      <c r="RUE100" s="512"/>
      <c r="RUF100" s="512"/>
      <c r="RUJ100" s="512"/>
      <c r="RUL100" s="512"/>
      <c r="RUM100" s="512"/>
      <c r="RUN100" s="512"/>
      <c r="RUR100" s="512"/>
      <c r="RUT100" s="512"/>
      <c r="RUU100" s="512"/>
      <c r="RUV100" s="512"/>
      <c r="RUZ100" s="512"/>
      <c r="RVB100" s="512"/>
      <c r="RVC100" s="512"/>
      <c r="RVD100" s="512"/>
      <c r="RVH100" s="512"/>
      <c r="RVJ100" s="512"/>
      <c r="RVK100" s="512"/>
      <c r="RVL100" s="512"/>
      <c r="RVP100" s="512"/>
      <c r="RVR100" s="512"/>
      <c r="RVS100" s="512"/>
      <c r="RVT100" s="512"/>
      <c r="RVX100" s="512"/>
      <c r="RVZ100" s="512"/>
      <c r="RWA100" s="512"/>
      <c r="RWB100" s="512"/>
      <c r="RWF100" s="512"/>
      <c r="RWH100" s="512"/>
      <c r="RWI100" s="512"/>
      <c r="RWJ100" s="512"/>
      <c r="RWN100" s="512"/>
      <c r="RWP100" s="512"/>
      <c r="RWQ100" s="512"/>
      <c r="RWR100" s="512"/>
      <c r="RWV100" s="512"/>
      <c r="RWX100" s="512"/>
      <c r="RWY100" s="512"/>
      <c r="RWZ100" s="512"/>
      <c r="RXD100" s="512"/>
      <c r="RXF100" s="512"/>
      <c r="RXG100" s="512"/>
      <c r="RXH100" s="512"/>
      <c r="RXL100" s="512"/>
      <c r="RXN100" s="512"/>
      <c r="RXO100" s="512"/>
      <c r="RXP100" s="512"/>
      <c r="RXT100" s="512"/>
      <c r="RXV100" s="512"/>
      <c r="RXW100" s="512"/>
      <c r="RXX100" s="512"/>
      <c r="RYB100" s="512"/>
      <c r="RYD100" s="512"/>
      <c r="RYE100" s="512"/>
      <c r="RYF100" s="512"/>
      <c r="RYJ100" s="512"/>
      <c r="RYL100" s="512"/>
      <c r="RYM100" s="512"/>
      <c r="RYN100" s="512"/>
      <c r="RYR100" s="512"/>
      <c r="RYT100" s="512"/>
      <c r="RYU100" s="512"/>
      <c r="RYV100" s="512"/>
      <c r="RYZ100" s="512"/>
      <c r="RZB100" s="512"/>
      <c r="RZC100" s="512"/>
      <c r="RZD100" s="512"/>
      <c r="RZH100" s="512"/>
      <c r="RZJ100" s="512"/>
      <c r="RZK100" s="512"/>
      <c r="RZL100" s="512"/>
      <c r="RZP100" s="512"/>
      <c r="RZR100" s="512"/>
      <c r="RZS100" s="512"/>
      <c r="RZT100" s="512"/>
      <c r="RZX100" s="512"/>
      <c r="RZZ100" s="512"/>
      <c r="SAA100" s="512"/>
      <c r="SAB100" s="512"/>
      <c r="SAF100" s="512"/>
      <c r="SAH100" s="512"/>
      <c r="SAI100" s="512"/>
      <c r="SAJ100" s="512"/>
      <c r="SAN100" s="512"/>
      <c r="SAP100" s="512"/>
      <c r="SAQ100" s="512"/>
      <c r="SAR100" s="512"/>
      <c r="SAV100" s="512"/>
      <c r="SAX100" s="512"/>
      <c r="SAY100" s="512"/>
      <c r="SAZ100" s="512"/>
      <c r="SBD100" s="512"/>
      <c r="SBF100" s="512"/>
      <c r="SBG100" s="512"/>
      <c r="SBH100" s="512"/>
      <c r="SBL100" s="512"/>
      <c r="SBN100" s="512"/>
      <c r="SBO100" s="512"/>
      <c r="SBP100" s="512"/>
      <c r="SBT100" s="512"/>
      <c r="SBV100" s="512"/>
      <c r="SBW100" s="512"/>
      <c r="SBX100" s="512"/>
      <c r="SCB100" s="512"/>
      <c r="SCD100" s="512"/>
      <c r="SCE100" s="512"/>
      <c r="SCF100" s="512"/>
      <c r="SCJ100" s="512"/>
      <c r="SCL100" s="512"/>
      <c r="SCM100" s="512"/>
      <c r="SCN100" s="512"/>
      <c r="SCR100" s="512"/>
      <c r="SCT100" s="512"/>
      <c r="SCU100" s="512"/>
      <c r="SCV100" s="512"/>
      <c r="SCZ100" s="512"/>
      <c r="SDB100" s="512"/>
      <c r="SDC100" s="512"/>
      <c r="SDD100" s="512"/>
      <c r="SDH100" s="512"/>
      <c r="SDJ100" s="512"/>
      <c r="SDK100" s="512"/>
      <c r="SDL100" s="512"/>
      <c r="SDP100" s="512"/>
      <c r="SDR100" s="512"/>
      <c r="SDS100" s="512"/>
      <c r="SDT100" s="512"/>
      <c r="SDX100" s="512"/>
      <c r="SDZ100" s="512"/>
      <c r="SEA100" s="512"/>
      <c r="SEB100" s="512"/>
      <c r="SEF100" s="512"/>
      <c r="SEH100" s="512"/>
      <c r="SEI100" s="512"/>
      <c r="SEJ100" s="512"/>
      <c r="SEN100" s="512"/>
      <c r="SEP100" s="512"/>
      <c r="SEQ100" s="512"/>
      <c r="SER100" s="512"/>
      <c r="SEV100" s="512"/>
      <c r="SEX100" s="512"/>
      <c r="SEY100" s="512"/>
      <c r="SEZ100" s="512"/>
      <c r="SFD100" s="512"/>
      <c r="SFF100" s="512"/>
      <c r="SFG100" s="512"/>
      <c r="SFH100" s="512"/>
      <c r="SFL100" s="512"/>
      <c r="SFN100" s="512"/>
      <c r="SFO100" s="512"/>
      <c r="SFP100" s="512"/>
      <c r="SFT100" s="512"/>
      <c r="SFV100" s="512"/>
      <c r="SFW100" s="512"/>
      <c r="SFX100" s="512"/>
      <c r="SGB100" s="512"/>
      <c r="SGD100" s="512"/>
      <c r="SGE100" s="512"/>
      <c r="SGF100" s="512"/>
      <c r="SGJ100" s="512"/>
      <c r="SGL100" s="512"/>
      <c r="SGM100" s="512"/>
      <c r="SGN100" s="512"/>
      <c r="SGR100" s="512"/>
      <c r="SGT100" s="512"/>
      <c r="SGU100" s="512"/>
      <c r="SGV100" s="512"/>
      <c r="SGZ100" s="512"/>
      <c r="SHB100" s="512"/>
      <c r="SHC100" s="512"/>
      <c r="SHD100" s="512"/>
      <c r="SHH100" s="512"/>
      <c r="SHJ100" s="512"/>
      <c r="SHK100" s="512"/>
      <c r="SHL100" s="512"/>
      <c r="SHP100" s="512"/>
      <c r="SHR100" s="512"/>
      <c r="SHS100" s="512"/>
      <c r="SHT100" s="512"/>
      <c r="SHX100" s="512"/>
      <c r="SHZ100" s="512"/>
      <c r="SIA100" s="512"/>
      <c r="SIB100" s="512"/>
      <c r="SIF100" s="512"/>
      <c r="SIH100" s="512"/>
      <c r="SII100" s="512"/>
      <c r="SIJ100" s="512"/>
      <c r="SIN100" s="512"/>
      <c r="SIP100" s="512"/>
      <c r="SIQ100" s="512"/>
      <c r="SIR100" s="512"/>
      <c r="SIV100" s="512"/>
      <c r="SIX100" s="512"/>
      <c r="SIY100" s="512"/>
      <c r="SIZ100" s="512"/>
      <c r="SJD100" s="512"/>
      <c r="SJF100" s="512"/>
      <c r="SJG100" s="512"/>
      <c r="SJH100" s="512"/>
      <c r="SJL100" s="512"/>
      <c r="SJN100" s="512"/>
      <c r="SJO100" s="512"/>
      <c r="SJP100" s="512"/>
      <c r="SJT100" s="512"/>
      <c r="SJV100" s="512"/>
      <c r="SJW100" s="512"/>
      <c r="SJX100" s="512"/>
      <c r="SKB100" s="512"/>
      <c r="SKD100" s="512"/>
      <c r="SKE100" s="512"/>
      <c r="SKF100" s="512"/>
      <c r="SKJ100" s="512"/>
      <c r="SKL100" s="512"/>
      <c r="SKM100" s="512"/>
      <c r="SKN100" s="512"/>
      <c r="SKR100" s="512"/>
      <c r="SKT100" s="512"/>
      <c r="SKU100" s="512"/>
      <c r="SKV100" s="512"/>
      <c r="SKZ100" s="512"/>
      <c r="SLB100" s="512"/>
      <c r="SLC100" s="512"/>
      <c r="SLD100" s="512"/>
      <c r="SLH100" s="512"/>
      <c r="SLJ100" s="512"/>
      <c r="SLK100" s="512"/>
      <c r="SLL100" s="512"/>
      <c r="SLP100" s="512"/>
      <c r="SLR100" s="512"/>
      <c r="SLS100" s="512"/>
      <c r="SLT100" s="512"/>
      <c r="SLX100" s="512"/>
      <c r="SLZ100" s="512"/>
      <c r="SMA100" s="512"/>
      <c r="SMB100" s="512"/>
      <c r="SMF100" s="512"/>
      <c r="SMH100" s="512"/>
      <c r="SMI100" s="512"/>
      <c r="SMJ100" s="512"/>
      <c r="SMN100" s="512"/>
      <c r="SMP100" s="512"/>
      <c r="SMQ100" s="512"/>
      <c r="SMR100" s="512"/>
      <c r="SMV100" s="512"/>
      <c r="SMX100" s="512"/>
      <c r="SMY100" s="512"/>
      <c r="SMZ100" s="512"/>
      <c r="SND100" s="512"/>
      <c r="SNF100" s="512"/>
      <c r="SNG100" s="512"/>
      <c r="SNH100" s="512"/>
      <c r="SNL100" s="512"/>
      <c r="SNN100" s="512"/>
      <c r="SNO100" s="512"/>
      <c r="SNP100" s="512"/>
      <c r="SNT100" s="512"/>
      <c r="SNV100" s="512"/>
      <c r="SNW100" s="512"/>
      <c r="SNX100" s="512"/>
      <c r="SOB100" s="512"/>
      <c r="SOD100" s="512"/>
      <c r="SOE100" s="512"/>
      <c r="SOF100" s="512"/>
      <c r="SOJ100" s="512"/>
      <c r="SOL100" s="512"/>
      <c r="SOM100" s="512"/>
      <c r="SON100" s="512"/>
      <c r="SOR100" s="512"/>
      <c r="SOT100" s="512"/>
      <c r="SOU100" s="512"/>
      <c r="SOV100" s="512"/>
      <c r="SOZ100" s="512"/>
      <c r="SPB100" s="512"/>
      <c r="SPC100" s="512"/>
      <c r="SPD100" s="512"/>
      <c r="SPH100" s="512"/>
      <c r="SPJ100" s="512"/>
      <c r="SPK100" s="512"/>
      <c r="SPL100" s="512"/>
      <c r="SPP100" s="512"/>
      <c r="SPR100" s="512"/>
      <c r="SPS100" s="512"/>
      <c r="SPT100" s="512"/>
      <c r="SPX100" s="512"/>
      <c r="SPZ100" s="512"/>
      <c r="SQA100" s="512"/>
      <c r="SQB100" s="512"/>
      <c r="SQF100" s="512"/>
      <c r="SQH100" s="512"/>
      <c r="SQI100" s="512"/>
      <c r="SQJ100" s="512"/>
      <c r="SQN100" s="512"/>
      <c r="SQP100" s="512"/>
      <c r="SQQ100" s="512"/>
      <c r="SQR100" s="512"/>
      <c r="SQV100" s="512"/>
      <c r="SQX100" s="512"/>
      <c r="SQY100" s="512"/>
      <c r="SQZ100" s="512"/>
      <c r="SRD100" s="512"/>
      <c r="SRF100" s="512"/>
      <c r="SRG100" s="512"/>
      <c r="SRH100" s="512"/>
      <c r="SRL100" s="512"/>
      <c r="SRN100" s="512"/>
      <c r="SRO100" s="512"/>
      <c r="SRP100" s="512"/>
      <c r="SRT100" s="512"/>
      <c r="SRV100" s="512"/>
      <c r="SRW100" s="512"/>
      <c r="SRX100" s="512"/>
      <c r="SSB100" s="512"/>
      <c r="SSD100" s="512"/>
      <c r="SSE100" s="512"/>
      <c r="SSF100" s="512"/>
      <c r="SSJ100" s="512"/>
      <c r="SSL100" s="512"/>
      <c r="SSM100" s="512"/>
      <c r="SSN100" s="512"/>
      <c r="SSR100" s="512"/>
      <c r="SST100" s="512"/>
      <c r="SSU100" s="512"/>
      <c r="SSV100" s="512"/>
      <c r="SSZ100" s="512"/>
      <c r="STB100" s="512"/>
      <c r="STC100" s="512"/>
      <c r="STD100" s="512"/>
      <c r="STH100" s="512"/>
      <c r="STJ100" s="512"/>
      <c r="STK100" s="512"/>
      <c r="STL100" s="512"/>
      <c r="STP100" s="512"/>
      <c r="STR100" s="512"/>
      <c r="STS100" s="512"/>
      <c r="STT100" s="512"/>
      <c r="STX100" s="512"/>
      <c r="STZ100" s="512"/>
      <c r="SUA100" s="512"/>
      <c r="SUB100" s="512"/>
      <c r="SUF100" s="512"/>
      <c r="SUH100" s="512"/>
      <c r="SUI100" s="512"/>
      <c r="SUJ100" s="512"/>
      <c r="SUN100" s="512"/>
      <c r="SUP100" s="512"/>
      <c r="SUQ100" s="512"/>
      <c r="SUR100" s="512"/>
      <c r="SUV100" s="512"/>
      <c r="SUX100" s="512"/>
      <c r="SUY100" s="512"/>
      <c r="SUZ100" s="512"/>
      <c r="SVD100" s="512"/>
      <c r="SVF100" s="512"/>
      <c r="SVG100" s="512"/>
      <c r="SVH100" s="512"/>
      <c r="SVL100" s="512"/>
      <c r="SVN100" s="512"/>
      <c r="SVO100" s="512"/>
      <c r="SVP100" s="512"/>
      <c r="SVT100" s="512"/>
      <c r="SVV100" s="512"/>
      <c r="SVW100" s="512"/>
      <c r="SVX100" s="512"/>
      <c r="SWB100" s="512"/>
      <c r="SWD100" s="512"/>
      <c r="SWE100" s="512"/>
      <c r="SWF100" s="512"/>
      <c r="SWJ100" s="512"/>
      <c r="SWL100" s="512"/>
      <c r="SWM100" s="512"/>
      <c r="SWN100" s="512"/>
      <c r="SWR100" s="512"/>
      <c r="SWT100" s="512"/>
      <c r="SWU100" s="512"/>
      <c r="SWV100" s="512"/>
      <c r="SWZ100" s="512"/>
      <c r="SXB100" s="512"/>
      <c r="SXC100" s="512"/>
      <c r="SXD100" s="512"/>
      <c r="SXH100" s="512"/>
      <c r="SXJ100" s="512"/>
      <c r="SXK100" s="512"/>
      <c r="SXL100" s="512"/>
      <c r="SXP100" s="512"/>
      <c r="SXR100" s="512"/>
      <c r="SXS100" s="512"/>
      <c r="SXT100" s="512"/>
      <c r="SXX100" s="512"/>
      <c r="SXZ100" s="512"/>
      <c r="SYA100" s="512"/>
      <c r="SYB100" s="512"/>
      <c r="SYF100" s="512"/>
      <c r="SYH100" s="512"/>
      <c r="SYI100" s="512"/>
      <c r="SYJ100" s="512"/>
      <c r="SYN100" s="512"/>
      <c r="SYP100" s="512"/>
      <c r="SYQ100" s="512"/>
      <c r="SYR100" s="512"/>
      <c r="SYV100" s="512"/>
      <c r="SYX100" s="512"/>
      <c r="SYY100" s="512"/>
      <c r="SYZ100" s="512"/>
      <c r="SZD100" s="512"/>
      <c r="SZF100" s="512"/>
      <c r="SZG100" s="512"/>
      <c r="SZH100" s="512"/>
      <c r="SZL100" s="512"/>
      <c r="SZN100" s="512"/>
      <c r="SZO100" s="512"/>
      <c r="SZP100" s="512"/>
      <c r="SZT100" s="512"/>
      <c r="SZV100" s="512"/>
      <c r="SZW100" s="512"/>
      <c r="SZX100" s="512"/>
      <c r="TAB100" s="512"/>
      <c r="TAD100" s="512"/>
      <c r="TAE100" s="512"/>
      <c r="TAF100" s="512"/>
      <c r="TAJ100" s="512"/>
      <c r="TAL100" s="512"/>
      <c r="TAM100" s="512"/>
      <c r="TAN100" s="512"/>
      <c r="TAR100" s="512"/>
      <c r="TAT100" s="512"/>
      <c r="TAU100" s="512"/>
      <c r="TAV100" s="512"/>
      <c r="TAZ100" s="512"/>
      <c r="TBB100" s="512"/>
      <c r="TBC100" s="512"/>
      <c r="TBD100" s="512"/>
      <c r="TBH100" s="512"/>
      <c r="TBJ100" s="512"/>
      <c r="TBK100" s="512"/>
      <c r="TBL100" s="512"/>
      <c r="TBP100" s="512"/>
      <c r="TBR100" s="512"/>
      <c r="TBS100" s="512"/>
      <c r="TBT100" s="512"/>
      <c r="TBX100" s="512"/>
      <c r="TBZ100" s="512"/>
      <c r="TCA100" s="512"/>
      <c r="TCB100" s="512"/>
      <c r="TCF100" s="512"/>
      <c r="TCH100" s="512"/>
      <c r="TCI100" s="512"/>
      <c r="TCJ100" s="512"/>
      <c r="TCN100" s="512"/>
      <c r="TCP100" s="512"/>
      <c r="TCQ100" s="512"/>
      <c r="TCR100" s="512"/>
      <c r="TCV100" s="512"/>
      <c r="TCX100" s="512"/>
      <c r="TCY100" s="512"/>
      <c r="TCZ100" s="512"/>
      <c r="TDD100" s="512"/>
      <c r="TDF100" s="512"/>
      <c r="TDG100" s="512"/>
      <c r="TDH100" s="512"/>
      <c r="TDL100" s="512"/>
      <c r="TDN100" s="512"/>
      <c r="TDO100" s="512"/>
      <c r="TDP100" s="512"/>
      <c r="TDT100" s="512"/>
      <c r="TDV100" s="512"/>
      <c r="TDW100" s="512"/>
      <c r="TDX100" s="512"/>
      <c r="TEB100" s="512"/>
      <c r="TED100" s="512"/>
      <c r="TEE100" s="512"/>
      <c r="TEF100" s="512"/>
      <c r="TEJ100" s="512"/>
      <c r="TEL100" s="512"/>
      <c r="TEM100" s="512"/>
      <c r="TEN100" s="512"/>
      <c r="TER100" s="512"/>
      <c r="TET100" s="512"/>
      <c r="TEU100" s="512"/>
      <c r="TEV100" s="512"/>
      <c r="TEZ100" s="512"/>
      <c r="TFB100" s="512"/>
      <c r="TFC100" s="512"/>
      <c r="TFD100" s="512"/>
      <c r="TFH100" s="512"/>
      <c r="TFJ100" s="512"/>
      <c r="TFK100" s="512"/>
      <c r="TFL100" s="512"/>
      <c r="TFP100" s="512"/>
      <c r="TFR100" s="512"/>
      <c r="TFS100" s="512"/>
      <c r="TFT100" s="512"/>
      <c r="TFX100" s="512"/>
      <c r="TFZ100" s="512"/>
      <c r="TGA100" s="512"/>
      <c r="TGB100" s="512"/>
      <c r="TGF100" s="512"/>
      <c r="TGH100" s="512"/>
      <c r="TGI100" s="512"/>
      <c r="TGJ100" s="512"/>
      <c r="TGN100" s="512"/>
      <c r="TGP100" s="512"/>
      <c r="TGQ100" s="512"/>
      <c r="TGR100" s="512"/>
      <c r="TGV100" s="512"/>
      <c r="TGX100" s="512"/>
      <c r="TGY100" s="512"/>
      <c r="TGZ100" s="512"/>
      <c r="THD100" s="512"/>
      <c r="THF100" s="512"/>
      <c r="THG100" s="512"/>
      <c r="THH100" s="512"/>
      <c r="THL100" s="512"/>
      <c r="THN100" s="512"/>
      <c r="THO100" s="512"/>
      <c r="THP100" s="512"/>
      <c r="THT100" s="512"/>
      <c r="THV100" s="512"/>
      <c r="THW100" s="512"/>
      <c r="THX100" s="512"/>
      <c r="TIB100" s="512"/>
      <c r="TID100" s="512"/>
      <c r="TIE100" s="512"/>
      <c r="TIF100" s="512"/>
      <c r="TIJ100" s="512"/>
      <c r="TIL100" s="512"/>
      <c r="TIM100" s="512"/>
      <c r="TIN100" s="512"/>
      <c r="TIR100" s="512"/>
      <c r="TIT100" s="512"/>
      <c r="TIU100" s="512"/>
      <c r="TIV100" s="512"/>
      <c r="TIZ100" s="512"/>
      <c r="TJB100" s="512"/>
      <c r="TJC100" s="512"/>
      <c r="TJD100" s="512"/>
      <c r="TJH100" s="512"/>
      <c r="TJJ100" s="512"/>
      <c r="TJK100" s="512"/>
      <c r="TJL100" s="512"/>
      <c r="TJP100" s="512"/>
      <c r="TJR100" s="512"/>
      <c r="TJS100" s="512"/>
      <c r="TJT100" s="512"/>
      <c r="TJX100" s="512"/>
      <c r="TJZ100" s="512"/>
      <c r="TKA100" s="512"/>
      <c r="TKB100" s="512"/>
      <c r="TKF100" s="512"/>
      <c r="TKH100" s="512"/>
      <c r="TKI100" s="512"/>
      <c r="TKJ100" s="512"/>
      <c r="TKN100" s="512"/>
      <c r="TKP100" s="512"/>
      <c r="TKQ100" s="512"/>
      <c r="TKR100" s="512"/>
      <c r="TKV100" s="512"/>
      <c r="TKX100" s="512"/>
      <c r="TKY100" s="512"/>
      <c r="TKZ100" s="512"/>
      <c r="TLD100" s="512"/>
      <c r="TLF100" s="512"/>
      <c r="TLG100" s="512"/>
      <c r="TLH100" s="512"/>
      <c r="TLL100" s="512"/>
      <c r="TLN100" s="512"/>
      <c r="TLO100" s="512"/>
      <c r="TLP100" s="512"/>
      <c r="TLT100" s="512"/>
      <c r="TLV100" s="512"/>
      <c r="TLW100" s="512"/>
      <c r="TLX100" s="512"/>
      <c r="TMB100" s="512"/>
      <c r="TMD100" s="512"/>
      <c r="TME100" s="512"/>
      <c r="TMF100" s="512"/>
      <c r="TMJ100" s="512"/>
      <c r="TML100" s="512"/>
      <c r="TMM100" s="512"/>
      <c r="TMN100" s="512"/>
      <c r="TMR100" s="512"/>
      <c r="TMT100" s="512"/>
      <c r="TMU100" s="512"/>
      <c r="TMV100" s="512"/>
      <c r="TMZ100" s="512"/>
      <c r="TNB100" s="512"/>
      <c r="TNC100" s="512"/>
      <c r="TND100" s="512"/>
      <c r="TNH100" s="512"/>
      <c r="TNJ100" s="512"/>
      <c r="TNK100" s="512"/>
      <c r="TNL100" s="512"/>
      <c r="TNP100" s="512"/>
      <c r="TNR100" s="512"/>
      <c r="TNS100" s="512"/>
      <c r="TNT100" s="512"/>
      <c r="TNX100" s="512"/>
      <c r="TNZ100" s="512"/>
      <c r="TOA100" s="512"/>
      <c r="TOB100" s="512"/>
      <c r="TOF100" s="512"/>
      <c r="TOH100" s="512"/>
      <c r="TOI100" s="512"/>
      <c r="TOJ100" s="512"/>
      <c r="TON100" s="512"/>
      <c r="TOP100" s="512"/>
      <c r="TOQ100" s="512"/>
      <c r="TOR100" s="512"/>
      <c r="TOV100" s="512"/>
      <c r="TOX100" s="512"/>
      <c r="TOY100" s="512"/>
      <c r="TOZ100" s="512"/>
      <c r="TPD100" s="512"/>
      <c r="TPF100" s="512"/>
      <c r="TPG100" s="512"/>
      <c r="TPH100" s="512"/>
      <c r="TPL100" s="512"/>
      <c r="TPN100" s="512"/>
      <c r="TPO100" s="512"/>
      <c r="TPP100" s="512"/>
      <c r="TPT100" s="512"/>
      <c r="TPV100" s="512"/>
      <c r="TPW100" s="512"/>
      <c r="TPX100" s="512"/>
      <c r="TQB100" s="512"/>
      <c r="TQD100" s="512"/>
      <c r="TQE100" s="512"/>
      <c r="TQF100" s="512"/>
      <c r="TQJ100" s="512"/>
      <c r="TQL100" s="512"/>
      <c r="TQM100" s="512"/>
      <c r="TQN100" s="512"/>
      <c r="TQR100" s="512"/>
      <c r="TQT100" s="512"/>
      <c r="TQU100" s="512"/>
      <c r="TQV100" s="512"/>
      <c r="TQZ100" s="512"/>
      <c r="TRB100" s="512"/>
      <c r="TRC100" s="512"/>
      <c r="TRD100" s="512"/>
      <c r="TRH100" s="512"/>
      <c r="TRJ100" s="512"/>
      <c r="TRK100" s="512"/>
      <c r="TRL100" s="512"/>
      <c r="TRP100" s="512"/>
      <c r="TRR100" s="512"/>
      <c r="TRS100" s="512"/>
      <c r="TRT100" s="512"/>
      <c r="TRX100" s="512"/>
      <c r="TRZ100" s="512"/>
      <c r="TSA100" s="512"/>
      <c r="TSB100" s="512"/>
      <c r="TSF100" s="512"/>
      <c r="TSH100" s="512"/>
      <c r="TSI100" s="512"/>
      <c r="TSJ100" s="512"/>
      <c r="TSN100" s="512"/>
      <c r="TSP100" s="512"/>
      <c r="TSQ100" s="512"/>
      <c r="TSR100" s="512"/>
      <c r="TSV100" s="512"/>
      <c r="TSX100" s="512"/>
      <c r="TSY100" s="512"/>
      <c r="TSZ100" s="512"/>
      <c r="TTD100" s="512"/>
      <c r="TTF100" s="512"/>
      <c r="TTG100" s="512"/>
      <c r="TTH100" s="512"/>
      <c r="TTL100" s="512"/>
      <c r="TTN100" s="512"/>
      <c r="TTO100" s="512"/>
      <c r="TTP100" s="512"/>
      <c r="TTT100" s="512"/>
      <c r="TTV100" s="512"/>
      <c r="TTW100" s="512"/>
      <c r="TTX100" s="512"/>
      <c r="TUB100" s="512"/>
      <c r="TUD100" s="512"/>
      <c r="TUE100" s="512"/>
      <c r="TUF100" s="512"/>
      <c r="TUJ100" s="512"/>
      <c r="TUL100" s="512"/>
      <c r="TUM100" s="512"/>
      <c r="TUN100" s="512"/>
      <c r="TUR100" s="512"/>
      <c r="TUT100" s="512"/>
      <c r="TUU100" s="512"/>
      <c r="TUV100" s="512"/>
      <c r="TUZ100" s="512"/>
      <c r="TVB100" s="512"/>
      <c r="TVC100" s="512"/>
      <c r="TVD100" s="512"/>
      <c r="TVH100" s="512"/>
      <c r="TVJ100" s="512"/>
      <c r="TVK100" s="512"/>
      <c r="TVL100" s="512"/>
      <c r="TVP100" s="512"/>
      <c r="TVR100" s="512"/>
      <c r="TVS100" s="512"/>
      <c r="TVT100" s="512"/>
      <c r="TVX100" s="512"/>
      <c r="TVZ100" s="512"/>
      <c r="TWA100" s="512"/>
      <c r="TWB100" s="512"/>
      <c r="TWF100" s="512"/>
      <c r="TWH100" s="512"/>
      <c r="TWI100" s="512"/>
      <c r="TWJ100" s="512"/>
      <c r="TWN100" s="512"/>
      <c r="TWP100" s="512"/>
      <c r="TWQ100" s="512"/>
      <c r="TWR100" s="512"/>
      <c r="TWV100" s="512"/>
      <c r="TWX100" s="512"/>
      <c r="TWY100" s="512"/>
      <c r="TWZ100" s="512"/>
      <c r="TXD100" s="512"/>
      <c r="TXF100" s="512"/>
      <c r="TXG100" s="512"/>
      <c r="TXH100" s="512"/>
      <c r="TXL100" s="512"/>
      <c r="TXN100" s="512"/>
      <c r="TXO100" s="512"/>
      <c r="TXP100" s="512"/>
      <c r="TXT100" s="512"/>
      <c r="TXV100" s="512"/>
      <c r="TXW100" s="512"/>
      <c r="TXX100" s="512"/>
      <c r="TYB100" s="512"/>
      <c r="TYD100" s="512"/>
      <c r="TYE100" s="512"/>
      <c r="TYF100" s="512"/>
      <c r="TYJ100" s="512"/>
      <c r="TYL100" s="512"/>
      <c r="TYM100" s="512"/>
      <c r="TYN100" s="512"/>
      <c r="TYR100" s="512"/>
      <c r="TYT100" s="512"/>
      <c r="TYU100" s="512"/>
      <c r="TYV100" s="512"/>
      <c r="TYZ100" s="512"/>
      <c r="TZB100" s="512"/>
      <c r="TZC100" s="512"/>
      <c r="TZD100" s="512"/>
      <c r="TZH100" s="512"/>
      <c r="TZJ100" s="512"/>
      <c r="TZK100" s="512"/>
      <c r="TZL100" s="512"/>
      <c r="TZP100" s="512"/>
      <c r="TZR100" s="512"/>
      <c r="TZS100" s="512"/>
      <c r="TZT100" s="512"/>
      <c r="TZX100" s="512"/>
      <c r="TZZ100" s="512"/>
      <c r="UAA100" s="512"/>
      <c r="UAB100" s="512"/>
      <c r="UAF100" s="512"/>
      <c r="UAH100" s="512"/>
      <c r="UAI100" s="512"/>
      <c r="UAJ100" s="512"/>
      <c r="UAN100" s="512"/>
      <c r="UAP100" s="512"/>
      <c r="UAQ100" s="512"/>
      <c r="UAR100" s="512"/>
      <c r="UAV100" s="512"/>
      <c r="UAX100" s="512"/>
      <c r="UAY100" s="512"/>
      <c r="UAZ100" s="512"/>
      <c r="UBD100" s="512"/>
      <c r="UBF100" s="512"/>
      <c r="UBG100" s="512"/>
      <c r="UBH100" s="512"/>
      <c r="UBL100" s="512"/>
      <c r="UBN100" s="512"/>
      <c r="UBO100" s="512"/>
      <c r="UBP100" s="512"/>
      <c r="UBT100" s="512"/>
      <c r="UBV100" s="512"/>
      <c r="UBW100" s="512"/>
      <c r="UBX100" s="512"/>
      <c r="UCB100" s="512"/>
      <c r="UCD100" s="512"/>
      <c r="UCE100" s="512"/>
      <c r="UCF100" s="512"/>
      <c r="UCJ100" s="512"/>
      <c r="UCL100" s="512"/>
      <c r="UCM100" s="512"/>
      <c r="UCN100" s="512"/>
      <c r="UCR100" s="512"/>
      <c r="UCT100" s="512"/>
      <c r="UCU100" s="512"/>
      <c r="UCV100" s="512"/>
      <c r="UCZ100" s="512"/>
      <c r="UDB100" s="512"/>
      <c r="UDC100" s="512"/>
      <c r="UDD100" s="512"/>
      <c r="UDH100" s="512"/>
      <c r="UDJ100" s="512"/>
      <c r="UDK100" s="512"/>
      <c r="UDL100" s="512"/>
      <c r="UDP100" s="512"/>
      <c r="UDR100" s="512"/>
      <c r="UDS100" s="512"/>
      <c r="UDT100" s="512"/>
      <c r="UDX100" s="512"/>
      <c r="UDZ100" s="512"/>
      <c r="UEA100" s="512"/>
      <c r="UEB100" s="512"/>
      <c r="UEF100" s="512"/>
      <c r="UEH100" s="512"/>
      <c r="UEI100" s="512"/>
      <c r="UEJ100" s="512"/>
      <c r="UEN100" s="512"/>
      <c r="UEP100" s="512"/>
      <c r="UEQ100" s="512"/>
      <c r="UER100" s="512"/>
      <c r="UEV100" s="512"/>
      <c r="UEX100" s="512"/>
      <c r="UEY100" s="512"/>
      <c r="UEZ100" s="512"/>
      <c r="UFD100" s="512"/>
      <c r="UFF100" s="512"/>
      <c r="UFG100" s="512"/>
      <c r="UFH100" s="512"/>
      <c r="UFL100" s="512"/>
      <c r="UFN100" s="512"/>
      <c r="UFO100" s="512"/>
      <c r="UFP100" s="512"/>
      <c r="UFT100" s="512"/>
      <c r="UFV100" s="512"/>
      <c r="UFW100" s="512"/>
      <c r="UFX100" s="512"/>
      <c r="UGB100" s="512"/>
      <c r="UGD100" s="512"/>
      <c r="UGE100" s="512"/>
      <c r="UGF100" s="512"/>
      <c r="UGJ100" s="512"/>
      <c r="UGL100" s="512"/>
      <c r="UGM100" s="512"/>
      <c r="UGN100" s="512"/>
      <c r="UGR100" s="512"/>
      <c r="UGT100" s="512"/>
      <c r="UGU100" s="512"/>
      <c r="UGV100" s="512"/>
      <c r="UGZ100" s="512"/>
      <c r="UHB100" s="512"/>
      <c r="UHC100" s="512"/>
      <c r="UHD100" s="512"/>
      <c r="UHH100" s="512"/>
      <c r="UHJ100" s="512"/>
      <c r="UHK100" s="512"/>
      <c r="UHL100" s="512"/>
      <c r="UHP100" s="512"/>
      <c r="UHR100" s="512"/>
      <c r="UHS100" s="512"/>
      <c r="UHT100" s="512"/>
      <c r="UHX100" s="512"/>
      <c r="UHZ100" s="512"/>
      <c r="UIA100" s="512"/>
      <c r="UIB100" s="512"/>
      <c r="UIF100" s="512"/>
      <c r="UIH100" s="512"/>
      <c r="UII100" s="512"/>
      <c r="UIJ100" s="512"/>
      <c r="UIN100" s="512"/>
      <c r="UIP100" s="512"/>
      <c r="UIQ100" s="512"/>
      <c r="UIR100" s="512"/>
      <c r="UIV100" s="512"/>
      <c r="UIX100" s="512"/>
      <c r="UIY100" s="512"/>
      <c r="UIZ100" s="512"/>
      <c r="UJD100" s="512"/>
      <c r="UJF100" s="512"/>
      <c r="UJG100" s="512"/>
      <c r="UJH100" s="512"/>
      <c r="UJL100" s="512"/>
      <c r="UJN100" s="512"/>
      <c r="UJO100" s="512"/>
      <c r="UJP100" s="512"/>
      <c r="UJT100" s="512"/>
      <c r="UJV100" s="512"/>
      <c r="UJW100" s="512"/>
      <c r="UJX100" s="512"/>
      <c r="UKB100" s="512"/>
      <c r="UKD100" s="512"/>
      <c r="UKE100" s="512"/>
      <c r="UKF100" s="512"/>
      <c r="UKJ100" s="512"/>
      <c r="UKL100" s="512"/>
      <c r="UKM100" s="512"/>
      <c r="UKN100" s="512"/>
      <c r="UKR100" s="512"/>
      <c r="UKT100" s="512"/>
      <c r="UKU100" s="512"/>
      <c r="UKV100" s="512"/>
      <c r="UKZ100" s="512"/>
      <c r="ULB100" s="512"/>
      <c r="ULC100" s="512"/>
      <c r="ULD100" s="512"/>
      <c r="ULH100" s="512"/>
      <c r="ULJ100" s="512"/>
      <c r="ULK100" s="512"/>
      <c r="ULL100" s="512"/>
      <c r="ULP100" s="512"/>
      <c r="ULR100" s="512"/>
      <c r="ULS100" s="512"/>
      <c r="ULT100" s="512"/>
      <c r="ULX100" s="512"/>
      <c r="ULZ100" s="512"/>
      <c r="UMA100" s="512"/>
      <c r="UMB100" s="512"/>
      <c r="UMF100" s="512"/>
      <c r="UMH100" s="512"/>
      <c r="UMI100" s="512"/>
      <c r="UMJ100" s="512"/>
      <c r="UMN100" s="512"/>
      <c r="UMP100" s="512"/>
      <c r="UMQ100" s="512"/>
      <c r="UMR100" s="512"/>
      <c r="UMV100" s="512"/>
      <c r="UMX100" s="512"/>
      <c r="UMY100" s="512"/>
      <c r="UMZ100" s="512"/>
      <c r="UND100" s="512"/>
      <c r="UNF100" s="512"/>
      <c r="UNG100" s="512"/>
      <c r="UNH100" s="512"/>
      <c r="UNL100" s="512"/>
      <c r="UNN100" s="512"/>
      <c r="UNO100" s="512"/>
      <c r="UNP100" s="512"/>
      <c r="UNT100" s="512"/>
      <c r="UNV100" s="512"/>
      <c r="UNW100" s="512"/>
      <c r="UNX100" s="512"/>
      <c r="UOB100" s="512"/>
      <c r="UOD100" s="512"/>
      <c r="UOE100" s="512"/>
      <c r="UOF100" s="512"/>
      <c r="UOJ100" s="512"/>
      <c r="UOL100" s="512"/>
      <c r="UOM100" s="512"/>
      <c r="UON100" s="512"/>
      <c r="UOR100" s="512"/>
      <c r="UOT100" s="512"/>
      <c r="UOU100" s="512"/>
      <c r="UOV100" s="512"/>
      <c r="UOZ100" s="512"/>
      <c r="UPB100" s="512"/>
      <c r="UPC100" s="512"/>
      <c r="UPD100" s="512"/>
      <c r="UPH100" s="512"/>
      <c r="UPJ100" s="512"/>
      <c r="UPK100" s="512"/>
      <c r="UPL100" s="512"/>
      <c r="UPP100" s="512"/>
      <c r="UPR100" s="512"/>
      <c r="UPS100" s="512"/>
      <c r="UPT100" s="512"/>
      <c r="UPX100" s="512"/>
      <c r="UPZ100" s="512"/>
      <c r="UQA100" s="512"/>
      <c r="UQB100" s="512"/>
      <c r="UQF100" s="512"/>
      <c r="UQH100" s="512"/>
      <c r="UQI100" s="512"/>
      <c r="UQJ100" s="512"/>
      <c r="UQN100" s="512"/>
      <c r="UQP100" s="512"/>
      <c r="UQQ100" s="512"/>
      <c r="UQR100" s="512"/>
      <c r="UQV100" s="512"/>
      <c r="UQX100" s="512"/>
      <c r="UQY100" s="512"/>
      <c r="UQZ100" s="512"/>
      <c r="URD100" s="512"/>
      <c r="URF100" s="512"/>
      <c r="URG100" s="512"/>
      <c r="URH100" s="512"/>
      <c r="URL100" s="512"/>
      <c r="URN100" s="512"/>
      <c r="URO100" s="512"/>
      <c r="URP100" s="512"/>
      <c r="URT100" s="512"/>
      <c r="URV100" s="512"/>
      <c r="URW100" s="512"/>
      <c r="URX100" s="512"/>
      <c r="USB100" s="512"/>
      <c r="USD100" s="512"/>
      <c r="USE100" s="512"/>
      <c r="USF100" s="512"/>
      <c r="USJ100" s="512"/>
      <c r="USL100" s="512"/>
      <c r="USM100" s="512"/>
      <c r="USN100" s="512"/>
      <c r="USR100" s="512"/>
      <c r="UST100" s="512"/>
      <c r="USU100" s="512"/>
      <c r="USV100" s="512"/>
      <c r="USZ100" s="512"/>
      <c r="UTB100" s="512"/>
      <c r="UTC100" s="512"/>
      <c r="UTD100" s="512"/>
      <c r="UTH100" s="512"/>
      <c r="UTJ100" s="512"/>
      <c r="UTK100" s="512"/>
      <c r="UTL100" s="512"/>
      <c r="UTP100" s="512"/>
      <c r="UTR100" s="512"/>
      <c r="UTS100" s="512"/>
      <c r="UTT100" s="512"/>
      <c r="UTX100" s="512"/>
      <c r="UTZ100" s="512"/>
      <c r="UUA100" s="512"/>
      <c r="UUB100" s="512"/>
      <c r="UUF100" s="512"/>
      <c r="UUH100" s="512"/>
      <c r="UUI100" s="512"/>
      <c r="UUJ100" s="512"/>
      <c r="UUN100" s="512"/>
      <c r="UUP100" s="512"/>
      <c r="UUQ100" s="512"/>
      <c r="UUR100" s="512"/>
      <c r="UUV100" s="512"/>
      <c r="UUX100" s="512"/>
      <c r="UUY100" s="512"/>
      <c r="UUZ100" s="512"/>
      <c r="UVD100" s="512"/>
      <c r="UVF100" s="512"/>
      <c r="UVG100" s="512"/>
      <c r="UVH100" s="512"/>
      <c r="UVL100" s="512"/>
      <c r="UVN100" s="512"/>
      <c r="UVO100" s="512"/>
      <c r="UVP100" s="512"/>
      <c r="UVT100" s="512"/>
      <c r="UVV100" s="512"/>
      <c r="UVW100" s="512"/>
      <c r="UVX100" s="512"/>
      <c r="UWB100" s="512"/>
      <c r="UWD100" s="512"/>
      <c r="UWE100" s="512"/>
      <c r="UWF100" s="512"/>
      <c r="UWJ100" s="512"/>
      <c r="UWL100" s="512"/>
      <c r="UWM100" s="512"/>
      <c r="UWN100" s="512"/>
      <c r="UWR100" s="512"/>
      <c r="UWT100" s="512"/>
      <c r="UWU100" s="512"/>
      <c r="UWV100" s="512"/>
      <c r="UWZ100" s="512"/>
      <c r="UXB100" s="512"/>
      <c r="UXC100" s="512"/>
      <c r="UXD100" s="512"/>
      <c r="UXH100" s="512"/>
      <c r="UXJ100" s="512"/>
      <c r="UXK100" s="512"/>
      <c r="UXL100" s="512"/>
      <c r="UXP100" s="512"/>
      <c r="UXR100" s="512"/>
      <c r="UXS100" s="512"/>
      <c r="UXT100" s="512"/>
      <c r="UXX100" s="512"/>
      <c r="UXZ100" s="512"/>
      <c r="UYA100" s="512"/>
      <c r="UYB100" s="512"/>
      <c r="UYF100" s="512"/>
      <c r="UYH100" s="512"/>
      <c r="UYI100" s="512"/>
      <c r="UYJ100" s="512"/>
      <c r="UYN100" s="512"/>
      <c r="UYP100" s="512"/>
      <c r="UYQ100" s="512"/>
      <c r="UYR100" s="512"/>
      <c r="UYV100" s="512"/>
      <c r="UYX100" s="512"/>
      <c r="UYY100" s="512"/>
      <c r="UYZ100" s="512"/>
      <c r="UZD100" s="512"/>
      <c r="UZF100" s="512"/>
      <c r="UZG100" s="512"/>
      <c r="UZH100" s="512"/>
      <c r="UZL100" s="512"/>
      <c r="UZN100" s="512"/>
      <c r="UZO100" s="512"/>
      <c r="UZP100" s="512"/>
      <c r="UZT100" s="512"/>
      <c r="UZV100" s="512"/>
      <c r="UZW100" s="512"/>
      <c r="UZX100" s="512"/>
      <c r="VAB100" s="512"/>
      <c r="VAD100" s="512"/>
      <c r="VAE100" s="512"/>
      <c r="VAF100" s="512"/>
      <c r="VAJ100" s="512"/>
      <c r="VAL100" s="512"/>
      <c r="VAM100" s="512"/>
      <c r="VAN100" s="512"/>
      <c r="VAR100" s="512"/>
      <c r="VAT100" s="512"/>
      <c r="VAU100" s="512"/>
      <c r="VAV100" s="512"/>
      <c r="VAZ100" s="512"/>
      <c r="VBB100" s="512"/>
      <c r="VBC100" s="512"/>
      <c r="VBD100" s="512"/>
      <c r="VBH100" s="512"/>
      <c r="VBJ100" s="512"/>
      <c r="VBK100" s="512"/>
      <c r="VBL100" s="512"/>
      <c r="VBP100" s="512"/>
      <c r="VBR100" s="512"/>
      <c r="VBS100" s="512"/>
      <c r="VBT100" s="512"/>
      <c r="VBX100" s="512"/>
      <c r="VBZ100" s="512"/>
      <c r="VCA100" s="512"/>
      <c r="VCB100" s="512"/>
      <c r="VCF100" s="512"/>
      <c r="VCH100" s="512"/>
      <c r="VCI100" s="512"/>
      <c r="VCJ100" s="512"/>
      <c r="VCN100" s="512"/>
      <c r="VCP100" s="512"/>
      <c r="VCQ100" s="512"/>
      <c r="VCR100" s="512"/>
      <c r="VCV100" s="512"/>
      <c r="VCX100" s="512"/>
      <c r="VCY100" s="512"/>
      <c r="VCZ100" s="512"/>
      <c r="VDD100" s="512"/>
      <c r="VDF100" s="512"/>
      <c r="VDG100" s="512"/>
      <c r="VDH100" s="512"/>
      <c r="VDL100" s="512"/>
      <c r="VDN100" s="512"/>
      <c r="VDO100" s="512"/>
      <c r="VDP100" s="512"/>
      <c r="VDT100" s="512"/>
      <c r="VDV100" s="512"/>
      <c r="VDW100" s="512"/>
      <c r="VDX100" s="512"/>
      <c r="VEB100" s="512"/>
      <c r="VED100" s="512"/>
      <c r="VEE100" s="512"/>
      <c r="VEF100" s="512"/>
      <c r="VEJ100" s="512"/>
      <c r="VEL100" s="512"/>
      <c r="VEM100" s="512"/>
      <c r="VEN100" s="512"/>
      <c r="VER100" s="512"/>
      <c r="VET100" s="512"/>
      <c r="VEU100" s="512"/>
      <c r="VEV100" s="512"/>
      <c r="VEZ100" s="512"/>
      <c r="VFB100" s="512"/>
      <c r="VFC100" s="512"/>
      <c r="VFD100" s="512"/>
      <c r="VFH100" s="512"/>
      <c r="VFJ100" s="512"/>
      <c r="VFK100" s="512"/>
      <c r="VFL100" s="512"/>
      <c r="VFP100" s="512"/>
      <c r="VFR100" s="512"/>
      <c r="VFS100" s="512"/>
      <c r="VFT100" s="512"/>
      <c r="VFX100" s="512"/>
      <c r="VFZ100" s="512"/>
      <c r="VGA100" s="512"/>
      <c r="VGB100" s="512"/>
      <c r="VGF100" s="512"/>
      <c r="VGH100" s="512"/>
      <c r="VGI100" s="512"/>
      <c r="VGJ100" s="512"/>
      <c r="VGN100" s="512"/>
      <c r="VGP100" s="512"/>
      <c r="VGQ100" s="512"/>
      <c r="VGR100" s="512"/>
      <c r="VGV100" s="512"/>
      <c r="VGX100" s="512"/>
      <c r="VGY100" s="512"/>
      <c r="VGZ100" s="512"/>
      <c r="VHD100" s="512"/>
      <c r="VHF100" s="512"/>
      <c r="VHG100" s="512"/>
      <c r="VHH100" s="512"/>
      <c r="VHL100" s="512"/>
      <c r="VHN100" s="512"/>
      <c r="VHO100" s="512"/>
      <c r="VHP100" s="512"/>
      <c r="VHT100" s="512"/>
      <c r="VHV100" s="512"/>
      <c r="VHW100" s="512"/>
      <c r="VHX100" s="512"/>
      <c r="VIB100" s="512"/>
      <c r="VID100" s="512"/>
      <c r="VIE100" s="512"/>
      <c r="VIF100" s="512"/>
      <c r="VIJ100" s="512"/>
      <c r="VIL100" s="512"/>
      <c r="VIM100" s="512"/>
      <c r="VIN100" s="512"/>
      <c r="VIR100" s="512"/>
      <c r="VIT100" s="512"/>
      <c r="VIU100" s="512"/>
      <c r="VIV100" s="512"/>
      <c r="VIZ100" s="512"/>
      <c r="VJB100" s="512"/>
      <c r="VJC100" s="512"/>
      <c r="VJD100" s="512"/>
      <c r="VJH100" s="512"/>
      <c r="VJJ100" s="512"/>
      <c r="VJK100" s="512"/>
      <c r="VJL100" s="512"/>
      <c r="VJP100" s="512"/>
      <c r="VJR100" s="512"/>
      <c r="VJS100" s="512"/>
      <c r="VJT100" s="512"/>
      <c r="VJX100" s="512"/>
      <c r="VJZ100" s="512"/>
      <c r="VKA100" s="512"/>
      <c r="VKB100" s="512"/>
      <c r="VKF100" s="512"/>
      <c r="VKH100" s="512"/>
      <c r="VKI100" s="512"/>
      <c r="VKJ100" s="512"/>
      <c r="VKN100" s="512"/>
      <c r="VKP100" s="512"/>
      <c r="VKQ100" s="512"/>
      <c r="VKR100" s="512"/>
      <c r="VKV100" s="512"/>
      <c r="VKX100" s="512"/>
      <c r="VKY100" s="512"/>
      <c r="VKZ100" s="512"/>
      <c r="VLD100" s="512"/>
      <c r="VLF100" s="512"/>
      <c r="VLG100" s="512"/>
      <c r="VLH100" s="512"/>
      <c r="VLL100" s="512"/>
      <c r="VLN100" s="512"/>
      <c r="VLO100" s="512"/>
      <c r="VLP100" s="512"/>
      <c r="VLT100" s="512"/>
      <c r="VLV100" s="512"/>
      <c r="VLW100" s="512"/>
      <c r="VLX100" s="512"/>
      <c r="VMB100" s="512"/>
      <c r="VMD100" s="512"/>
      <c r="VME100" s="512"/>
      <c r="VMF100" s="512"/>
      <c r="VMJ100" s="512"/>
      <c r="VML100" s="512"/>
      <c r="VMM100" s="512"/>
      <c r="VMN100" s="512"/>
      <c r="VMR100" s="512"/>
      <c r="VMT100" s="512"/>
      <c r="VMU100" s="512"/>
      <c r="VMV100" s="512"/>
      <c r="VMZ100" s="512"/>
      <c r="VNB100" s="512"/>
      <c r="VNC100" s="512"/>
      <c r="VND100" s="512"/>
      <c r="VNH100" s="512"/>
      <c r="VNJ100" s="512"/>
      <c r="VNK100" s="512"/>
      <c r="VNL100" s="512"/>
      <c r="VNP100" s="512"/>
      <c r="VNR100" s="512"/>
      <c r="VNS100" s="512"/>
      <c r="VNT100" s="512"/>
      <c r="VNX100" s="512"/>
      <c r="VNZ100" s="512"/>
      <c r="VOA100" s="512"/>
      <c r="VOB100" s="512"/>
      <c r="VOF100" s="512"/>
      <c r="VOH100" s="512"/>
      <c r="VOI100" s="512"/>
      <c r="VOJ100" s="512"/>
      <c r="VON100" s="512"/>
      <c r="VOP100" s="512"/>
      <c r="VOQ100" s="512"/>
      <c r="VOR100" s="512"/>
      <c r="VOV100" s="512"/>
      <c r="VOX100" s="512"/>
      <c r="VOY100" s="512"/>
      <c r="VOZ100" s="512"/>
      <c r="VPD100" s="512"/>
      <c r="VPF100" s="512"/>
      <c r="VPG100" s="512"/>
      <c r="VPH100" s="512"/>
      <c r="VPL100" s="512"/>
      <c r="VPN100" s="512"/>
      <c r="VPO100" s="512"/>
      <c r="VPP100" s="512"/>
      <c r="VPT100" s="512"/>
      <c r="VPV100" s="512"/>
      <c r="VPW100" s="512"/>
      <c r="VPX100" s="512"/>
      <c r="VQB100" s="512"/>
      <c r="VQD100" s="512"/>
      <c r="VQE100" s="512"/>
      <c r="VQF100" s="512"/>
      <c r="VQJ100" s="512"/>
      <c r="VQL100" s="512"/>
      <c r="VQM100" s="512"/>
      <c r="VQN100" s="512"/>
      <c r="VQR100" s="512"/>
      <c r="VQT100" s="512"/>
      <c r="VQU100" s="512"/>
      <c r="VQV100" s="512"/>
      <c r="VQZ100" s="512"/>
      <c r="VRB100" s="512"/>
      <c r="VRC100" s="512"/>
      <c r="VRD100" s="512"/>
      <c r="VRH100" s="512"/>
      <c r="VRJ100" s="512"/>
      <c r="VRK100" s="512"/>
      <c r="VRL100" s="512"/>
      <c r="VRP100" s="512"/>
      <c r="VRR100" s="512"/>
      <c r="VRS100" s="512"/>
      <c r="VRT100" s="512"/>
      <c r="VRX100" s="512"/>
      <c r="VRZ100" s="512"/>
      <c r="VSA100" s="512"/>
      <c r="VSB100" s="512"/>
      <c r="VSF100" s="512"/>
      <c r="VSH100" s="512"/>
      <c r="VSI100" s="512"/>
      <c r="VSJ100" s="512"/>
      <c r="VSN100" s="512"/>
      <c r="VSP100" s="512"/>
      <c r="VSQ100" s="512"/>
      <c r="VSR100" s="512"/>
      <c r="VSV100" s="512"/>
      <c r="VSX100" s="512"/>
      <c r="VSY100" s="512"/>
      <c r="VSZ100" s="512"/>
      <c r="VTD100" s="512"/>
      <c r="VTF100" s="512"/>
      <c r="VTG100" s="512"/>
      <c r="VTH100" s="512"/>
      <c r="VTL100" s="512"/>
      <c r="VTN100" s="512"/>
      <c r="VTO100" s="512"/>
      <c r="VTP100" s="512"/>
      <c r="VTT100" s="512"/>
      <c r="VTV100" s="512"/>
      <c r="VTW100" s="512"/>
      <c r="VTX100" s="512"/>
      <c r="VUB100" s="512"/>
      <c r="VUD100" s="512"/>
      <c r="VUE100" s="512"/>
      <c r="VUF100" s="512"/>
      <c r="VUJ100" s="512"/>
      <c r="VUL100" s="512"/>
      <c r="VUM100" s="512"/>
      <c r="VUN100" s="512"/>
      <c r="VUR100" s="512"/>
      <c r="VUT100" s="512"/>
      <c r="VUU100" s="512"/>
      <c r="VUV100" s="512"/>
      <c r="VUZ100" s="512"/>
      <c r="VVB100" s="512"/>
      <c r="VVC100" s="512"/>
      <c r="VVD100" s="512"/>
      <c r="VVH100" s="512"/>
      <c r="VVJ100" s="512"/>
      <c r="VVK100" s="512"/>
      <c r="VVL100" s="512"/>
      <c r="VVP100" s="512"/>
      <c r="VVR100" s="512"/>
      <c r="VVS100" s="512"/>
      <c r="VVT100" s="512"/>
      <c r="VVX100" s="512"/>
      <c r="VVZ100" s="512"/>
      <c r="VWA100" s="512"/>
      <c r="VWB100" s="512"/>
      <c r="VWF100" s="512"/>
      <c r="VWH100" s="512"/>
      <c r="VWI100" s="512"/>
      <c r="VWJ100" s="512"/>
      <c r="VWN100" s="512"/>
      <c r="VWP100" s="512"/>
      <c r="VWQ100" s="512"/>
      <c r="VWR100" s="512"/>
      <c r="VWV100" s="512"/>
      <c r="VWX100" s="512"/>
      <c r="VWY100" s="512"/>
      <c r="VWZ100" s="512"/>
      <c r="VXD100" s="512"/>
      <c r="VXF100" s="512"/>
      <c r="VXG100" s="512"/>
      <c r="VXH100" s="512"/>
      <c r="VXL100" s="512"/>
      <c r="VXN100" s="512"/>
      <c r="VXO100" s="512"/>
      <c r="VXP100" s="512"/>
      <c r="VXT100" s="512"/>
      <c r="VXV100" s="512"/>
      <c r="VXW100" s="512"/>
      <c r="VXX100" s="512"/>
      <c r="VYB100" s="512"/>
      <c r="VYD100" s="512"/>
      <c r="VYE100" s="512"/>
      <c r="VYF100" s="512"/>
      <c r="VYJ100" s="512"/>
      <c r="VYL100" s="512"/>
      <c r="VYM100" s="512"/>
      <c r="VYN100" s="512"/>
      <c r="VYR100" s="512"/>
      <c r="VYT100" s="512"/>
      <c r="VYU100" s="512"/>
      <c r="VYV100" s="512"/>
      <c r="VYZ100" s="512"/>
      <c r="VZB100" s="512"/>
      <c r="VZC100" s="512"/>
      <c r="VZD100" s="512"/>
      <c r="VZH100" s="512"/>
      <c r="VZJ100" s="512"/>
      <c r="VZK100" s="512"/>
      <c r="VZL100" s="512"/>
      <c r="VZP100" s="512"/>
      <c r="VZR100" s="512"/>
      <c r="VZS100" s="512"/>
      <c r="VZT100" s="512"/>
      <c r="VZX100" s="512"/>
      <c r="VZZ100" s="512"/>
      <c r="WAA100" s="512"/>
      <c r="WAB100" s="512"/>
      <c r="WAF100" s="512"/>
      <c r="WAH100" s="512"/>
      <c r="WAI100" s="512"/>
      <c r="WAJ100" s="512"/>
      <c r="WAN100" s="512"/>
      <c r="WAP100" s="512"/>
      <c r="WAQ100" s="512"/>
      <c r="WAR100" s="512"/>
      <c r="WAV100" s="512"/>
      <c r="WAX100" s="512"/>
      <c r="WAY100" s="512"/>
      <c r="WAZ100" s="512"/>
      <c r="WBD100" s="512"/>
      <c r="WBF100" s="512"/>
      <c r="WBG100" s="512"/>
      <c r="WBH100" s="512"/>
      <c r="WBL100" s="512"/>
      <c r="WBN100" s="512"/>
      <c r="WBO100" s="512"/>
      <c r="WBP100" s="512"/>
      <c r="WBT100" s="512"/>
      <c r="WBV100" s="512"/>
      <c r="WBW100" s="512"/>
      <c r="WBX100" s="512"/>
      <c r="WCB100" s="512"/>
      <c r="WCD100" s="512"/>
      <c r="WCE100" s="512"/>
      <c r="WCF100" s="512"/>
      <c r="WCJ100" s="512"/>
      <c r="WCL100" s="512"/>
      <c r="WCM100" s="512"/>
      <c r="WCN100" s="512"/>
      <c r="WCR100" s="512"/>
      <c r="WCT100" s="512"/>
      <c r="WCU100" s="512"/>
      <c r="WCV100" s="512"/>
      <c r="WCZ100" s="512"/>
      <c r="WDB100" s="512"/>
      <c r="WDC100" s="512"/>
      <c r="WDD100" s="512"/>
      <c r="WDH100" s="512"/>
      <c r="WDJ100" s="512"/>
      <c r="WDK100" s="512"/>
      <c r="WDL100" s="512"/>
      <c r="WDP100" s="512"/>
      <c r="WDR100" s="512"/>
      <c r="WDS100" s="512"/>
      <c r="WDT100" s="512"/>
      <c r="WDX100" s="512"/>
      <c r="WDZ100" s="512"/>
      <c r="WEA100" s="512"/>
      <c r="WEB100" s="512"/>
      <c r="WEF100" s="512"/>
      <c r="WEH100" s="512"/>
      <c r="WEI100" s="512"/>
      <c r="WEJ100" s="512"/>
      <c r="WEN100" s="512"/>
      <c r="WEP100" s="512"/>
      <c r="WEQ100" s="512"/>
      <c r="WER100" s="512"/>
      <c r="WEV100" s="512"/>
      <c r="WEX100" s="512"/>
      <c r="WEY100" s="512"/>
      <c r="WEZ100" s="512"/>
      <c r="WFD100" s="512"/>
      <c r="WFF100" s="512"/>
      <c r="WFG100" s="512"/>
      <c r="WFH100" s="512"/>
      <c r="WFL100" s="512"/>
      <c r="WFN100" s="512"/>
      <c r="WFO100" s="512"/>
      <c r="WFP100" s="512"/>
      <c r="WFT100" s="512"/>
      <c r="WFV100" s="512"/>
      <c r="WFW100" s="512"/>
      <c r="WFX100" s="512"/>
      <c r="WGB100" s="512"/>
      <c r="WGD100" s="512"/>
      <c r="WGE100" s="512"/>
      <c r="WGF100" s="512"/>
      <c r="WGJ100" s="512"/>
      <c r="WGL100" s="512"/>
      <c r="WGM100" s="512"/>
      <c r="WGN100" s="512"/>
      <c r="WGR100" s="512"/>
      <c r="WGT100" s="512"/>
      <c r="WGU100" s="512"/>
      <c r="WGV100" s="512"/>
      <c r="WGZ100" s="512"/>
      <c r="WHB100" s="512"/>
      <c r="WHC100" s="512"/>
      <c r="WHD100" s="512"/>
      <c r="WHH100" s="512"/>
      <c r="WHJ100" s="512"/>
      <c r="WHK100" s="512"/>
      <c r="WHL100" s="512"/>
      <c r="WHP100" s="512"/>
      <c r="WHR100" s="512"/>
      <c r="WHS100" s="512"/>
      <c r="WHT100" s="512"/>
      <c r="WHX100" s="512"/>
      <c r="WHZ100" s="512"/>
      <c r="WIA100" s="512"/>
      <c r="WIB100" s="512"/>
      <c r="WIF100" s="512"/>
      <c r="WIH100" s="512"/>
      <c r="WII100" s="512"/>
      <c r="WIJ100" s="512"/>
      <c r="WIN100" s="512"/>
      <c r="WIP100" s="512"/>
      <c r="WIQ100" s="512"/>
      <c r="WIR100" s="512"/>
      <c r="WIV100" s="512"/>
      <c r="WIX100" s="512"/>
      <c r="WIY100" s="512"/>
      <c r="WIZ100" s="512"/>
      <c r="WJD100" s="512"/>
      <c r="WJF100" s="512"/>
      <c r="WJG100" s="512"/>
      <c r="WJH100" s="512"/>
      <c r="WJL100" s="512"/>
      <c r="WJN100" s="512"/>
      <c r="WJO100" s="512"/>
      <c r="WJP100" s="512"/>
      <c r="WJT100" s="512"/>
      <c r="WJV100" s="512"/>
      <c r="WJW100" s="512"/>
      <c r="WJX100" s="512"/>
      <c r="WKB100" s="512"/>
      <c r="WKD100" s="512"/>
      <c r="WKE100" s="512"/>
      <c r="WKF100" s="512"/>
      <c r="WKJ100" s="512"/>
      <c r="WKL100" s="512"/>
      <c r="WKM100" s="512"/>
      <c r="WKN100" s="512"/>
      <c r="WKR100" s="512"/>
      <c r="WKT100" s="512"/>
      <c r="WKU100" s="512"/>
      <c r="WKV100" s="512"/>
      <c r="WKZ100" s="512"/>
      <c r="WLB100" s="512"/>
      <c r="WLC100" s="512"/>
      <c r="WLD100" s="512"/>
      <c r="WLH100" s="512"/>
      <c r="WLJ100" s="512"/>
      <c r="WLK100" s="512"/>
      <c r="WLL100" s="512"/>
      <c r="WLP100" s="512"/>
      <c r="WLR100" s="512"/>
      <c r="WLS100" s="512"/>
      <c r="WLT100" s="512"/>
      <c r="WLX100" s="512"/>
      <c r="WLZ100" s="512"/>
      <c r="WMA100" s="512"/>
      <c r="WMB100" s="512"/>
      <c r="WMF100" s="512"/>
      <c r="WMH100" s="512"/>
      <c r="WMI100" s="512"/>
      <c r="WMJ100" s="512"/>
      <c r="WMN100" s="512"/>
      <c r="WMP100" s="512"/>
      <c r="WMQ100" s="512"/>
      <c r="WMR100" s="512"/>
      <c r="WMV100" s="512"/>
      <c r="WMX100" s="512"/>
      <c r="WMY100" s="512"/>
      <c r="WMZ100" s="512"/>
      <c r="WND100" s="512"/>
      <c r="WNF100" s="512"/>
      <c r="WNG100" s="512"/>
      <c r="WNH100" s="512"/>
      <c r="WNL100" s="512"/>
      <c r="WNN100" s="512"/>
      <c r="WNO100" s="512"/>
      <c r="WNP100" s="512"/>
      <c r="WNT100" s="512"/>
      <c r="WNV100" s="512"/>
      <c r="WNW100" s="512"/>
      <c r="WNX100" s="512"/>
      <c r="WOB100" s="512"/>
      <c r="WOD100" s="512"/>
      <c r="WOE100" s="512"/>
      <c r="WOF100" s="512"/>
      <c r="WOJ100" s="512"/>
      <c r="WOL100" s="512"/>
      <c r="WOM100" s="512"/>
      <c r="WON100" s="512"/>
      <c r="WOR100" s="512"/>
      <c r="WOT100" s="512"/>
      <c r="WOU100" s="512"/>
      <c r="WOV100" s="512"/>
      <c r="WOZ100" s="512"/>
      <c r="WPB100" s="512"/>
      <c r="WPC100" s="512"/>
      <c r="WPD100" s="512"/>
      <c r="WPH100" s="512"/>
      <c r="WPJ100" s="512"/>
      <c r="WPK100" s="512"/>
      <c r="WPL100" s="512"/>
      <c r="WPP100" s="512"/>
      <c r="WPR100" s="512"/>
      <c r="WPS100" s="512"/>
      <c r="WPT100" s="512"/>
      <c r="WPX100" s="512"/>
      <c r="WPZ100" s="512"/>
      <c r="WQA100" s="512"/>
      <c r="WQB100" s="512"/>
      <c r="WQF100" s="512"/>
      <c r="WQH100" s="512"/>
      <c r="WQI100" s="512"/>
      <c r="WQJ100" s="512"/>
      <c r="WQN100" s="512"/>
      <c r="WQP100" s="512"/>
      <c r="WQQ100" s="512"/>
      <c r="WQR100" s="512"/>
      <c r="WQV100" s="512"/>
      <c r="WQX100" s="512"/>
      <c r="WQY100" s="512"/>
      <c r="WQZ100" s="512"/>
      <c r="WRD100" s="512"/>
      <c r="WRF100" s="512"/>
      <c r="WRG100" s="512"/>
      <c r="WRH100" s="512"/>
      <c r="WRL100" s="512"/>
      <c r="WRN100" s="512"/>
      <c r="WRO100" s="512"/>
      <c r="WRP100" s="512"/>
      <c r="WRT100" s="512"/>
      <c r="WRV100" s="512"/>
      <c r="WRW100" s="512"/>
      <c r="WRX100" s="512"/>
      <c r="WSB100" s="512"/>
      <c r="WSD100" s="512"/>
      <c r="WSE100" s="512"/>
      <c r="WSF100" s="512"/>
      <c r="WSJ100" s="512"/>
      <c r="WSL100" s="512"/>
      <c r="WSM100" s="512"/>
      <c r="WSN100" s="512"/>
      <c r="WSR100" s="512"/>
      <c r="WST100" s="512"/>
      <c r="WSU100" s="512"/>
      <c r="WSV100" s="512"/>
      <c r="WSZ100" s="512"/>
      <c r="WTB100" s="512"/>
      <c r="WTC100" s="512"/>
      <c r="WTD100" s="512"/>
      <c r="WTH100" s="512"/>
      <c r="WTJ100" s="512"/>
      <c r="WTK100" s="512"/>
      <c r="WTL100" s="512"/>
      <c r="WTP100" s="512"/>
      <c r="WTR100" s="512"/>
      <c r="WTS100" s="512"/>
      <c r="WTT100" s="512"/>
      <c r="WTX100" s="512"/>
      <c r="WTZ100" s="512"/>
      <c r="WUA100" s="512"/>
      <c r="WUB100" s="512"/>
      <c r="WUF100" s="512"/>
      <c r="WUH100" s="512"/>
      <c r="WUI100" s="512"/>
      <c r="WUJ100" s="512"/>
      <c r="WUN100" s="512"/>
      <c r="WUP100" s="512"/>
      <c r="WUQ100" s="512"/>
      <c r="WUR100" s="512"/>
      <c r="WUV100" s="512"/>
      <c r="WUX100" s="512"/>
      <c r="WUY100" s="512"/>
      <c r="WUZ100" s="512"/>
      <c r="WVD100" s="512"/>
      <c r="WVF100" s="512"/>
      <c r="WVG100" s="512"/>
      <c r="WVH100" s="512"/>
      <c r="WVL100" s="512"/>
      <c r="WVN100" s="512"/>
      <c r="WVO100" s="512"/>
      <c r="WVP100" s="512"/>
      <c r="WVT100" s="512"/>
      <c r="WVV100" s="512"/>
      <c r="WVW100" s="512"/>
      <c r="WVX100" s="512"/>
      <c r="WWB100" s="512"/>
      <c r="WWD100" s="512"/>
      <c r="WWE100" s="512"/>
      <c r="WWF100" s="512"/>
      <c r="WWJ100" s="512"/>
      <c r="WWL100" s="512"/>
      <c r="WWM100" s="512"/>
      <c r="WWN100" s="512"/>
      <c r="WWR100" s="512"/>
      <c r="WWT100" s="512"/>
      <c r="WWU100" s="512"/>
      <c r="WWV100" s="512"/>
      <c r="WWZ100" s="512"/>
      <c r="WXB100" s="512"/>
      <c r="WXC100" s="512"/>
      <c r="WXD100" s="512"/>
      <c r="WXH100" s="512"/>
      <c r="WXJ100" s="512"/>
      <c r="WXK100" s="512"/>
      <c r="WXL100" s="512"/>
      <c r="WXP100" s="512"/>
      <c r="WXR100" s="512"/>
      <c r="WXS100" s="512"/>
      <c r="WXT100" s="512"/>
      <c r="WXX100" s="512"/>
      <c r="WXZ100" s="512"/>
      <c r="WYA100" s="512"/>
      <c r="WYB100" s="512"/>
      <c r="WYF100" s="512"/>
      <c r="WYH100" s="512"/>
      <c r="WYI100" s="512"/>
      <c r="WYJ100" s="512"/>
      <c r="WYN100" s="512"/>
      <c r="WYP100" s="512"/>
      <c r="WYQ100" s="512"/>
      <c r="WYR100" s="512"/>
      <c r="WYV100" s="512"/>
      <c r="WYX100" s="512"/>
      <c r="WYY100" s="512"/>
      <c r="WYZ100" s="512"/>
      <c r="WZD100" s="512"/>
      <c r="WZF100" s="512"/>
      <c r="WZG100" s="512"/>
      <c r="WZH100" s="512"/>
      <c r="WZL100" s="512"/>
      <c r="WZN100" s="512"/>
      <c r="WZO100" s="512"/>
      <c r="WZP100" s="512"/>
      <c r="WZT100" s="512"/>
      <c r="WZV100" s="512"/>
      <c r="WZW100" s="512"/>
      <c r="WZX100" s="512"/>
      <c r="XAB100" s="512"/>
      <c r="XAD100" s="512"/>
      <c r="XAE100" s="512"/>
      <c r="XAF100" s="512"/>
      <c r="XAJ100" s="512"/>
      <c r="XAL100" s="512"/>
      <c r="XAM100" s="512"/>
      <c r="XAN100" s="512"/>
      <c r="XAR100" s="512"/>
      <c r="XAT100" s="512"/>
      <c r="XAU100" s="512"/>
      <c r="XAV100" s="512"/>
      <c r="XAZ100" s="512"/>
      <c r="XBB100" s="512"/>
      <c r="XBC100" s="512"/>
      <c r="XBD100" s="512"/>
      <c r="XBH100" s="512"/>
      <c r="XBJ100" s="512"/>
      <c r="XBK100" s="512"/>
      <c r="XBL100" s="512"/>
      <c r="XBP100" s="512"/>
      <c r="XBR100" s="512"/>
      <c r="XBS100" s="512"/>
      <c r="XBT100" s="512"/>
      <c r="XBX100" s="512"/>
      <c r="XBZ100" s="512"/>
      <c r="XCA100" s="512"/>
      <c r="XCB100" s="512"/>
      <c r="XCF100" s="512"/>
      <c r="XCH100" s="512"/>
      <c r="XCI100" s="512"/>
      <c r="XCJ100" s="512"/>
      <c r="XCN100" s="512"/>
      <c r="XCP100" s="512"/>
      <c r="XCQ100" s="512"/>
      <c r="XCR100" s="512"/>
      <c r="XCV100" s="512"/>
      <c r="XCX100" s="512"/>
      <c r="XCY100" s="512"/>
      <c r="XCZ100" s="512"/>
      <c r="XDD100" s="512"/>
      <c r="XDF100" s="512"/>
      <c r="XDG100" s="512"/>
      <c r="XDH100" s="512"/>
      <c r="XDL100" s="512"/>
      <c r="XDN100" s="512"/>
      <c r="XDO100" s="512"/>
      <c r="XDP100" s="512"/>
      <c r="XDT100" s="512"/>
      <c r="XDV100" s="512"/>
      <c r="XDW100" s="512"/>
      <c r="XDX100" s="512"/>
      <c r="XEB100" s="512"/>
      <c r="XED100" s="512"/>
      <c r="XEE100" s="512"/>
      <c r="XEF100" s="512"/>
      <c r="XEJ100" s="512"/>
      <c r="XEL100" s="512"/>
      <c r="XEM100" s="512"/>
      <c r="XEN100" s="512"/>
      <c r="XER100" s="512"/>
      <c r="XET100" s="512"/>
      <c r="XEU100" s="512"/>
      <c r="XEV100" s="512"/>
      <c r="XEZ100" s="512"/>
      <c r="XFB100" s="512"/>
      <c r="XFC100" s="512"/>
      <c r="XFD100" s="512"/>
    </row>
    <row r="101" spans="3:1024 1026:2048 2050:3072 3074:4096 4098:5120 5122:6144 6146:7168 7170:8192 8194:9216 9218:10240 10242:11264 11266:12288 12290:13312 13314:14336 14338:15360 15362:16384" s="256" customFormat="1" x14ac:dyDescent="0.15">
      <c r="C101" s="545"/>
      <c r="D101" s="542" t="s">
        <v>844</v>
      </c>
      <c r="E101" s="547">
        <v>5</v>
      </c>
      <c r="F101" s="520"/>
      <c r="G101" s="264">
        <f t="shared" si="12"/>
        <v>1.319969283503945E-2</v>
      </c>
      <c r="H101" s="15">
        <f t="shared" si="13"/>
        <v>65.998464175197256</v>
      </c>
      <c r="I101" s="15">
        <f t="shared" si="14"/>
        <v>0</v>
      </c>
      <c r="J101" s="15">
        <f>H101/SUM(H94:H104)*F17</f>
        <v>138.53164395944887</v>
      </c>
      <c r="K101" s="15">
        <f t="shared" si="11"/>
        <v>0</v>
      </c>
      <c r="L101" s="263">
        <v>0.9</v>
      </c>
      <c r="M101" s="264">
        <f t="shared" si="15"/>
        <v>124.67847956350398</v>
      </c>
      <c r="N101" s="545"/>
      <c r="O101" s="545"/>
      <c r="P101" s="545"/>
      <c r="R101" s="545"/>
      <c r="T101" s="545"/>
      <c r="U101" s="545"/>
      <c r="V101" s="545"/>
      <c r="W101" s="545"/>
      <c r="X101" s="545"/>
      <c r="Z101" s="545"/>
      <c r="AB101" s="545"/>
      <c r="AC101" s="545"/>
      <c r="AD101" s="545"/>
      <c r="AE101" s="545"/>
      <c r="AF101" s="545"/>
      <c r="AH101" s="545"/>
      <c r="AJ101" s="545"/>
      <c r="AK101" s="545"/>
      <c r="AL101" s="545"/>
      <c r="AM101" s="545"/>
      <c r="AN101" s="545"/>
      <c r="AP101" s="545"/>
      <c r="AR101" s="545"/>
      <c r="AS101" s="545"/>
      <c r="AT101" s="545"/>
      <c r="AU101" s="545"/>
      <c r="AV101" s="545"/>
      <c r="AX101" s="545"/>
      <c r="AZ101" s="545"/>
      <c r="BA101" s="545"/>
      <c r="BB101" s="545"/>
      <c r="BC101" s="545"/>
      <c r="BD101" s="545"/>
      <c r="BF101" s="545"/>
      <c r="BH101" s="545"/>
      <c r="BI101" s="545"/>
      <c r="BJ101" s="545"/>
      <c r="BK101" s="545"/>
      <c r="BL101" s="545"/>
      <c r="BN101" s="545"/>
      <c r="BP101" s="545"/>
      <c r="BQ101" s="545"/>
      <c r="BR101" s="545"/>
      <c r="BS101" s="545"/>
      <c r="BT101" s="545"/>
      <c r="BV101" s="545"/>
      <c r="BX101" s="545"/>
      <c r="BY101" s="545"/>
      <c r="BZ101" s="545"/>
      <c r="CA101" s="545"/>
      <c r="CB101" s="545"/>
      <c r="CD101" s="545"/>
      <c r="CF101" s="545"/>
      <c r="CG101" s="545"/>
      <c r="CH101" s="545"/>
      <c r="CI101" s="545"/>
      <c r="CJ101" s="545"/>
      <c r="CL101" s="545"/>
      <c r="CN101" s="545"/>
      <c r="CO101" s="545"/>
      <c r="CP101" s="545"/>
      <c r="CQ101" s="545"/>
      <c r="CR101" s="545"/>
      <c r="CT101" s="545"/>
      <c r="CV101" s="545"/>
      <c r="CW101" s="545"/>
      <c r="CX101" s="545"/>
      <c r="CY101" s="545"/>
      <c r="CZ101" s="545"/>
      <c r="DB101" s="545"/>
      <c r="DD101" s="545"/>
      <c r="DE101" s="545"/>
      <c r="DF101" s="545"/>
      <c r="DG101" s="545"/>
      <c r="DH101" s="545"/>
      <c r="DJ101" s="545"/>
      <c r="DL101" s="545"/>
      <c r="DM101" s="545"/>
      <c r="DN101" s="545"/>
      <c r="DO101" s="545"/>
      <c r="DP101" s="545"/>
      <c r="DR101" s="545"/>
      <c r="DT101" s="545"/>
      <c r="DU101" s="545"/>
      <c r="DV101" s="545"/>
      <c r="DW101" s="545"/>
      <c r="DX101" s="545"/>
      <c r="DZ101" s="545"/>
      <c r="EB101" s="545"/>
      <c r="EC101" s="545"/>
      <c r="ED101" s="545"/>
      <c r="EE101" s="545"/>
      <c r="EF101" s="545"/>
      <c r="EH101" s="545"/>
      <c r="EJ101" s="545"/>
      <c r="EK101" s="545"/>
      <c r="EL101" s="545"/>
      <c r="EM101" s="545"/>
      <c r="EN101" s="545"/>
      <c r="EP101" s="545"/>
      <c r="ER101" s="545"/>
      <c r="ES101" s="545"/>
      <c r="ET101" s="545"/>
      <c r="EU101" s="545"/>
      <c r="EV101" s="545"/>
      <c r="EX101" s="545"/>
      <c r="EZ101" s="545"/>
      <c r="FA101" s="545"/>
      <c r="FB101" s="545"/>
      <c r="FC101" s="545"/>
      <c r="FD101" s="545"/>
      <c r="FF101" s="545"/>
      <c r="FH101" s="545"/>
      <c r="FI101" s="545"/>
      <c r="FJ101" s="545"/>
      <c r="FK101" s="545"/>
      <c r="FL101" s="545"/>
      <c r="FN101" s="545"/>
      <c r="FP101" s="545"/>
      <c r="FQ101" s="545"/>
      <c r="FR101" s="545"/>
      <c r="FS101" s="545"/>
      <c r="FT101" s="545"/>
      <c r="FV101" s="545"/>
      <c r="FX101" s="545"/>
      <c r="FY101" s="545"/>
      <c r="FZ101" s="545"/>
      <c r="GA101" s="545"/>
      <c r="GB101" s="545"/>
      <c r="GD101" s="545"/>
      <c r="GF101" s="545"/>
      <c r="GG101" s="545"/>
      <c r="GH101" s="545"/>
      <c r="GI101" s="545"/>
      <c r="GJ101" s="545"/>
      <c r="GL101" s="545"/>
      <c r="GN101" s="545"/>
      <c r="GO101" s="545"/>
      <c r="GP101" s="545"/>
      <c r="GQ101" s="545"/>
      <c r="GR101" s="545"/>
      <c r="GT101" s="545"/>
      <c r="GV101" s="545"/>
      <c r="GW101" s="545"/>
      <c r="GX101" s="545"/>
      <c r="GY101" s="545"/>
      <c r="GZ101" s="545"/>
      <c r="HB101" s="545"/>
      <c r="HD101" s="545"/>
      <c r="HE101" s="545"/>
      <c r="HF101" s="545"/>
      <c r="HG101" s="545"/>
      <c r="HH101" s="545"/>
      <c r="HJ101" s="545"/>
      <c r="HL101" s="545"/>
      <c r="HM101" s="545"/>
      <c r="HN101" s="545"/>
      <c r="HO101" s="545"/>
      <c r="HP101" s="545"/>
      <c r="HR101" s="545"/>
      <c r="HT101" s="545"/>
      <c r="HU101" s="545"/>
      <c r="HV101" s="545"/>
      <c r="HW101" s="545"/>
      <c r="HX101" s="545"/>
      <c r="HZ101" s="545"/>
      <c r="IB101" s="545"/>
      <c r="IC101" s="545"/>
      <c r="ID101" s="545"/>
      <c r="IE101" s="545"/>
      <c r="IF101" s="545"/>
      <c r="IH101" s="545"/>
      <c r="IJ101" s="545"/>
      <c r="IK101" s="545"/>
      <c r="IL101" s="545"/>
      <c r="IM101" s="545"/>
      <c r="IN101" s="545"/>
      <c r="IP101" s="545"/>
      <c r="IR101" s="545"/>
      <c r="IS101" s="545"/>
      <c r="IT101" s="545"/>
      <c r="IU101" s="545"/>
      <c r="IV101" s="545"/>
      <c r="IX101" s="545"/>
      <c r="IZ101" s="545"/>
      <c r="JA101" s="545"/>
      <c r="JB101" s="545"/>
      <c r="JC101" s="545"/>
      <c r="JD101" s="545"/>
      <c r="JF101" s="545"/>
      <c r="JH101" s="545"/>
      <c r="JI101" s="545"/>
      <c r="JJ101" s="545"/>
      <c r="JK101" s="545"/>
      <c r="JL101" s="545"/>
      <c r="JN101" s="545"/>
      <c r="JP101" s="545"/>
      <c r="JQ101" s="545"/>
      <c r="JR101" s="545"/>
      <c r="JS101" s="545"/>
      <c r="JT101" s="545"/>
      <c r="JV101" s="545"/>
      <c r="JX101" s="545"/>
      <c r="JY101" s="545"/>
      <c r="JZ101" s="545"/>
      <c r="KA101" s="545"/>
      <c r="KB101" s="545"/>
      <c r="KD101" s="545"/>
      <c r="KF101" s="545"/>
      <c r="KG101" s="545"/>
      <c r="KH101" s="545"/>
      <c r="KI101" s="545"/>
      <c r="KJ101" s="545"/>
      <c r="KL101" s="545"/>
      <c r="KN101" s="545"/>
      <c r="KO101" s="545"/>
      <c r="KP101" s="545"/>
      <c r="KQ101" s="545"/>
      <c r="KR101" s="545"/>
      <c r="KT101" s="545"/>
      <c r="KV101" s="545"/>
      <c r="KW101" s="545"/>
      <c r="KX101" s="545"/>
      <c r="KY101" s="545"/>
      <c r="KZ101" s="545"/>
      <c r="LB101" s="545"/>
      <c r="LD101" s="545"/>
      <c r="LE101" s="545"/>
      <c r="LF101" s="545"/>
      <c r="LG101" s="545"/>
      <c r="LH101" s="545"/>
      <c r="LJ101" s="545"/>
      <c r="LL101" s="545"/>
      <c r="LM101" s="545"/>
      <c r="LN101" s="545"/>
      <c r="LO101" s="545"/>
      <c r="LP101" s="545"/>
      <c r="LR101" s="545"/>
      <c r="LT101" s="545"/>
      <c r="LU101" s="545"/>
      <c r="LV101" s="545"/>
      <c r="LW101" s="545"/>
      <c r="LX101" s="545"/>
      <c r="LZ101" s="545"/>
      <c r="MB101" s="545"/>
      <c r="MC101" s="545"/>
      <c r="MD101" s="545"/>
      <c r="ME101" s="545"/>
      <c r="MF101" s="545"/>
      <c r="MH101" s="545"/>
      <c r="MJ101" s="545"/>
      <c r="MK101" s="545"/>
      <c r="ML101" s="545"/>
      <c r="MM101" s="545"/>
      <c r="MN101" s="545"/>
      <c r="MP101" s="545"/>
      <c r="MR101" s="545"/>
      <c r="MS101" s="545"/>
      <c r="MT101" s="545"/>
      <c r="MU101" s="545"/>
      <c r="MV101" s="545"/>
      <c r="MX101" s="545"/>
      <c r="MZ101" s="545"/>
      <c r="NA101" s="545"/>
      <c r="NB101" s="545"/>
      <c r="NC101" s="545"/>
      <c r="ND101" s="545"/>
      <c r="NF101" s="545"/>
      <c r="NH101" s="545"/>
      <c r="NI101" s="545"/>
      <c r="NJ101" s="545"/>
      <c r="NK101" s="545"/>
      <c r="NL101" s="545"/>
      <c r="NN101" s="545"/>
      <c r="NP101" s="545"/>
      <c r="NQ101" s="545"/>
      <c r="NR101" s="545"/>
      <c r="NS101" s="545"/>
      <c r="NT101" s="545"/>
      <c r="NV101" s="545"/>
      <c r="NX101" s="545"/>
      <c r="NY101" s="545"/>
      <c r="NZ101" s="545"/>
      <c r="OA101" s="545"/>
      <c r="OB101" s="545"/>
      <c r="OD101" s="545"/>
      <c r="OF101" s="545"/>
      <c r="OG101" s="545"/>
      <c r="OH101" s="545"/>
      <c r="OI101" s="545"/>
      <c r="OJ101" s="545"/>
      <c r="OL101" s="545"/>
      <c r="ON101" s="545"/>
      <c r="OO101" s="545"/>
      <c r="OP101" s="545"/>
      <c r="OQ101" s="545"/>
      <c r="OR101" s="545"/>
      <c r="OT101" s="545"/>
      <c r="OV101" s="545"/>
      <c r="OW101" s="545"/>
      <c r="OX101" s="545"/>
      <c r="OY101" s="545"/>
      <c r="OZ101" s="545"/>
      <c r="PB101" s="545"/>
      <c r="PD101" s="545"/>
      <c r="PE101" s="545"/>
      <c r="PF101" s="545"/>
      <c r="PG101" s="545"/>
      <c r="PH101" s="545"/>
      <c r="PJ101" s="545"/>
      <c r="PL101" s="545"/>
      <c r="PM101" s="545"/>
      <c r="PN101" s="545"/>
      <c r="PO101" s="545"/>
      <c r="PP101" s="545"/>
      <c r="PR101" s="545"/>
      <c r="PT101" s="545"/>
      <c r="PU101" s="545"/>
      <c r="PV101" s="545"/>
      <c r="PW101" s="545"/>
      <c r="PX101" s="545"/>
      <c r="PZ101" s="545"/>
      <c r="QB101" s="545"/>
      <c r="QC101" s="545"/>
      <c r="QD101" s="545"/>
      <c r="QE101" s="545"/>
      <c r="QF101" s="545"/>
      <c r="QH101" s="545"/>
      <c r="QJ101" s="545"/>
      <c r="QK101" s="545"/>
      <c r="QL101" s="545"/>
      <c r="QM101" s="545"/>
      <c r="QN101" s="545"/>
      <c r="QP101" s="545"/>
      <c r="QR101" s="545"/>
      <c r="QS101" s="545"/>
      <c r="QT101" s="545"/>
      <c r="QU101" s="545"/>
      <c r="QV101" s="545"/>
      <c r="QX101" s="545"/>
      <c r="QZ101" s="545"/>
      <c r="RA101" s="545"/>
      <c r="RB101" s="545"/>
      <c r="RC101" s="545"/>
      <c r="RD101" s="545"/>
      <c r="RF101" s="545"/>
      <c r="RH101" s="545"/>
      <c r="RI101" s="545"/>
      <c r="RJ101" s="545"/>
      <c r="RK101" s="545"/>
      <c r="RL101" s="545"/>
      <c r="RN101" s="545"/>
      <c r="RP101" s="545"/>
      <c r="RQ101" s="545"/>
      <c r="RR101" s="545"/>
      <c r="RS101" s="545"/>
      <c r="RT101" s="545"/>
      <c r="RV101" s="545"/>
      <c r="RX101" s="545"/>
      <c r="RY101" s="545"/>
      <c r="RZ101" s="545"/>
      <c r="SA101" s="545"/>
      <c r="SB101" s="545"/>
      <c r="SD101" s="545"/>
      <c r="SF101" s="545"/>
      <c r="SG101" s="545"/>
      <c r="SH101" s="545"/>
      <c r="SI101" s="545"/>
      <c r="SJ101" s="545"/>
      <c r="SL101" s="545"/>
      <c r="SN101" s="545"/>
      <c r="SO101" s="545"/>
      <c r="SP101" s="545"/>
      <c r="SQ101" s="545"/>
      <c r="SR101" s="545"/>
      <c r="ST101" s="545"/>
      <c r="SV101" s="545"/>
      <c r="SW101" s="545"/>
      <c r="SX101" s="545"/>
      <c r="SY101" s="545"/>
      <c r="SZ101" s="545"/>
      <c r="TB101" s="545"/>
      <c r="TD101" s="545"/>
      <c r="TE101" s="545"/>
      <c r="TF101" s="545"/>
      <c r="TG101" s="545"/>
      <c r="TH101" s="545"/>
      <c r="TJ101" s="545"/>
      <c r="TL101" s="545"/>
      <c r="TM101" s="545"/>
      <c r="TN101" s="545"/>
      <c r="TO101" s="545"/>
      <c r="TP101" s="545"/>
      <c r="TR101" s="545"/>
      <c r="TT101" s="545"/>
      <c r="TU101" s="545"/>
      <c r="TV101" s="545"/>
      <c r="TW101" s="545"/>
      <c r="TX101" s="545"/>
      <c r="TZ101" s="545"/>
      <c r="UB101" s="545"/>
      <c r="UC101" s="545"/>
      <c r="UD101" s="545"/>
      <c r="UE101" s="545"/>
      <c r="UF101" s="545"/>
      <c r="UH101" s="545"/>
      <c r="UJ101" s="545"/>
      <c r="UK101" s="545"/>
      <c r="UL101" s="545"/>
      <c r="UM101" s="545"/>
      <c r="UN101" s="545"/>
      <c r="UP101" s="545"/>
      <c r="UR101" s="545"/>
      <c r="US101" s="545"/>
      <c r="UT101" s="545"/>
      <c r="UU101" s="545"/>
      <c r="UV101" s="545"/>
      <c r="UX101" s="545"/>
      <c r="UZ101" s="545"/>
      <c r="VA101" s="545"/>
      <c r="VB101" s="545"/>
      <c r="VC101" s="545"/>
      <c r="VD101" s="545"/>
      <c r="VF101" s="545"/>
      <c r="VH101" s="545"/>
      <c r="VI101" s="545"/>
      <c r="VJ101" s="545"/>
      <c r="VK101" s="545"/>
      <c r="VL101" s="545"/>
      <c r="VN101" s="545"/>
      <c r="VP101" s="545"/>
      <c r="VQ101" s="545"/>
      <c r="VR101" s="545"/>
      <c r="VS101" s="545"/>
      <c r="VT101" s="545"/>
      <c r="VV101" s="545"/>
      <c r="VX101" s="545"/>
      <c r="VY101" s="545"/>
      <c r="VZ101" s="545"/>
      <c r="WA101" s="545"/>
      <c r="WB101" s="545"/>
      <c r="WD101" s="545"/>
      <c r="WF101" s="545"/>
      <c r="WG101" s="545"/>
      <c r="WH101" s="545"/>
      <c r="WI101" s="545"/>
      <c r="WJ101" s="545"/>
      <c r="WL101" s="545"/>
      <c r="WN101" s="545"/>
      <c r="WO101" s="545"/>
      <c r="WP101" s="545"/>
      <c r="WQ101" s="545"/>
      <c r="WR101" s="545"/>
      <c r="WT101" s="545"/>
      <c r="WV101" s="545"/>
      <c r="WW101" s="545"/>
      <c r="WX101" s="545"/>
      <c r="WY101" s="545"/>
      <c r="WZ101" s="545"/>
      <c r="XB101" s="545"/>
      <c r="XD101" s="545"/>
      <c r="XE101" s="545"/>
      <c r="XF101" s="545"/>
      <c r="XG101" s="545"/>
      <c r="XH101" s="545"/>
      <c r="XJ101" s="545"/>
      <c r="XL101" s="545"/>
      <c r="XM101" s="545"/>
      <c r="XN101" s="545"/>
      <c r="XO101" s="545"/>
      <c r="XP101" s="545"/>
      <c r="XR101" s="545"/>
      <c r="XT101" s="545"/>
      <c r="XU101" s="545"/>
      <c r="XV101" s="545"/>
      <c r="XW101" s="545"/>
      <c r="XX101" s="545"/>
      <c r="XZ101" s="545"/>
      <c r="YB101" s="545"/>
      <c r="YC101" s="545"/>
      <c r="YD101" s="545"/>
      <c r="YE101" s="545"/>
      <c r="YF101" s="545"/>
      <c r="YH101" s="545"/>
      <c r="YJ101" s="545"/>
      <c r="YK101" s="545"/>
      <c r="YL101" s="545"/>
      <c r="YM101" s="545"/>
      <c r="YN101" s="545"/>
      <c r="YP101" s="545"/>
      <c r="YR101" s="545"/>
      <c r="YS101" s="545"/>
      <c r="YT101" s="545"/>
      <c r="YU101" s="545"/>
      <c r="YV101" s="545"/>
      <c r="YX101" s="545"/>
      <c r="YZ101" s="545"/>
      <c r="ZA101" s="545"/>
      <c r="ZB101" s="545"/>
      <c r="ZC101" s="545"/>
      <c r="ZD101" s="545"/>
      <c r="ZF101" s="545"/>
      <c r="ZH101" s="545"/>
      <c r="ZI101" s="545"/>
      <c r="ZJ101" s="545"/>
      <c r="ZK101" s="545"/>
      <c r="ZL101" s="545"/>
      <c r="ZN101" s="545"/>
      <c r="ZP101" s="545"/>
      <c r="ZQ101" s="545"/>
      <c r="ZR101" s="545"/>
      <c r="ZS101" s="545"/>
      <c r="ZT101" s="545"/>
      <c r="ZV101" s="545"/>
      <c r="ZX101" s="545"/>
      <c r="ZY101" s="545"/>
      <c r="ZZ101" s="545"/>
      <c r="AAA101" s="545"/>
      <c r="AAB101" s="545"/>
      <c r="AAD101" s="545"/>
      <c r="AAF101" s="545"/>
      <c r="AAG101" s="545"/>
      <c r="AAH101" s="545"/>
      <c r="AAI101" s="545"/>
      <c r="AAJ101" s="545"/>
      <c r="AAL101" s="545"/>
      <c r="AAN101" s="545"/>
      <c r="AAO101" s="545"/>
      <c r="AAP101" s="545"/>
      <c r="AAQ101" s="545"/>
      <c r="AAR101" s="545"/>
      <c r="AAT101" s="545"/>
      <c r="AAV101" s="545"/>
      <c r="AAW101" s="545"/>
      <c r="AAX101" s="545"/>
      <c r="AAY101" s="545"/>
      <c r="AAZ101" s="545"/>
      <c r="ABB101" s="545"/>
      <c r="ABD101" s="545"/>
      <c r="ABE101" s="545"/>
      <c r="ABF101" s="545"/>
      <c r="ABG101" s="545"/>
      <c r="ABH101" s="545"/>
      <c r="ABJ101" s="545"/>
      <c r="ABL101" s="545"/>
      <c r="ABM101" s="545"/>
      <c r="ABN101" s="545"/>
      <c r="ABO101" s="545"/>
      <c r="ABP101" s="545"/>
      <c r="ABR101" s="545"/>
      <c r="ABT101" s="545"/>
      <c r="ABU101" s="545"/>
      <c r="ABV101" s="545"/>
      <c r="ABW101" s="545"/>
      <c r="ABX101" s="545"/>
      <c r="ABZ101" s="545"/>
      <c r="ACB101" s="545"/>
      <c r="ACC101" s="545"/>
      <c r="ACD101" s="545"/>
      <c r="ACE101" s="545"/>
      <c r="ACF101" s="545"/>
      <c r="ACH101" s="545"/>
      <c r="ACJ101" s="545"/>
      <c r="ACK101" s="545"/>
      <c r="ACL101" s="545"/>
      <c r="ACM101" s="545"/>
      <c r="ACN101" s="545"/>
      <c r="ACP101" s="545"/>
      <c r="ACR101" s="545"/>
      <c r="ACS101" s="545"/>
      <c r="ACT101" s="545"/>
      <c r="ACU101" s="545"/>
      <c r="ACV101" s="545"/>
      <c r="ACX101" s="545"/>
      <c r="ACZ101" s="545"/>
      <c r="ADA101" s="545"/>
      <c r="ADB101" s="545"/>
      <c r="ADC101" s="545"/>
      <c r="ADD101" s="545"/>
      <c r="ADF101" s="545"/>
      <c r="ADH101" s="545"/>
      <c r="ADI101" s="545"/>
      <c r="ADJ101" s="545"/>
      <c r="ADK101" s="545"/>
      <c r="ADL101" s="545"/>
      <c r="ADN101" s="545"/>
      <c r="ADP101" s="545"/>
      <c r="ADQ101" s="545"/>
      <c r="ADR101" s="545"/>
      <c r="ADS101" s="545"/>
      <c r="ADT101" s="545"/>
      <c r="ADV101" s="545"/>
      <c r="ADX101" s="545"/>
      <c r="ADY101" s="545"/>
      <c r="ADZ101" s="545"/>
      <c r="AEA101" s="545"/>
      <c r="AEB101" s="545"/>
      <c r="AED101" s="545"/>
      <c r="AEF101" s="545"/>
      <c r="AEG101" s="545"/>
      <c r="AEH101" s="545"/>
      <c r="AEI101" s="545"/>
      <c r="AEJ101" s="545"/>
      <c r="AEL101" s="545"/>
      <c r="AEN101" s="545"/>
      <c r="AEO101" s="545"/>
      <c r="AEP101" s="545"/>
      <c r="AEQ101" s="545"/>
      <c r="AER101" s="545"/>
      <c r="AET101" s="545"/>
      <c r="AEV101" s="545"/>
      <c r="AEW101" s="545"/>
      <c r="AEX101" s="545"/>
      <c r="AEY101" s="545"/>
      <c r="AEZ101" s="545"/>
      <c r="AFB101" s="545"/>
      <c r="AFD101" s="545"/>
      <c r="AFE101" s="545"/>
      <c r="AFF101" s="545"/>
      <c r="AFG101" s="545"/>
      <c r="AFH101" s="545"/>
      <c r="AFJ101" s="545"/>
      <c r="AFL101" s="545"/>
      <c r="AFM101" s="545"/>
      <c r="AFN101" s="545"/>
      <c r="AFO101" s="545"/>
      <c r="AFP101" s="545"/>
      <c r="AFR101" s="545"/>
      <c r="AFT101" s="545"/>
      <c r="AFU101" s="545"/>
      <c r="AFV101" s="545"/>
      <c r="AFW101" s="545"/>
      <c r="AFX101" s="545"/>
      <c r="AFZ101" s="545"/>
      <c r="AGB101" s="545"/>
      <c r="AGC101" s="545"/>
      <c r="AGD101" s="545"/>
      <c r="AGE101" s="545"/>
      <c r="AGF101" s="545"/>
      <c r="AGH101" s="545"/>
      <c r="AGJ101" s="545"/>
      <c r="AGK101" s="545"/>
      <c r="AGL101" s="545"/>
      <c r="AGM101" s="545"/>
      <c r="AGN101" s="545"/>
      <c r="AGP101" s="545"/>
      <c r="AGR101" s="545"/>
      <c r="AGS101" s="545"/>
      <c r="AGT101" s="545"/>
      <c r="AGU101" s="545"/>
      <c r="AGV101" s="545"/>
      <c r="AGX101" s="545"/>
      <c r="AGZ101" s="545"/>
      <c r="AHA101" s="545"/>
      <c r="AHB101" s="545"/>
      <c r="AHC101" s="545"/>
      <c r="AHD101" s="545"/>
      <c r="AHF101" s="545"/>
      <c r="AHH101" s="545"/>
      <c r="AHI101" s="545"/>
      <c r="AHJ101" s="545"/>
      <c r="AHK101" s="545"/>
      <c r="AHL101" s="545"/>
      <c r="AHN101" s="545"/>
      <c r="AHP101" s="545"/>
      <c r="AHQ101" s="545"/>
      <c r="AHR101" s="545"/>
      <c r="AHS101" s="545"/>
      <c r="AHT101" s="545"/>
      <c r="AHV101" s="545"/>
      <c r="AHX101" s="545"/>
      <c r="AHY101" s="545"/>
      <c r="AHZ101" s="545"/>
      <c r="AIA101" s="545"/>
      <c r="AIB101" s="545"/>
      <c r="AID101" s="545"/>
      <c r="AIF101" s="545"/>
      <c r="AIG101" s="545"/>
      <c r="AIH101" s="545"/>
      <c r="AII101" s="545"/>
      <c r="AIJ101" s="545"/>
      <c r="AIL101" s="545"/>
      <c r="AIN101" s="545"/>
      <c r="AIO101" s="545"/>
      <c r="AIP101" s="545"/>
      <c r="AIQ101" s="545"/>
      <c r="AIR101" s="545"/>
      <c r="AIT101" s="545"/>
      <c r="AIV101" s="545"/>
      <c r="AIW101" s="545"/>
      <c r="AIX101" s="545"/>
      <c r="AIY101" s="545"/>
      <c r="AIZ101" s="545"/>
      <c r="AJB101" s="545"/>
      <c r="AJD101" s="545"/>
      <c r="AJE101" s="545"/>
      <c r="AJF101" s="545"/>
      <c r="AJG101" s="545"/>
      <c r="AJH101" s="545"/>
      <c r="AJJ101" s="545"/>
      <c r="AJL101" s="545"/>
      <c r="AJM101" s="545"/>
      <c r="AJN101" s="545"/>
      <c r="AJO101" s="545"/>
      <c r="AJP101" s="545"/>
      <c r="AJR101" s="545"/>
      <c r="AJT101" s="545"/>
      <c r="AJU101" s="545"/>
      <c r="AJV101" s="545"/>
      <c r="AJW101" s="545"/>
      <c r="AJX101" s="545"/>
      <c r="AJZ101" s="545"/>
      <c r="AKB101" s="545"/>
      <c r="AKC101" s="545"/>
      <c r="AKD101" s="545"/>
      <c r="AKE101" s="545"/>
      <c r="AKF101" s="545"/>
      <c r="AKH101" s="545"/>
      <c r="AKJ101" s="545"/>
      <c r="AKK101" s="545"/>
      <c r="AKL101" s="545"/>
      <c r="AKM101" s="545"/>
      <c r="AKN101" s="545"/>
      <c r="AKP101" s="545"/>
      <c r="AKR101" s="545"/>
      <c r="AKS101" s="545"/>
      <c r="AKT101" s="545"/>
      <c r="AKU101" s="545"/>
      <c r="AKV101" s="545"/>
      <c r="AKX101" s="545"/>
      <c r="AKZ101" s="545"/>
      <c r="ALA101" s="545"/>
      <c r="ALB101" s="545"/>
      <c r="ALC101" s="545"/>
      <c r="ALD101" s="545"/>
      <c r="ALF101" s="545"/>
      <c r="ALH101" s="545"/>
      <c r="ALI101" s="545"/>
      <c r="ALJ101" s="545"/>
      <c r="ALK101" s="545"/>
      <c r="ALL101" s="545"/>
      <c r="ALN101" s="545"/>
      <c r="ALP101" s="545"/>
      <c r="ALQ101" s="545"/>
      <c r="ALR101" s="545"/>
      <c r="ALS101" s="545"/>
      <c r="ALT101" s="545"/>
      <c r="ALV101" s="545"/>
      <c r="ALX101" s="545"/>
      <c r="ALY101" s="545"/>
      <c r="ALZ101" s="545"/>
      <c r="AMA101" s="545"/>
      <c r="AMB101" s="545"/>
      <c r="AMD101" s="545"/>
      <c r="AMF101" s="545"/>
      <c r="AMG101" s="545"/>
      <c r="AMH101" s="545"/>
      <c r="AMI101" s="545"/>
      <c r="AMJ101" s="545"/>
      <c r="AML101" s="545"/>
      <c r="AMN101" s="545"/>
      <c r="AMO101" s="545"/>
      <c r="AMP101" s="545"/>
      <c r="AMQ101" s="545"/>
      <c r="AMR101" s="545"/>
      <c r="AMT101" s="545"/>
      <c r="AMV101" s="545"/>
      <c r="AMW101" s="545"/>
      <c r="AMX101" s="545"/>
      <c r="AMY101" s="545"/>
      <c r="AMZ101" s="545"/>
      <c r="ANB101" s="545"/>
      <c r="AND101" s="545"/>
      <c r="ANE101" s="545"/>
      <c r="ANF101" s="545"/>
      <c r="ANG101" s="545"/>
      <c r="ANH101" s="545"/>
      <c r="ANJ101" s="545"/>
      <c r="ANL101" s="545"/>
      <c r="ANM101" s="545"/>
      <c r="ANN101" s="545"/>
      <c r="ANO101" s="545"/>
      <c r="ANP101" s="545"/>
      <c r="ANR101" s="545"/>
      <c r="ANT101" s="545"/>
      <c r="ANU101" s="545"/>
      <c r="ANV101" s="545"/>
      <c r="ANW101" s="545"/>
      <c r="ANX101" s="545"/>
      <c r="ANZ101" s="545"/>
      <c r="AOB101" s="545"/>
      <c r="AOC101" s="545"/>
      <c r="AOD101" s="545"/>
      <c r="AOE101" s="545"/>
      <c r="AOF101" s="545"/>
      <c r="AOH101" s="545"/>
      <c r="AOJ101" s="545"/>
      <c r="AOK101" s="545"/>
      <c r="AOL101" s="545"/>
      <c r="AOM101" s="545"/>
      <c r="AON101" s="545"/>
      <c r="AOP101" s="545"/>
      <c r="AOR101" s="545"/>
      <c r="AOS101" s="545"/>
      <c r="AOT101" s="545"/>
      <c r="AOU101" s="545"/>
      <c r="AOV101" s="545"/>
      <c r="AOX101" s="545"/>
      <c r="AOZ101" s="545"/>
      <c r="APA101" s="545"/>
      <c r="APB101" s="545"/>
      <c r="APC101" s="545"/>
      <c r="APD101" s="545"/>
      <c r="APF101" s="545"/>
      <c r="APH101" s="545"/>
      <c r="API101" s="545"/>
      <c r="APJ101" s="545"/>
      <c r="APK101" s="545"/>
      <c r="APL101" s="545"/>
      <c r="APN101" s="545"/>
      <c r="APP101" s="545"/>
      <c r="APQ101" s="545"/>
      <c r="APR101" s="545"/>
      <c r="APS101" s="545"/>
      <c r="APT101" s="545"/>
      <c r="APV101" s="545"/>
      <c r="APX101" s="545"/>
      <c r="APY101" s="545"/>
      <c r="APZ101" s="545"/>
      <c r="AQA101" s="545"/>
      <c r="AQB101" s="545"/>
      <c r="AQD101" s="545"/>
      <c r="AQF101" s="545"/>
      <c r="AQG101" s="545"/>
      <c r="AQH101" s="545"/>
      <c r="AQI101" s="545"/>
      <c r="AQJ101" s="545"/>
      <c r="AQL101" s="545"/>
      <c r="AQN101" s="545"/>
      <c r="AQO101" s="545"/>
      <c r="AQP101" s="545"/>
      <c r="AQQ101" s="545"/>
      <c r="AQR101" s="545"/>
      <c r="AQT101" s="545"/>
      <c r="AQV101" s="545"/>
      <c r="AQW101" s="545"/>
      <c r="AQX101" s="545"/>
      <c r="AQY101" s="545"/>
      <c r="AQZ101" s="545"/>
      <c r="ARB101" s="545"/>
      <c r="ARD101" s="545"/>
      <c r="ARE101" s="545"/>
      <c r="ARF101" s="545"/>
      <c r="ARG101" s="545"/>
      <c r="ARH101" s="545"/>
      <c r="ARJ101" s="545"/>
      <c r="ARL101" s="545"/>
      <c r="ARM101" s="545"/>
      <c r="ARN101" s="545"/>
      <c r="ARO101" s="545"/>
      <c r="ARP101" s="545"/>
      <c r="ARR101" s="545"/>
      <c r="ART101" s="545"/>
      <c r="ARU101" s="545"/>
      <c r="ARV101" s="545"/>
      <c r="ARW101" s="545"/>
      <c r="ARX101" s="545"/>
      <c r="ARZ101" s="545"/>
      <c r="ASB101" s="545"/>
      <c r="ASC101" s="545"/>
      <c r="ASD101" s="545"/>
      <c r="ASE101" s="545"/>
      <c r="ASF101" s="545"/>
      <c r="ASH101" s="545"/>
      <c r="ASJ101" s="545"/>
      <c r="ASK101" s="545"/>
      <c r="ASL101" s="545"/>
      <c r="ASM101" s="545"/>
      <c r="ASN101" s="545"/>
      <c r="ASP101" s="545"/>
      <c r="ASR101" s="545"/>
      <c r="ASS101" s="545"/>
      <c r="AST101" s="545"/>
      <c r="ASU101" s="545"/>
      <c r="ASV101" s="545"/>
      <c r="ASX101" s="545"/>
      <c r="ASZ101" s="545"/>
      <c r="ATA101" s="545"/>
      <c r="ATB101" s="545"/>
      <c r="ATC101" s="545"/>
      <c r="ATD101" s="545"/>
      <c r="ATF101" s="545"/>
      <c r="ATH101" s="545"/>
      <c r="ATI101" s="545"/>
      <c r="ATJ101" s="545"/>
      <c r="ATK101" s="545"/>
      <c r="ATL101" s="545"/>
      <c r="ATN101" s="545"/>
      <c r="ATP101" s="545"/>
      <c r="ATQ101" s="545"/>
      <c r="ATR101" s="545"/>
      <c r="ATS101" s="545"/>
      <c r="ATT101" s="545"/>
      <c r="ATV101" s="545"/>
      <c r="ATX101" s="545"/>
      <c r="ATY101" s="545"/>
      <c r="ATZ101" s="545"/>
      <c r="AUA101" s="545"/>
      <c r="AUB101" s="545"/>
      <c r="AUD101" s="545"/>
      <c r="AUF101" s="545"/>
      <c r="AUG101" s="545"/>
      <c r="AUH101" s="545"/>
      <c r="AUI101" s="545"/>
      <c r="AUJ101" s="545"/>
      <c r="AUL101" s="545"/>
      <c r="AUN101" s="545"/>
      <c r="AUO101" s="545"/>
      <c r="AUP101" s="545"/>
      <c r="AUQ101" s="545"/>
      <c r="AUR101" s="545"/>
      <c r="AUT101" s="545"/>
      <c r="AUV101" s="545"/>
      <c r="AUW101" s="545"/>
      <c r="AUX101" s="545"/>
      <c r="AUY101" s="545"/>
      <c r="AUZ101" s="545"/>
      <c r="AVB101" s="545"/>
      <c r="AVD101" s="545"/>
      <c r="AVE101" s="545"/>
      <c r="AVF101" s="545"/>
      <c r="AVG101" s="545"/>
      <c r="AVH101" s="545"/>
      <c r="AVJ101" s="545"/>
      <c r="AVL101" s="545"/>
      <c r="AVM101" s="545"/>
      <c r="AVN101" s="545"/>
      <c r="AVO101" s="545"/>
      <c r="AVP101" s="545"/>
      <c r="AVR101" s="545"/>
      <c r="AVT101" s="545"/>
      <c r="AVU101" s="545"/>
      <c r="AVV101" s="545"/>
      <c r="AVW101" s="545"/>
      <c r="AVX101" s="545"/>
      <c r="AVZ101" s="545"/>
      <c r="AWB101" s="545"/>
      <c r="AWC101" s="545"/>
      <c r="AWD101" s="545"/>
      <c r="AWE101" s="545"/>
      <c r="AWF101" s="545"/>
      <c r="AWH101" s="545"/>
      <c r="AWJ101" s="545"/>
      <c r="AWK101" s="545"/>
      <c r="AWL101" s="545"/>
      <c r="AWM101" s="545"/>
      <c r="AWN101" s="545"/>
      <c r="AWP101" s="545"/>
      <c r="AWR101" s="545"/>
      <c r="AWS101" s="545"/>
      <c r="AWT101" s="545"/>
      <c r="AWU101" s="545"/>
      <c r="AWV101" s="545"/>
      <c r="AWX101" s="545"/>
      <c r="AWZ101" s="545"/>
      <c r="AXA101" s="545"/>
      <c r="AXB101" s="545"/>
      <c r="AXC101" s="545"/>
      <c r="AXD101" s="545"/>
      <c r="AXF101" s="545"/>
      <c r="AXH101" s="545"/>
      <c r="AXI101" s="545"/>
      <c r="AXJ101" s="545"/>
      <c r="AXK101" s="545"/>
      <c r="AXL101" s="545"/>
      <c r="AXN101" s="545"/>
      <c r="AXP101" s="545"/>
      <c r="AXQ101" s="545"/>
      <c r="AXR101" s="545"/>
      <c r="AXS101" s="545"/>
      <c r="AXT101" s="545"/>
      <c r="AXV101" s="545"/>
      <c r="AXX101" s="545"/>
      <c r="AXY101" s="545"/>
      <c r="AXZ101" s="545"/>
      <c r="AYA101" s="545"/>
      <c r="AYB101" s="545"/>
      <c r="AYD101" s="545"/>
      <c r="AYF101" s="545"/>
      <c r="AYG101" s="545"/>
      <c r="AYH101" s="545"/>
      <c r="AYI101" s="545"/>
      <c r="AYJ101" s="545"/>
      <c r="AYL101" s="545"/>
      <c r="AYN101" s="545"/>
      <c r="AYO101" s="545"/>
      <c r="AYP101" s="545"/>
      <c r="AYQ101" s="545"/>
      <c r="AYR101" s="545"/>
      <c r="AYT101" s="545"/>
      <c r="AYV101" s="545"/>
      <c r="AYW101" s="545"/>
      <c r="AYX101" s="545"/>
      <c r="AYY101" s="545"/>
      <c r="AYZ101" s="545"/>
      <c r="AZB101" s="545"/>
      <c r="AZD101" s="545"/>
      <c r="AZE101" s="545"/>
      <c r="AZF101" s="545"/>
      <c r="AZG101" s="545"/>
      <c r="AZH101" s="545"/>
      <c r="AZJ101" s="545"/>
      <c r="AZL101" s="545"/>
      <c r="AZM101" s="545"/>
      <c r="AZN101" s="545"/>
      <c r="AZO101" s="545"/>
      <c r="AZP101" s="545"/>
      <c r="AZR101" s="545"/>
      <c r="AZT101" s="545"/>
      <c r="AZU101" s="545"/>
      <c r="AZV101" s="545"/>
      <c r="AZW101" s="545"/>
      <c r="AZX101" s="545"/>
      <c r="AZZ101" s="545"/>
      <c r="BAB101" s="545"/>
      <c r="BAC101" s="545"/>
      <c r="BAD101" s="545"/>
      <c r="BAE101" s="545"/>
      <c r="BAF101" s="545"/>
      <c r="BAH101" s="545"/>
      <c r="BAJ101" s="545"/>
      <c r="BAK101" s="545"/>
      <c r="BAL101" s="545"/>
      <c r="BAM101" s="545"/>
      <c r="BAN101" s="545"/>
      <c r="BAP101" s="545"/>
      <c r="BAR101" s="545"/>
      <c r="BAS101" s="545"/>
      <c r="BAT101" s="545"/>
      <c r="BAU101" s="545"/>
      <c r="BAV101" s="545"/>
      <c r="BAX101" s="545"/>
      <c r="BAZ101" s="545"/>
      <c r="BBA101" s="545"/>
      <c r="BBB101" s="545"/>
      <c r="BBC101" s="545"/>
      <c r="BBD101" s="545"/>
      <c r="BBF101" s="545"/>
      <c r="BBH101" s="545"/>
      <c r="BBI101" s="545"/>
      <c r="BBJ101" s="545"/>
      <c r="BBK101" s="545"/>
      <c r="BBL101" s="545"/>
      <c r="BBN101" s="545"/>
      <c r="BBP101" s="545"/>
      <c r="BBQ101" s="545"/>
      <c r="BBR101" s="545"/>
      <c r="BBS101" s="545"/>
      <c r="BBT101" s="545"/>
      <c r="BBV101" s="545"/>
      <c r="BBX101" s="545"/>
      <c r="BBY101" s="545"/>
      <c r="BBZ101" s="545"/>
      <c r="BCA101" s="545"/>
      <c r="BCB101" s="545"/>
      <c r="BCD101" s="545"/>
      <c r="BCF101" s="545"/>
      <c r="BCG101" s="545"/>
      <c r="BCH101" s="545"/>
      <c r="BCI101" s="545"/>
      <c r="BCJ101" s="545"/>
      <c r="BCL101" s="545"/>
      <c r="BCN101" s="545"/>
      <c r="BCO101" s="545"/>
      <c r="BCP101" s="545"/>
      <c r="BCQ101" s="545"/>
      <c r="BCR101" s="545"/>
      <c r="BCT101" s="545"/>
      <c r="BCV101" s="545"/>
      <c r="BCW101" s="545"/>
      <c r="BCX101" s="545"/>
      <c r="BCY101" s="545"/>
      <c r="BCZ101" s="545"/>
      <c r="BDB101" s="545"/>
      <c r="BDD101" s="545"/>
      <c r="BDE101" s="545"/>
      <c r="BDF101" s="545"/>
      <c r="BDG101" s="545"/>
      <c r="BDH101" s="545"/>
      <c r="BDJ101" s="545"/>
      <c r="BDL101" s="545"/>
      <c r="BDM101" s="545"/>
      <c r="BDN101" s="545"/>
      <c r="BDO101" s="545"/>
      <c r="BDP101" s="545"/>
      <c r="BDR101" s="545"/>
      <c r="BDT101" s="545"/>
      <c r="BDU101" s="545"/>
      <c r="BDV101" s="545"/>
      <c r="BDW101" s="545"/>
      <c r="BDX101" s="545"/>
      <c r="BDZ101" s="545"/>
      <c r="BEB101" s="545"/>
      <c r="BEC101" s="545"/>
      <c r="BED101" s="545"/>
      <c r="BEE101" s="545"/>
      <c r="BEF101" s="545"/>
      <c r="BEH101" s="545"/>
      <c r="BEJ101" s="545"/>
      <c r="BEK101" s="545"/>
      <c r="BEL101" s="545"/>
      <c r="BEM101" s="545"/>
      <c r="BEN101" s="545"/>
      <c r="BEP101" s="545"/>
      <c r="BER101" s="545"/>
      <c r="BES101" s="545"/>
      <c r="BET101" s="545"/>
      <c r="BEU101" s="545"/>
      <c r="BEV101" s="545"/>
      <c r="BEX101" s="545"/>
      <c r="BEZ101" s="545"/>
      <c r="BFA101" s="545"/>
      <c r="BFB101" s="545"/>
      <c r="BFC101" s="545"/>
      <c r="BFD101" s="545"/>
      <c r="BFF101" s="545"/>
      <c r="BFH101" s="545"/>
      <c r="BFI101" s="545"/>
      <c r="BFJ101" s="545"/>
      <c r="BFK101" s="545"/>
      <c r="BFL101" s="545"/>
      <c r="BFN101" s="545"/>
      <c r="BFP101" s="545"/>
      <c r="BFQ101" s="545"/>
      <c r="BFR101" s="545"/>
      <c r="BFS101" s="545"/>
      <c r="BFT101" s="545"/>
      <c r="BFV101" s="545"/>
      <c r="BFX101" s="545"/>
      <c r="BFY101" s="545"/>
      <c r="BFZ101" s="545"/>
      <c r="BGA101" s="545"/>
      <c r="BGB101" s="545"/>
      <c r="BGD101" s="545"/>
      <c r="BGF101" s="545"/>
      <c r="BGG101" s="545"/>
      <c r="BGH101" s="545"/>
      <c r="BGI101" s="545"/>
      <c r="BGJ101" s="545"/>
      <c r="BGL101" s="545"/>
      <c r="BGN101" s="545"/>
      <c r="BGO101" s="545"/>
      <c r="BGP101" s="545"/>
      <c r="BGQ101" s="545"/>
      <c r="BGR101" s="545"/>
      <c r="BGT101" s="545"/>
      <c r="BGV101" s="545"/>
      <c r="BGW101" s="545"/>
      <c r="BGX101" s="545"/>
      <c r="BGY101" s="545"/>
      <c r="BGZ101" s="545"/>
      <c r="BHB101" s="545"/>
      <c r="BHD101" s="545"/>
      <c r="BHE101" s="545"/>
      <c r="BHF101" s="545"/>
      <c r="BHG101" s="545"/>
      <c r="BHH101" s="545"/>
      <c r="BHJ101" s="545"/>
      <c r="BHL101" s="545"/>
      <c r="BHM101" s="545"/>
      <c r="BHN101" s="545"/>
      <c r="BHO101" s="545"/>
      <c r="BHP101" s="545"/>
      <c r="BHR101" s="545"/>
      <c r="BHT101" s="545"/>
      <c r="BHU101" s="545"/>
      <c r="BHV101" s="545"/>
      <c r="BHW101" s="545"/>
      <c r="BHX101" s="545"/>
      <c r="BHZ101" s="545"/>
      <c r="BIB101" s="545"/>
      <c r="BIC101" s="545"/>
      <c r="BID101" s="545"/>
      <c r="BIE101" s="545"/>
      <c r="BIF101" s="545"/>
      <c r="BIH101" s="545"/>
      <c r="BIJ101" s="545"/>
      <c r="BIK101" s="545"/>
      <c r="BIL101" s="545"/>
      <c r="BIM101" s="545"/>
      <c r="BIN101" s="545"/>
      <c r="BIP101" s="545"/>
      <c r="BIR101" s="545"/>
      <c r="BIS101" s="545"/>
      <c r="BIT101" s="545"/>
      <c r="BIU101" s="545"/>
      <c r="BIV101" s="545"/>
      <c r="BIX101" s="545"/>
      <c r="BIZ101" s="545"/>
      <c r="BJA101" s="545"/>
      <c r="BJB101" s="545"/>
      <c r="BJC101" s="545"/>
      <c r="BJD101" s="545"/>
      <c r="BJF101" s="545"/>
      <c r="BJH101" s="545"/>
      <c r="BJI101" s="545"/>
      <c r="BJJ101" s="545"/>
      <c r="BJK101" s="545"/>
      <c r="BJL101" s="545"/>
      <c r="BJN101" s="545"/>
      <c r="BJP101" s="545"/>
      <c r="BJQ101" s="545"/>
      <c r="BJR101" s="545"/>
      <c r="BJS101" s="545"/>
      <c r="BJT101" s="545"/>
      <c r="BJV101" s="545"/>
      <c r="BJX101" s="545"/>
      <c r="BJY101" s="545"/>
      <c r="BJZ101" s="545"/>
      <c r="BKA101" s="545"/>
      <c r="BKB101" s="545"/>
      <c r="BKD101" s="545"/>
      <c r="BKF101" s="545"/>
      <c r="BKG101" s="545"/>
      <c r="BKH101" s="545"/>
      <c r="BKI101" s="545"/>
      <c r="BKJ101" s="545"/>
      <c r="BKL101" s="545"/>
      <c r="BKN101" s="545"/>
      <c r="BKO101" s="545"/>
      <c r="BKP101" s="545"/>
      <c r="BKQ101" s="545"/>
      <c r="BKR101" s="545"/>
      <c r="BKT101" s="545"/>
      <c r="BKV101" s="545"/>
      <c r="BKW101" s="545"/>
      <c r="BKX101" s="545"/>
      <c r="BKY101" s="545"/>
      <c r="BKZ101" s="545"/>
      <c r="BLB101" s="545"/>
      <c r="BLD101" s="545"/>
      <c r="BLE101" s="545"/>
      <c r="BLF101" s="545"/>
      <c r="BLG101" s="545"/>
      <c r="BLH101" s="545"/>
      <c r="BLJ101" s="545"/>
      <c r="BLL101" s="545"/>
      <c r="BLM101" s="545"/>
      <c r="BLN101" s="545"/>
      <c r="BLO101" s="545"/>
      <c r="BLP101" s="545"/>
      <c r="BLR101" s="545"/>
      <c r="BLT101" s="545"/>
      <c r="BLU101" s="545"/>
      <c r="BLV101" s="545"/>
      <c r="BLW101" s="545"/>
      <c r="BLX101" s="545"/>
      <c r="BLZ101" s="545"/>
      <c r="BMB101" s="545"/>
      <c r="BMC101" s="545"/>
      <c r="BMD101" s="545"/>
      <c r="BME101" s="545"/>
      <c r="BMF101" s="545"/>
      <c r="BMH101" s="545"/>
      <c r="BMJ101" s="545"/>
      <c r="BMK101" s="545"/>
      <c r="BML101" s="545"/>
      <c r="BMM101" s="545"/>
      <c r="BMN101" s="545"/>
      <c r="BMP101" s="545"/>
      <c r="BMR101" s="545"/>
      <c r="BMS101" s="545"/>
      <c r="BMT101" s="545"/>
      <c r="BMU101" s="545"/>
      <c r="BMV101" s="545"/>
      <c r="BMX101" s="545"/>
      <c r="BMZ101" s="545"/>
      <c r="BNA101" s="545"/>
      <c r="BNB101" s="545"/>
      <c r="BNC101" s="545"/>
      <c r="BND101" s="545"/>
      <c r="BNF101" s="545"/>
      <c r="BNH101" s="545"/>
      <c r="BNI101" s="545"/>
      <c r="BNJ101" s="545"/>
      <c r="BNK101" s="545"/>
      <c r="BNL101" s="545"/>
      <c r="BNN101" s="545"/>
      <c r="BNP101" s="545"/>
      <c r="BNQ101" s="545"/>
      <c r="BNR101" s="545"/>
      <c r="BNS101" s="545"/>
      <c r="BNT101" s="545"/>
      <c r="BNV101" s="545"/>
      <c r="BNX101" s="545"/>
      <c r="BNY101" s="545"/>
      <c r="BNZ101" s="545"/>
      <c r="BOA101" s="545"/>
      <c r="BOB101" s="545"/>
      <c r="BOD101" s="545"/>
      <c r="BOF101" s="545"/>
      <c r="BOG101" s="545"/>
      <c r="BOH101" s="545"/>
      <c r="BOI101" s="545"/>
      <c r="BOJ101" s="545"/>
      <c r="BOL101" s="545"/>
      <c r="BON101" s="545"/>
      <c r="BOO101" s="545"/>
      <c r="BOP101" s="545"/>
      <c r="BOQ101" s="545"/>
      <c r="BOR101" s="545"/>
      <c r="BOT101" s="545"/>
      <c r="BOV101" s="545"/>
      <c r="BOW101" s="545"/>
      <c r="BOX101" s="545"/>
      <c r="BOY101" s="545"/>
      <c r="BOZ101" s="545"/>
      <c r="BPB101" s="545"/>
      <c r="BPD101" s="545"/>
      <c r="BPE101" s="545"/>
      <c r="BPF101" s="545"/>
      <c r="BPG101" s="545"/>
      <c r="BPH101" s="545"/>
      <c r="BPJ101" s="545"/>
      <c r="BPL101" s="545"/>
      <c r="BPM101" s="545"/>
      <c r="BPN101" s="545"/>
      <c r="BPO101" s="545"/>
      <c r="BPP101" s="545"/>
      <c r="BPR101" s="545"/>
      <c r="BPT101" s="545"/>
      <c r="BPU101" s="545"/>
      <c r="BPV101" s="545"/>
      <c r="BPW101" s="545"/>
      <c r="BPX101" s="545"/>
      <c r="BPZ101" s="545"/>
      <c r="BQB101" s="545"/>
      <c r="BQC101" s="545"/>
      <c r="BQD101" s="545"/>
      <c r="BQE101" s="545"/>
      <c r="BQF101" s="545"/>
      <c r="BQH101" s="545"/>
      <c r="BQJ101" s="545"/>
      <c r="BQK101" s="545"/>
      <c r="BQL101" s="545"/>
      <c r="BQM101" s="545"/>
      <c r="BQN101" s="545"/>
      <c r="BQP101" s="545"/>
      <c r="BQR101" s="545"/>
      <c r="BQS101" s="545"/>
      <c r="BQT101" s="545"/>
      <c r="BQU101" s="545"/>
      <c r="BQV101" s="545"/>
      <c r="BQX101" s="545"/>
      <c r="BQZ101" s="545"/>
      <c r="BRA101" s="545"/>
      <c r="BRB101" s="545"/>
      <c r="BRC101" s="545"/>
      <c r="BRD101" s="545"/>
      <c r="BRF101" s="545"/>
      <c r="BRH101" s="545"/>
      <c r="BRI101" s="545"/>
      <c r="BRJ101" s="545"/>
      <c r="BRK101" s="545"/>
      <c r="BRL101" s="545"/>
      <c r="BRN101" s="545"/>
      <c r="BRP101" s="545"/>
      <c r="BRQ101" s="545"/>
      <c r="BRR101" s="545"/>
      <c r="BRS101" s="545"/>
      <c r="BRT101" s="545"/>
      <c r="BRV101" s="545"/>
      <c r="BRX101" s="545"/>
      <c r="BRY101" s="545"/>
      <c r="BRZ101" s="545"/>
      <c r="BSA101" s="545"/>
      <c r="BSB101" s="545"/>
      <c r="BSD101" s="545"/>
      <c r="BSF101" s="545"/>
      <c r="BSG101" s="545"/>
      <c r="BSH101" s="545"/>
      <c r="BSI101" s="545"/>
      <c r="BSJ101" s="545"/>
      <c r="BSL101" s="545"/>
      <c r="BSN101" s="545"/>
      <c r="BSO101" s="545"/>
      <c r="BSP101" s="545"/>
      <c r="BSQ101" s="545"/>
      <c r="BSR101" s="545"/>
      <c r="BST101" s="545"/>
      <c r="BSV101" s="545"/>
      <c r="BSW101" s="545"/>
      <c r="BSX101" s="545"/>
      <c r="BSY101" s="545"/>
      <c r="BSZ101" s="545"/>
      <c r="BTB101" s="545"/>
      <c r="BTD101" s="545"/>
      <c r="BTE101" s="545"/>
      <c r="BTF101" s="545"/>
      <c r="BTG101" s="545"/>
      <c r="BTH101" s="545"/>
      <c r="BTJ101" s="545"/>
      <c r="BTL101" s="545"/>
      <c r="BTM101" s="545"/>
      <c r="BTN101" s="545"/>
      <c r="BTO101" s="545"/>
      <c r="BTP101" s="545"/>
      <c r="BTR101" s="545"/>
      <c r="BTT101" s="545"/>
      <c r="BTU101" s="545"/>
      <c r="BTV101" s="545"/>
      <c r="BTW101" s="545"/>
      <c r="BTX101" s="545"/>
      <c r="BTZ101" s="545"/>
      <c r="BUB101" s="545"/>
      <c r="BUC101" s="545"/>
      <c r="BUD101" s="545"/>
      <c r="BUE101" s="545"/>
      <c r="BUF101" s="545"/>
      <c r="BUH101" s="545"/>
      <c r="BUJ101" s="545"/>
      <c r="BUK101" s="545"/>
      <c r="BUL101" s="545"/>
      <c r="BUM101" s="545"/>
      <c r="BUN101" s="545"/>
      <c r="BUP101" s="545"/>
      <c r="BUR101" s="545"/>
      <c r="BUS101" s="545"/>
      <c r="BUT101" s="545"/>
      <c r="BUU101" s="545"/>
      <c r="BUV101" s="545"/>
      <c r="BUX101" s="545"/>
      <c r="BUZ101" s="545"/>
      <c r="BVA101" s="545"/>
      <c r="BVB101" s="545"/>
      <c r="BVC101" s="545"/>
      <c r="BVD101" s="545"/>
      <c r="BVF101" s="545"/>
      <c r="BVH101" s="545"/>
      <c r="BVI101" s="545"/>
      <c r="BVJ101" s="545"/>
      <c r="BVK101" s="545"/>
      <c r="BVL101" s="545"/>
      <c r="BVN101" s="545"/>
      <c r="BVP101" s="545"/>
      <c r="BVQ101" s="545"/>
      <c r="BVR101" s="545"/>
      <c r="BVS101" s="545"/>
      <c r="BVT101" s="545"/>
      <c r="BVV101" s="545"/>
      <c r="BVX101" s="545"/>
      <c r="BVY101" s="545"/>
      <c r="BVZ101" s="545"/>
      <c r="BWA101" s="545"/>
      <c r="BWB101" s="545"/>
      <c r="BWD101" s="545"/>
      <c r="BWF101" s="545"/>
      <c r="BWG101" s="545"/>
      <c r="BWH101" s="545"/>
      <c r="BWI101" s="545"/>
      <c r="BWJ101" s="545"/>
      <c r="BWL101" s="545"/>
      <c r="BWN101" s="545"/>
      <c r="BWO101" s="545"/>
      <c r="BWP101" s="545"/>
      <c r="BWQ101" s="545"/>
      <c r="BWR101" s="545"/>
      <c r="BWT101" s="545"/>
      <c r="BWV101" s="545"/>
      <c r="BWW101" s="545"/>
      <c r="BWX101" s="545"/>
      <c r="BWY101" s="545"/>
      <c r="BWZ101" s="545"/>
      <c r="BXB101" s="545"/>
      <c r="BXD101" s="545"/>
      <c r="BXE101" s="545"/>
      <c r="BXF101" s="545"/>
      <c r="BXG101" s="545"/>
      <c r="BXH101" s="545"/>
      <c r="BXJ101" s="545"/>
      <c r="BXL101" s="545"/>
      <c r="BXM101" s="545"/>
      <c r="BXN101" s="545"/>
      <c r="BXO101" s="545"/>
      <c r="BXP101" s="545"/>
      <c r="BXR101" s="545"/>
      <c r="BXT101" s="545"/>
      <c r="BXU101" s="545"/>
      <c r="BXV101" s="545"/>
      <c r="BXW101" s="545"/>
      <c r="BXX101" s="545"/>
      <c r="BXZ101" s="545"/>
      <c r="BYB101" s="545"/>
      <c r="BYC101" s="545"/>
      <c r="BYD101" s="545"/>
      <c r="BYE101" s="545"/>
      <c r="BYF101" s="545"/>
      <c r="BYH101" s="545"/>
      <c r="BYJ101" s="545"/>
      <c r="BYK101" s="545"/>
      <c r="BYL101" s="545"/>
      <c r="BYM101" s="545"/>
      <c r="BYN101" s="545"/>
      <c r="BYP101" s="545"/>
      <c r="BYR101" s="545"/>
      <c r="BYS101" s="545"/>
      <c r="BYT101" s="545"/>
      <c r="BYU101" s="545"/>
      <c r="BYV101" s="545"/>
      <c r="BYX101" s="545"/>
      <c r="BYZ101" s="545"/>
      <c r="BZA101" s="545"/>
      <c r="BZB101" s="545"/>
      <c r="BZC101" s="545"/>
      <c r="BZD101" s="545"/>
      <c r="BZF101" s="545"/>
      <c r="BZH101" s="545"/>
      <c r="BZI101" s="545"/>
      <c r="BZJ101" s="545"/>
      <c r="BZK101" s="545"/>
      <c r="BZL101" s="545"/>
      <c r="BZN101" s="545"/>
      <c r="BZP101" s="545"/>
      <c r="BZQ101" s="545"/>
      <c r="BZR101" s="545"/>
      <c r="BZS101" s="545"/>
      <c r="BZT101" s="545"/>
      <c r="BZV101" s="545"/>
      <c r="BZX101" s="545"/>
      <c r="BZY101" s="545"/>
      <c r="BZZ101" s="545"/>
      <c r="CAA101" s="545"/>
      <c r="CAB101" s="545"/>
      <c r="CAD101" s="545"/>
      <c r="CAF101" s="545"/>
      <c r="CAG101" s="545"/>
      <c r="CAH101" s="545"/>
      <c r="CAI101" s="545"/>
      <c r="CAJ101" s="545"/>
      <c r="CAL101" s="545"/>
      <c r="CAN101" s="545"/>
      <c r="CAO101" s="545"/>
      <c r="CAP101" s="545"/>
      <c r="CAQ101" s="545"/>
      <c r="CAR101" s="545"/>
      <c r="CAT101" s="545"/>
      <c r="CAV101" s="545"/>
      <c r="CAW101" s="545"/>
      <c r="CAX101" s="545"/>
      <c r="CAY101" s="545"/>
      <c r="CAZ101" s="545"/>
      <c r="CBB101" s="545"/>
      <c r="CBD101" s="545"/>
      <c r="CBE101" s="545"/>
      <c r="CBF101" s="545"/>
      <c r="CBG101" s="545"/>
      <c r="CBH101" s="545"/>
      <c r="CBJ101" s="545"/>
      <c r="CBL101" s="545"/>
      <c r="CBM101" s="545"/>
      <c r="CBN101" s="545"/>
      <c r="CBO101" s="545"/>
      <c r="CBP101" s="545"/>
      <c r="CBR101" s="545"/>
      <c r="CBT101" s="545"/>
      <c r="CBU101" s="545"/>
      <c r="CBV101" s="545"/>
      <c r="CBW101" s="545"/>
      <c r="CBX101" s="545"/>
      <c r="CBZ101" s="545"/>
      <c r="CCB101" s="545"/>
      <c r="CCC101" s="545"/>
      <c r="CCD101" s="545"/>
      <c r="CCE101" s="545"/>
      <c r="CCF101" s="545"/>
      <c r="CCH101" s="545"/>
      <c r="CCJ101" s="545"/>
      <c r="CCK101" s="545"/>
      <c r="CCL101" s="545"/>
      <c r="CCM101" s="545"/>
      <c r="CCN101" s="545"/>
      <c r="CCP101" s="545"/>
      <c r="CCR101" s="545"/>
      <c r="CCS101" s="545"/>
      <c r="CCT101" s="545"/>
      <c r="CCU101" s="545"/>
      <c r="CCV101" s="545"/>
      <c r="CCX101" s="545"/>
      <c r="CCZ101" s="545"/>
      <c r="CDA101" s="545"/>
      <c r="CDB101" s="545"/>
      <c r="CDC101" s="545"/>
      <c r="CDD101" s="545"/>
      <c r="CDF101" s="545"/>
      <c r="CDH101" s="545"/>
      <c r="CDI101" s="545"/>
      <c r="CDJ101" s="545"/>
      <c r="CDK101" s="545"/>
      <c r="CDL101" s="545"/>
      <c r="CDN101" s="545"/>
      <c r="CDP101" s="545"/>
      <c r="CDQ101" s="545"/>
      <c r="CDR101" s="545"/>
      <c r="CDS101" s="545"/>
      <c r="CDT101" s="545"/>
      <c r="CDV101" s="545"/>
      <c r="CDX101" s="545"/>
      <c r="CDY101" s="545"/>
      <c r="CDZ101" s="545"/>
      <c r="CEA101" s="545"/>
      <c r="CEB101" s="545"/>
      <c r="CED101" s="545"/>
      <c r="CEF101" s="545"/>
      <c r="CEG101" s="545"/>
      <c r="CEH101" s="545"/>
      <c r="CEI101" s="545"/>
      <c r="CEJ101" s="545"/>
      <c r="CEL101" s="545"/>
      <c r="CEN101" s="545"/>
      <c r="CEO101" s="545"/>
      <c r="CEP101" s="545"/>
      <c r="CEQ101" s="545"/>
      <c r="CER101" s="545"/>
      <c r="CET101" s="545"/>
      <c r="CEV101" s="545"/>
      <c r="CEW101" s="545"/>
      <c r="CEX101" s="545"/>
      <c r="CEY101" s="545"/>
      <c r="CEZ101" s="545"/>
      <c r="CFB101" s="545"/>
      <c r="CFD101" s="545"/>
      <c r="CFE101" s="545"/>
      <c r="CFF101" s="545"/>
      <c r="CFG101" s="545"/>
      <c r="CFH101" s="545"/>
      <c r="CFJ101" s="545"/>
      <c r="CFL101" s="545"/>
      <c r="CFM101" s="545"/>
      <c r="CFN101" s="545"/>
      <c r="CFO101" s="545"/>
      <c r="CFP101" s="545"/>
      <c r="CFR101" s="545"/>
      <c r="CFT101" s="545"/>
      <c r="CFU101" s="545"/>
      <c r="CFV101" s="545"/>
      <c r="CFW101" s="545"/>
      <c r="CFX101" s="545"/>
      <c r="CFZ101" s="545"/>
      <c r="CGB101" s="545"/>
      <c r="CGC101" s="545"/>
      <c r="CGD101" s="545"/>
      <c r="CGE101" s="545"/>
      <c r="CGF101" s="545"/>
      <c r="CGH101" s="545"/>
      <c r="CGJ101" s="545"/>
      <c r="CGK101" s="545"/>
      <c r="CGL101" s="545"/>
      <c r="CGM101" s="545"/>
      <c r="CGN101" s="545"/>
      <c r="CGP101" s="545"/>
      <c r="CGR101" s="545"/>
      <c r="CGS101" s="545"/>
      <c r="CGT101" s="545"/>
      <c r="CGU101" s="545"/>
      <c r="CGV101" s="545"/>
      <c r="CGX101" s="545"/>
      <c r="CGZ101" s="545"/>
      <c r="CHA101" s="545"/>
      <c r="CHB101" s="545"/>
      <c r="CHC101" s="545"/>
      <c r="CHD101" s="545"/>
      <c r="CHF101" s="545"/>
      <c r="CHH101" s="545"/>
      <c r="CHI101" s="545"/>
      <c r="CHJ101" s="545"/>
      <c r="CHK101" s="545"/>
      <c r="CHL101" s="545"/>
      <c r="CHN101" s="545"/>
      <c r="CHP101" s="545"/>
      <c r="CHQ101" s="545"/>
      <c r="CHR101" s="545"/>
      <c r="CHS101" s="545"/>
      <c r="CHT101" s="545"/>
      <c r="CHV101" s="545"/>
      <c r="CHX101" s="545"/>
      <c r="CHY101" s="545"/>
      <c r="CHZ101" s="545"/>
      <c r="CIA101" s="545"/>
      <c r="CIB101" s="545"/>
      <c r="CID101" s="545"/>
      <c r="CIF101" s="545"/>
      <c r="CIG101" s="545"/>
      <c r="CIH101" s="545"/>
      <c r="CII101" s="545"/>
      <c r="CIJ101" s="545"/>
      <c r="CIL101" s="545"/>
      <c r="CIN101" s="545"/>
      <c r="CIO101" s="545"/>
      <c r="CIP101" s="545"/>
      <c r="CIQ101" s="545"/>
      <c r="CIR101" s="545"/>
      <c r="CIT101" s="545"/>
      <c r="CIV101" s="545"/>
      <c r="CIW101" s="545"/>
      <c r="CIX101" s="545"/>
      <c r="CIY101" s="545"/>
      <c r="CIZ101" s="545"/>
      <c r="CJB101" s="545"/>
      <c r="CJD101" s="545"/>
      <c r="CJE101" s="545"/>
      <c r="CJF101" s="545"/>
      <c r="CJG101" s="545"/>
      <c r="CJH101" s="545"/>
      <c r="CJJ101" s="545"/>
      <c r="CJL101" s="545"/>
      <c r="CJM101" s="545"/>
      <c r="CJN101" s="545"/>
      <c r="CJO101" s="545"/>
      <c r="CJP101" s="545"/>
      <c r="CJR101" s="545"/>
      <c r="CJT101" s="545"/>
      <c r="CJU101" s="545"/>
      <c r="CJV101" s="545"/>
      <c r="CJW101" s="545"/>
      <c r="CJX101" s="545"/>
      <c r="CJZ101" s="545"/>
      <c r="CKB101" s="545"/>
      <c r="CKC101" s="545"/>
      <c r="CKD101" s="545"/>
      <c r="CKE101" s="545"/>
      <c r="CKF101" s="545"/>
      <c r="CKH101" s="545"/>
      <c r="CKJ101" s="545"/>
      <c r="CKK101" s="545"/>
      <c r="CKL101" s="545"/>
      <c r="CKM101" s="545"/>
      <c r="CKN101" s="545"/>
      <c r="CKP101" s="545"/>
      <c r="CKR101" s="545"/>
      <c r="CKS101" s="545"/>
      <c r="CKT101" s="545"/>
      <c r="CKU101" s="545"/>
      <c r="CKV101" s="545"/>
      <c r="CKX101" s="545"/>
      <c r="CKZ101" s="545"/>
      <c r="CLA101" s="545"/>
      <c r="CLB101" s="545"/>
      <c r="CLC101" s="545"/>
      <c r="CLD101" s="545"/>
      <c r="CLF101" s="545"/>
      <c r="CLH101" s="545"/>
      <c r="CLI101" s="545"/>
      <c r="CLJ101" s="545"/>
      <c r="CLK101" s="545"/>
      <c r="CLL101" s="545"/>
      <c r="CLN101" s="545"/>
      <c r="CLP101" s="545"/>
      <c r="CLQ101" s="545"/>
      <c r="CLR101" s="545"/>
      <c r="CLS101" s="545"/>
      <c r="CLT101" s="545"/>
      <c r="CLV101" s="545"/>
      <c r="CLX101" s="545"/>
      <c r="CLY101" s="545"/>
      <c r="CLZ101" s="545"/>
      <c r="CMA101" s="545"/>
      <c r="CMB101" s="545"/>
      <c r="CMD101" s="545"/>
      <c r="CMF101" s="545"/>
      <c r="CMG101" s="545"/>
      <c r="CMH101" s="545"/>
      <c r="CMI101" s="545"/>
      <c r="CMJ101" s="545"/>
      <c r="CML101" s="545"/>
      <c r="CMN101" s="545"/>
      <c r="CMO101" s="545"/>
      <c r="CMP101" s="545"/>
      <c r="CMQ101" s="545"/>
      <c r="CMR101" s="545"/>
      <c r="CMT101" s="545"/>
      <c r="CMV101" s="545"/>
      <c r="CMW101" s="545"/>
      <c r="CMX101" s="545"/>
      <c r="CMY101" s="545"/>
      <c r="CMZ101" s="545"/>
      <c r="CNB101" s="545"/>
      <c r="CND101" s="545"/>
      <c r="CNE101" s="545"/>
      <c r="CNF101" s="545"/>
      <c r="CNG101" s="545"/>
      <c r="CNH101" s="545"/>
      <c r="CNJ101" s="545"/>
      <c r="CNL101" s="545"/>
      <c r="CNM101" s="545"/>
      <c r="CNN101" s="545"/>
      <c r="CNO101" s="545"/>
      <c r="CNP101" s="545"/>
      <c r="CNR101" s="545"/>
      <c r="CNT101" s="545"/>
      <c r="CNU101" s="545"/>
      <c r="CNV101" s="545"/>
      <c r="CNW101" s="545"/>
      <c r="CNX101" s="545"/>
      <c r="CNZ101" s="545"/>
      <c r="COB101" s="545"/>
      <c r="COC101" s="545"/>
      <c r="COD101" s="545"/>
      <c r="COE101" s="545"/>
      <c r="COF101" s="545"/>
      <c r="COH101" s="545"/>
      <c r="COJ101" s="545"/>
      <c r="COK101" s="545"/>
      <c r="COL101" s="545"/>
      <c r="COM101" s="545"/>
      <c r="CON101" s="545"/>
      <c r="COP101" s="545"/>
      <c r="COR101" s="545"/>
      <c r="COS101" s="545"/>
      <c r="COT101" s="545"/>
      <c r="COU101" s="545"/>
      <c r="COV101" s="545"/>
      <c r="COX101" s="545"/>
      <c r="COZ101" s="545"/>
      <c r="CPA101" s="545"/>
      <c r="CPB101" s="545"/>
      <c r="CPC101" s="545"/>
      <c r="CPD101" s="545"/>
      <c r="CPF101" s="545"/>
      <c r="CPH101" s="545"/>
      <c r="CPI101" s="545"/>
      <c r="CPJ101" s="545"/>
      <c r="CPK101" s="545"/>
      <c r="CPL101" s="545"/>
      <c r="CPN101" s="545"/>
      <c r="CPP101" s="545"/>
      <c r="CPQ101" s="545"/>
      <c r="CPR101" s="545"/>
      <c r="CPS101" s="545"/>
      <c r="CPT101" s="545"/>
      <c r="CPV101" s="545"/>
      <c r="CPX101" s="545"/>
      <c r="CPY101" s="545"/>
      <c r="CPZ101" s="545"/>
      <c r="CQA101" s="545"/>
      <c r="CQB101" s="545"/>
      <c r="CQD101" s="545"/>
      <c r="CQF101" s="545"/>
      <c r="CQG101" s="545"/>
      <c r="CQH101" s="545"/>
      <c r="CQI101" s="545"/>
      <c r="CQJ101" s="545"/>
      <c r="CQL101" s="545"/>
      <c r="CQN101" s="545"/>
      <c r="CQO101" s="545"/>
      <c r="CQP101" s="545"/>
      <c r="CQQ101" s="545"/>
      <c r="CQR101" s="545"/>
      <c r="CQT101" s="545"/>
      <c r="CQV101" s="545"/>
      <c r="CQW101" s="545"/>
      <c r="CQX101" s="545"/>
      <c r="CQY101" s="545"/>
      <c r="CQZ101" s="545"/>
      <c r="CRB101" s="545"/>
      <c r="CRD101" s="545"/>
      <c r="CRE101" s="545"/>
      <c r="CRF101" s="545"/>
      <c r="CRG101" s="545"/>
      <c r="CRH101" s="545"/>
      <c r="CRJ101" s="545"/>
      <c r="CRL101" s="545"/>
      <c r="CRM101" s="545"/>
      <c r="CRN101" s="545"/>
      <c r="CRO101" s="545"/>
      <c r="CRP101" s="545"/>
      <c r="CRR101" s="545"/>
      <c r="CRT101" s="545"/>
      <c r="CRU101" s="545"/>
      <c r="CRV101" s="545"/>
      <c r="CRW101" s="545"/>
      <c r="CRX101" s="545"/>
      <c r="CRZ101" s="545"/>
      <c r="CSB101" s="545"/>
      <c r="CSC101" s="545"/>
      <c r="CSD101" s="545"/>
      <c r="CSE101" s="545"/>
      <c r="CSF101" s="545"/>
      <c r="CSH101" s="545"/>
      <c r="CSJ101" s="545"/>
      <c r="CSK101" s="545"/>
      <c r="CSL101" s="545"/>
      <c r="CSM101" s="545"/>
      <c r="CSN101" s="545"/>
      <c r="CSP101" s="545"/>
      <c r="CSR101" s="545"/>
      <c r="CSS101" s="545"/>
      <c r="CST101" s="545"/>
      <c r="CSU101" s="545"/>
      <c r="CSV101" s="545"/>
      <c r="CSX101" s="545"/>
      <c r="CSZ101" s="545"/>
      <c r="CTA101" s="545"/>
      <c r="CTB101" s="545"/>
      <c r="CTC101" s="545"/>
      <c r="CTD101" s="545"/>
      <c r="CTF101" s="545"/>
      <c r="CTH101" s="545"/>
      <c r="CTI101" s="545"/>
      <c r="CTJ101" s="545"/>
      <c r="CTK101" s="545"/>
      <c r="CTL101" s="545"/>
      <c r="CTN101" s="545"/>
      <c r="CTP101" s="545"/>
      <c r="CTQ101" s="545"/>
      <c r="CTR101" s="545"/>
      <c r="CTS101" s="545"/>
      <c r="CTT101" s="545"/>
      <c r="CTV101" s="545"/>
      <c r="CTX101" s="545"/>
      <c r="CTY101" s="545"/>
      <c r="CTZ101" s="545"/>
      <c r="CUA101" s="545"/>
      <c r="CUB101" s="545"/>
      <c r="CUD101" s="545"/>
      <c r="CUF101" s="545"/>
      <c r="CUG101" s="545"/>
      <c r="CUH101" s="545"/>
      <c r="CUI101" s="545"/>
      <c r="CUJ101" s="545"/>
      <c r="CUL101" s="545"/>
      <c r="CUN101" s="545"/>
      <c r="CUO101" s="545"/>
      <c r="CUP101" s="545"/>
      <c r="CUQ101" s="545"/>
      <c r="CUR101" s="545"/>
      <c r="CUT101" s="545"/>
      <c r="CUV101" s="545"/>
      <c r="CUW101" s="545"/>
      <c r="CUX101" s="545"/>
      <c r="CUY101" s="545"/>
      <c r="CUZ101" s="545"/>
      <c r="CVB101" s="545"/>
      <c r="CVD101" s="545"/>
      <c r="CVE101" s="545"/>
      <c r="CVF101" s="545"/>
      <c r="CVG101" s="545"/>
      <c r="CVH101" s="545"/>
      <c r="CVJ101" s="545"/>
      <c r="CVL101" s="545"/>
      <c r="CVM101" s="545"/>
      <c r="CVN101" s="545"/>
      <c r="CVO101" s="545"/>
      <c r="CVP101" s="545"/>
      <c r="CVR101" s="545"/>
      <c r="CVT101" s="545"/>
      <c r="CVU101" s="545"/>
      <c r="CVV101" s="545"/>
      <c r="CVW101" s="545"/>
      <c r="CVX101" s="545"/>
      <c r="CVZ101" s="545"/>
      <c r="CWB101" s="545"/>
      <c r="CWC101" s="545"/>
      <c r="CWD101" s="545"/>
      <c r="CWE101" s="545"/>
      <c r="CWF101" s="545"/>
      <c r="CWH101" s="545"/>
      <c r="CWJ101" s="545"/>
      <c r="CWK101" s="545"/>
      <c r="CWL101" s="545"/>
      <c r="CWM101" s="545"/>
      <c r="CWN101" s="545"/>
      <c r="CWP101" s="545"/>
      <c r="CWR101" s="545"/>
      <c r="CWS101" s="545"/>
      <c r="CWT101" s="545"/>
      <c r="CWU101" s="545"/>
      <c r="CWV101" s="545"/>
      <c r="CWX101" s="545"/>
      <c r="CWZ101" s="545"/>
      <c r="CXA101" s="545"/>
      <c r="CXB101" s="545"/>
      <c r="CXC101" s="545"/>
      <c r="CXD101" s="545"/>
      <c r="CXF101" s="545"/>
      <c r="CXH101" s="545"/>
      <c r="CXI101" s="545"/>
      <c r="CXJ101" s="545"/>
      <c r="CXK101" s="545"/>
      <c r="CXL101" s="545"/>
      <c r="CXN101" s="545"/>
      <c r="CXP101" s="545"/>
      <c r="CXQ101" s="545"/>
      <c r="CXR101" s="545"/>
      <c r="CXS101" s="545"/>
      <c r="CXT101" s="545"/>
      <c r="CXV101" s="545"/>
      <c r="CXX101" s="545"/>
      <c r="CXY101" s="545"/>
      <c r="CXZ101" s="545"/>
      <c r="CYA101" s="545"/>
      <c r="CYB101" s="545"/>
      <c r="CYD101" s="545"/>
      <c r="CYF101" s="545"/>
      <c r="CYG101" s="545"/>
      <c r="CYH101" s="545"/>
      <c r="CYI101" s="545"/>
      <c r="CYJ101" s="545"/>
      <c r="CYL101" s="545"/>
      <c r="CYN101" s="545"/>
      <c r="CYO101" s="545"/>
      <c r="CYP101" s="545"/>
      <c r="CYQ101" s="545"/>
      <c r="CYR101" s="545"/>
      <c r="CYT101" s="545"/>
      <c r="CYV101" s="545"/>
      <c r="CYW101" s="545"/>
      <c r="CYX101" s="545"/>
      <c r="CYY101" s="545"/>
      <c r="CYZ101" s="545"/>
      <c r="CZB101" s="545"/>
      <c r="CZD101" s="545"/>
      <c r="CZE101" s="545"/>
      <c r="CZF101" s="545"/>
      <c r="CZG101" s="545"/>
      <c r="CZH101" s="545"/>
      <c r="CZJ101" s="545"/>
      <c r="CZL101" s="545"/>
      <c r="CZM101" s="545"/>
      <c r="CZN101" s="545"/>
      <c r="CZO101" s="545"/>
      <c r="CZP101" s="545"/>
      <c r="CZR101" s="545"/>
      <c r="CZT101" s="545"/>
      <c r="CZU101" s="545"/>
      <c r="CZV101" s="545"/>
      <c r="CZW101" s="545"/>
      <c r="CZX101" s="545"/>
      <c r="CZZ101" s="545"/>
      <c r="DAB101" s="545"/>
      <c r="DAC101" s="545"/>
      <c r="DAD101" s="545"/>
      <c r="DAE101" s="545"/>
      <c r="DAF101" s="545"/>
      <c r="DAH101" s="545"/>
      <c r="DAJ101" s="545"/>
      <c r="DAK101" s="545"/>
      <c r="DAL101" s="545"/>
      <c r="DAM101" s="545"/>
      <c r="DAN101" s="545"/>
      <c r="DAP101" s="545"/>
      <c r="DAR101" s="545"/>
      <c r="DAS101" s="545"/>
      <c r="DAT101" s="545"/>
      <c r="DAU101" s="545"/>
      <c r="DAV101" s="545"/>
      <c r="DAX101" s="545"/>
      <c r="DAZ101" s="545"/>
      <c r="DBA101" s="545"/>
      <c r="DBB101" s="545"/>
      <c r="DBC101" s="545"/>
      <c r="DBD101" s="545"/>
      <c r="DBF101" s="545"/>
      <c r="DBH101" s="545"/>
      <c r="DBI101" s="545"/>
      <c r="DBJ101" s="545"/>
      <c r="DBK101" s="545"/>
      <c r="DBL101" s="545"/>
      <c r="DBN101" s="545"/>
      <c r="DBP101" s="545"/>
      <c r="DBQ101" s="545"/>
      <c r="DBR101" s="545"/>
      <c r="DBS101" s="545"/>
      <c r="DBT101" s="545"/>
      <c r="DBV101" s="545"/>
      <c r="DBX101" s="545"/>
      <c r="DBY101" s="545"/>
      <c r="DBZ101" s="545"/>
      <c r="DCA101" s="545"/>
      <c r="DCB101" s="545"/>
      <c r="DCD101" s="545"/>
      <c r="DCF101" s="545"/>
      <c r="DCG101" s="545"/>
      <c r="DCH101" s="545"/>
      <c r="DCI101" s="545"/>
      <c r="DCJ101" s="545"/>
      <c r="DCL101" s="545"/>
      <c r="DCN101" s="545"/>
      <c r="DCO101" s="545"/>
      <c r="DCP101" s="545"/>
      <c r="DCQ101" s="545"/>
      <c r="DCR101" s="545"/>
      <c r="DCT101" s="545"/>
      <c r="DCV101" s="545"/>
      <c r="DCW101" s="545"/>
      <c r="DCX101" s="545"/>
      <c r="DCY101" s="545"/>
      <c r="DCZ101" s="545"/>
      <c r="DDB101" s="545"/>
      <c r="DDD101" s="545"/>
      <c r="DDE101" s="545"/>
      <c r="DDF101" s="545"/>
      <c r="DDG101" s="545"/>
      <c r="DDH101" s="545"/>
      <c r="DDJ101" s="545"/>
      <c r="DDL101" s="545"/>
      <c r="DDM101" s="545"/>
      <c r="DDN101" s="545"/>
      <c r="DDO101" s="545"/>
      <c r="DDP101" s="545"/>
      <c r="DDR101" s="545"/>
      <c r="DDT101" s="545"/>
      <c r="DDU101" s="545"/>
      <c r="DDV101" s="545"/>
      <c r="DDW101" s="545"/>
      <c r="DDX101" s="545"/>
      <c r="DDZ101" s="545"/>
      <c r="DEB101" s="545"/>
      <c r="DEC101" s="545"/>
      <c r="DED101" s="545"/>
      <c r="DEE101" s="545"/>
      <c r="DEF101" s="545"/>
      <c r="DEH101" s="545"/>
      <c r="DEJ101" s="545"/>
      <c r="DEK101" s="545"/>
      <c r="DEL101" s="545"/>
      <c r="DEM101" s="545"/>
      <c r="DEN101" s="545"/>
      <c r="DEP101" s="545"/>
      <c r="DER101" s="545"/>
      <c r="DES101" s="545"/>
      <c r="DET101" s="545"/>
      <c r="DEU101" s="545"/>
      <c r="DEV101" s="545"/>
      <c r="DEX101" s="545"/>
      <c r="DEZ101" s="545"/>
      <c r="DFA101" s="545"/>
      <c r="DFB101" s="545"/>
      <c r="DFC101" s="545"/>
      <c r="DFD101" s="545"/>
      <c r="DFF101" s="545"/>
      <c r="DFH101" s="545"/>
      <c r="DFI101" s="545"/>
      <c r="DFJ101" s="545"/>
      <c r="DFK101" s="545"/>
      <c r="DFL101" s="545"/>
      <c r="DFN101" s="545"/>
      <c r="DFP101" s="545"/>
      <c r="DFQ101" s="545"/>
      <c r="DFR101" s="545"/>
      <c r="DFS101" s="545"/>
      <c r="DFT101" s="545"/>
      <c r="DFV101" s="545"/>
      <c r="DFX101" s="545"/>
      <c r="DFY101" s="545"/>
      <c r="DFZ101" s="545"/>
      <c r="DGA101" s="545"/>
      <c r="DGB101" s="545"/>
      <c r="DGD101" s="545"/>
      <c r="DGF101" s="545"/>
      <c r="DGG101" s="545"/>
      <c r="DGH101" s="545"/>
      <c r="DGI101" s="545"/>
      <c r="DGJ101" s="545"/>
      <c r="DGL101" s="545"/>
      <c r="DGN101" s="545"/>
      <c r="DGO101" s="545"/>
      <c r="DGP101" s="545"/>
      <c r="DGQ101" s="545"/>
      <c r="DGR101" s="545"/>
      <c r="DGT101" s="545"/>
      <c r="DGV101" s="545"/>
      <c r="DGW101" s="545"/>
      <c r="DGX101" s="545"/>
      <c r="DGY101" s="545"/>
      <c r="DGZ101" s="545"/>
      <c r="DHB101" s="545"/>
      <c r="DHD101" s="545"/>
      <c r="DHE101" s="545"/>
      <c r="DHF101" s="545"/>
      <c r="DHG101" s="545"/>
      <c r="DHH101" s="545"/>
      <c r="DHJ101" s="545"/>
      <c r="DHL101" s="545"/>
      <c r="DHM101" s="545"/>
      <c r="DHN101" s="545"/>
      <c r="DHO101" s="545"/>
      <c r="DHP101" s="545"/>
      <c r="DHR101" s="545"/>
      <c r="DHT101" s="545"/>
      <c r="DHU101" s="545"/>
      <c r="DHV101" s="545"/>
      <c r="DHW101" s="545"/>
      <c r="DHX101" s="545"/>
      <c r="DHZ101" s="545"/>
      <c r="DIB101" s="545"/>
      <c r="DIC101" s="545"/>
      <c r="DID101" s="545"/>
      <c r="DIE101" s="545"/>
      <c r="DIF101" s="545"/>
      <c r="DIH101" s="545"/>
      <c r="DIJ101" s="545"/>
      <c r="DIK101" s="545"/>
      <c r="DIL101" s="545"/>
      <c r="DIM101" s="545"/>
      <c r="DIN101" s="545"/>
      <c r="DIP101" s="545"/>
      <c r="DIR101" s="545"/>
      <c r="DIS101" s="545"/>
      <c r="DIT101" s="545"/>
      <c r="DIU101" s="545"/>
      <c r="DIV101" s="545"/>
      <c r="DIX101" s="545"/>
      <c r="DIZ101" s="545"/>
      <c r="DJA101" s="545"/>
      <c r="DJB101" s="545"/>
      <c r="DJC101" s="545"/>
      <c r="DJD101" s="545"/>
      <c r="DJF101" s="545"/>
      <c r="DJH101" s="545"/>
      <c r="DJI101" s="545"/>
      <c r="DJJ101" s="545"/>
      <c r="DJK101" s="545"/>
      <c r="DJL101" s="545"/>
      <c r="DJN101" s="545"/>
      <c r="DJP101" s="545"/>
      <c r="DJQ101" s="545"/>
      <c r="DJR101" s="545"/>
      <c r="DJS101" s="545"/>
      <c r="DJT101" s="545"/>
      <c r="DJV101" s="545"/>
      <c r="DJX101" s="545"/>
      <c r="DJY101" s="545"/>
      <c r="DJZ101" s="545"/>
      <c r="DKA101" s="545"/>
      <c r="DKB101" s="545"/>
      <c r="DKD101" s="545"/>
      <c r="DKF101" s="545"/>
      <c r="DKG101" s="545"/>
      <c r="DKH101" s="545"/>
      <c r="DKI101" s="545"/>
      <c r="DKJ101" s="545"/>
      <c r="DKL101" s="545"/>
      <c r="DKN101" s="545"/>
      <c r="DKO101" s="545"/>
      <c r="DKP101" s="545"/>
      <c r="DKQ101" s="545"/>
      <c r="DKR101" s="545"/>
      <c r="DKT101" s="545"/>
      <c r="DKV101" s="545"/>
      <c r="DKW101" s="545"/>
      <c r="DKX101" s="545"/>
      <c r="DKY101" s="545"/>
      <c r="DKZ101" s="545"/>
      <c r="DLB101" s="545"/>
      <c r="DLD101" s="545"/>
      <c r="DLE101" s="545"/>
      <c r="DLF101" s="545"/>
      <c r="DLG101" s="545"/>
      <c r="DLH101" s="545"/>
      <c r="DLJ101" s="545"/>
      <c r="DLL101" s="545"/>
      <c r="DLM101" s="545"/>
      <c r="DLN101" s="545"/>
      <c r="DLO101" s="545"/>
      <c r="DLP101" s="545"/>
      <c r="DLR101" s="545"/>
      <c r="DLT101" s="545"/>
      <c r="DLU101" s="545"/>
      <c r="DLV101" s="545"/>
      <c r="DLW101" s="545"/>
      <c r="DLX101" s="545"/>
      <c r="DLZ101" s="545"/>
      <c r="DMB101" s="545"/>
      <c r="DMC101" s="545"/>
      <c r="DMD101" s="545"/>
      <c r="DME101" s="545"/>
      <c r="DMF101" s="545"/>
      <c r="DMH101" s="545"/>
      <c r="DMJ101" s="545"/>
      <c r="DMK101" s="545"/>
      <c r="DML101" s="545"/>
      <c r="DMM101" s="545"/>
      <c r="DMN101" s="545"/>
      <c r="DMP101" s="545"/>
      <c r="DMR101" s="545"/>
      <c r="DMS101" s="545"/>
      <c r="DMT101" s="545"/>
      <c r="DMU101" s="545"/>
      <c r="DMV101" s="545"/>
      <c r="DMX101" s="545"/>
      <c r="DMZ101" s="545"/>
      <c r="DNA101" s="545"/>
      <c r="DNB101" s="545"/>
      <c r="DNC101" s="545"/>
      <c r="DND101" s="545"/>
      <c r="DNF101" s="545"/>
      <c r="DNH101" s="545"/>
      <c r="DNI101" s="545"/>
      <c r="DNJ101" s="545"/>
      <c r="DNK101" s="545"/>
      <c r="DNL101" s="545"/>
      <c r="DNN101" s="545"/>
      <c r="DNP101" s="545"/>
      <c r="DNQ101" s="545"/>
      <c r="DNR101" s="545"/>
      <c r="DNS101" s="545"/>
      <c r="DNT101" s="545"/>
      <c r="DNV101" s="545"/>
      <c r="DNX101" s="545"/>
      <c r="DNY101" s="545"/>
      <c r="DNZ101" s="545"/>
      <c r="DOA101" s="545"/>
      <c r="DOB101" s="545"/>
      <c r="DOD101" s="545"/>
      <c r="DOF101" s="545"/>
      <c r="DOG101" s="545"/>
      <c r="DOH101" s="545"/>
      <c r="DOI101" s="545"/>
      <c r="DOJ101" s="545"/>
      <c r="DOL101" s="545"/>
      <c r="DON101" s="545"/>
      <c r="DOO101" s="545"/>
      <c r="DOP101" s="545"/>
      <c r="DOQ101" s="545"/>
      <c r="DOR101" s="545"/>
      <c r="DOT101" s="545"/>
      <c r="DOV101" s="545"/>
      <c r="DOW101" s="545"/>
      <c r="DOX101" s="545"/>
      <c r="DOY101" s="545"/>
      <c r="DOZ101" s="545"/>
      <c r="DPB101" s="545"/>
      <c r="DPD101" s="545"/>
      <c r="DPE101" s="545"/>
      <c r="DPF101" s="545"/>
      <c r="DPG101" s="545"/>
      <c r="DPH101" s="545"/>
      <c r="DPJ101" s="545"/>
      <c r="DPL101" s="545"/>
      <c r="DPM101" s="545"/>
      <c r="DPN101" s="545"/>
      <c r="DPO101" s="545"/>
      <c r="DPP101" s="545"/>
      <c r="DPR101" s="545"/>
      <c r="DPT101" s="545"/>
      <c r="DPU101" s="545"/>
      <c r="DPV101" s="545"/>
      <c r="DPW101" s="545"/>
      <c r="DPX101" s="545"/>
      <c r="DPZ101" s="545"/>
      <c r="DQB101" s="545"/>
      <c r="DQC101" s="545"/>
      <c r="DQD101" s="545"/>
      <c r="DQE101" s="545"/>
      <c r="DQF101" s="545"/>
      <c r="DQH101" s="545"/>
      <c r="DQJ101" s="545"/>
      <c r="DQK101" s="545"/>
      <c r="DQL101" s="545"/>
      <c r="DQM101" s="545"/>
      <c r="DQN101" s="545"/>
      <c r="DQP101" s="545"/>
      <c r="DQR101" s="545"/>
      <c r="DQS101" s="545"/>
      <c r="DQT101" s="545"/>
      <c r="DQU101" s="545"/>
      <c r="DQV101" s="545"/>
      <c r="DQX101" s="545"/>
      <c r="DQZ101" s="545"/>
      <c r="DRA101" s="545"/>
      <c r="DRB101" s="545"/>
      <c r="DRC101" s="545"/>
      <c r="DRD101" s="545"/>
      <c r="DRF101" s="545"/>
      <c r="DRH101" s="545"/>
      <c r="DRI101" s="545"/>
      <c r="DRJ101" s="545"/>
      <c r="DRK101" s="545"/>
      <c r="DRL101" s="545"/>
      <c r="DRN101" s="545"/>
      <c r="DRP101" s="545"/>
      <c r="DRQ101" s="545"/>
      <c r="DRR101" s="545"/>
      <c r="DRS101" s="545"/>
      <c r="DRT101" s="545"/>
      <c r="DRV101" s="545"/>
      <c r="DRX101" s="545"/>
      <c r="DRY101" s="545"/>
      <c r="DRZ101" s="545"/>
      <c r="DSA101" s="545"/>
      <c r="DSB101" s="545"/>
      <c r="DSD101" s="545"/>
      <c r="DSF101" s="545"/>
      <c r="DSG101" s="545"/>
      <c r="DSH101" s="545"/>
      <c r="DSI101" s="545"/>
      <c r="DSJ101" s="545"/>
      <c r="DSL101" s="545"/>
      <c r="DSN101" s="545"/>
      <c r="DSO101" s="545"/>
      <c r="DSP101" s="545"/>
      <c r="DSQ101" s="545"/>
      <c r="DSR101" s="545"/>
      <c r="DST101" s="545"/>
      <c r="DSV101" s="545"/>
      <c r="DSW101" s="545"/>
      <c r="DSX101" s="545"/>
      <c r="DSY101" s="545"/>
      <c r="DSZ101" s="545"/>
      <c r="DTB101" s="545"/>
      <c r="DTD101" s="545"/>
      <c r="DTE101" s="545"/>
      <c r="DTF101" s="545"/>
      <c r="DTG101" s="545"/>
      <c r="DTH101" s="545"/>
      <c r="DTJ101" s="545"/>
      <c r="DTL101" s="545"/>
      <c r="DTM101" s="545"/>
      <c r="DTN101" s="545"/>
      <c r="DTO101" s="545"/>
      <c r="DTP101" s="545"/>
      <c r="DTR101" s="545"/>
      <c r="DTT101" s="545"/>
      <c r="DTU101" s="545"/>
      <c r="DTV101" s="545"/>
      <c r="DTW101" s="545"/>
      <c r="DTX101" s="545"/>
      <c r="DTZ101" s="545"/>
      <c r="DUB101" s="545"/>
      <c r="DUC101" s="545"/>
      <c r="DUD101" s="545"/>
      <c r="DUE101" s="545"/>
      <c r="DUF101" s="545"/>
      <c r="DUH101" s="545"/>
      <c r="DUJ101" s="545"/>
      <c r="DUK101" s="545"/>
      <c r="DUL101" s="545"/>
      <c r="DUM101" s="545"/>
      <c r="DUN101" s="545"/>
      <c r="DUP101" s="545"/>
      <c r="DUR101" s="545"/>
      <c r="DUS101" s="545"/>
      <c r="DUT101" s="545"/>
      <c r="DUU101" s="545"/>
      <c r="DUV101" s="545"/>
      <c r="DUX101" s="545"/>
      <c r="DUZ101" s="545"/>
      <c r="DVA101" s="545"/>
      <c r="DVB101" s="545"/>
      <c r="DVC101" s="545"/>
      <c r="DVD101" s="545"/>
      <c r="DVF101" s="545"/>
      <c r="DVH101" s="545"/>
      <c r="DVI101" s="545"/>
      <c r="DVJ101" s="545"/>
      <c r="DVK101" s="545"/>
      <c r="DVL101" s="545"/>
      <c r="DVN101" s="545"/>
      <c r="DVP101" s="545"/>
      <c r="DVQ101" s="545"/>
      <c r="DVR101" s="545"/>
      <c r="DVS101" s="545"/>
      <c r="DVT101" s="545"/>
      <c r="DVV101" s="545"/>
      <c r="DVX101" s="545"/>
      <c r="DVY101" s="545"/>
      <c r="DVZ101" s="545"/>
      <c r="DWA101" s="545"/>
      <c r="DWB101" s="545"/>
      <c r="DWD101" s="545"/>
      <c r="DWF101" s="545"/>
      <c r="DWG101" s="545"/>
      <c r="DWH101" s="545"/>
      <c r="DWI101" s="545"/>
      <c r="DWJ101" s="545"/>
      <c r="DWL101" s="545"/>
      <c r="DWN101" s="545"/>
      <c r="DWO101" s="545"/>
      <c r="DWP101" s="545"/>
      <c r="DWQ101" s="545"/>
      <c r="DWR101" s="545"/>
      <c r="DWT101" s="545"/>
      <c r="DWV101" s="545"/>
      <c r="DWW101" s="545"/>
      <c r="DWX101" s="545"/>
      <c r="DWY101" s="545"/>
      <c r="DWZ101" s="545"/>
      <c r="DXB101" s="545"/>
      <c r="DXD101" s="545"/>
      <c r="DXE101" s="545"/>
      <c r="DXF101" s="545"/>
      <c r="DXG101" s="545"/>
      <c r="DXH101" s="545"/>
      <c r="DXJ101" s="545"/>
      <c r="DXL101" s="545"/>
      <c r="DXM101" s="545"/>
      <c r="DXN101" s="545"/>
      <c r="DXO101" s="545"/>
      <c r="DXP101" s="545"/>
      <c r="DXR101" s="545"/>
      <c r="DXT101" s="545"/>
      <c r="DXU101" s="545"/>
      <c r="DXV101" s="545"/>
      <c r="DXW101" s="545"/>
      <c r="DXX101" s="545"/>
      <c r="DXZ101" s="545"/>
      <c r="DYB101" s="545"/>
      <c r="DYC101" s="545"/>
      <c r="DYD101" s="545"/>
      <c r="DYE101" s="545"/>
      <c r="DYF101" s="545"/>
      <c r="DYH101" s="545"/>
      <c r="DYJ101" s="545"/>
      <c r="DYK101" s="545"/>
      <c r="DYL101" s="545"/>
      <c r="DYM101" s="545"/>
      <c r="DYN101" s="545"/>
      <c r="DYP101" s="545"/>
      <c r="DYR101" s="545"/>
      <c r="DYS101" s="545"/>
      <c r="DYT101" s="545"/>
      <c r="DYU101" s="545"/>
      <c r="DYV101" s="545"/>
      <c r="DYX101" s="545"/>
      <c r="DYZ101" s="545"/>
      <c r="DZA101" s="545"/>
      <c r="DZB101" s="545"/>
      <c r="DZC101" s="545"/>
      <c r="DZD101" s="545"/>
      <c r="DZF101" s="545"/>
      <c r="DZH101" s="545"/>
      <c r="DZI101" s="545"/>
      <c r="DZJ101" s="545"/>
      <c r="DZK101" s="545"/>
      <c r="DZL101" s="545"/>
      <c r="DZN101" s="545"/>
      <c r="DZP101" s="545"/>
      <c r="DZQ101" s="545"/>
      <c r="DZR101" s="545"/>
      <c r="DZS101" s="545"/>
      <c r="DZT101" s="545"/>
      <c r="DZV101" s="545"/>
      <c r="DZX101" s="545"/>
      <c r="DZY101" s="545"/>
      <c r="DZZ101" s="545"/>
      <c r="EAA101" s="545"/>
      <c r="EAB101" s="545"/>
      <c r="EAD101" s="545"/>
      <c r="EAF101" s="545"/>
      <c r="EAG101" s="545"/>
      <c r="EAH101" s="545"/>
      <c r="EAI101" s="545"/>
      <c r="EAJ101" s="545"/>
      <c r="EAL101" s="545"/>
      <c r="EAN101" s="545"/>
      <c r="EAO101" s="545"/>
      <c r="EAP101" s="545"/>
      <c r="EAQ101" s="545"/>
      <c r="EAR101" s="545"/>
      <c r="EAT101" s="545"/>
      <c r="EAV101" s="545"/>
      <c r="EAW101" s="545"/>
      <c r="EAX101" s="545"/>
      <c r="EAY101" s="545"/>
      <c r="EAZ101" s="545"/>
      <c r="EBB101" s="545"/>
      <c r="EBD101" s="545"/>
      <c r="EBE101" s="545"/>
      <c r="EBF101" s="545"/>
      <c r="EBG101" s="545"/>
      <c r="EBH101" s="545"/>
      <c r="EBJ101" s="545"/>
      <c r="EBL101" s="545"/>
      <c r="EBM101" s="545"/>
      <c r="EBN101" s="545"/>
      <c r="EBO101" s="545"/>
      <c r="EBP101" s="545"/>
      <c r="EBR101" s="545"/>
      <c r="EBT101" s="545"/>
      <c r="EBU101" s="545"/>
      <c r="EBV101" s="545"/>
      <c r="EBW101" s="545"/>
      <c r="EBX101" s="545"/>
      <c r="EBZ101" s="545"/>
      <c r="ECB101" s="545"/>
      <c r="ECC101" s="545"/>
      <c r="ECD101" s="545"/>
      <c r="ECE101" s="545"/>
      <c r="ECF101" s="545"/>
      <c r="ECH101" s="545"/>
      <c r="ECJ101" s="545"/>
      <c r="ECK101" s="545"/>
      <c r="ECL101" s="545"/>
      <c r="ECM101" s="545"/>
      <c r="ECN101" s="545"/>
      <c r="ECP101" s="545"/>
      <c r="ECR101" s="545"/>
      <c r="ECS101" s="545"/>
      <c r="ECT101" s="545"/>
      <c r="ECU101" s="545"/>
      <c r="ECV101" s="545"/>
      <c r="ECX101" s="545"/>
      <c r="ECZ101" s="545"/>
      <c r="EDA101" s="545"/>
      <c r="EDB101" s="545"/>
      <c r="EDC101" s="545"/>
      <c r="EDD101" s="545"/>
      <c r="EDF101" s="545"/>
      <c r="EDH101" s="545"/>
      <c r="EDI101" s="545"/>
      <c r="EDJ101" s="545"/>
      <c r="EDK101" s="545"/>
      <c r="EDL101" s="545"/>
      <c r="EDN101" s="545"/>
      <c r="EDP101" s="545"/>
      <c r="EDQ101" s="545"/>
      <c r="EDR101" s="545"/>
      <c r="EDS101" s="545"/>
      <c r="EDT101" s="545"/>
      <c r="EDV101" s="545"/>
      <c r="EDX101" s="545"/>
      <c r="EDY101" s="545"/>
      <c r="EDZ101" s="545"/>
      <c r="EEA101" s="545"/>
      <c r="EEB101" s="545"/>
      <c r="EED101" s="545"/>
      <c r="EEF101" s="545"/>
      <c r="EEG101" s="545"/>
      <c r="EEH101" s="545"/>
      <c r="EEI101" s="545"/>
      <c r="EEJ101" s="545"/>
      <c r="EEL101" s="545"/>
      <c r="EEN101" s="545"/>
      <c r="EEO101" s="545"/>
      <c r="EEP101" s="545"/>
      <c r="EEQ101" s="545"/>
      <c r="EER101" s="545"/>
      <c r="EET101" s="545"/>
      <c r="EEV101" s="545"/>
      <c r="EEW101" s="545"/>
      <c r="EEX101" s="545"/>
      <c r="EEY101" s="545"/>
      <c r="EEZ101" s="545"/>
      <c r="EFB101" s="545"/>
      <c r="EFD101" s="545"/>
      <c r="EFE101" s="545"/>
      <c r="EFF101" s="545"/>
      <c r="EFG101" s="545"/>
      <c r="EFH101" s="545"/>
      <c r="EFJ101" s="545"/>
      <c r="EFL101" s="545"/>
      <c r="EFM101" s="545"/>
      <c r="EFN101" s="545"/>
      <c r="EFO101" s="545"/>
      <c r="EFP101" s="545"/>
      <c r="EFR101" s="545"/>
      <c r="EFT101" s="545"/>
      <c r="EFU101" s="545"/>
      <c r="EFV101" s="545"/>
      <c r="EFW101" s="545"/>
      <c r="EFX101" s="545"/>
      <c r="EFZ101" s="545"/>
      <c r="EGB101" s="545"/>
      <c r="EGC101" s="545"/>
      <c r="EGD101" s="545"/>
      <c r="EGE101" s="545"/>
      <c r="EGF101" s="545"/>
      <c r="EGH101" s="545"/>
      <c r="EGJ101" s="545"/>
      <c r="EGK101" s="545"/>
      <c r="EGL101" s="545"/>
      <c r="EGM101" s="545"/>
      <c r="EGN101" s="545"/>
      <c r="EGP101" s="545"/>
      <c r="EGR101" s="545"/>
      <c r="EGS101" s="545"/>
      <c r="EGT101" s="545"/>
      <c r="EGU101" s="545"/>
      <c r="EGV101" s="545"/>
      <c r="EGX101" s="545"/>
      <c r="EGZ101" s="545"/>
      <c r="EHA101" s="545"/>
      <c r="EHB101" s="545"/>
      <c r="EHC101" s="545"/>
      <c r="EHD101" s="545"/>
      <c r="EHF101" s="545"/>
      <c r="EHH101" s="545"/>
      <c r="EHI101" s="545"/>
      <c r="EHJ101" s="545"/>
      <c r="EHK101" s="545"/>
      <c r="EHL101" s="545"/>
      <c r="EHN101" s="545"/>
      <c r="EHP101" s="545"/>
      <c r="EHQ101" s="545"/>
      <c r="EHR101" s="545"/>
      <c r="EHS101" s="545"/>
      <c r="EHT101" s="545"/>
      <c r="EHV101" s="545"/>
      <c r="EHX101" s="545"/>
      <c r="EHY101" s="545"/>
      <c r="EHZ101" s="545"/>
      <c r="EIA101" s="545"/>
      <c r="EIB101" s="545"/>
      <c r="EID101" s="545"/>
      <c r="EIF101" s="545"/>
      <c r="EIG101" s="545"/>
      <c r="EIH101" s="545"/>
      <c r="EII101" s="545"/>
      <c r="EIJ101" s="545"/>
      <c r="EIL101" s="545"/>
      <c r="EIN101" s="545"/>
      <c r="EIO101" s="545"/>
      <c r="EIP101" s="545"/>
      <c r="EIQ101" s="545"/>
      <c r="EIR101" s="545"/>
      <c r="EIT101" s="545"/>
      <c r="EIV101" s="545"/>
      <c r="EIW101" s="545"/>
      <c r="EIX101" s="545"/>
      <c r="EIY101" s="545"/>
      <c r="EIZ101" s="545"/>
      <c r="EJB101" s="545"/>
      <c r="EJD101" s="545"/>
      <c r="EJE101" s="545"/>
      <c r="EJF101" s="545"/>
      <c r="EJG101" s="545"/>
      <c r="EJH101" s="545"/>
      <c r="EJJ101" s="545"/>
      <c r="EJL101" s="545"/>
      <c r="EJM101" s="545"/>
      <c r="EJN101" s="545"/>
      <c r="EJO101" s="545"/>
      <c r="EJP101" s="545"/>
      <c r="EJR101" s="545"/>
      <c r="EJT101" s="545"/>
      <c r="EJU101" s="545"/>
      <c r="EJV101" s="545"/>
      <c r="EJW101" s="545"/>
      <c r="EJX101" s="545"/>
      <c r="EJZ101" s="545"/>
      <c r="EKB101" s="545"/>
      <c r="EKC101" s="545"/>
      <c r="EKD101" s="545"/>
      <c r="EKE101" s="545"/>
      <c r="EKF101" s="545"/>
      <c r="EKH101" s="545"/>
      <c r="EKJ101" s="545"/>
      <c r="EKK101" s="545"/>
      <c r="EKL101" s="545"/>
      <c r="EKM101" s="545"/>
      <c r="EKN101" s="545"/>
      <c r="EKP101" s="545"/>
      <c r="EKR101" s="545"/>
      <c r="EKS101" s="545"/>
      <c r="EKT101" s="545"/>
      <c r="EKU101" s="545"/>
      <c r="EKV101" s="545"/>
      <c r="EKX101" s="545"/>
      <c r="EKZ101" s="545"/>
      <c r="ELA101" s="545"/>
      <c r="ELB101" s="545"/>
      <c r="ELC101" s="545"/>
      <c r="ELD101" s="545"/>
      <c r="ELF101" s="545"/>
      <c r="ELH101" s="545"/>
      <c r="ELI101" s="545"/>
      <c r="ELJ101" s="545"/>
      <c r="ELK101" s="545"/>
      <c r="ELL101" s="545"/>
      <c r="ELN101" s="545"/>
      <c r="ELP101" s="545"/>
      <c r="ELQ101" s="545"/>
      <c r="ELR101" s="545"/>
      <c r="ELS101" s="545"/>
      <c r="ELT101" s="545"/>
      <c r="ELV101" s="545"/>
      <c r="ELX101" s="545"/>
      <c r="ELY101" s="545"/>
      <c r="ELZ101" s="545"/>
      <c r="EMA101" s="545"/>
      <c r="EMB101" s="545"/>
      <c r="EMD101" s="545"/>
      <c r="EMF101" s="545"/>
      <c r="EMG101" s="545"/>
      <c r="EMH101" s="545"/>
      <c r="EMI101" s="545"/>
      <c r="EMJ101" s="545"/>
      <c r="EML101" s="545"/>
      <c r="EMN101" s="545"/>
      <c r="EMO101" s="545"/>
      <c r="EMP101" s="545"/>
      <c r="EMQ101" s="545"/>
      <c r="EMR101" s="545"/>
      <c r="EMT101" s="545"/>
      <c r="EMV101" s="545"/>
      <c r="EMW101" s="545"/>
      <c r="EMX101" s="545"/>
      <c r="EMY101" s="545"/>
      <c r="EMZ101" s="545"/>
      <c r="ENB101" s="545"/>
      <c r="END101" s="545"/>
      <c r="ENE101" s="545"/>
      <c r="ENF101" s="545"/>
      <c r="ENG101" s="545"/>
      <c r="ENH101" s="545"/>
      <c r="ENJ101" s="545"/>
      <c r="ENL101" s="545"/>
      <c r="ENM101" s="545"/>
      <c r="ENN101" s="545"/>
      <c r="ENO101" s="545"/>
      <c r="ENP101" s="545"/>
      <c r="ENR101" s="545"/>
      <c r="ENT101" s="545"/>
      <c r="ENU101" s="545"/>
      <c r="ENV101" s="545"/>
      <c r="ENW101" s="545"/>
      <c r="ENX101" s="545"/>
      <c r="ENZ101" s="545"/>
      <c r="EOB101" s="545"/>
      <c r="EOC101" s="545"/>
      <c r="EOD101" s="545"/>
      <c r="EOE101" s="545"/>
      <c r="EOF101" s="545"/>
      <c r="EOH101" s="545"/>
      <c r="EOJ101" s="545"/>
      <c r="EOK101" s="545"/>
      <c r="EOL101" s="545"/>
      <c r="EOM101" s="545"/>
      <c r="EON101" s="545"/>
      <c r="EOP101" s="545"/>
      <c r="EOR101" s="545"/>
      <c r="EOS101" s="545"/>
      <c r="EOT101" s="545"/>
      <c r="EOU101" s="545"/>
      <c r="EOV101" s="545"/>
      <c r="EOX101" s="545"/>
      <c r="EOZ101" s="545"/>
      <c r="EPA101" s="545"/>
      <c r="EPB101" s="545"/>
      <c r="EPC101" s="545"/>
      <c r="EPD101" s="545"/>
      <c r="EPF101" s="545"/>
      <c r="EPH101" s="545"/>
      <c r="EPI101" s="545"/>
      <c r="EPJ101" s="545"/>
      <c r="EPK101" s="545"/>
      <c r="EPL101" s="545"/>
      <c r="EPN101" s="545"/>
      <c r="EPP101" s="545"/>
      <c r="EPQ101" s="545"/>
      <c r="EPR101" s="545"/>
      <c r="EPS101" s="545"/>
      <c r="EPT101" s="545"/>
      <c r="EPV101" s="545"/>
      <c r="EPX101" s="545"/>
      <c r="EPY101" s="545"/>
      <c r="EPZ101" s="545"/>
      <c r="EQA101" s="545"/>
      <c r="EQB101" s="545"/>
      <c r="EQD101" s="545"/>
      <c r="EQF101" s="545"/>
      <c r="EQG101" s="545"/>
      <c r="EQH101" s="545"/>
      <c r="EQI101" s="545"/>
      <c r="EQJ101" s="545"/>
      <c r="EQL101" s="545"/>
      <c r="EQN101" s="545"/>
      <c r="EQO101" s="545"/>
      <c r="EQP101" s="545"/>
      <c r="EQQ101" s="545"/>
      <c r="EQR101" s="545"/>
      <c r="EQT101" s="545"/>
      <c r="EQV101" s="545"/>
      <c r="EQW101" s="545"/>
      <c r="EQX101" s="545"/>
      <c r="EQY101" s="545"/>
      <c r="EQZ101" s="545"/>
      <c r="ERB101" s="545"/>
      <c r="ERD101" s="545"/>
      <c r="ERE101" s="545"/>
      <c r="ERF101" s="545"/>
      <c r="ERG101" s="545"/>
      <c r="ERH101" s="545"/>
      <c r="ERJ101" s="545"/>
      <c r="ERL101" s="545"/>
      <c r="ERM101" s="545"/>
      <c r="ERN101" s="545"/>
      <c r="ERO101" s="545"/>
      <c r="ERP101" s="545"/>
      <c r="ERR101" s="545"/>
      <c r="ERT101" s="545"/>
      <c r="ERU101" s="545"/>
      <c r="ERV101" s="545"/>
      <c r="ERW101" s="545"/>
      <c r="ERX101" s="545"/>
      <c r="ERZ101" s="545"/>
      <c r="ESB101" s="545"/>
      <c r="ESC101" s="545"/>
      <c r="ESD101" s="545"/>
      <c r="ESE101" s="545"/>
      <c r="ESF101" s="545"/>
      <c r="ESH101" s="545"/>
      <c r="ESJ101" s="545"/>
      <c r="ESK101" s="545"/>
      <c r="ESL101" s="545"/>
      <c r="ESM101" s="545"/>
      <c r="ESN101" s="545"/>
      <c r="ESP101" s="545"/>
      <c r="ESR101" s="545"/>
      <c r="ESS101" s="545"/>
      <c r="EST101" s="545"/>
      <c r="ESU101" s="545"/>
      <c r="ESV101" s="545"/>
      <c r="ESX101" s="545"/>
      <c r="ESZ101" s="545"/>
      <c r="ETA101" s="545"/>
      <c r="ETB101" s="545"/>
      <c r="ETC101" s="545"/>
      <c r="ETD101" s="545"/>
      <c r="ETF101" s="545"/>
      <c r="ETH101" s="545"/>
      <c r="ETI101" s="545"/>
      <c r="ETJ101" s="545"/>
      <c r="ETK101" s="545"/>
      <c r="ETL101" s="545"/>
      <c r="ETN101" s="545"/>
      <c r="ETP101" s="545"/>
      <c r="ETQ101" s="545"/>
      <c r="ETR101" s="545"/>
      <c r="ETS101" s="545"/>
      <c r="ETT101" s="545"/>
      <c r="ETV101" s="545"/>
      <c r="ETX101" s="545"/>
      <c r="ETY101" s="545"/>
      <c r="ETZ101" s="545"/>
      <c r="EUA101" s="545"/>
      <c r="EUB101" s="545"/>
      <c r="EUD101" s="545"/>
      <c r="EUF101" s="545"/>
      <c r="EUG101" s="545"/>
      <c r="EUH101" s="545"/>
      <c r="EUI101" s="545"/>
      <c r="EUJ101" s="545"/>
      <c r="EUL101" s="545"/>
      <c r="EUN101" s="545"/>
      <c r="EUO101" s="545"/>
      <c r="EUP101" s="545"/>
      <c r="EUQ101" s="545"/>
      <c r="EUR101" s="545"/>
      <c r="EUT101" s="545"/>
      <c r="EUV101" s="545"/>
      <c r="EUW101" s="545"/>
      <c r="EUX101" s="545"/>
      <c r="EUY101" s="545"/>
      <c r="EUZ101" s="545"/>
      <c r="EVB101" s="545"/>
      <c r="EVD101" s="545"/>
      <c r="EVE101" s="545"/>
      <c r="EVF101" s="545"/>
      <c r="EVG101" s="545"/>
      <c r="EVH101" s="545"/>
      <c r="EVJ101" s="545"/>
      <c r="EVL101" s="545"/>
      <c r="EVM101" s="545"/>
      <c r="EVN101" s="545"/>
      <c r="EVO101" s="545"/>
      <c r="EVP101" s="545"/>
      <c r="EVR101" s="545"/>
      <c r="EVT101" s="545"/>
      <c r="EVU101" s="545"/>
      <c r="EVV101" s="545"/>
      <c r="EVW101" s="545"/>
      <c r="EVX101" s="545"/>
      <c r="EVZ101" s="545"/>
      <c r="EWB101" s="545"/>
      <c r="EWC101" s="545"/>
      <c r="EWD101" s="545"/>
      <c r="EWE101" s="545"/>
      <c r="EWF101" s="545"/>
      <c r="EWH101" s="545"/>
      <c r="EWJ101" s="545"/>
      <c r="EWK101" s="545"/>
      <c r="EWL101" s="545"/>
      <c r="EWM101" s="545"/>
      <c r="EWN101" s="545"/>
      <c r="EWP101" s="545"/>
      <c r="EWR101" s="545"/>
      <c r="EWS101" s="545"/>
      <c r="EWT101" s="545"/>
      <c r="EWU101" s="545"/>
      <c r="EWV101" s="545"/>
      <c r="EWX101" s="545"/>
      <c r="EWZ101" s="545"/>
      <c r="EXA101" s="545"/>
      <c r="EXB101" s="545"/>
      <c r="EXC101" s="545"/>
      <c r="EXD101" s="545"/>
      <c r="EXF101" s="545"/>
      <c r="EXH101" s="545"/>
      <c r="EXI101" s="545"/>
      <c r="EXJ101" s="545"/>
      <c r="EXK101" s="545"/>
      <c r="EXL101" s="545"/>
      <c r="EXN101" s="545"/>
      <c r="EXP101" s="545"/>
      <c r="EXQ101" s="545"/>
      <c r="EXR101" s="545"/>
      <c r="EXS101" s="545"/>
      <c r="EXT101" s="545"/>
      <c r="EXV101" s="545"/>
      <c r="EXX101" s="545"/>
      <c r="EXY101" s="545"/>
      <c r="EXZ101" s="545"/>
      <c r="EYA101" s="545"/>
      <c r="EYB101" s="545"/>
      <c r="EYD101" s="545"/>
      <c r="EYF101" s="545"/>
      <c r="EYG101" s="545"/>
      <c r="EYH101" s="545"/>
      <c r="EYI101" s="545"/>
      <c r="EYJ101" s="545"/>
      <c r="EYL101" s="545"/>
      <c r="EYN101" s="545"/>
      <c r="EYO101" s="545"/>
      <c r="EYP101" s="545"/>
      <c r="EYQ101" s="545"/>
      <c r="EYR101" s="545"/>
      <c r="EYT101" s="545"/>
      <c r="EYV101" s="545"/>
      <c r="EYW101" s="545"/>
      <c r="EYX101" s="545"/>
      <c r="EYY101" s="545"/>
      <c r="EYZ101" s="545"/>
      <c r="EZB101" s="545"/>
      <c r="EZD101" s="545"/>
      <c r="EZE101" s="545"/>
      <c r="EZF101" s="545"/>
      <c r="EZG101" s="545"/>
      <c r="EZH101" s="545"/>
      <c r="EZJ101" s="545"/>
      <c r="EZL101" s="545"/>
      <c r="EZM101" s="545"/>
      <c r="EZN101" s="545"/>
      <c r="EZO101" s="545"/>
      <c r="EZP101" s="545"/>
      <c r="EZR101" s="545"/>
      <c r="EZT101" s="545"/>
      <c r="EZU101" s="545"/>
      <c r="EZV101" s="545"/>
      <c r="EZW101" s="545"/>
      <c r="EZX101" s="545"/>
      <c r="EZZ101" s="545"/>
      <c r="FAB101" s="545"/>
      <c r="FAC101" s="545"/>
      <c r="FAD101" s="545"/>
      <c r="FAE101" s="545"/>
      <c r="FAF101" s="545"/>
      <c r="FAH101" s="545"/>
      <c r="FAJ101" s="545"/>
      <c r="FAK101" s="545"/>
      <c r="FAL101" s="545"/>
      <c r="FAM101" s="545"/>
      <c r="FAN101" s="545"/>
      <c r="FAP101" s="545"/>
      <c r="FAR101" s="545"/>
      <c r="FAS101" s="545"/>
      <c r="FAT101" s="545"/>
      <c r="FAU101" s="545"/>
      <c r="FAV101" s="545"/>
      <c r="FAX101" s="545"/>
      <c r="FAZ101" s="545"/>
      <c r="FBA101" s="545"/>
      <c r="FBB101" s="545"/>
      <c r="FBC101" s="545"/>
      <c r="FBD101" s="545"/>
      <c r="FBF101" s="545"/>
      <c r="FBH101" s="545"/>
      <c r="FBI101" s="545"/>
      <c r="FBJ101" s="545"/>
      <c r="FBK101" s="545"/>
      <c r="FBL101" s="545"/>
      <c r="FBN101" s="545"/>
      <c r="FBP101" s="545"/>
      <c r="FBQ101" s="545"/>
      <c r="FBR101" s="545"/>
      <c r="FBS101" s="545"/>
      <c r="FBT101" s="545"/>
      <c r="FBV101" s="545"/>
      <c r="FBX101" s="545"/>
      <c r="FBY101" s="545"/>
      <c r="FBZ101" s="545"/>
      <c r="FCA101" s="545"/>
      <c r="FCB101" s="545"/>
      <c r="FCD101" s="545"/>
      <c r="FCF101" s="545"/>
      <c r="FCG101" s="545"/>
      <c r="FCH101" s="545"/>
      <c r="FCI101" s="545"/>
      <c r="FCJ101" s="545"/>
      <c r="FCL101" s="545"/>
      <c r="FCN101" s="545"/>
      <c r="FCO101" s="545"/>
      <c r="FCP101" s="545"/>
      <c r="FCQ101" s="545"/>
      <c r="FCR101" s="545"/>
      <c r="FCT101" s="545"/>
      <c r="FCV101" s="545"/>
      <c r="FCW101" s="545"/>
      <c r="FCX101" s="545"/>
      <c r="FCY101" s="545"/>
      <c r="FCZ101" s="545"/>
      <c r="FDB101" s="545"/>
      <c r="FDD101" s="545"/>
      <c r="FDE101" s="545"/>
      <c r="FDF101" s="545"/>
      <c r="FDG101" s="545"/>
      <c r="FDH101" s="545"/>
      <c r="FDJ101" s="545"/>
      <c r="FDL101" s="545"/>
      <c r="FDM101" s="545"/>
      <c r="FDN101" s="545"/>
      <c r="FDO101" s="545"/>
      <c r="FDP101" s="545"/>
      <c r="FDR101" s="545"/>
      <c r="FDT101" s="545"/>
      <c r="FDU101" s="545"/>
      <c r="FDV101" s="545"/>
      <c r="FDW101" s="545"/>
      <c r="FDX101" s="545"/>
      <c r="FDZ101" s="545"/>
      <c r="FEB101" s="545"/>
      <c r="FEC101" s="545"/>
      <c r="FED101" s="545"/>
      <c r="FEE101" s="545"/>
      <c r="FEF101" s="545"/>
      <c r="FEH101" s="545"/>
      <c r="FEJ101" s="545"/>
      <c r="FEK101" s="545"/>
      <c r="FEL101" s="545"/>
      <c r="FEM101" s="545"/>
      <c r="FEN101" s="545"/>
      <c r="FEP101" s="545"/>
      <c r="FER101" s="545"/>
      <c r="FES101" s="545"/>
      <c r="FET101" s="545"/>
      <c r="FEU101" s="545"/>
      <c r="FEV101" s="545"/>
      <c r="FEX101" s="545"/>
      <c r="FEZ101" s="545"/>
      <c r="FFA101" s="545"/>
      <c r="FFB101" s="545"/>
      <c r="FFC101" s="545"/>
      <c r="FFD101" s="545"/>
      <c r="FFF101" s="545"/>
      <c r="FFH101" s="545"/>
      <c r="FFI101" s="545"/>
      <c r="FFJ101" s="545"/>
      <c r="FFK101" s="545"/>
      <c r="FFL101" s="545"/>
      <c r="FFN101" s="545"/>
      <c r="FFP101" s="545"/>
      <c r="FFQ101" s="545"/>
      <c r="FFR101" s="545"/>
      <c r="FFS101" s="545"/>
      <c r="FFT101" s="545"/>
      <c r="FFV101" s="545"/>
      <c r="FFX101" s="545"/>
      <c r="FFY101" s="545"/>
      <c r="FFZ101" s="545"/>
      <c r="FGA101" s="545"/>
      <c r="FGB101" s="545"/>
      <c r="FGD101" s="545"/>
      <c r="FGF101" s="545"/>
      <c r="FGG101" s="545"/>
      <c r="FGH101" s="545"/>
      <c r="FGI101" s="545"/>
      <c r="FGJ101" s="545"/>
      <c r="FGL101" s="545"/>
      <c r="FGN101" s="545"/>
      <c r="FGO101" s="545"/>
      <c r="FGP101" s="545"/>
      <c r="FGQ101" s="545"/>
      <c r="FGR101" s="545"/>
      <c r="FGT101" s="545"/>
      <c r="FGV101" s="545"/>
      <c r="FGW101" s="545"/>
      <c r="FGX101" s="545"/>
      <c r="FGY101" s="545"/>
      <c r="FGZ101" s="545"/>
      <c r="FHB101" s="545"/>
      <c r="FHD101" s="545"/>
      <c r="FHE101" s="545"/>
      <c r="FHF101" s="545"/>
      <c r="FHG101" s="545"/>
      <c r="FHH101" s="545"/>
      <c r="FHJ101" s="545"/>
      <c r="FHL101" s="545"/>
      <c r="FHM101" s="545"/>
      <c r="FHN101" s="545"/>
      <c r="FHO101" s="545"/>
      <c r="FHP101" s="545"/>
      <c r="FHR101" s="545"/>
      <c r="FHT101" s="545"/>
      <c r="FHU101" s="545"/>
      <c r="FHV101" s="545"/>
      <c r="FHW101" s="545"/>
      <c r="FHX101" s="545"/>
      <c r="FHZ101" s="545"/>
      <c r="FIB101" s="545"/>
      <c r="FIC101" s="545"/>
      <c r="FID101" s="545"/>
      <c r="FIE101" s="545"/>
      <c r="FIF101" s="545"/>
      <c r="FIH101" s="545"/>
      <c r="FIJ101" s="545"/>
      <c r="FIK101" s="545"/>
      <c r="FIL101" s="545"/>
      <c r="FIM101" s="545"/>
      <c r="FIN101" s="545"/>
      <c r="FIP101" s="545"/>
      <c r="FIR101" s="545"/>
      <c r="FIS101" s="545"/>
      <c r="FIT101" s="545"/>
      <c r="FIU101" s="545"/>
      <c r="FIV101" s="545"/>
      <c r="FIX101" s="545"/>
      <c r="FIZ101" s="545"/>
      <c r="FJA101" s="545"/>
      <c r="FJB101" s="545"/>
      <c r="FJC101" s="545"/>
      <c r="FJD101" s="545"/>
      <c r="FJF101" s="545"/>
      <c r="FJH101" s="545"/>
      <c r="FJI101" s="545"/>
      <c r="FJJ101" s="545"/>
      <c r="FJK101" s="545"/>
      <c r="FJL101" s="545"/>
      <c r="FJN101" s="545"/>
      <c r="FJP101" s="545"/>
      <c r="FJQ101" s="545"/>
      <c r="FJR101" s="545"/>
      <c r="FJS101" s="545"/>
      <c r="FJT101" s="545"/>
      <c r="FJV101" s="545"/>
      <c r="FJX101" s="545"/>
      <c r="FJY101" s="545"/>
      <c r="FJZ101" s="545"/>
      <c r="FKA101" s="545"/>
      <c r="FKB101" s="545"/>
      <c r="FKD101" s="545"/>
      <c r="FKF101" s="545"/>
      <c r="FKG101" s="545"/>
      <c r="FKH101" s="545"/>
      <c r="FKI101" s="545"/>
      <c r="FKJ101" s="545"/>
      <c r="FKL101" s="545"/>
      <c r="FKN101" s="545"/>
      <c r="FKO101" s="545"/>
      <c r="FKP101" s="545"/>
      <c r="FKQ101" s="545"/>
      <c r="FKR101" s="545"/>
      <c r="FKT101" s="545"/>
      <c r="FKV101" s="545"/>
      <c r="FKW101" s="545"/>
      <c r="FKX101" s="545"/>
      <c r="FKY101" s="545"/>
      <c r="FKZ101" s="545"/>
      <c r="FLB101" s="545"/>
      <c r="FLD101" s="545"/>
      <c r="FLE101" s="545"/>
      <c r="FLF101" s="545"/>
      <c r="FLG101" s="545"/>
      <c r="FLH101" s="545"/>
      <c r="FLJ101" s="545"/>
      <c r="FLL101" s="545"/>
      <c r="FLM101" s="545"/>
      <c r="FLN101" s="545"/>
      <c r="FLO101" s="545"/>
      <c r="FLP101" s="545"/>
      <c r="FLR101" s="545"/>
      <c r="FLT101" s="545"/>
      <c r="FLU101" s="545"/>
      <c r="FLV101" s="545"/>
      <c r="FLW101" s="545"/>
      <c r="FLX101" s="545"/>
      <c r="FLZ101" s="545"/>
      <c r="FMB101" s="545"/>
      <c r="FMC101" s="545"/>
      <c r="FMD101" s="545"/>
      <c r="FME101" s="545"/>
      <c r="FMF101" s="545"/>
      <c r="FMH101" s="545"/>
      <c r="FMJ101" s="545"/>
      <c r="FMK101" s="545"/>
      <c r="FML101" s="545"/>
      <c r="FMM101" s="545"/>
      <c r="FMN101" s="545"/>
      <c r="FMP101" s="545"/>
      <c r="FMR101" s="545"/>
      <c r="FMS101" s="545"/>
      <c r="FMT101" s="545"/>
      <c r="FMU101" s="545"/>
      <c r="FMV101" s="545"/>
      <c r="FMX101" s="545"/>
      <c r="FMZ101" s="545"/>
      <c r="FNA101" s="545"/>
      <c r="FNB101" s="545"/>
      <c r="FNC101" s="545"/>
      <c r="FND101" s="545"/>
      <c r="FNF101" s="545"/>
      <c r="FNH101" s="545"/>
      <c r="FNI101" s="545"/>
      <c r="FNJ101" s="545"/>
      <c r="FNK101" s="545"/>
      <c r="FNL101" s="545"/>
      <c r="FNN101" s="545"/>
      <c r="FNP101" s="545"/>
      <c r="FNQ101" s="545"/>
      <c r="FNR101" s="545"/>
      <c r="FNS101" s="545"/>
      <c r="FNT101" s="545"/>
      <c r="FNV101" s="545"/>
      <c r="FNX101" s="545"/>
      <c r="FNY101" s="545"/>
      <c r="FNZ101" s="545"/>
      <c r="FOA101" s="545"/>
      <c r="FOB101" s="545"/>
      <c r="FOD101" s="545"/>
      <c r="FOF101" s="545"/>
      <c r="FOG101" s="545"/>
      <c r="FOH101" s="545"/>
      <c r="FOI101" s="545"/>
      <c r="FOJ101" s="545"/>
      <c r="FOL101" s="545"/>
      <c r="FON101" s="545"/>
      <c r="FOO101" s="545"/>
      <c r="FOP101" s="545"/>
      <c r="FOQ101" s="545"/>
      <c r="FOR101" s="545"/>
      <c r="FOT101" s="545"/>
      <c r="FOV101" s="545"/>
      <c r="FOW101" s="545"/>
      <c r="FOX101" s="545"/>
      <c r="FOY101" s="545"/>
      <c r="FOZ101" s="545"/>
      <c r="FPB101" s="545"/>
      <c r="FPD101" s="545"/>
      <c r="FPE101" s="545"/>
      <c r="FPF101" s="545"/>
      <c r="FPG101" s="545"/>
      <c r="FPH101" s="545"/>
      <c r="FPJ101" s="545"/>
      <c r="FPL101" s="545"/>
      <c r="FPM101" s="545"/>
      <c r="FPN101" s="545"/>
      <c r="FPO101" s="545"/>
      <c r="FPP101" s="545"/>
      <c r="FPR101" s="545"/>
      <c r="FPT101" s="545"/>
      <c r="FPU101" s="545"/>
      <c r="FPV101" s="545"/>
      <c r="FPW101" s="545"/>
      <c r="FPX101" s="545"/>
      <c r="FPZ101" s="545"/>
      <c r="FQB101" s="545"/>
      <c r="FQC101" s="545"/>
      <c r="FQD101" s="545"/>
      <c r="FQE101" s="545"/>
      <c r="FQF101" s="545"/>
      <c r="FQH101" s="545"/>
      <c r="FQJ101" s="545"/>
      <c r="FQK101" s="545"/>
      <c r="FQL101" s="545"/>
      <c r="FQM101" s="545"/>
      <c r="FQN101" s="545"/>
      <c r="FQP101" s="545"/>
      <c r="FQR101" s="545"/>
      <c r="FQS101" s="545"/>
      <c r="FQT101" s="545"/>
      <c r="FQU101" s="545"/>
      <c r="FQV101" s="545"/>
      <c r="FQX101" s="545"/>
      <c r="FQZ101" s="545"/>
      <c r="FRA101" s="545"/>
      <c r="FRB101" s="545"/>
      <c r="FRC101" s="545"/>
      <c r="FRD101" s="545"/>
      <c r="FRF101" s="545"/>
      <c r="FRH101" s="545"/>
      <c r="FRI101" s="545"/>
      <c r="FRJ101" s="545"/>
      <c r="FRK101" s="545"/>
      <c r="FRL101" s="545"/>
      <c r="FRN101" s="545"/>
      <c r="FRP101" s="545"/>
      <c r="FRQ101" s="545"/>
      <c r="FRR101" s="545"/>
      <c r="FRS101" s="545"/>
      <c r="FRT101" s="545"/>
      <c r="FRV101" s="545"/>
      <c r="FRX101" s="545"/>
      <c r="FRY101" s="545"/>
      <c r="FRZ101" s="545"/>
      <c r="FSA101" s="545"/>
      <c r="FSB101" s="545"/>
      <c r="FSD101" s="545"/>
      <c r="FSF101" s="545"/>
      <c r="FSG101" s="545"/>
      <c r="FSH101" s="545"/>
      <c r="FSI101" s="545"/>
      <c r="FSJ101" s="545"/>
      <c r="FSL101" s="545"/>
      <c r="FSN101" s="545"/>
      <c r="FSO101" s="545"/>
      <c r="FSP101" s="545"/>
      <c r="FSQ101" s="545"/>
      <c r="FSR101" s="545"/>
      <c r="FST101" s="545"/>
      <c r="FSV101" s="545"/>
      <c r="FSW101" s="545"/>
      <c r="FSX101" s="545"/>
      <c r="FSY101" s="545"/>
      <c r="FSZ101" s="545"/>
      <c r="FTB101" s="545"/>
      <c r="FTD101" s="545"/>
      <c r="FTE101" s="545"/>
      <c r="FTF101" s="545"/>
      <c r="FTG101" s="545"/>
      <c r="FTH101" s="545"/>
      <c r="FTJ101" s="545"/>
      <c r="FTL101" s="545"/>
      <c r="FTM101" s="545"/>
      <c r="FTN101" s="545"/>
      <c r="FTO101" s="545"/>
      <c r="FTP101" s="545"/>
      <c r="FTR101" s="545"/>
      <c r="FTT101" s="545"/>
      <c r="FTU101" s="545"/>
      <c r="FTV101" s="545"/>
      <c r="FTW101" s="545"/>
      <c r="FTX101" s="545"/>
      <c r="FTZ101" s="545"/>
      <c r="FUB101" s="545"/>
      <c r="FUC101" s="545"/>
      <c r="FUD101" s="545"/>
      <c r="FUE101" s="545"/>
      <c r="FUF101" s="545"/>
      <c r="FUH101" s="545"/>
      <c r="FUJ101" s="545"/>
      <c r="FUK101" s="545"/>
      <c r="FUL101" s="545"/>
      <c r="FUM101" s="545"/>
      <c r="FUN101" s="545"/>
      <c r="FUP101" s="545"/>
      <c r="FUR101" s="545"/>
      <c r="FUS101" s="545"/>
      <c r="FUT101" s="545"/>
      <c r="FUU101" s="545"/>
      <c r="FUV101" s="545"/>
      <c r="FUX101" s="545"/>
      <c r="FUZ101" s="545"/>
      <c r="FVA101" s="545"/>
      <c r="FVB101" s="545"/>
      <c r="FVC101" s="545"/>
      <c r="FVD101" s="545"/>
      <c r="FVF101" s="545"/>
      <c r="FVH101" s="545"/>
      <c r="FVI101" s="545"/>
      <c r="FVJ101" s="545"/>
      <c r="FVK101" s="545"/>
      <c r="FVL101" s="545"/>
      <c r="FVN101" s="545"/>
      <c r="FVP101" s="545"/>
      <c r="FVQ101" s="545"/>
      <c r="FVR101" s="545"/>
      <c r="FVS101" s="545"/>
      <c r="FVT101" s="545"/>
      <c r="FVV101" s="545"/>
      <c r="FVX101" s="545"/>
      <c r="FVY101" s="545"/>
      <c r="FVZ101" s="545"/>
      <c r="FWA101" s="545"/>
      <c r="FWB101" s="545"/>
      <c r="FWD101" s="545"/>
      <c r="FWF101" s="545"/>
      <c r="FWG101" s="545"/>
      <c r="FWH101" s="545"/>
      <c r="FWI101" s="545"/>
      <c r="FWJ101" s="545"/>
      <c r="FWL101" s="545"/>
      <c r="FWN101" s="545"/>
      <c r="FWO101" s="545"/>
      <c r="FWP101" s="545"/>
      <c r="FWQ101" s="545"/>
      <c r="FWR101" s="545"/>
      <c r="FWT101" s="545"/>
      <c r="FWV101" s="545"/>
      <c r="FWW101" s="545"/>
      <c r="FWX101" s="545"/>
      <c r="FWY101" s="545"/>
      <c r="FWZ101" s="545"/>
      <c r="FXB101" s="545"/>
      <c r="FXD101" s="545"/>
      <c r="FXE101" s="545"/>
      <c r="FXF101" s="545"/>
      <c r="FXG101" s="545"/>
      <c r="FXH101" s="545"/>
      <c r="FXJ101" s="545"/>
      <c r="FXL101" s="545"/>
      <c r="FXM101" s="545"/>
      <c r="FXN101" s="545"/>
      <c r="FXO101" s="545"/>
      <c r="FXP101" s="545"/>
      <c r="FXR101" s="545"/>
      <c r="FXT101" s="545"/>
      <c r="FXU101" s="545"/>
      <c r="FXV101" s="545"/>
      <c r="FXW101" s="545"/>
      <c r="FXX101" s="545"/>
      <c r="FXZ101" s="545"/>
      <c r="FYB101" s="545"/>
      <c r="FYC101" s="545"/>
      <c r="FYD101" s="545"/>
      <c r="FYE101" s="545"/>
      <c r="FYF101" s="545"/>
      <c r="FYH101" s="545"/>
      <c r="FYJ101" s="545"/>
      <c r="FYK101" s="545"/>
      <c r="FYL101" s="545"/>
      <c r="FYM101" s="545"/>
      <c r="FYN101" s="545"/>
      <c r="FYP101" s="545"/>
      <c r="FYR101" s="545"/>
      <c r="FYS101" s="545"/>
      <c r="FYT101" s="545"/>
      <c r="FYU101" s="545"/>
      <c r="FYV101" s="545"/>
      <c r="FYX101" s="545"/>
      <c r="FYZ101" s="545"/>
      <c r="FZA101" s="545"/>
      <c r="FZB101" s="545"/>
      <c r="FZC101" s="545"/>
      <c r="FZD101" s="545"/>
      <c r="FZF101" s="545"/>
      <c r="FZH101" s="545"/>
      <c r="FZI101" s="545"/>
      <c r="FZJ101" s="545"/>
      <c r="FZK101" s="545"/>
      <c r="FZL101" s="545"/>
      <c r="FZN101" s="545"/>
      <c r="FZP101" s="545"/>
      <c r="FZQ101" s="545"/>
      <c r="FZR101" s="545"/>
      <c r="FZS101" s="545"/>
      <c r="FZT101" s="545"/>
      <c r="FZV101" s="545"/>
      <c r="FZX101" s="545"/>
      <c r="FZY101" s="545"/>
      <c r="FZZ101" s="545"/>
      <c r="GAA101" s="545"/>
      <c r="GAB101" s="545"/>
      <c r="GAD101" s="545"/>
      <c r="GAF101" s="545"/>
      <c r="GAG101" s="545"/>
      <c r="GAH101" s="545"/>
      <c r="GAI101" s="545"/>
      <c r="GAJ101" s="545"/>
      <c r="GAL101" s="545"/>
      <c r="GAN101" s="545"/>
      <c r="GAO101" s="545"/>
      <c r="GAP101" s="545"/>
      <c r="GAQ101" s="545"/>
      <c r="GAR101" s="545"/>
      <c r="GAT101" s="545"/>
      <c r="GAV101" s="545"/>
      <c r="GAW101" s="545"/>
      <c r="GAX101" s="545"/>
      <c r="GAY101" s="545"/>
      <c r="GAZ101" s="545"/>
      <c r="GBB101" s="545"/>
      <c r="GBD101" s="545"/>
      <c r="GBE101" s="545"/>
      <c r="GBF101" s="545"/>
      <c r="GBG101" s="545"/>
      <c r="GBH101" s="545"/>
      <c r="GBJ101" s="545"/>
      <c r="GBL101" s="545"/>
      <c r="GBM101" s="545"/>
      <c r="GBN101" s="545"/>
      <c r="GBO101" s="545"/>
      <c r="GBP101" s="545"/>
      <c r="GBR101" s="545"/>
      <c r="GBT101" s="545"/>
      <c r="GBU101" s="545"/>
      <c r="GBV101" s="545"/>
      <c r="GBW101" s="545"/>
      <c r="GBX101" s="545"/>
      <c r="GBZ101" s="545"/>
      <c r="GCB101" s="545"/>
      <c r="GCC101" s="545"/>
      <c r="GCD101" s="545"/>
      <c r="GCE101" s="545"/>
      <c r="GCF101" s="545"/>
      <c r="GCH101" s="545"/>
      <c r="GCJ101" s="545"/>
      <c r="GCK101" s="545"/>
      <c r="GCL101" s="545"/>
      <c r="GCM101" s="545"/>
      <c r="GCN101" s="545"/>
      <c r="GCP101" s="545"/>
      <c r="GCR101" s="545"/>
      <c r="GCS101" s="545"/>
      <c r="GCT101" s="545"/>
      <c r="GCU101" s="545"/>
      <c r="GCV101" s="545"/>
      <c r="GCX101" s="545"/>
      <c r="GCZ101" s="545"/>
      <c r="GDA101" s="545"/>
      <c r="GDB101" s="545"/>
      <c r="GDC101" s="545"/>
      <c r="GDD101" s="545"/>
      <c r="GDF101" s="545"/>
      <c r="GDH101" s="545"/>
      <c r="GDI101" s="545"/>
      <c r="GDJ101" s="545"/>
      <c r="GDK101" s="545"/>
      <c r="GDL101" s="545"/>
      <c r="GDN101" s="545"/>
      <c r="GDP101" s="545"/>
      <c r="GDQ101" s="545"/>
      <c r="GDR101" s="545"/>
      <c r="GDS101" s="545"/>
      <c r="GDT101" s="545"/>
      <c r="GDV101" s="545"/>
      <c r="GDX101" s="545"/>
      <c r="GDY101" s="545"/>
      <c r="GDZ101" s="545"/>
      <c r="GEA101" s="545"/>
      <c r="GEB101" s="545"/>
      <c r="GED101" s="545"/>
      <c r="GEF101" s="545"/>
      <c r="GEG101" s="545"/>
      <c r="GEH101" s="545"/>
      <c r="GEI101" s="545"/>
      <c r="GEJ101" s="545"/>
      <c r="GEL101" s="545"/>
      <c r="GEN101" s="545"/>
      <c r="GEO101" s="545"/>
      <c r="GEP101" s="545"/>
      <c r="GEQ101" s="545"/>
      <c r="GER101" s="545"/>
      <c r="GET101" s="545"/>
      <c r="GEV101" s="545"/>
      <c r="GEW101" s="545"/>
      <c r="GEX101" s="545"/>
      <c r="GEY101" s="545"/>
      <c r="GEZ101" s="545"/>
      <c r="GFB101" s="545"/>
      <c r="GFD101" s="545"/>
      <c r="GFE101" s="545"/>
      <c r="GFF101" s="545"/>
      <c r="GFG101" s="545"/>
      <c r="GFH101" s="545"/>
      <c r="GFJ101" s="545"/>
      <c r="GFL101" s="545"/>
      <c r="GFM101" s="545"/>
      <c r="GFN101" s="545"/>
      <c r="GFO101" s="545"/>
      <c r="GFP101" s="545"/>
      <c r="GFR101" s="545"/>
      <c r="GFT101" s="545"/>
      <c r="GFU101" s="545"/>
      <c r="GFV101" s="545"/>
      <c r="GFW101" s="545"/>
      <c r="GFX101" s="545"/>
      <c r="GFZ101" s="545"/>
      <c r="GGB101" s="545"/>
      <c r="GGC101" s="545"/>
      <c r="GGD101" s="545"/>
      <c r="GGE101" s="545"/>
      <c r="GGF101" s="545"/>
      <c r="GGH101" s="545"/>
      <c r="GGJ101" s="545"/>
      <c r="GGK101" s="545"/>
      <c r="GGL101" s="545"/>
      <c r="GGM101" s="545"/>
      <c r="GGN101" s="545"/>
      <c r="GGP101" s="545"/>
      <c r="GGR101" s="545"/>
      <c r="GGS101" s="545"/>
      <c r="GGT101" s="545"/>
      <c r="GGU101" s="545"/>
      <c r="GGV101" s="545"/>
      <c r="GGX101" s="545"/>
      <c r="GGZ101" s="545"/>
      <c r="GHA101" s="545"/>
      <c r="GHB101" s="545"/>
      <c r="GHC101" s="545"/>
      <c r="GHD101" s="545"/>
      <c r="GHF101" s="545"/>
      <c r="GHH101" s="545"/>
      <c r="GHI101" s="545"/>
      <c r="GHJ101" s="545"/>
      <c r="GHK101" s="545"/>
      <c r="GHL101" s="545"/>
      <c r="GHN101" s="545"/>
      <c r="GHP101" s="545"/>
      <c r="GHQ101" s="545"/>
      <c r="GHR101" s="545"/>
      <c r="GHS101" s="545"/>
      <c r="GHT101" s="545"/>
      <c r="GHV101" s="545"/>
      <c r="GHX101" s="545"/>
      <c r="GHY101" s="545"/>
      <c r="GHZ101" s="545"/>
      <c r="GIA101" s="545"/>
      <c r="GIB101" s="545"/>
      <c r="GID101" s="545"/>
      <c r="GIF101" s="545"/>
      <c r="GIG101" s="545"/>
      <c r="GIH101" s="545"/>
      <c r="GII101" s="545"/>
      <c r="GIJ101" s="545"/>
      <c r="GIL101" s="545"/>
      <c r="GIN101" s="545"/>
      <c r="GIO101" s="545"/>
      <c r="GIP101" s="545"/>
      <c r="GIQ101" s="545"/>
      <c r="GIR101" s="545"/>
      <c r="GIT101" s="545"/>
      <c r="GIV101" s="545"/>
      <c r="GIW101" s="545"/>
      <c r="GIX101" s="545"/>
      <c r="GIY101" s="545"/>
      <c r="GIZ101" s="545"/>
      <c r="GJB101" s="545"/>
      <c r="GJD101" s="545"/>
      <c r="GJE101" s="545"/>
      <c r="GJF101" s="545"/>
      <c r="GJG101" s="545"/>
      <c r="GJH101" s="545"/>
      <c r="GJJ101" s="545"/>
      <c r="GJL101" s="545"/>
      <c r="GJM101" s="545"/>
      <c r="GJN101" s="545"/>
      <c r="GJO101" s="545"/>
      <c r="GJP101" s="545"/>
      <c r="GJR101" s="545"/>
      <c r="GJT101" s="545"/>
      <c r="GJU101" s="545"/>
      <c r="GJV101" s="545"/>
      <c r="GJW101" s="545"/>
      <c r="GJX101" s="545"/>
      <c r="GJZ101" s="545"/>
      <c r="GKB101" s="545"/>
      <c r="GKC101" s="545"/>
      <c r="GKD101" s="545"/>
      <c r="GKE101" s="545"/>
      <c r="GKF101" s="545"/>
      <c r="GKH101" s="545"/>
      <c r="GKJ101" s="545"/>
      <c r="GKK101" s="545"/>
      <c r="GKL101" s="545"/>
      <c r="GKM101" s="545"/>
      <c r="GKN101" s="545"/>
      <c r="GKP101" s="545"/>
      <c r="GKR101" s="545"/>
      <c r="GKS101" s="545"/>
      <c r="GKT101" s="545"/>
      <c r="GKU101" s="545"/>
      <c r="GKV101" s="545"/>
      <c r="GKX101" s="545"/>
      <c r="GKZ101" s="545"/>
      <c r="GLA101" s="545"/>
      <c r="GLB101" s="545"/>
      <c r="GLC101" s="545"/>
      <c r="GLD101" s="545"/>
      <c r="GLF101" s="545"/>
      <c r="GLH101" s="545"/>
      <c r="GLI101" s="545"/>
      <c r="GLJ101" s="545"/>
      <c r="GLK101" s="545"/>
      <c r="GLL101" s="545"/>
      <c r="GLN101" s="545"/>
      <c r="GLP101" s="545"/>
      <c r="GLQ101" s="545"/>
      <c r="GLR101" s="545"/>
      <c r="GLS101" s="545"/>
      <c r="GLT101" s="545"/>
      <c r="GLV101" s="545"/>
      <c r="GLX101" s="545"/>
      <c r="GLY101" s="545"/>
      <c r="GLZ101" s="545"/>
      <c r="GMA101" s="545"/>
      <c r="GMB101" s="545"/>
      <c r="GMD101" s="545"/>
      <c r="GMF101" s="545"/>
      <c r="GMG101" s="545"/>
      <c r="GMH101" s="545"/>
      <c r="GMI101" s="545"/>
      <c r="GMJ101" s="545"/>
      <c r="GML101" s="545"/>
      <c r="GMN101" s="545"/>
      <c r="GMO101" s="545"/>
      <c r="GMP101" s="545"/>
      <c r="GMQ101" s="545"/>
      <c r="GMR101" s="545"/>
      <c r="GMT101" s="545"/>
      <c r="GMV101" s="545"/>
      <c r="GMW101" s="545"/>
      <c r="GMX101" s="545"/>
      <c r="GMY101" s="545"/>
      <c r="GMZ101" s="545"/>
      <c r="GNB101" s="545"/>
      <c r="GND101" s="545"/>
      <c r="GNE101" s="545"/>
      <c r="GNF101" s="545"/>
      <c r="GNG101" s="545"/>
      <c r="GNH101" s="545"/>
      <c r="GNJ101" s="545"/>
      <c r="GNL101" s="545"/>
      <c r="GNM101" s="545"/>
      <c r="GNN101" s="545"/>
      <c r="GNO101" s="545"/>
      <c r="GNP101" s="545"/>
      <c r="GNR101" s="545"/>
      <c r="GNT101" s="545"/>
      <c r="GNU101" s="545"/>
      <c r="GNV101" s="545"/>
      <c r="GNW101" s="545"/>
      <c r="GNX101" s="545"/>
      <c r="GNZ101" s="545"/>
      <c r="GOB101" s="545"/>
      <c r="GOC101" s="545"/>
      <c r="GOD101" s="545"/>
      <c r="GOE101" s="545"/>
      <c r="GOF101" s="545"/>
      <c r="GOH101" s="545"/>
      <c r="GOJ101" s="545"/>
      <c r="GOK101" s="545"/>
      <c r="GOL101" s="545"/>
      <c r="GOM101" s="545"/>
      <c r="GON101" s="545"/>
      <c r="GOP101" s="545"/>
      <c r="GOR101" s="545"/>
      <c r="GOS101" s="545"/>
      <c r="GOT101" s="545"/>
      <c r="GOU101" s="545"/>
      <c r="GOV101" s="545"/>
      <c r="GOX101" s="545"/>
      <c r="GOZ101" s="545"/>
      <c r="GPA101" s="545"/>
      <c r="GPB101" s="545"/>
      <c r="GPC101" s="545"/>
      <c r="GPD101" s="545"/>
      <c r="GPF101" s="545"/>
      <c r="GPH101" s="545"/>
      <c r="GPI101" s="545"/>
      <c r="GPJ101" s="545"/>
      <c r="GPK101" s="545"/>
      <c r="GPL101" s="545"/>
      <c r="GPN101" s="545"/>
      <c r="GPP101" s="545"/>
      <c r="GPQ101" s="545"/>
      <c r="GPR101" s="545"/>
      <c r="GPS101" s="545"/>
      <c r="GPT101" s="545"/>
      <c r="GPV101" s="545"/>
      <c r="GPX101" s="545"/>
      <c r="GPY101" s="545"/>
      <c r="GPZ101" s="545"/>
      <c r="GQA101" s="545"/>
      <c r="GQB101" s="545"/>
      <c r="GQD101" s="545"/>
      <c r="GQF101" s="545"/>
      <c r="GQG101" s="545"/>
      <c r="GQH101" s="545"/>
      <c r="GQI101" s="545"/>
      <c r="GQJ101" s="545"/>
      <c r="GQL101" s="545"/>
      <c r="GQN101" s="545"/>
      <c r="GQO101" s="545"/>
      <c r="GQP101" s="545"/>
      <c r="GQQ101" s="545"/>
      <c r="GQR101" s="545"/>
      <c r="GQT101" s="545"/>
      <c r="GQV101" s="545"/>
      <c r="GQW101" s="545"/>
      <c r="GQX101" s="545"/>
      <c r="GQY101" s="545"/>
      <c r="GQZ101" s="545"/>
      <c r="GRB101" s="545"/>
      <c r="GRD101" s="545"/>
      <c r="GRE101" s="545"/>
      <c r="GRF101" s="545"/>
      <c r="GRG101" s="545"/>
      <c r="GRH101" s="545"/>
      <c r="GRJ101" s="545"/>
      <c r="GRL101" s="545"/>
      <c r="GRM101" s="545"/>
      <c r="GRN101" s="545"/>
      <c r="GRO101" s="545"/>
      <c r="GRP101" s="545"/>
      <c r="GRR101" s="545"/>
      <c r="GRT101" s="545"/>
      <c r="GRU101" s="545"/>
      <c r="GRV101" s="545"/>
      <c r="GRW101" s="545"/>
      <c r="GRX101" s="545"/>
      <c r="GRZ101" s="545"/>
      <c r="GSB101" s="545"/>
      <c r="GSC101" s="545"/>
      <c r="GSD101" s="545"/>
      <c r="GSE101" s="545"/>
      <c r="GSF101" s="545"/>
      <c r="GSH101" s="545"/>
      <c r="GSJ101" s="545"/>
      <c r="GSK101" s="545"/>
      <c r="GSL101" s="545"/>
      <c r="GSM101" s="545"/>
      <c r="GSN101" s="545"/>
      <c r="GSP101" s="545"/>
      <c r="GSR101" s="545"/>
      <c r="GSS101" s="545"/>
      <c r="GST101" s="545"/>
      <c r="GSU101" s="545"/>
      <c r="GSV101" s="545"/>
      <c r="GSX101" s="545"/>
      <c r="GSZ101" s="545"/>
      <c r="GTA101" s="545"/>
      <c r="GTB101" s="545"/>
      <c r="GTC101" s="545"/>
      <c r="GTD101" s="545"/>
      <c r="GTF101" s="545"/>
      <c r="GTH101" s="545"/>
      <c r="GTI101" s="545"/>
      <c r="GTJ101" s="545"/>
      <c r="GTK101" s="545"/>
      <c r="GTL101" s="545"/>
      <c r="GTN101" s="545"/>
      <c r="GTP101" s="545"/>
      <c r="GTQ101" s="545"/>
      <c r="GTR101" s="545"/>
      <c r="GTS101" s="545"/>
      <c r="GTT101" s="545"/>
      <c r="GTV101" s="545"/>
      <c r="GTX101" s="545"/>
      <c r="GTY101" s="545"/>
      <c r="GTZ101" s="545"/>
      <c r="GUA101" s="545"/>
      <c r="GUB101" s="545"/>
      <c r="GUD101" s="545"/>
      <c r="GUF101" s="545"/>
      <c r="GUG101" s="545"/>
      <c r="GUH101" s="545"/>
      <c r="GUI101" s="545"/>
      <c r="GUJ101" s="545"/>
      <c r="GUL101" s="545"/>
      <c r="GUN101" s="545"/>
      <c r="GUO101" s="545"/>
      <c r="GUP101" s="545"/>
      <c r="GUQ101" s="545"/>
      <c r="GUR101" s="545"/>
      <c r="GUT101" s="545"/>
      <c r="GUV101" s="545"/>
      <c r="GUW101" s="545"/>
      <c r="GUX101" s="545"/>
      <c r="GUY101" s="545"/>
      <c r="GUZ101" s="545"/>
      <c r="GVB101" s="545"/>
      <c r="GVD101" s="545"/>
      <c r="GVE101" s="545"/>
      <c r="GVF101" s="545"/>
      <c r="GVG101" s="545"/>
      <c r="GVH101" s="545"/>
      <c r="GVJ101" s="545"/>
      <c r="GVL101" s="545"/>
      <c r="GVM101" s="545"/>
      <c r="GVN101" s="545"/>
      <c r="GVO101" s="545"/>
      <c r="GVP101" s="545"/>
      <c r="GVR101" s="545"/>
      <c r="GVT101" s="545"/>
      <c r="GVU101" s="545"/>
      <c r="GVV101" s="545"/>
      <c r="GVW101" s="545"/>
      <c r="GVX101" s="545"/>
      <c r="GVZ101" s="545"/>
      <c r="GWB101" s="545"/>
      <c r="GWC101" s="545"/>
      <c r="GWD101" s="545"/>
      <c r="GWE101" s="545"/>
      <c r="GWF101" s="545"/>
      <c r="GWH101" s="545"/>
      <c r="GWJ101" s="545"/>
      <c r="GWK101" s="545"/>
      <c r="GWL101" s="545"/>
      <c r="GWM101" s="545"/>
      <c r="GWN101" s="545"/>
      <c r="GWP101" s="545"/>
      <c r="GWR101" s="545"/>
      <c r="GWS101" s="545"/>
      <c r="GWT101" s="545"/>
      <c r="GWU101" s="545"/>
      <c r="GWV101" s="545"/>
      <c r="GWX101" s="545"/>
      <c r="GWZ101" s="545"/>
      <c r="GXA101" s="545"/>
      <c r="GXB101" s="545"/>
      <c r="GXC101" s="545"/>
      <c r="GXD101" s="545"/>
      <c r="GXF101" s="545"/>
      <c r="GXH101" s="545"/>
      <c r="GXI101" s="545"/>
      <c r="GXJ101" s="545"/>
      <c r="GXK101" s="545"/>
      <c r="GXL101" s="545"/>
      <c r="GXN101" s="545"/>
      <c r="GXP101" s="545"/>
      <c r="GXQ101" s="545"/>
      <c r="GXR101" s="545"/>
      <c r="GXS101" s="545"/>
      <c r="GXT101" s="545"/>
      <c r="GXV101" s="545"/>
      <c r="GXX101" s="545"/>
      <c r="GXY101" s="545"/>
      <c r="GXZ101" s="545"/>
      <c r="GYA101" s="545"/>
      <c r="GYB101" s="545"/>
      <c r="GYD101" s="545"/>
      <c r="GYF101" s="545"/>
      <c r="GYG101" s="545"/>
      <c r="GYH101" s="545"/>
      <c r="GYI101" s="545"/>
      <c r="GYJ101" s="545"/>
      <c r="GYL101" s="545"/>
      <c r="GYN101" s="545"/>
      <c r="GYO101" s="545"/>
      <c r="GYP101" s="545"/>
      <c r="GYQ101" s="545"/>
      <c r="GYR101" s="545"/>
      <c r="GYT101" s="545"/>
      <c r="GYV101" s="545"/>
      <c r="GYW101" s="545"/>
      <c r="GYX101" s="545"/>
      <c r="GYY101" s="545"/>
      <c r="GYZ101" s="545"/>
      <c r="GZB101" s="545"/>
      <c r="GZD101" s="545"/>
      <c r="GZE101" s="545"/>
      <c r="GZF101" s="545"/>
      <c r="GZG101" s="545"/>
      <c r="GZH101" s="545"/>
      <c r="GZJ101" s="545"/>
      <c r="GZL101" s="545"/>
      <c r="GZM101" s="545"/>
      <c r="GZN101" s="545"/>
      <c r="GZO101" s="545"/>
      <c r="GZP101" s="545"/>
      <c r="GZR101" s="545"/>
      <c r="GZT101" s="545"/>
      <c r="GZU101" s="545"/>
      <c r="GZV101" s="545"/>
      <c r="GZW101" s="545"/>
      <c r="GZX101" s="545"/>
      <c r="GZZ101" s="545"/>
      <c r="HAB101" s="545"/>
      <c r="HAC101" s="545"/>
      <c r="HAD101" s="545"/>
      <c r="HAE101" s="545"/>
      <c r="HAF101" s="545"/>
      <c r="HAH101" s="545"/>
      <c r="HAJ101" s="545"/>
      <c r="HAK101" s="545"/>
      <c r="HAL101" s="545"/>
      <c r="HAM101" s="545"/>
      <c r="HAN101" s="545"/>
      <c r="HAP101" s="545"/>
      <c r="HAR101" s="545"/>
      <c r="HAS101" s="545"/>
      <c r="HAT101" s="545"/>
      <c r="HAU101" s="545"/>
      <c r="HAV101" s="545"/>
      <c r="HAX101" s="545"/>
      <c r="HAZ101" s="545"/>
      <c r="HBA101" s="545"/>
      <c r="HBB101" s="545"/>
      <c r="HBC101" s="545"/>
      <c r="HBD101" s="545"/>
      <c r="HBF101" s="545"/>
      <c r="HBH101" s="545"/>
      <c r="HBI101" s="545"/>
      <c r="HBJ101" s="545"/>
      <c r="HBK101" s="545"/>
      <c r="HBL101" s="545"/>
      <c r="HBN101" s="545"/>
      <c r="HBP101" s="545"/>
      <c r="HBQ101" s="545"/>
      <c r="HBR101" s="545"/>
      <c r="HBS101" s="545"/>
      <c r="HBT101" s="545"/>
      <c r="HBV101" s="545"/>
      <c r="HBX101" s="545"/>
      <c r="HBY101" s="545"/>
      <c r="HBZ101" s="545"/>
      <c r="HCA101" s="545"/>
      <c r="HCB101" s="545"/>
      <c r="HCD101" s="545"/>
      <c r="HCF101" s="545"/>
      <c r="HCG101" s="545"/>
      <c r="HCH101" s="545"/>
      <c r="HCI101" s="545"/>
      <c r="HCJ101" s="545"/>
      <c r="HCL101" s="545"/>
      <c r="HCN101" s="545"/>
      <c r="HCO101" s="545"/>
      <c r="HCP101" s="545"/>
      <c r="HCQ101" s="545"/>
      <c r="HCR101" s="545"/>
      <c r="HCT101" s="545"/>
      <c r="HCV101" s="545"/>
      <c r="HCW101" s="545"/>
      <c r="HCX101" s="545"/>
      <c r="HCY101" s="545"/>
      <c r="HCZ101" s="545"/>
      <c r="HDB101" s="545"/>
      <c r="HDD101" s="545"/>
      <c r="HDE101" s="545"/>
      <c r="HDF101" s="545"/>
      <c r="HDG101" s="545"/>
      <c r="HDH101" s="545"/>
      <c r="HDJ101" s="545"/>
      <c r="HDL101" s="545"/>
      <c r="HDM101" s="545"/>
      <c r="HDN101" s="545"/>
      <c r="HDO101" s="545"/>
      <c r="HDP101" s="545"/>
      <c r="HDR101" s="545"/>
      <c r="HDT101" s="545"/>
      <c r="HDU101" s="545"/>
      <c r="HDV101" s="545"/>
      <c r="HDW101" s="545"/>
      <c r="HDX101" s="545"/>
      <c r="HDZ101" s="545"/>
      <c r="HEB101" s="545"/>
      <c r="HEC101" s="545"/>
      <c r="HED101" s="545"/>
      <c r="HEE101" s="545"/>
      <c r="HEF101" s="545"/>
      <c r="HEH101" s="545"/>
      <c r="HEJ101" s="545"/>
      <c r="HEK101" s="545"/>
      <c r="HEL101" s="545"/>
      <c r="HEM101" s="545"/>
      <c r="HEN101" s="545"/>
      <c r="HEP101" s="545"/>
      <c r="HER101" s="545"/>
      <c r="HES101" s="545"/>
      <c r="HET101" s="545"/>
      <c r="HEU101" s="545"/>
      <c r="HEV101" s="545"/>
      <c r="HEX101" s="545"/>
      <c r="HEZ101" s="545"/>
      <c r="HFA101" s="545"/>
      <c r="HFB101" s="545"/>
      <c r="HFC101" s="545"/>
      <c r="HFD101" s="545"/>
      <c r="HFF101" s="545"/>
      <c r="HFH101" s="545"/>
      <c r="HFI101" s="545"/>
      <c r="HFJ101" s="545"/>
      <c r="HFK101" s="545"/>
      <c r="HFL101" s="545"/>
      <c r="HFN101" s="545"/>
      <c r="HFP101" s="545"/>
      <c r="HFQ101" s="545"/>
      <c r="HFR101" s="545"/>
      <c r="HFS101" s="545"/>
      <c r="HFT101" s="545"/>
      <c r="HFV101" s="545"/>
      <c r="HFX101" s="545"/>
      <c r="HFY101" s="545"/>
      <c r="HFZ101" s="545"/>
      <c r="HGA101" s="545"/>
      <c r="HGB101" s="545"/>
      <c r="HGD101" s="545"/>
      <c r="HGF101" s="545"/>
      <c r="HGG101" s="545"/>
      <c r="HGH101" s="545"/>
      <c r="HGI101" s="545"/>
      <c r="HGJ101" s="545"/>
      <c r="HGL101" s="545"/>
      <c r="HGN101" s="545"/>
      <c r="HGO101" s="545"/>
      <c r="HGP101" s="545"/>
      <c r="HGQ101" s="545"/>
      <c r="HGR101" s="545"/>
      <c r="HGT101" s="545"/>
      <c r="HGV101" s="545"/>
      <c r="HGW101" s="545"/>
      <c r="HGX101" s="545"/>
      <c r="HGY101" s="545"/>
      <c r="HGZ101" s="545"/>
      <c r="HHB101" s="545"/>
      <c r="HHD101" s="545"/>
      <c r="HHE101" s="545"/>
      <c r="HHF101" s="545"/>
      <c r="HHG101" s="545"/>
      <c r="HHH101" s="545"/>
      <c r="HHJ101" s="545"/>
      <c r="HHL101" s="545"/>
      <c r="HHM101" s="545"/>
      <c r="HHN101" s="545"/>
      <c r="HHO101" s="545"/>
      <c r="HHP101" s="545"/>
      <c r="HHR101" s="545"/>
      <c r="HHT101" s="545"/>
      <c r="HHU101" s="545"/>
      <c r="HHV101" s="545"/>
      <c r="HHW101" s="545"/>
      <c r="HHX101" s="545"/>
      <c r="HHZ101" s="545"/>
      <c r="HIB101" s="545"/>
      <c r="HIC101" s="545"/>
      <c r="HID101" s="545"/>
      <c r="HIE101" s="545"/>
      <c r="HIF101" s="545"/>
      <c r="HIH101" s="545"/>
      <c r="HIJ101" s="545"/>
      <c r="HIK101" s="545"/>
      <c r="HIL101" s="545"/>
      <c r="HIM101" s="545"/>
      <c r="HIN101" s="545"/>
      <c r="HIP101" s="545"/>
      <c r="HIR101" s="545"/>
      <c r="HIS101" s="545"/>
      <c r="HIT101" s="545"/>
      <c r="HIU101" s="545"/>
      <c r="HIV101" s="545"/>
      <c r="HIX101" s="545"/>
      <c r="HIZ101" s="545"/>
      <c r="HJA101" s="545"/>
      <c r="HJB101" s="545"/>
      <c r="HJC101" s="545"/>
      <c r="HJD101" s="545"/>
      <c r="HJF101" s="545"/>
      <c r="HJH101" s="545"/>
      <c r="HJI101" s="545"/>
      <c r="HJJ101" s="545"/>
      <c r="HJK101" s="545"/>
      <c r="HJL101" s="545"/>
      <c r="HJN101" s="545"/>
      <c r="HJP101" s="545"/>
      <c r="HJQ101" s="545"/>
      <c r="HJR101" s="545"/>
      <c r="HJS101" s="545"/>
      <c r="HJT101" s="545"/>
      <c r="HJV101" s="545"/>
      <c r="HJX101" s="545"/>
      <c r="HJY101" s="545"/>
      <c r="HJZ101" s="545"/>
      <c r="HKA101" s="545"/>
      <c r="HKB101" s="545"/>
      <c r="HKD101" s="545"/>
      <c r="HKF101" s="545"/>
      <c r="HKG101" s="545"/>
      <c r="HKH101" s="545"/>
      <c r="HKI101" s="545"/>
      <c r="HKJ101" s="545"/>
      <c r="HKL101" s="545"/>
      <c r="HKN101" s="545"/>
      <c r="HKO101" s="545"/>
      <c r="HKP101" s="545"/>
      <c r="HKQ101" s="545"/>
      <c r="HKR101" s="545"/>
      <c r="HKT101" s="545"/>
      <c r="HKV101" s="545"/>
      <c r="HKW101" s="545"/>
      <c r="HKX101" s="545"/>
      <c r="HKY101" s="545"/>
      <c r="HKZ101" s="545"/>
      <c r="HLB101" s="545"/>
      <c r="HLD101" s="545"/>
      <c r="HLE101" s="545"/>
      <c r="HLF101" s="545"/>
      <c r="HLG101" s="545"/>
      <c r="HLH101" s="545"/>
      <c r="HLJ101" s="545"/>
      <c r="HLL101" s="545"/>
      <c r="HLM101" s="545"/>
      <c r="HLN101" s="545"/>
      <c r="HLO101" s="545"/>
      <c r="HLP101" s="545"/>
      <c r="HLR101" s="545"/>
      <c r="HLT101" s="545"/>
      <c r="HLU101" s="545"/>
      <c r="HLV101" s="545"/>
      <c r="HLW101" s="545"/>
      <c r="HLX101" s="545"/>
      <c r="HLZ101" s="545"/>
      <c r="HMB101" s="545"/>
      <c r="HMC101" s="545"/>
      <c r="HMD101" s="545"/>
      <c r="HME101" s="545"/>
      <c r="HMF101" s="545"/>
      <c r="HMH101" s="545"/>
      <c r="HMJ101" s="545"/>
      <c r="HMK101" s="545"/>
      <c r="HML101" s="545"/>
      <c r="HMM101" s="545"/>
      <c r="HMN101" s="545"/>
      <c r="HMP101" s="545"/>
      <c r="HMR101" s="545"/>
      <c r="HMS101" s="545"/>
      <c r="HMT101" s="545"/>
      <c r="HMU101" s="545"/>
      <c r="HMV101" s="545"/>
      <c r="HMX101" s="545"/>
      <c r="HMZ101" s="545"/>
      <c r="HNA101" s="545"/>
      <c r="HNB101" s="545"/>
      <c r="HNC101" s="545"/>
      <c r="HND101" s="545"/>
      <c r="HNF101" s="545"/>
      <c r="HNH101" s="545"/>
      <c r="HNI101" s="545"/>
      <c r="HNJ101" s="545"/>
      <c r="HNK101" s="545"/>
      <c r="HNL101" s="545"/>
      <c r="HNN101" s="545"/>
      <c r="HNP101" s="545"/>
      <c r="HNQ101" s="545"/>
      <c r="HNR101" s="545"/>
      <c r="HNS101" s="545"/>
      <c r="HNT101" s="545"/>
      <c r="HNV101" s="545"/>
      <c r="HNX101" s="545"/>
      <c r="HNY101" s="545"/>
      <c r="HNZ101" s="545"/>
      <c r="HOA101" s="545"/>
      <c r="HOB101" s="545"/>
      <c r="HOD101" s="545"/>
      <c r="HOF101" s="545"/>
      <c r="HOG101" s="545"/>
      <c r="HOH101" s="545"/>
      <c r="HOI101" s="545"/>
      <c r="HOJ101" s="545"/>
      <c r="HOL101" s="545"/>
      <c r="HON101" s="545"/>
      <c r="HOO101" s="545"/>
      <c r="HOP101" s="545"/>
      <c r="HOQ101" s="545"/>
      <c r="HOR101" s="545"/>
      <c r="HOT101" s="545"/>
      <c r="HOV101" s="545"/>
      <c r="HOW101" s="545"/>
      <c r="HOX101" s="545"/>
      <c r="HOY101" s="545"/>
      <c r="HOZ101" s="545"/>
      <c r="HPB101" s="545"/>
      <c r="HPD101" s="545"/>
      <c r="HPE101" s="545"/>
      <c r="HPF101" s="545"/>
      <c r="HPG101" s="545"/>
      <c r="HPH101" s="545"/>
      <c r="HPJ101" s="545"/>
      <c r="HPL101" s="545"/>
      <c r="HPM101" s="545"/>
      <c r="HPN101" s="545"/>
      <c r="HPO101" s="545"/>
      <c r="HPP101" s="545"/>
      <c r="HPR101" s="545"/>
      <c r="HPT101" s="545"/>
      <c r="HPU101" s="545"/>
      <c r="HPV101" s="545"/>
      <c r="HPW101" s="545"/>
      <c r="HPX101" s="545"/>
      <c r="HPZ101" s="545"/>
      <c r="HQB101" s="545"/>
      <c r="HQC101" s="545"/>
      <c r="HQD101" s="545"/>
      <c r="HQE101" s="545"/>
      <c r="HQF101" s="545"/>
      <c r="HQH101" s="545"/>
      <c r="HQJ101" s="545"/>
      <c r="HQK101" s="545"/>
      <c r="HQL101" s="545"/>
      <c r="HQM101" s="545"/>
      <c r="HQN101" s="545"/>
      <c r="HQP101" s="545"/>
      <c r="HQR101" s="545"/>
      <c r="HQS101" s="545"/>
      <c r="HQT101" s="545"/>
      <c r="HQU101" s="545"/>
      <c r="HQV101" s="545"/>
      <c r="HQX101" s="545"/>
      <c r="HQZ101" s="545"/>
      <c r="HRA101" s="545"/>
      <c r="HRB101" s="545"/>
      <c r="HRC101" s="545"/>
      <c r="HRD101" s="545"/>
      <c r="HRF101" s="545"/>
      <c r="HRH101" s="545"/>
      <c r="HRI101" s="545"/>
      <c r="HRJ101" s="545"/>
      <c r="HRK101" s="545"/>
      <c r="HRL101" s="545"/>
      <c r="HRN101" s="545"/>
      <c r="HRP101" s="545"/>
      <c r="HRQ101" s="545"/>
      <c r="HRR101" s="545"/>
      <c r="HRS101" s="545"/>
      <c r="HRT101" s="545"/>
      <c r="HRV101" s="545"/>
      <c r="HRX101" s="545"/>
      <c r="HRY101" s="545"/>
      <c r="HRZ101" s="545"/>
      <c r="HSA101" s="545"/>
      <c r="HSB101" s="545"/>
      <c r="HSD101" s="545"/>
      <c r="HSF101" s="545"/>
      <c r="HSG101" s="545"/>
      <c r="HSH101" s="545"/>
      <c r="HSI101" s="545"/>
      <c r="HSJ101" s="545"/>
      <c r="HSL101" s="545"/>
      <c r="HSN101" s="545"/>
      <c r="HSO101" s="545"/>
      <c r="HSP101" s="545"/>
      <c r="HSQ101" s="545"/>
      <c r="HSR101" s="545"/>
      <c r="HST101" s="545"/>
      <c r="HSV101" s="545"/>
      <c r="HSW101" s="545"/>
      <c r="HSX101" s="545"/>
      <c r="HSY101" s="545"/>
      <c r="HSZ101" s="545"/>
      <c r="HTB101" s="545"/>
      <c r="HTD101" s="545"/>
      <c r="HTE101" s="545"/>
      <c r="HTF101" s="545"/>
      <c r="HTG101" s="545"/>
      <c r="HTH101" s="545"/>
      <c r="HTJ101" s="545"/>
      <c r="HTL101" s="545"/>
      <c r="HTM101" s="545"/>
      <c r="HTN101" s="545"/>
      <c r="HTO101" s="545"/>
      <c r="HTP101" s="545"/>
      <c r="HTR101" s="545"/>
      <c r="HTT101" s="545"/>
      <c r="HTU101" s="545"/>
      <c r="HTV101" s="545"/>
      <c r="HTW101" s="545"/>
      <c r="HTX101" s="545"/>
      <c r="HTZ101" s="545"/>
      <c r="HUB101" s="545"/>
      <c r="HUC101" s="545"/>
      <c r="HUD101" s="545"/>
      <c r="HUE101" s="545"/>
      <c r="HUF101" s="545"/>
      <c r="HUH101" s="545"/>
      <c r="HUJ101" s="545"/>
      <c r="HUK101" s="545"/>
      <c r="HUL101" s="545"/>
      <c r="HUM101" s="545"/>
      <c r="HUN101" s="545"/>
      <c r="HUP101" s="545"/>
      <c r="HUR101" s="545"/>
      <c r="HUS101" s="545"/>
      <c r="HUT101" s="545"/>
      <c r="HUU101" s="545"/>
      <c r="HUV101" s="545"/>
      <c r="HUX101" s="545"/>
      <c r="HUZ101" s="545"/>
      <c r="HVA101" s="545"/>
      <c r="HVB101" s="545"/>
      <c r="HVC101" s="545"/>
      <c r="HVD101" s="545"/>
      <c r="HVF101" s="545"/>
      <c r="HVH101" s="545"/>
      <c r="HVI101" s="545"/>
      <c r="HVJ101" s="545"/>
      <c r="HVK101" s="545"/>
      <c r="HVL101" s="545"/>
      <c r="HVN101" s="545"/>
      <c r="HVP101" s="545"/>
      <c r="HVQ101" s="545"/>
      <c r="HVR101" s="545"/>
      <c r="HVS101" s="545"/>
      <c r="HVT101" s="545"/>
      <c r="HVV101" s="545"/>
      <c r="HVX101" s="545"/>
      <c r="HVY101" s="545"/>
      <c r="HVZ101" s="545"/>
      <c r="HWA101" s="545"/>
      <c r="HWB101" s="545"/>
      <c r="HWD101" s="545"/>
      <c r="HWF101" s="545"/>
      <c r="HWG101" s="545"/>
      <c r="HWH101" s="545"/>
      <c r="HWI101" s="545"/>
      <c r="HWJ101" s="545"/>
      <c r="HWL101" s="545"/>
      <c r="HWN101" s="545"/>
      <c r="HWO101" s="545"/>
      <c r="HWP101" s="545"/>
      <c r="HWQ101" s="545"/>
      <c r="HWR101" s="545"/>
      <c r="HWT101" s="545"/>
      <c r="HWV101" s="545"/>
      <c r="HWW101" s="545"/>
      <c r="HWX101" s="545"/>
      <c r="HWY101" s="545"/>
      <c r="HWZ101" s="545"/>
      <c r="HXB101" s="545"/>
      <c r="HXD101" s="545"/>
      <c r="HXE101" s="545"/>
      <c r="HXF101" s="545"/>
      <c r="HXG101" s="545"/>
      <c r="HXH101" s="545"/>
      <c r="HXJ101" s="545"/>
      <c r="HXL101" s="545"/>
      <c r="HXM101" s="545"/>
      <c r="HXN101" s="545"/>
      <c r="HXO101" s="545"/>
      <c r="HXP101" s="545"/>
      <c r="HXR101" s="545"/>
      <c r="HXT101" s="545"/>
      <c r="HXU101" s="545"/>
      <c r="HXV101" s="545"/>
      <c r="HXW101" s="545"/>
      <c r="HXX101" s="545"/>
      <c r="HXZ101" s="545"/>
      <c r="HYB101" s="545"/>
      <c r="HYC101" s="545"/>
      <c r="HYD101" s="545"/>
      <c r="HYE101" s="545"/>
      <c r="HYF101" s="545"/>
      <c r="HYH101" s="545"/>
      <c r="HYJ101" s="545"/>
      <c r="HYK101" s="545"/>
      <c r="HYL101" s="545"/>
      <c r="HYM101" s="545"/>
      <c r="HYN101" s="545"/>
      <c r="HYP101" s="545"/>
      <c r="HYR101" s="545"/>
      <c r="HYS101" s="545"/>
      <c r="HYT101" s="545"/>
      <c r="HYU101" s="545"/>
      <c r="HYV101" s="545"/>
      <c r="HYX101" s="545"/>
      <c r="HYZ101" s="545"/>
      <c r="HZA101" s="545"/>
      <c r="HZB101" s="545"/>
      <c r="HZC101" s="545"/>
      <c r="HZD101" s="545"/>
      <c r="HZF101" s="545"/>
      <c r="HZH101" s="545"/>
      <c r="HZI101" s="545"/>
      <c r="HZJ101" s="545"/>
      <c r="HZK101" s="545"/>
      <c r="HZL101" s="545"/>
      <c r="HZN101" s="545"/>
      <c r="HZP101" s="545"/>
      <c r="HZQ101" s="545"/>
      <c r="HZR101" s="545"/>
      <c r="HZS101" s="545"/>
      <c r="HZT101" s="545"/>
      <c r="HZV101" s="545"/>
      <c r="HZX101" s="545"/>
      <c r="HZY101" s="545"/>
      <c r="HZZ101" s="545"/>
      <c r="IAA101" s="545"/>
      <c r="IAB101" s="545"/>
      <c r="IAD101" s="545"/>
      <c r="IAF101" s="545"/>
      <c r="IAG101" s="545"/>
      <c r="IAH101" s="545"/>
      <c r="IAI101" s="545"/>
      <c r="IAJ101" s="545"/>
      <c r="IAL101" s="545"/>
      <c r="IAN101" s="545"/>
      <c r="IAO101" s="545"/>
      <c r="IAP101" s="545"/>
      <c r="IAQ101" s="545"/>
      <c r="IAR101" s="545"/>
      <c r="IAT101" s="545"/>
      <c r="IAV101" s="545"/>
      <c r="IAW101" s="545"/>
      <c r="IAX101" s="545"/>
      <c r="IAY101" s="545"/>
      <c r="IAZ101" s="545"/>
      <c r="IBB101" s="545"/>
      <c r="IBD101" s="545"/>
      <c r="IBE101" s="545"/>
      <c r="IBF101" s="545"/>
      <c r="IBG101" s="545"/>
      <c r="IBH101" s="545"/>
      <c r="IBJ101" s="545"/>
      <c r="IBL101" s="545"/>
      <c r="IBM101" s="545"/>
      <c r="IBN101" s="545"/>
      <c r="IBO101" s="545"/>
      <c r="IBP101" s="545"/>
      <c r="IBR101" s="545"/>
      <c r="IBT101" s="545"/>
      <c r="IBU101" s="545"/>
      <c r="IBV101" s="545"/>
      <c r="IBW101" s="545"/>
      <c r="IBX101" s="545"/>
      <c r="IBZ101" s="545"/>
      <c r="ICB101" s="545"/>
      <c r="ICC101" s="545"/>
      <c r="ICD101" s="545"/>
      <c r="ICE101" s="545"/>
      <c r="ICF101" s="545"/>
      <c r="ICH101" s="545"/>
      <c r="ICJ101" s="545"/>
      <c r="ICK101" s="545"/>
      <c r="ICL101" s="545"/>
      <c r="ICM101" s="545"/>
      <c r="ICN101" s="545"/>
      <c r="ICP101" s="545"/>
      <c r="ICR101" s="545"/>
      <c r="ICS101" s="545"/>
      <c r="ICT101" s="545"/>
      <c r="ICU101" s="545"/>
      <c r="ICV101" s="545"/>
      <c r="ICX101" s="545"/>
      <c r="ICZ101" s="545"/>
      <c r="IDA101" s="545"/>
      <c r="IDB101" s="545"/>
      <c r="IDC101" s="545"/>
      <c r="IDD101" s="545"/>
      <c r="IDF101" s="545"/>
      <c r="IDH101" s="545"/>
      <c r="IDI101" s="545"/>
      <c r="IDJ101" s="545"/>
      <c r="IDK101" s="545"/>
      <c r="IDL101" s="545"/>
      <c r="IDN101" s="545"/>
      <c r="IDP101" s="545"/>
      <c r="IDQ101" s="545"/>
      <c r="IDR101" s="545"/>
      <c r="IDS101" s="545"/>
      <c r="IDT101" s="545"/>
      <c r="IDV101" s="545"/>
      <c r="IDX101" s="545"/>
      <c r="IDY101" s="545"/>
      <c r="IDZ101" s="545"/>
      <c r="IEA101" s="545"/>
      <c r="IEB101" s="545"/>
      <c r="IED101" s="545"/>
      <c r="IEF101" s="545"/>
      <c r="IEG101" s="545"/>
      <c r="IEH101" s="545"/>
      <c r="IEI101" s="545"/>
      <c r="IEJ101" s="545"/>
      <c r="IEL101" s="545"/>
      <c r="IEN101" s="545"/>
      <c r="IEO101" s="545"/>
      <c r="IEP101" s="545"/>
      <c r="IEQ101" s="545"/>
      <c r="IER101" s="545"/>
      <c r="IET101" s="545"/>
      <c r="IEV101" s="545"/>
      <c r="IEW101" s="545"/>
      <c r="IEX101" s="545"/>
      <c r="IEY101" s="545"/>
      <c r="IEZ101" s="545"/>
      <c r="IFB101" s="545"/>
      <c r="IFD101" s="545"/>
      <c r="IFE101" s="545"/>
      <c r="IFF101" s="545"/>
      <c r="IFG101" s="545"/>
      <c r="IFH101" s="545"/>
      <c r="IFJ101" s="545"/>
      <c r="IFL101" s="545"/>
      <c r="IFM101" s="545"/>
      <c r="IFN101" s="545"/>
      <c r="IFO101" s="545"/>
      <c r="IFP101" s="545"/>
      <c r="IFR101" s="545"/>
      <c r="IFT101" s="545"/>
      <c r="IFU101" s="545"/>
      <c r="IFV101" s="545"/>
      <c r="IFW101" s="545"/>
      <c r="IFX101" s="545"/>
      <c r="IFZ101" s="545"/>
      <c r="IGB101" s="545"/>
      <c r="IGC101" s="545"/>
      <c r="IGD101" s="545"/>
      <c r="IGE101" s="545"/>
      <c r="IGF101" s="545"/>
      <c r="IGH101" s="545"/>
      <c r="IGJ101" s="545"/>
      <c r="IGK101" s="545"/>
      <c r="IGL101" s="545"/>
      <c r="IGM101" s="545"/>
      <c r="IGN101" s="545"/>
      <c r="IGP101" s="545"/>
      <c r="IGR101" s="545"/>
      <c r="IGS101" s="545"/>
      <c r="IGT101" s="545"/>
      <c r="IGU101" s="545"/>
      <c r="IGV101" s="545"/>
      <c r="IGX101" s="545"/>
      <c r="IGZ101" s="545"/>
      <c r="IHA101" s="545"/>
      <c r="IHB101" s="545"/>
      <c r="IHC101" s="545"/>
      <c r="IHD101" s="545"/>
      <c r="IHF101" s="545"/>
      <c r="IHH101" s="545"/>
      <c r="IHI101" s="545"/>
      <c r="IHJ101" s="545"/>
      <c r="IHK101" s="545"/>
      <c r="IHL101" s="545"/>
      <c r="IHN101" s="545"/>
      <c r="IHP101" s="545"/>
      <c r="IHQ101" s="545"/>
      <c r="IHR101" s="545"/>
      <c r="IHS101" s="545"/>
      <c r="IHT101" s="545"/>
      <c r="IHV101" s="545"/>
      <c r="IHX101" s="545"/>
      <c r="IHY101" s="545"/>
      <c r="IHZ101" s="545"/>
      <c r="IIA101" s="545"/>
      <c r="IIB101" s="545"/>
      <c r="IID101" s="545"/>
      <c r="IIF101" s="545"/>
      <c r="IIG101" s="545"/>
      <c r="IIH101" s="545"/>
      <c r="III101" s="545"/>
      <c r="IIJ101" s="545"/>
      <c r="IIL101" s="545"/>
      <c r="IIN101" s="545"/>
      <c r="IIO101" s="545"/>
      <c r="IIP101" s="545"/>
      <c r="IIQ101" s="545"/>
      <c r="IIR101" s="545"/>
      <c r="IIT101" s="545"/>
      <c r="IIV101" s="545"/>
      <c r="IIW101" s="545"/>
      <c r="IIX101" s="545"/>
      <c r="IIY101" s="545"/>
      <c r="IIZ101" s="545"/>
      <c r="IJB101" s="545"/>
      <c r="IJD101" s="545"/>
      <c r="IJE101" s="545"/>
      <c r="IJF101" s="545"/>
      <c r="IJG101" s="545"/>
      <c r="IJH101" s="545"/>
      <c r="IJJ101" s="545"/>
      <c r="IJL101" s="545"/>
      <c r="IJM101" s="545"/>
      <c r="IJN101" s="545"/>
      <c r="IJO101" s="545"/>
      <c r="IJP101" s="545"/>
      <c r="IJR101" s="545"/>
      <c r="IJT101" s="545"/>
      <c r="IJU101" s="545"/>
      <c r="IJV101" s="545"/>
      <c r="IJW101" s="545"/>
      <c r="IJX101" s="545"/>
      <c r="IJZ101" s="545"/>
      <c r="IKB101" s="545"/>
      <c r="IKC101" s="545"/>
      <c r="IKD101" s="545"/>
      <c r="IKE101" s="545"/>
      <c r="IKF101" s="545"/>
      <c r="IKH101" s="545"/>
      <c r="IKJ101" s="545"/>
      <c r="IKK101" s="545"/>
      <c r="IKL101" s="545"/>
      <c r="IKM101" s="545"/>
      <c r="IKN101" s="545"/>
      <c r="IKP101" s="545"/>
      <c r="IKR101" s="545"/>
      <c r="IKS101" s="545"/>
      <c r="IKT101" s="545"/>
      <c r="IKU101" s="545"/>
      <c r="IKV101" s="545"/>
      <c r="IKX101" s="545"/>
      <c r="IKZ101" s="545"/>
      <c r="ILA101" s="545"/>
      <c r="ILB101" s="545"/>
      <c r="ILC101" s="545"/>
      <c r="ILD101" s="545"/>
      <c r="ILF101" s="545"/>
      <c r="ILH101" s="545"/>
      <c r="ILI101" s="545"/>
      <c r="ILJ101" s="545"/>
      <c r="ILK101" s="545"/>
      <c r="ILL101" s="545"/>
      <c r="ILN101" s="545"/>
      <c r="ILP101" s="545"/>
      <c r="ILQ101" s="545"/>
      <c r="ILR101" s="545"/>
      <c r="ILS101" s="545"/>
      <c r="ILT101" s="545"/>
      <c r="ILV101" s="545"/>
      <c r="ILX101" s="545"/>
      <c r="ILY101" s="545"/>
      <c r="ILZ101" s="545"/>
      <c r="IMA101" s="545"/>
      <c r="IMB101" s="545"/>
      <c r="IMD101" s="545"/>
      <c r="IMF101" s="545"/>
      <c r="IMG101" s="545"/>
      <c r="IMH101" s="545"/>
      <c r="IMI101" s="545"/>
      <c r="IMJ101" s="545"/>
      <c r="IML101" s="545"/>
      <c r="IMN101" s="545"/>
      <c r="IMO101" s="545"/>
      <c r="IMP101" s="545"/>
      <c r="IMQ101" s="545"/>
      <c r="IMR101" s="545"/>
      <c r="IMT101" s="545"/>
      <c r="IMV101" s="545"/>
      <c r="IMW101" s="545"/>
      <c r="IMX101" s="545"/>
      <c r="IMY101" s="545"/>
      <c r="IMZ101" s="545"/>
      <c r="INB101" s="545"/>
      <c r="IND101" s="545"/>
      <c r="INE101" s="545"/>
      <c r="INF101" s="545"/>
      <c r="ING101" s="545"/>
      <c r="INH101" s="545"/>
      <c r="INJ101" s="545"/>
      <c r="INL101" s="545"/>
      <c r="INM101" s="545"/>
      <c r="INN101" s="545"/>
      <c r="INO101" s="545"/>
      <c r="INP101" s="545"/>
      <c r="INR101" s="545"/>
      <c r="INT101" s="545"/>
      <c r="INU101" s="545"/>
      <c r="INV101" s="545"/>
      <c r="INW101" s="545"/>
      <c r="INX101" s="545"/>
      <c r="INZ101" s="545"/>
      <c r="IOB101" s="545"/>
      <c r="IOC101" s="545"/>
      <c r="IOD101" s="545"/>
      <c r="IOE101" s="545"/>
      <c r="IOF101" s="545"/>
      <c r="IOH101" s="545"/>
      <c r="IOJ101" s="545"/>
      <c r="IOK101" s="545"/>
      <c r="IOL101" s="545"/>
      <c r="IOM101" s="545"/>
      <c r="ION101" s="545"/>
      <c r="IOP101" s="545"/>
      <c r="IOR101" s="545"/>
      <c r="IOS101" s="545"/>
      <c r="IOT101" s="545"/>
      <c r="IOU101" s="545"/>
      <c r="IOV101" s="545"/>
      <c r="IOX101" s="545"/>
      <c r="IOZ101" s="545"/>
      <c r="IPA101" s="545"/>
      <c r="IPB101" s="545"/>
      <c r="IPC101" s="545"/>
      <c r="IPD101" s="545"/>
      <c r="IPF101" s="545"/>
      <c r="IPH101" s="545"/>
      <c r="IPI101" s="545"/>
      <c r="IPJ101" s="545"/>
      <c r="IPK101" s="545"/>
      <c r="IPL101" s="545"/>
      <c r="IPN101" s="545"/>
      <c r="IPP101" s="545"/>
      <c r="IPQ101" s="545"/>
      <c r="IPR101" s="545"/>
      <c r="IPS101" s="545"/>
      <c r="IPT101" s="545"/>
      <c r="IPV101" s="545"/>
      <c r="IPX101" s="545"/>
      <c r="IPY101" s="545"/>
      <c r="IPZ101" s="545"/>
      <c r="IQA101" s="545"/>
      <c r="IQB101" s="545"/>
      <c r="IQD101" s="545"/>
      <c r="IQF101" s="545"/>
      <c r="IQG101" s="545"/>
      <c r="IQH101" s="545"/>
      <c r="IQI101" s="545"/>
      <c r="IQJ101" s="545"/>
      <c r="IQL101" s="545"/>
      <c r="IQN101" s="545"/>
      <c r="IQO101" s="545"/>
      <c r="IQP101" s="545"/>
      <c r="IQQ101" s="545"/>
      <c r="IQR101" s="545"/>
      <c r="IQT101" s="545"/>
      <c r="IQV101" s="545"/>
      <c r="IQW101" s="545"/>
      <c r="IQX101" s="545"/>
      <c r="IQY101" s="545"/>
      <c r="IQZ101" s="545"/>
      <c r="IRB101" s="545"/>
      <c r="IRD101" s="545"/>
      <c r="IRE101" s="545"/>
      <c r="IRF101" s="545"/>
      <c r="IRG101" s="545"/>
      <c r="IRH101" s="545"/>
      <c r="IRJ101" s="545"/>
      <c r="IRL101" s="545"/>
      <c r="IRM101" s="545"/>
      <c r="IRN101" s="545"/>
      <c r="IRO101" s="545"/>
      <c r="IRP101" s="545"/>
      <c r="IRR101" s="545"/>
      <c r="IRT101" s="545"/>
      <c r="IRU101" s="545"/>
      <c r="IRV101" s="545"/>
      <c r="IRW101" s="545"/>
      <c r="IRX101" s="545"/>
      <c r="IRZ101" s="545"/>
      <c r="ISB101" s="545"/>
      <c r="ISC101" s="545"/>
      <c r="ISD101" s="545"/>
      <c r="ISE101" s="545"/>
      <c r="ISF101" s="545"/>
      <c r="ISH101" s="545"/>
      <c r="ISJ101" s="545"/>
      <c r="ISK101" s="545"/>
      <c r="ISL101" s="545"/>
      <c r="ISM101" s="545"/>
      <c r="ISN101" s="545"/>
      <c r="ISP101" s="545"/>
      <c r="ISR101" s="545"/>
      <c r="ISS101" s="545"/>
      <c r="IST101" s="545"/>
      <c r="ISU101" s="545"/>
      <c r="ISV101" s="545"/>
      <c r="ISX101" s="545"/>
      <c r="ISZ101" s="545"/>
      <c r="ITA101" s="545"/>
      <c r="ITB101" s="545"/>
      <c r="ITC101" s="545"/>
      <c r="ITD101" s="545"/>
      <c r="ITF101" s="545"/>
      <c r="ITH101" s="545"/>
      <c r="ITI101" s="545"/>
      <c r="ITJ101" s="545"/>
      <c r="ITK101" s="545"/>
      <c r="ITL101" s="545"/>
      <c r="ITN101" s="545"/>
      <c r="ITP101" s="545"/>
      <c r="ITQ101" s="545"/>
      <c r="ITR101" s="545"/>
      <c r="ITS101" s="545"/>
      <c r="ITT101" s="545"/>
      <c r="ITV101" s="545"/>
      <c r="ITX101" s="545"/>
      <c r="ITY101" s="545"/>
      <c r="ITZ101" s="545"/>
      <c r="IUA101" s="545"/>
      <c r="IUB101" s="545"/>
      <c r="IUD101" s="545"/>
      <c r="IUF101" s="545"/>
      <c r="IUG101" s="545"/>
      <c r="IUH101" s="545"/>
      <c r="IUI101" s="545"/>
      <c r="IUJ101" s="545"/>
      <c r="IUL101" s="545"/>
      <c r="IUN101" s="545"/>
      <c r="IUO101" s="545"/>
      <c r="IUP101" s="545"/>
      <c r="IUQ101" s="545"/>
      <c r="IUR101" s="545"/>
      <c r="IUT101" s="545"/>
      <c r="IUV101" s="545"/>
      <c r="IUW101" s="545"/>
      <c r="IUX101" s="545"/>
      <c r="IUY101" s="545"/>
      <c r="IUZ101" s="545"/>
      <c r="IVB101" s="545"/>
      <c r="IVD101" s="545"/>
      <c r="IVE101" s="545"/>
      <c r="IVF101" s="545"/>
      <c r="IVG101" s="545"/>
      <c r="IVH101" s="545"/>
      <c r="IVJ101" s="545"/>
      <c r="IVL101" s="545"/>
      <c r="IVM101" s="545"/>
      <c r="IVN101" s="545"/>
      <c r="IVO101" s="545"/>
      <c r="IVP101" s="545"/>
      <c r="IVR101" s="545"/>
      <c r="IVT101" s="545"/>
      <c r="IVU101" s="545"/>
      <c r="IVV101" s="545"/>
      <c r="IVW101" s="545"/>
      <c r="IVX101" s="545"/>
      <c r="IVZ101" s="545"/>
      <c r="IWB101" s="545"/>
      <c r="IWC101" s="545"/>
      <c r="IWD101" s="545"/>
      <c r="IWE101" s="545"/>
      <c r="IWF101" s="545"/>
      <c r="IWH101" s="545"/>
      <c r="IWJ101" s="545"/>
      <c r="IWK101" s="545"/>
      <c r="IWL101" s="545"/>
      <c r="IWM101" s="545"/>
      <c r="IWN101" s="545"/>
      <c r="IWP101" s="545"/>
      <c r="IWR101" s="545"/>
      <c r="IWS101" s="545"/>
      <c r="IWT101" s="545"/>
      <c r="IWU101" s="545"/>
      <c r="IWV101" s="545"/>
      <c r="IWX101" s="545"/>
      <c r="IWZ101" s="545"/>
      <c r="IXA101" s="545"/>
      <c r="IXB101" s="545"/>
      <c r="IXC101" s="545"/>
      <c r="IXD101" s="545"/>
      <c r="IXF101" s="545"/>
      <c r="IXH101" s="545"/>
      <c r="IXI101" s="545"/>
      <c r="IXJ101" s="545"/>
      <c r="IXK101" s="545"/>
      <c r="IXL101" s="545"/>
      <c r="IXN101" s="545"/>
      <c r="IXP101" s="545"/>
      <c r="IXQ101" s="545"/>
      <c r="IXR101" s="545"/>
      <c r="IXS101" s="545"/>
      <c r="IXT101" s="545"/>
      <c r="IXV101" s="545"/>
      <c r="IXX101" s="545"/>
      <c r="IXY101" s="545"/>
      <c r="IXZ101" s="545"/>
      <c r="IYA101" s="545"/>
      <c r="IYB101" s="545"/>
      <c r="IYD101" s="545"/>
      <c r="IYF101" s="545"/>
      <c r="IYG101" s="545"/>
      <c r="IYH101" s="545"/>
      <c r="IYI101" s="545"/>
      <c r="IYJ101" s="545"/>
      <c r="IYL101" s="545"/>
      <c r="IYN101" s="545"/>
      <c r="IYO101" s="545"/>
      <c r="IYP101" s="545"/>
      <c r="IYQ101" s="545"/>
      <c r="IYR101" s="545"/>
      <c r="IYT101" s="545"/>
      <c r="IYV101" s="545"/>
      <c r="IYW101" s="545"/>
      <c r="IYX101" s="545"/>
      <c r="IYY101" s="545"/>
      <c r="IYZ101" s="545"/>
      <c r="IZB101" s="545"/>
      <c r="IZD101" s="545"/>
      <c r="IZE101" s="545"/>
      <c r="IZF101" s="545"/>
      <c r="IZG101" s="545"/>
      <c r="IZH101" s="545"/>
      <c r="IZJ101" s="545"/>
      <c r="IZL101" s="545"/>
      <c r="IZM101" s="545"/>
      <c r="IZN101" s="545"/>
      <c r="IZO101" s="545"/>
      <c r="IZP101" s="545"/>
      <c r="IZR101" s="545"/>
      <c r="IZT101" s="545"/>
      <c r="IZU101" s="545"/>
      <c r="IZV101" s="545"/>
      <c r="IZW101" s="545"/>
      <c r="IZX101" s="545"/>
      <c r="IZZ101" s="545"/>
      <c r="JAB101" s="545"/>
      <c r="JAC101" s="545"/>
      <c r="JAD101" s="545"/>
      <c r="JAE101" s="545"/>
      <c r="JAF101" s="545"/>
      <c r="JAH101" s="545"/>
      <c r="JAJ101" s="545"/>
      <c r="JAK101" s="545"/>
      <c r="JAL101" s="545"/>
      <c r="JAM101" s="545"/>
      <c r="JAN101" s="545"/>
      <c r="JAP101" s="545"/>
      <c r="JAR101" s="545"/>
      <c r="JAS101" s="545"/>
      <c r="JAT101" s="545"/>
      <c r="JAU101" s="545"/>
      <c r="JAV101" s="545"/>
      <c r="JAX101" s="545"/>
      <c r="JAZ101" s="545"/>
      <c r="JBA101" s="545"/>
      <c r="JBB101" s="545"/>
      <c r="JBC101" s="545"/>
      <c r="JBD101" s="545"/>
      <c r="JBF101" s="545"/>
      <c r="JBH101" s="545"/>
      <c r="JBI101" s="545"/>
      <c r="JBJ101" s="545"/>
      <c r="JBK101" s="545"/>
      <c r="JBL101" s="545"/>
      <c r="JBN101" s="545"/>
      <c r="JBP101" s="545"/>
      <c r="JBQ101" s="545"/>
      <c r="JBR101" s="545"/>
      <c r="JBS101" s="545"/>
      <c r="JBT101" s="545"/>
      <c r="JBV101" s="545"/>
      <c r="JBX101" s="545"/>
      <c r="JBY101" s="545"/>
      <c r="JBZ101" s="545"/>
      <c r="JCA101" s="545"/>
      <c r="JCB101" s="545"/>
      <c r="JCD101" s="545"/>
      <c r="JCF101" s="545"/>
      <c r="JCG101" s="545"/>
      <c r="JCH101" s="545"/>
      <c r="JCI101" s="545"/>
      <c r="JCJ101" s="545"/>
      <c r="JCL101" s="545"/>
      <c r="JCN101" s="545"/>
      <c r="JCO101" s="545"/>
      <c r="JCP101" s="545"/>
      <c r="JCQ101" s="545"/>
      <c r="JCR101" s="545"/>
      <c r="JCT101" s="545"/>
      <c r="JCV101" s="545"/>
      <c r="JCW101" s="545"/>
      <c r="JCX101" s="545"/>
      <c r="JCY101" s="545"/>
      <c r="JCZ101" s="545"/>
      <c r="JDB101" s="545"/>
      <c r="JDD101" s="545"/>
      <c r="JDE101" s="545"/>
      <c r="JDF101" s="545"/>
      <c r="JDG101" s="545"/>
      <c r="JDH101" s="545"/>
      <c r="JDJ101" s="545"/>
      <c r="JDL101" s="545"/>
      <c r="JDM101" s="545"/>
      <c r="JDN101" s="545"/>
      <c r="JDO101" s="545"/>
      <c r="JDP101" s="545"/>
      <c r="JDR101" s="545"/>
      <c r="JDT101" s="545"/>
      <c r="JDU101" s="545"/>
      <c r="JDV101" s="545"/>
      <c r="JDW101" s="545"/>
      <c r="JDX101" s="545"/>
      <c r="JDZ101" s="545"/>
      <c r="JEB101" s="545"/>
      <c r="JEC101" s="545"/>
      <c r="JED101" s="545"/>
      <c r="JEE101" s="545"/>
      <c r="JEF101" s="545"/>
      <c r="JEH101" s="545"/>
      <c r="JEJ101" s="545"/>
      <c r="JEK101" s="545"/>
      <c r="JEL101" s="545"/>
      <c r="JEM101" s="545"/>
      <c r="JEN101" s="545"/>
      <c r="JEP101" s="545"/>
      <c r="JER101" s="545"/>
      <c r="JES101" s="545"/>
      <c r="JET101" s="545"/>
      <c r="JEU101" s="545"/>
      <c r="JEV101" s="545"/>
      <c r="JEX101" s="545"/>
      <c r="JEZ101" s="545"/>
      <c r="JFA101" s="545"/>
      <c r="JFB101" s="545"/>
      <c r="JFC101" s="545"/>
      <c r="JFD101" s="545"/>
      <c r="JFF101" s="545"/>
      <c r="JFH101" s="545"/>
      <c r="JFI101" s="545"/>
      <c r="JFJ101" s="545"/>
      <c r="JFK101" s="545"/>
      <c r="JFL101" s="545"/>
      <c r="JFN101" s="545"/>
      <c r="JFP101" s="545"/>
      <c r="JFQ101" s="545"/>
      <c r="JFR101" s="545"/>
      <c r="JFS101" s="545"/>
      <c r="JFT101" s="545"/>
      <c r="JFV101" s="545"/>
      <c r="JFX101" s="545"/>
      <c r="JFY101" s="545"/>
      <c r="JFZ101" s="545"/>
      <c r="JGA101" s="545"/>
      <c r="JGB101" s="545"/>
      <c r="JGD101" s="545"/>
      <c r="JGF101" s="545"/>
      <c r="JGG101" s="545"/>
      <c r="JGH101" s="545"/>
      <c r="JGI101" s="545"/>
      <c r="JGJ101" s="545"/>
      <c r="JGL101" s="545"/>
      <c r="JGN101" s="545"/>
      <c r="JGO101" s="545"/>
      <c r="JGP101" s="545"/>
      <c r="JGQ101" s="545"/>
      <c r="JGR101" s="545"/>
      <c r="JGT101" s="545"/>
      <c r="JGV101" s="545"/>
      <c r="JGW101" s="545"/>
      <c r="JGX101" s="545"/>
      <c r="JGY101" s="545"/>
      <c r="JGZ101" s="545"/>
      <c r="JHB101" s="545"/>
      <c r="JHD101" s="545"/>
      <c r="JHE101" s="545"/>
      <c r="JHF101" s="545"/>
      <c r="JHG101" s="545"/>
      <c r="JHH101" s="545"/>
      <c r="JHJ101" s="545"/>
      <c r="JHL101" s="545"/>
      <c r="JHM101" s="545"/>
      <c r="JHN101" s="545"/>
      <c r="JHO101" s="545"/>
      <c r="JHP101" s="545"/>
      <c r="JHR101" s="545"/>
      <c r="JHT101" s="545"/>
      <c r="JHU101" s="545"/>
      <c r="JHV101" s="545"/>
      <c r="JHW101" s="545"/>
      <c r="JHX101" s="545"/>
      <c r="JHZ101" s="545"/>
      <c r="JIB101" s="545"/>
      <c r="JIC101" s="545"/>
      <c r="JID101" s="545"/>
      <c r="JIE101" s="545"/>
      <c r="JIF101" s="545"/>
      <c r="JIH101" s="545"/>
      <c r="JIJ101" s="545"/>
      <c r="JIK101" s="545"/>
      <c r="JIL101" s="545"/>
      <c r="JIM101" s="545"/>
      <c r="JIN101" s="545"/>
      <c r="JIP101" s="545"/>
      <c r="JIR101" s="545"/>
      <c r="JIS101" s="545"/>
      <c r="JIT101" s="545"/>
      <c r="JIU101" s="545"/>
      <c r="JIV101" s="545"/>
      <c r="JIX101" s="545"/>
      <c r="JIZ101" s="545"/>
      <c r="JJA101" s="545"/>
      <c r="JJB101" s="545"/>
      <c r="JJC101" s="545"/>
      <c r="JJD101" s="545"/>
      <c r="JJF101" s="545"/>
      <c r="JJH101" s="545"/>
      <c r="JJI101" s="545"/>
      <c r="JJJ101" s="545"/>
      <c r="JJK101" s="545"/>
      <c r="JJL101" s="545"/>
      <c r="JJN101" s="545"/>
      <c r="JJP101" s="545"/>
      <c r="JJQ101" s="545"/>
      <c r="JJR101" s="545"/>
      <c r="JJS101" s="545"/>
      <c r="JJT101" s="545"/>
      <c r="JJV101" s="545"/>
      <c r="JJX101" s="545"/>
      <c r="JJY101" s="545"/>
      <c r="JJZ101" s="545"/>
      <c r="JKA101" s="545"/>
      <c r="JKB101" s="545"/>
      <c r="JKD101" s="545"/>
      <c r="JKF101" s="545"/>
      <c r="JKG101" s="545"/>
      <c r="JKH101" s="545"/>
      <c r="JKI101" s="545"/>
      <c r="JKJ101" s="545"/>
      <c r="JKL101" s="545"/>
      <c r="JKN101" s="545"/>
      <c r="JKO101" s="545"/>
      <c r="JKP101" s="545"/>
      <c r="JKQ101" s="545"/>
      <c r="JKR101" s="545"/>
      <c r="JKT101" s="545"/>
      <c r="JKV101" s="545"/>
      <c r="JKW101" s="545"/>
      <c r="JKX101" s="545"/>
      <c r="JKY101" s="545"/>
      <c r="JKZ101" s="545"/>
      <c r="JLB101" s="545"/>
      <c r="JLD101" s="545"/>
      <c r="JLE101" s="545"/>
      <c r="JLF101" s="545"/>
      <c r="JLG101" s="545"/>
      <c r="JLH101" s="545"/>
      <c r="JLJ101" s="545"/>
      <c r="JLL101" s="545"/>
      <c r="JLM101" s="545"/>
      <c r="JLN101" s="545"/>
      <c r="JLO101" s="545"/>
      <c r="JLP101" s="545"/>
      <c r="JLR101" s="545"/>
      <c r="JLT101" s="545"/>
      <c r="JLU101" s="545"/>
      <c r="JLV101" s="545"/>
      <c r="JLW101" s="545"/>
      <c r="JLX101" s="545"/>
      <c r="JLZ101" s="545"/>
      <c r="JMB101" s="545"/>
      <c r="JMC101" s="545"/>
      <c r="JMD101" s="545"/>
      <c r="JME101" s="545"/>
      <c r="JMF101" s="545"/>
      <c r="JMH101" s="545"/>
      <c r="JMJ101" s="545"/>
      <c r="JMK101" s="545"/>
      <c r="JML101" s="545"/>
      <c r="JMM101" s="545"/>
      <c r="JMN101" s="545"/>
      <c r="JMP101" s="545"/>
      <c r="JMR101" s="545"/>
      <c r="JMS101" s="545"/>
      <c r="JMT101" s="545"/>
      <c r="JMU101" s="545"/>
      <c r="JMV101" s="545"/>
      <c r="JMX101" s="545"/>
      <c r="JMZ101" s="545"/>
      <c r="JNA101" s="545"/>
      <c r="JNB101" s="545"/>
      <c r="JNC101" s="545"/>
      <c r="JND101" s="545"/>
      <c r="JNF101" s="545"/>
      <c r="JNH101" s="545"/>
      <c r="JNI101" s="545"/>
      <c r="JNJ101" s="545"/>
      <c r="JNK101" s="545"/>
      <c r="JNL101" s="545"/>
      <c r="JNN101" s="545"/>
      <c r="JNP101" s="545"/>
      <c r="JNQ101" s="545"/>
      <c r="JNR101" s="545"/>
      <c r="JNS101" s="545"/>
      <c r="JNT101" s="545"/>
      <c r="JNV101" s="545"/>
      <c r="JNX101" s="545"/>
      <c r="JNY101" s="545"/>
      <c r="JNZ101" s="545"/>
      <c r="JOA101" s="545"/>
      <c r="JOB101" s="545"/>
      <c r="JOD101" s="545"/>
      <c r="JOF101" s="545"/>
      <c r="JOG101" s="545"/>
      <c r="JOH101" s="545"/>
      <c r="JOI101" s="545"/>
      <c r="JOJ101" s="545"/>
      <c r="JOL101" s="545"/>
      <c r="JON101" s="545"/>
      <c r="JOO101" s="545"/>
      <c r="JOP101" s="545"/>
      <c r="JOQ101" s="545"/>
      <c r="JOR101" s="545"/>
      <c r="JOT101" s="545"/>
      <c r="JOV101" s="545"/>
      <c r="JOW101" s="545"/>
      <c r="JOX101" s="545"/>
      <c r="JOY101" s="545"/>
      <c r="JOZ101" s="545"/>
      <c r="JPB101" s="545"/>
      <c r="JPD101" s="545"/>
      <c r="JPE101" s="545"/>
      <c r="JPF101" s="545"/>
      <c r="JPG101" s="545"/>
      <c r="JPH101" s="545"/>
      <c r="JPJ101" s="545"/>
      <c r="JPL101" s="545"/>
      <c r="JPM101" s="545"/>
      <c r="JPN101" s="545"/>
      <c r="JPO101" s="545"/>
      <c r="JPP101" s="545"/>
      <c r="JPR101" s="545"/>
      <c r="JPT101" s="545"/>
      <c r="JPU101" s="545"/>
      <c r="JPV101" s="545"/>
      <c r="JPW101" s="545"/>
      <c r="JPX101" s="545"/>
      <c r="JPZ101" s="545"/>
      <c r="JQB101" s="545"/>
      <c r="JQC101" s="545"/>
      <c r="JQD101" s="545"/>
      <c r="JQE101" s="545"/>
      <c r="JQF101" s="545"/>
      <c r="JQH101" s="545"/>
      <c r="JQJ101" s="545"/>
      <c r="JQK101" s="545"/>
      <c r="JQL101" s="545"/>
      <c r="JQM101" s="545"/>
      <c r="JQN101" s="545"/>
      <c r="JQP101" s="545"/>
      <c r="JQR101" s="545"/>
      <c r="JQS101" s="545"/>
      <c r="JQT101" s="545"/>
      <c r="JQU101" s="545"/>
      <c r="JQV101" s="545"/>
      <c r="JQX101" s="545"/>
      <c r="JQZ101" s="545"/>
      <c r="JRA101" s="545"/>
      <c r="JRB101" s="545"/>
      <c r="JRC101" s="545"/>
      <c r="JRD101" s="545"/>
      <c r="JRF101" s="545"/>
      <c r="JRH101" s="545"/>
      <c r="JRI101" s="545"/>
      <c r="JRJ101" s="545"/>
      <c r="JRK101" s="545"/>
      <c r="JRL101" s="545"/>
      <c r="JRN101" s="545"/>
      <c r="JRP101" s="545"/>
      <c r="JRQ101" s="545"/>
      <c r="JRR101" s="545"/>
      <c r="JRS101" s="545"/>
      <c r="JRT101" s="545"/>
      <c r="JRV101" s="545"/>
      <c r="JRX101" s="545"/>
      <c r="JRY101" s="545"/>
      <c r="JRZ101" s="545"/>
      <c r="JSA101" s="545"/>
      <c r="JSB101" s="545"/>
      <c r="JSD101" s="545"/>
      <c r="JSF101" s="545"/>
      <c r="JSG101" s="545"/>
      <c r="JSH101" s="545"/>
      <c r="JSI101" s="545"/>
      <c r="JSJ101" s="545"/>
      <c r="JSL101" s="545"/>
      <c r="JSN101" s="545"/>
      <c r="JSO101" s="545"/>
      <c r="JSP101" s="545"/>
      <c r="JSQ101" s="545"/>
      <c r="JSR101" s="545"/>
      <c r="JST101" s="545"/>
      <c r="JSV101" s="545"/>
      <c r="JSW101" s="545"/>
      <c r="JSX101" s="545"/>
      <c r="JSY101" s="545"/>
      <c r="JSZ101" s="545"/>
      <c r="JTB101" s="545"/>
      <c r="JTD101" s="545"/>
      <c r="JTE101" s="545"/>
      <c r="JTF101" s="545"/>
      <c r="JTG101" s="545"/>
      <c r="JTH101" s="545"/>
      <c r="JTJ101" s="545"/>
      <c r="JTL101" s="545"/>
      <c r="JTM101" s="545"/>
      <c r="JTN101" s="545"/>
      <c r="JTO101" s="545"/>
      <c r="JTP101" s="545"/>
      <c r="JTR101" s="545"/>
      <c r="JTT101" s="545"/>
      <c r="JTU101" s="545"/>
      <c r="JTV101" s="545"/>
      <c r="JTW101" s="545"/>
      <c r="JTX101" s="545"/>
      <c r="JTZ101" s="545"/>
      <c r="JUB101" s="545"/>
      <c r="JUC101" s="545"/>
      <c r="JUD101" s="545"/>
      <c r="JUE101" s="545"/>
      <c r="JUF101" s="545"/>
      <c r="JUH101" s="545"/>
      <c r="JUJ101" s="545"/>
      <c r="JUK101" s="545"/>
      <c r="JUL101" s="545"/>
      <c r="JUM101" s="545"/>
      <c r="JUN101" s="545"/>
      <c r="JUP101" s="545"/>
      <c r="JUR101" s="545"/>
      <c r="JUS101" s="545"/>
      <c r="JUT101" s="545"/>
      <c r="JUU101" s="545"/>
      <c r="JUV101" s="545"/>
      <c r="JUX101" s="545"/>
      <c r="JUZ101" s="545"/>
      <c r="JVA101" s="545"/>
      <c r="JVB101" s="545"/>
      <c r="JVC101" s="545"/>
      <c r="JVD101" s="545"/>
      <c r="JVF101" s="545"/>
      <c r="JVH101" s="545"/>
      <c r="JVI101" s="545"/>
      <c r="JVJ101" s="545"/>
      <c r="JVK101" s="545"/>
      <c r="JVL101" s="545"/>
      <c r="JVN101" s="545"/>
      <c r="JVP101" s="545"/>
      <c r="JVQ101" s="545"/>
      <c r="JVR101" s="545"/>
      <c r="JVS101" s="545"/>
      <c r="JVT101" s="545"/>
      <c r="JVV101" s="545"/>
      <c r="JVX101" s="545"/>
      <c r="JVY101" s="545"/>
      <c r="JVZ101" s="545"/>
      <c r="JWA101" s="545"/>
      <c r="JWB101" s="545"/>
      <c r="JWD101" s="545"/>
      <c r="JWF101" s="545"/>
      <c r="JWG101" s="545"/>
      <c r="JWH101" s="545"/>
      <c r="JWI101" s="545"/>
      <c r="JWJ101" s="545"/>
      <c r="JWL101" s="545"/>
      <c r="JWN101" s="545"/>
      <c r="JWO101" s="545"/>
      <c r="JWP101" s="545"/>
      <c r="JWQ101" s="545"/>
      <c r="JWR101" s="545"/>
      <c r="JWT101" s="545"/>
      <c r="JWV101" s="545"/>
      <c r="JWW101" s="545"/>
      <c r="JWX101" s="545"/>
      <c r="JWY101" s="545"/>
      <c r="JWZ101" s="545"/>
      <c r="JXB101" s="545"/>
      <c r="JXD101" s="545"/>
      <c r="JXE101" s="545"/>
      <c r="JXF101" s="545"/>
      <c r="JXG101" s="545"/>
      <c r="JXH101" s="545"/>
      <c r="JXJ101" s="545"/>
      <c r="JXL101" s="545"/>
      <c r="JXM101" s="545"/>
      <c r="JXN101" s="545"/>
      <c r="JXO101" s="545"/>
      <c r="JXP101" s="545"/>
      <c r="JXR101" s="545"/>
      <c r="JXT101" s="545"/>
      <c r="JXU101" s="545"/>
      <c r="JXV101" s="545"/>
      <c r="JXW101" s="545"/>
      <c r="JXX101" s="545"/>
      <c r="JXZ101" s="545"/>
      <c r="JYB101" s="545"/>
      <c r="JYC101" s="545"/>
      <c r="JYD101" s="545"/>
      <c r="JYE101" s="545"/>
      <c r="JYF101" s="545"/>
      <c r="JYH101" s="545"/>
      <c r="JYJ101" s="545"/>
      <c r="JYK101" s="545"/>
      <c r="JYL101" s="545"/>
      <c r="JYM101" s="545"/>
      <c r="JYN101" s="545"/>
      <c r="JYP101" s="545"/>
      <c r="JYR101" s="545"/>
      <c r="JYS101" s="545"/>
      <c r="JYT101" s="545"/>
      <c r="JYU101" s="545"/>
      <c r="JYV101" s="545"/>
      <c r="JYX101" s="545"/>
      <c r="JYZ101" s="545"/>
      <c r="JZA101" s="545"/>
      <c r="JZB101" s="545"/>
      <c r="JZC101" s="545"/>
      <c r="JZD101" s="545"/>
      <c r="JZF101" s="545"/>
      <c r="JZH101" s="545"/>
      <c r="JZI101" s="545"/>
      <c r="JZJ101" s="545"/>
      <c r="JZK101" s="545"/>
      <c r="JZL101" s="545"/>
      <c r="JZN101" s="545"/>
      <c r="JZP101" s="545"/>
      <c r="JZQ101" s="545"/>
      <c r="JZR101" s="545"/>
      <c r="JZS101" s="545"/>
      <c r="JZT101" s="545"/>
      <c r="JZV101" s="545"/>
      <c r="JZX101" s="545"/>
      <c r="JZY101" s="545"/>
      <c r="JZZ101" s="545"/>
      <c r="KAA101" s="545"/>
      <c r="KAB101" s="545"/>
      <c r="KAD101" s="545"/>
      <c r="KAF101" s="545"/>
      <c r="KAG101" s="545"/>
      <c r="KAH101" s="545"/>
      <c r="KAI101" s="545"/>
      <c r="KAJ101" s="545"/>
      <c r="KAL101" s="545"/>
      <c r="KAN101" s="545"/>
      <c r="KAO101" s="545"/>
      <c r="KAP101" s="545"/>
      <c r="KAQ101" s="545"/>
      <c r="KAR101" s="545"/>
      <c r="KAT101" s="545"/>
      <c r="KAV101" s="545"/>
      <c r="KAW101" s="545"/>
      <c r="KAX101" s="545"/>
      <c r="KAY101" s="545"/>
      <c r="KAZ101" s="545"/>
      <c r="KBB101" s="545"/>
      <c r="KBD101" s="545"/>
      <c r="KBE101" s="545"/>
      <c r="KBF101" s="545"/>
      <c r="KBG101" s="545"/>
      <c r="KBH101" s="545"/>
      <c r="KBJ101" s="545"/>
      <c r="KBL101" s="545"/>
      <c r="KBM101" s="545"/>
      <c r="KBN101" s="545"/>
      <c r="KBO101" s="545"/>
      <c r="KBP101" s="545"/>
      <c r="KBR101" s="545"/>
      <c r="KBT101" s="545"/>
      <c r="KBU101" s="545"/>
      <c r="KBV101" s="545"/>
      <c r="KBW101" s="545"/>
      <c r="KBX101" s="545"/>
      <c r="KBZ101" s="545"/>
      <c r="KCB101" s="545"/>
      <c r="KCC101" s="545"/>
      <c r="KCD101" s="545"/>
      <c r="KCE101" s="545"/>
      <c r="KCF101" s="545"/>
      <c r="KCH101" s="545"/>
      <c r="KCJ101" s="545"/>
      <c r="KCK101" s="545"/>
      <c r="KCL101" s="545"/>
      <c r="KCM101" s="545"/>
      <c r="KCN101" s="545"/>
      <c r="KCP101" s="545"/>
      <c r="KCR101" s="545"/>
      <c r="KCS101" s="545"/>
      <c r="KCT101" s="545"/>
      <c r="KCU101" s="545"/>
      <c r="KCV101" s="545"/>
      <c r="KCX101" s="545"/>
      <c r="KCZ101" s="545"/>
      <c r="KDA101" s="545"/>
      <c r="KDB101" s="545"/>
      <c r="KDC101" s="545"/>
      <c r="KDD101" s="545"/>
      <c r="KDF101" s="545"/>
      <c r="KDH101" s="545"/>
      <c r="KDI101" s="545"/>
      <c r="KDJ101" s="545"/>
      <c r="KDK101" s="545"/>
      <c r="KDL101" s="545"/>
      <c r="KDN101" s="545"/>
      <c r="KDP101" s="545"/>
      <c r="KDQ101" s="545"/>
      <c r="KDR101" s="545"/>
      <c r="KDS101" s="545"/>
      <c r="KDT101" s="545"/>
      <c r="KDV101" s="545"/>
      <c r="KDX101" s="545"/>
      <c r="KDY101" s="545"/>
      <c r="KDZ101" s="545"/>
      <c r="KEA101" s="545"/>
      <c r="KEB101" s="545"/>
      <c r="KED101" s="545"/>
      <c r="KEF101" s="545"/>
      <c r="KEG101" s="545"/>
      <c r="KEH101" s="545"/>
      <c r="KEI101" s="545"/>
      <c r="KEJ101" s="545"/>
      <c r="KEL101" s="545"/>
      <c r="KEN101" s="545"/>
      <c r="KEO101" s="545"/>
      <c r="KEP101" s="545"/>
      <c r="KEQ101" s="545"/>
      <c r="KER101" s="545"/>
      <c r="KET101" s="545"/>
      <c r="KEV101" s="545"/>
      <c r="KEW101" s="545"/>
      <c r="KEX101" s="545"/>
      <c r="KEY101" s="545"/>
      <c r="KEZ101" s="545"/>
      <c r="KFB101" s="545"/>
      <c r="KFD101" s="545"/>
      <c r="KFE101" s="545"/>
      <c r="KFF101" s="545"/>
      <c r="KFG101" s="545"/>
      <c r="KFH101" s="545"/>
      <c r="KFJ101" s="545"/>
      <c r="KFL101" s="545"/>
      <c r="KFM101" s="545"/>
      <c r="KFN101" s="545"/>
      <c r="KFO101" s="545"/>
      <c r="KFP101" s="545"/>
      <c r="KFR101" s="545"/>
      <c r="KFT101" s="545"/>
      <c r="KFU101" s="545"/>
      <c r="KFV101" s="545"/>
      <c r="KFW101" s="545"/>
      <c r="KFX101" s="545"/>
      <c r="KFZ101" s="545"/>
      <c r="KGB101" s="545"/>
      <c r="KGC101" s="545"/>
      <c r="KGD101" s="545"/>
      <c r="KGE101" s="545"/>
      <c r="KGF101" s="545"/>
      <c r="KGH101" s="545"/>
      <c r="KGJ101" s="545"/>
      <c r="KGK101" s="545"/>
      <c r="KGL101" s="545"/>
      <c r="KGM101" s="545"/>
      <c r="KGN101" s="545"/>
      <c r="KGP101" s="545"/>
      <c r="KGR101" s="545"/>
      <c r="KGS101" s="545"/>
      <c r="KGT101" s="545"/>
      <c r="KGU101" s="545"/>
      <c r="KGV101" s="545"/>
      <c r="KGX101" s="545"/>
      <c r="KGZ101" s="545"/>
      <c r="KHA101" s="545"/>
      <c r="KHB101" s="545"/>
      <c r="KHC101" s="545"/>
      <c r="KHD101" s="545"/>
      <c r="KHF101" s="545"/>
      <c r="KHH101" s="545"/>
      <c r="KHI101" s="545"/>
      <c r="KHJ101" s="545"/>
      <c r="KHK101" s="545"/>
      <c r="KHL101" s="545"/>
      <c r="KHN101" s="545"/>
      <c r="KHP101" s="545"/>
      <c r="KHQ101" s="545"/>
      <c r="KHR101" s="545"/>
      <c r="KHS101" s="545"/>
      <c r="KHT101" s="545"/>
      <c r="KHV101" s="545"/>
      <c r="KHX101" s="545"/>
      <c r="KHY101" s="545"/>
      <c r="KHZ101" s="545"/>
      <c r="KIA101" s="545"/>
      <c r="KIB101" s="545"/>
      <c r="KID101" s="545"/>
      <c r="KIF101" s="545"/>
      <c r="KIG101" s="545"/>
      <c r="KIH101" s="545"/>
      <c r="KII101" s="545"/>
      <c r="KIJ101" s="545"/>
      <c r="KIL101" s="545"/>
      <c r="KIN101" s="545"/>
      <c r="KIO101" s="545"/>
      <c r="KIP101" s="545"/>
      <c r="KIQ101" s="545"/>
      <c r="KIR101" s="545"/>
      <c r="KIT101" s="545"/>
      <c r="KIV101" s="545"/>
      <c r="KIW101" s="545"/>
      <c r="KIX101" s="545"/>
      <c r="KIY101" s="545"/>
      <c r="KIZ101" s="545"/>
      <c r="KJB101" s="545"/>
      <c r="KJD101" s="545"/>
      <c r="KJE101" s="545"/>
      <c r="KJF101" s="545"/>
      <c r="KJG101" s="545"/>
      <c r="KJH101" s="545"/>
      <c r="KJJ101" s="545"/>
      <c r="KJL101" s="545"/>
      <c r="KJM101" s="545"/>
      <c r="KJN101" s="545"/>
      <c r="KJO101" s="545"/>
      <c r="KJP101" s="545"/>
      <c r="KJR101" s="545"/>
      <c r="KJT101" s="545"/>
      <c r="KJU101" s="545"/>
      <c r="KJV101" s="545"/>
      <c r="KJW101" s="545"/>
      <c r="KJX101" s="545"/>
      <c r="KJZ101" s="545"/>
      <c r="KKB101" s="545"/>
      <c r="KKC101" s="545"/>
      <c r="KKD101" s="545"/>
      <c r="KKE101" s="545"/>
      <c r="KKF101" s="545"/>
      <c r="KKH101" s="545"/>
      <c r="KKJ101" s="545"/>
      <c r="KKK101" s="545"/>
      <c r="KKL101" s="545"/>
      <c r="KKM101" s="545"/>
      <c r="KKN101" s="545"/>
      <c r="KKP101" s="545"/>
      <c r="KKR101" s="545"/>
      <c r="KKS101" s="545"/>
      <c r="KKT101" s="545"/>
      <c r="KKU101" s="545"/>
      <c r="KKV101" s="545"/>
      <c r="KKX101" s="545"/>
      <c r="KKZ101" s="545"/>
      <c r="KLA101" s="545"/>
      <c r="KLB101" s="545"/>
      <c r="KLC101" s="545"/>
      <c r="KLD101" s="545"/>
      <c r="KLF101" s="545"/>
      <c r="KLH101" s="545"/>
      <c r="KLI101" s="545"/>
      <c r="KLJ101" s="545"/>
      <c r="KLK101" s="545"/>
      <c r="KLL101" s="545"/>
      <c r="KLN101" s="545"/>
      <c r="KLP101" s="545"/>
      <c r="KLQ101" s="545"/>
      <c r="KLR101" s="545"/>
      <c r="KLS101" s="545"/>
      <c r="KLT101" s="545"/>
      <c r="KLV101" s="545"/>
      <c r="KLX101" s="545"/>
      <c r="KLY101" s="545"/>
      <c r="KLZ101" s="545"/>
      <c r="KMA101" s="545"/>
      <c r="KMB101" s="545"/>
      <c r="KMD101" s="545"/>
      <c r="KMF101" s="545"/>
      <c r="KMG101" s="545"/>
      <c r="KMH101" s="545"/>
      <c r="KMI101" s="545"/>
      <c r="KMJ101" s="545"/>
      <c r="KML101" s="545"/>
      <c r="KMN101" s="545"/>
      <c r="KMO101" s="545"/>
      <c r="KMP101" s="545"/>
      <c r="KMQ101" s="545"/>
      <c r="KMR101" s="545"/>
      <c r="KMT101" s="545"/>
      <c r="KMV101" s="545"/>
      <c r="KMW101" s="545"/>
      <c r="KMX101" s="545"/>
      <c r="KMY101" s="545"/>
      <c r="KMZ101" s="545"/>
      <c r="KNB101" s="545"/>
      <c r="KND101" s="545"/>
      <c r="KNE101" s="545"/>
      <c r="KNF101" s="545"/>
      <c r="KNG101" s="545"/>
      <c r="KNH101" s="545"/>
      <c r="KNJ101" s="545"/>
      <c r="KNL101" s="545"/>
      <c r="KNM101" s="545"/>
      <c r="KNN101" s="545"/>
      <c r="KNO101" s="545"/>
      <c r="KNP101" s="545"/>
      <c r="KNR101" s="545"/>
      <c r="KNT101" s="545"/>
      <c r="KNU101" s="545"/>
      <c r="KNV101" s="545"/>
      <c r="KNW101" s="545"/>
      <c r="KNX101" s="545"/>
      <c r="KNZ101" s="545"/>
      <c r="KOB101" s="545"/>
      <c r="KOC101" s="545"/>
      <c r="KOD101" s="545"/>
      <c r="KOE101" s="545"/>
      <c r="KOF101" s="545"/>
      <c r="KOH101" s="545"/>
      <c r="KOJ101" s="545"/>
      <c r="KOK101" s="545"/>
      <c r="KOL101" s="545"/>
      <c r="KOM101" s="545"/>
      <c r="KON101" s="545"/>
      <c r="KOP101" s="545"/>
      <c r="KOR101" s="545"/>
      <c r="KOS101" s="545"/>
      <c r="KOT101" s="545"/>
      <c r="KOU101" s="545"/>
      <c r="KOV101" s="545"/>
      <c r="KOX101" s="545"/>
      <c r="KOZ101" s="545"/>
      <c r="KPA101" s="545"/>
      <c r="KPB101" s="545"/>
      <c r="KPC101" s="545"/>
      <c r="KPD101" s="545"/>
      <c r="KPF101" s="545"/>
      <c r="KPH101" s="545"/>
      <c r="KPI101" s="545"/>
      <c r="KPJ101" s="545"/>
      <c r="KPK101" s="545"/>
      <c r="KPL101" s="545"/>
      <c r="KPN101" s="545"/>
      <c r="KPP101" s="545"/>
      <c r="KPQ101" s="545"/>
      <c r="KPR101" s="545"/>
      <c r="KPS101" s="545"/>
      <c r="KPT101" s="545"/>
      <c r="KPV101" s="545"/>
      <c r="KPX101" s="545"/>
      <c r="KPY101" s="545"/>
      <c r="KPZ101" s="545"/>
      <c r="KQA101" s="545"/>
      <c r="KQB101" s="545"/>
      <c r="KQD101" s="545"/>
      <c r="KQF101" s="545"/>
      <c r="KQG101" s="545"/>
      <c r="KQH101" s="545"/>
      <c r="KQI101" s="545"/>
      <c r="KQJ101" s="545"/>
      <c r="KQL101" s="545"/>
      <c r="KQN101" s="545"/>
      <c r="KQO101" s="545"/>
      <c r="KQP101" s="545"/>
      <c r="KQQ101" s="545"/>
      <c r="KQR101" s="545"/>
      <c r="KQT101" s="545"/>
      <c r="KQV101" s="545"/>
      <c r="KQW101" s="545"/>
      <c r="KQX101" s="545"/>
      <c r="KQY101" s="545"/>
      <c r="KQZ101" s="545"/>
      <c r="KRB101" s="545"/>
      <c r="KRD101" s="545"/>
      <c r="KRE101" s="545"/>
      <c r="KRF101" s="545"/>
      <c r="KRG101" s="545"/>
      <c r="KRH101" s="545"/>
      <c r="KRJ101" s="545"/>
      <c r="KRL101" s="545"/>
      <c r="KRM101" s="545"/>
      <c r="KRN101" s="545"/>
      <c r="KRO101" s="545"/>
      <c r="KRP101" s="545"/>
      <c r="KRR101" s="545"/>
      <c r="KRT101" s="545"/>
      <c r="KRU101" s="545"/>
      <c r="KRV101" s="545"/>
      <c r="KRW101" s="545"/>
      <c r="KRX101" s="545"/>
      <c r="KRZ101" s="545"/>
      <c r="KSB101" s="545"/>
      <c r="KSC101" s="545"/>
      <c r="KSD101" s="545"/>
      <c r="KSE101" s="545"/>
      <c r="KSF101" s="545"/>
      <c r="KSH101" s="545"/>
      <c r="KSJ101" s="545"/>
      <c r="KSK101" s="545"/>
      <c r="KSL101" s="545"/>
      <c r="KSM101" s="545"/>
      <c r="KSN101" s="545"/>
      <c r="KSP101" s="545"/>
      <c r="KSR101" s="545"/>
      <c r="KSS101" s="545"/>
      <c r="KST101" s="545"/>
      <c r="KSU101" s="545"/>
      <c r="KSV101" s="545"/>
      <c r="KSX101" s="545"/>
      <c r="KSZ101" s="545"/>
      <c r="KTA101" s="545"/>
      <c r="KTB101" s="545"/>
      <c r="KTC101" s="545"/>
      <c r="KTD101" s="545"/>
      <c r="KTF101" s="545"/>
      <c r="KTH101" s="545"/>
      <c r="KTI101" s="545"/>
      <c r="KTJ101" s="545"/>
      <c r="KTK101" s="545"/>
      <c r="KTL101" s="545"/>
      <c r="KTN101" s="545"/>
      <c r="KTP101" s="545"/>
      <c r="KTQ101" s="545"/>
      <c r="KTR101" s="545"/>
      <c r="KTS101" s="545"/>
      <c r="KTT101" s="545"/>
      <c r="KTV101" s="545"/>
      <c r="KTX101" s="545"/>
      <c r="KTY101" s="545"/>
      <c r="KTZ101" s="545"/>
      <c r="KUA101" s="545"/>
      <c r="KUB101" s="545"/>
      <c r="KUD101" s="545"/>
      <c r="KUF101" s="545"/>
      <c r="KUG101" s="545"/>
      <c r="KUH101" s="545"/>
      <c r="KUI101" s="545"/>
      <c r="KUJ101" s="545"/>
      <c r="KUL101" s="545"/>
      <c r="KUN101" s="545"/>
      <c r="KUO101" s="545"/>
      <c r="KUP101" s="545"/>
      <c r="KUQ101" s="545"/>
      <c r="KUR101" s="545"/>
      <c r="KUT101" s="545"/>
      <c r="KUV101" s="545"/>
      <c r="KUW101" s="545"/>
      <c r="KUX101" s="545"/>
      <c r="KUY101" s="545"/>
      <c r="KUZ101" s="545"/>
      <c r="KVB101" s="545"/>
      <c r="KVD101" s="545"/>
      <c r="KVE101" s="545"/>
      <c r="KVF101" s="545"/>
      <c r="KVG101" s="545"/>
      <c r="KVH101" s="545"/>
      <c r="KVJ101" s="545"/>
      <c r="KVL101" s="545"/>
      <c r="KVM101" s="545"/>
      <c r="KVN101" s="545"/>
      <c r="KVO101" s="545"/>
      <c r="KVP101" s="545"/>
      <c r="KVR101" s="545"/>
      <c r="KVT101" s="545"/>
      <c r="KVU101" s="545"/>
      <c r="KVV101" s="545"/>
      <c r="KVW101" s="545"/>
      <c r="KVX101" s="545"/>
      <c r="KVZ101" s="545"/>
      <c r="KWB101" s="545"/>
      <c r="KWC101" s="545"/>
      <c r="KWD101" s="545"/>
      <c r="KWE101" s="545"/>
      <c r="KWF101" s="545"/>
      <c r="KWH101" s="545"/>
      <c r="KWJ101" s="545"/>
      <c r="KWK101" s="545"/>
      <c r="KWL101" s="545"/>
      <c r="KWM101" s="545"/>
      <c r="KWN101" s="545"/>
      <c r="KWP101" s="545"/>
      <c r="KWR101" s="545"/>
      <c r="KWS101" s="545"/>
      <c r="KWT101" s="545"/>
      <c r="KWU101" s="545"/>
      <c r="KWV101" s="545"/>
      <c r="KWX101" s="545"/>
      <c r="KWZ101" s="545"/>
      <c r="KXA101" s="545"/>
      <c r="KXB101" s="545"/>
      <c r="KXC101" s="545"/>
      <c r="KXD101" s="545"/>
      <c r="KXF101" s="545"/>
      <c r="KXH101" s="545"/>
      <c r="KXI101" s="545"/>
      <c r="KXJ101" s="545"/>
      <c r="KXK101" s="545"/>
      <c r="KXL101" s="545"/>
      <c r="KXN101" s="545"/>
      <c r="KXP101" s="545"/>
      <c r="KXQ101" s="545"/>
      <c r="KXR101" s="545"/>
      <c r="KXS101" s="545"/>
      <c r="KXT101" s="545"/>
      <c r="KXV101" s="545"/>
      <c r="KXX101" s="545"/>
      <c r="KXY101" s="545"/>
      <c r="KXZ101" s="545"/>
      <c r="KYA101" s="545"/>
      <c r="KYB101" s="545"/>
      <c r="KYD101" s="545"/>
      <c r="KYF101" s="545"/>
      <c r="KYG101" s="545"/>
      <c r="KYH101" s="545"/>
      <c r="KYI101" s="545"/>
      <c r="KYJ101" s="545"/>
      <c r="KYL101" s="545"/>
      <c r="KYN101" s="545"/>
      <c r="KYO101" s="545"/>
      <c r="KYP101" s="545"/>
      <c r="KYQ101" s="545"/>
      <c r="KYR101" s="545"/>
      <c r="KYT101" s="545"/>
      <c r="KYV101" s="545"/>
      <c r="KYW101" s="545"/>
      <c r="KYX101" s="545"/>
      <c r="KYY101" s="545"/>
      <c r="KYZ101" s="545"/>
      <c r="KZB101" s="545"/>
      <c r="KZD101" s="545"/>
      <c r="KZE101" s="545"/>
      <c r="KZF101" s="545"/>
      <c r="KZG101" s="545"/>
      <c r="KZH101" s="545"/>
      <c r="KZJ101" s="545"/>
      <c r="KZL101" s="545"/>
      <c r="KZM101" s="545"/>
      <c r="KZN101" s="545"/>
      <c r="KZO101" s="545"/>
      <c r="KZP101" s="545"/>
      <c r="KZR101" s="545"/>
      <c r="KZT101" s="545"/>
      <c r="KZU101" s="545"/>
      <c r="KZV101" s="545"/>
      <c r="KZW101" s="545"/>
      <c r="KZX101" s="545"/>
      <c r="KZZ101" s="545"/>
      <c r="LAB101" s="545"/>
      <c r="LAC101" s="545"/>
      <c r="LAD101" s="545"/>
      <c r="LAE101" s="545"/>
      <c r="LAF101" s="545"/>
      <c r="LAH101" s="545"/>
      <c r="LAJ101" s="545"/>
      <c r="LAK101" s="545"/>
      <c r="LAL101" s="545"/>
      <c r="LAM101" s="545"/>
      <c r="LAN101" s="545"/>
      <c r="LAP101" s="545"/>
      <c r="LAR101" s="545"/>
      <c r="LAS101" s="545"/>
      <c r="LAT101" s="545"/>
      <c r="LAU101" s="545"/>
      <c r="LAV101" s="545"/>
      <c r="LAX101" s="545"/>
      <c r="LAZ101" s="545"/>
      <c r="LBA101" s="545"/>
      <c r="LBB101" s="545"/>
      <c r="LBC101" s="545"/>
      <c r="LBD101" s="545"/>
      <c r="LBF101" s="545"/>
      <c r="LBH101" s="545"/>
      <c r="LBI101" s="545"/>
      <c r="LBJ101" s="545"/>
      <c r="LBK101" s="545"/>
      <c r="LBL101" s="545"/>
      <c r="LBN101" s="545"/>
      <c r="LBP101" s="545"/>
      <c r="LBQ101" s="545"/>
      <c r="LBR101" s="545"/>
      <c r="LBS101" s="545"/>
      <c r="LBT101" s="545"/>
      <c r="LBV101" s="545"/>
      <c r="LBX101" s="545"/>
      <c r="LBY101" s="545"/>
      <c r="LBZ101" s="545"/>
      <c r="LCA101" s="545"/>
      <c r="LCB101" s="545"/>
      <c r="LCD101" s="545"/>
      <c r="LCF101" s="545"/>
      <c r="LCG101" s="545"/>
      <c r="LCH101" s="545"/>
      <c r="LCI101" s="545"/>
      <c r="LCJ101" s="545"/>
      <c r="LCL101" s="545"/>
      <c r="LCN101" s="545"/>
      <c r="LCO101" s="545"/>
      <c r="LCP101" s="545"/>
      <c r="LCQ101" s="545"/>
      <c r="LCR101" s="545"/>
      <c r="LCT101" s="545"/>
      <c r="LCV101" s="545"/>
      <c r="LCW101" s="545"/>
      <c r="LCX101" s="545"/>
      <c r="LCY101" s="545"/>
      <c r="LCZ101" s="545"/>
      <c r="LDB101" s="545"/>
      <c r="LDD101" s="545"/>
      <c r="LDE101" s="545"/>
      <c r="LDF101" s="545"/>
      <c r="LDG101" s="545"/>
      <c r="LDH101" s="545"/>
      <c r="LDJ101" s="545"/>
      <c r="LDL101" s="545"/>
      <c r="LDM101" s="545"/>
      <c r="LDN101" s="545"/>
      <c r="LDO101" s="545"/>
      <c r="LDP101" s="545"/>
      <c r="LDR101" s="545"/>
      <c r="LDT101" s="545"/>
      <c r="LDU101" s="545"/>
      <c r="LDV101" s="545"/>
      <c r="LDW101" s="545"/>
      <c r="LDX101" s="545"/>
      <c r="LDZ101" s="545"/>
      <c r="LEB101" s="545"/>
      <c r="LEC101" s="545"/>
      <c r="LED101" s="545"/>
      <c r="LEE101" s="545"/>
      <c r="LEF101" s="545"/>
      <c r="LEH101" s="545"/>
      <c r="LEJ101" s="545"/>
      <c r="LEK101" s="545"/>
      <c r="LEL101" s="545"/>
      <c r="LEM101" s="545"/>
      <c r="LEN101" s="545"/>
      <c r="LEP101" s="545"/>
      <c r="LER101" s="545"/>
      <c r="LES101" s="545"/>
      <c r="LET101" s="545"/>
      <c r="LEU101" s="545"/>
      <c r="LEV101" s="545"/>
      <c r="LEX101" s="545"/>
      <c r="LEZ101" s="545"/>
      <c r="LFA101" s="545"/>
      <c r="LFB101" s="545"/>
      <c r="LFC101" s="545"/>
      <c r="LFD101" s="545"/>
      <c r="LFF101" s="545"/>
      <c r="LFH101" s="545"/>
      <c r="LFI101" s="545"/>
      <c r="LFJ101" s="545"/>
      <c r="LFK101" s="545"/>
      <c r="LFL101" s="545"/>
      <c r="LFN101" s="545"/>
      <c r="LFP101" s="545"/>
      <c r="LFQ101" s="545"/>
      <c r="LFR101" s="545"/>
      <c r="LFS101" s="545"/>
      <c r="LFT101" s="545"/>
      <c r="LFV101" s="545"/>
      <c r="LFX101" s="545"/>
      <c r="LFY101" s="545"/>
      <c r="LFZ101" s="545"/>
      <c r="LGA101" s="545"/>
      <c r="LGB101" s="545"/>
      <c r="LGD101" s="545"/>
      <c r="LGF101" s="545"/>
      <c r="LGG101" s="545"/>
      <c r="LGH101" s="545"/>
      <c r="LGI101" s="545"/>
      <c r="LGJ101" s="545"/>
      <c r="LGL101" s="545"/>
      <c r="LGN101" s="545"/>
      <c r="LGO101" s="545"/>
      <c r="LGP101" s="545"/>
      <c r="LGQ101" s="545"/>
      <c r="LGR101" s="545"/>
      <c r="LGT101" s="545"/>
      <c r="LGV101" s="545"/>
      <c r="LGW101" s="545"/>
      <c r="LGX101" s="545"/>
      <c r="LGY101" s="545"/>
      <c r="LGZ101" s="545"/>
      <c r="LHB101" s="545"/>
      <c r="LHD101" s="545"/>
      <c r="LHE101" s="545"/>
      <c r="LHF101" s="545"/>
      <c r="LHG101" s="545"/>
      <c r="LHH101" s="545"/>
      <c r="LHJ101" s="545"/>
      <c r="LHL101" s="545"/>
      <c r="LHM101" s="545"/>
      <c r="LHN101" s="545"/>
      <c r="LHO101" s="545"/>
      <c r="LHP101" s="545"/>
      <c r="LHR101" s="545"/>
      <c r="LHT101" s="545"/>
      <c r="LHU101" s="545"/>
      <c r="LHV101" s="545"/>
      <c r="LHW101" s="545"/>
      <c r="LHX101" s="545"/>
      <c r="LHZ101" s="545"/>
      <c r="LIB101" s="545"/>
      <c r="LIC101" s="545"/>
      <c r="LID101" s="545"/>
      <c r="LIE101" s="545"/>
      <c r="LIF101" s="545"/>
      <c r="LIH101" s="545"/>
      <c r="LIJ101" s="545"/>
      <c r="LIK101" s="545"/>
      <c r="LIL101" s="545"/>
      <c r="LIM101" s="545"/>
      <c r="LIN101" s="545"/>
      <c r="LIP101" s="545"/>
      <c r="LIR101" s="545"/>
      <c r="LIS101" s="545"/>
      <c r="LIT101" s="545"/>
      <c r="LIU101" s="545"/>
      <c r="LIV101" s="545"/>
      <c r="LIX101" s="545"/>
      <c r="LIZ101" s="545"/>
      <c r="LJA101" s="545"/>
      <c r="LJB101" s="545"/>
      <c r="LJC101" s="545"/>
      <c r="LJD101" s="545"/>
      <c r="LJF101" s="545"/>
      <c r="LJH101" s="545"/>
      <c r="LJI101" s="545"/>
      <c r="LJJ101" s="545"/>
      <c r="LJK101" s="545"/>
      <c r="LJL101" s="545"/>
      <c r="LJN101" s="545"/>
      <c r="LJP101" s="545"/>
      <c r="LJQ101" s="545"/>
      <c r="LJR101" s="545"/>
      <c r="LJS101" s="545"/>
      <c r="LJT101" s="545"/>
      <c r="LJV101" s="545"/>
      <c r="LJX101" s="545"/>
      <c r="LJY101" s="545"/>
      <c r="LJZ101" s="545"/>
      <c r="LKA101" s="545"/>
      <c r="LKB101" s="545"/>
      <c r="LKD101" s="545"/>
      <c r="LKF101" s="545"/>
      <c r="LKG101" s="545"/>
      <c r="LKH101" s="545"/>
      <c r="LKI101" s="545"/>
      <c r="LKJ101" s="545"/>
      <c r="LKL101" s="545"/>
      <c r="LKN101" s="545"/>
      <c r="LKO101" s="545"/>
      <c r="LKP101" s="545"/>
      <c r="LKQ101" s="545"/>
      <c r="LKR101" s="545"/>
      <c r="LKT101" s="545"/>
      <c r="LKV101" s="545"/>
      <c r="LKW101" s="545"/>
      <c r="LKX101" s="545"/>
      <c r="LKY101" s="545"/>
      <c r="LKZ101" s="545"/>
      <c r="LLB101" s="545"/>
      <c r="LLD101" s="545"/>
      <c r="LLE101" s="545"/>
      <c r="LLF101" s="545"/>
      <c r="LLG101" s="545"/>
      <c r="LLH101" s="545"/>
      <c r="LLJ101" s="545"/>
      <c r="LLL101" s="545"/>
      <c r="LLM101" s="545"/>
      <c r="LLN101" s="545"/>
      <c r="LLO101" s="545"/>
      <c r="LLP101" s="545"/>
      <c r="LLR101" s="545"/>
      <c r="LLT101" s="545"/>
      <c r="LLU101" s="545"/>
      <c r="LLV101" s="545"/>
      <c r="LLW101" s="545"/>
      <c r="LLX101" s="545"/>
      <c r="LLZ101" s="545"/>
      <c r="LMB101" s="545"/>
      <c r="LMC101" s="545"/>
      <c r="LMD101" s="545"/>
      <c r="LME101" s="545"/>
      <c r="LMF101" s="545"/>
      <c r="LMH101" s="545"/>
      <c r="LMJ101" s="545"/>
      <c r="LMK101" s="545"/>
      <c r="LML101" s="545"/>
      <c r="LMM101" s="545"/>
      <c r="LMN101" s="545"/>
      <c r="LMP101" s="545"/>
      <c r="LMR101" s="545"/>
      <c r="LMS101" s="545"/>
      <c r="LMT101" s="545"/>
      <c r="LMU101" s="545"/>
      <c r="LMV101" s="545"/>
      <c r="LMX101" s="545"/>
      <c r="LMZ101" s="545"/>
      <c r="LNA101" s="545"/>
      <c r="LNB101" s="545"/>
      <c r="LNC101" s="545"/>
      <c r="LND101" s="545"/>
      <c r="LNF101" s="545"/>
      <c r="LNH101" s="545"/>
      <c r="LNI101" s="545"/>
      <c r="LNJ101" s="545"/>
      <c r="LNK101" s="545"/>
      <c r="LNL101" s="545"/>
      <c r="LNN101" s="545"/>
      <c r="LNP101" s="545"/>
      <c r="LNQ101" s="545"/>
      <c r="LNR101" s="545"/>
      <c r="LNS101" s="545"/>
      <c r="LNT101" s="545"/>
      <c r="LNV101" s="545"/>
      <c r="LNX101" s="545"/>
      <c r="LNY101" s="545"/>
      <c r="LNZ101" s="545"/>
      <c r="LOA101" s="545"/>
      <c r="LOB101" s="545"/>
      <c r="LOD101" s="545"/>
      <c r="LOF101" s="545"/>
      <c r="LOG101" s="545"/>
      <c r="LOH101" s="545"/>
      <c r="LOI101" s="545"/>
      <c r="LOJ101" s="545"/>
      <c r="LOL101" s="545"/>
      <c r="LON101" s="545"/>
      <c r="LOO101" s="545"/>
      <c r="LOP101" s="545"/>
      <c r="LOQ101" s="545"/>
      <c r="LOR101" s="545"/>
      <c r="LOT101" s="545"/>
      <c r="LOV101" s="545"/>
      <c r="LOW101" s="545"/>
      <c r="LOX101" s="545"/>
      <c r="LOY101" s="545"/>
      <c r="LOZ101" s="545"/>
      <c r="LPB101" s="545"/>
      <c r="LPD101" s="545"/>
      <c r="LPE101" s="545"/>
      <c r="LPF101" s="545"/>
      <c r="LPG101" s="545"/>
      <c r="LPH101" s="545"/>
      <c r="LPJ101" s="545"/>
      <c r="LPL101" s="545"/>
      <c r="LPM101" s="545"/>
      <c r="LPN101" s="545"/>
      <c r="LPO101" s="545"/>
      <c r="LPP101" s="545"/>
      <c r="LPR101" s="545"/>
      <c r="LPT101" s="545"/>
      <c r="LPU101" s="545"/>
      <c r="LPV101" s="545"/>
      <c r="LPW101" s="545"/>
      <c r="LPX101" s="545"/>
      <c r="LPZ101" s="545"/>
      <c r="LQB101" s="545"/>
      <c r="LQC101" s="545"/>
      <c r="LQD101" s="545"/>
      <c r="LQE101" s="545"/>
      <c r="LQF101" s="545"/>
      <c r="LQH101" s="545"/>
      <c r="LQJ101" s="545"/>
      <c r="LQK101" s="545"/>
      <c r="LQL101" s="545"/>
      <c r="LQM101" s="545"/>
      <c r="LQN101" s="545"/>
      <c r="LQP101" s="545"/>
      <c r="LQR101" s="545"/>
      <c r="LQS101" s="545"/>
      <c r="LQT101" s="545"/>
      <c r="LQU101" s="545"/>
      <c r="LQV101" s="545"/>
      <c r="LQX101" s="545"/>
      <c r="LQZ101" s="545"/>
      <c r="LRA101" s="545"/>
      <c r="LRB101" s="545"/>
      <c r="LRC101" s="545"/>
      <c r="LRD101" s="545"/>
      <c r="LRF101" s="545"/>
      <c r="LRH101" s="545"/>
      <c r="LRI101" s="545"/>
      <c r="LRJ101" s="545"/>
      <c r="LRK101" s="545"/>
      <c r="LRL101" s="545"/>
      <c r="LRN101" s="545"/>
      <c r="LRP101" s="545"/>
      <c r="LRQ101" s="545"/>
      <c r="LRR101" s="545"/>
      <c r="LRS101" s="545"/>
      <c r="LRT101" s="545"/>
      <c r="LRV101" s="545"/>
      <c r="LRX101" s="545"/>
      <c r="LRY101" s="545"/>
      <c r="LRZ101" s="545"/>
      <c r="LSA101" s="545"/>
      <c r="LSB101" s="545"/>
      <c r="LSD101" s="545"/>
      <c r="LSF101" s="545"/>
      <c r="LSG101" s="545"/>
      <c r="LSH101" s="545"/>
      <c r="LSI101" s="545"/>
      <c r="LSJ101" s="545"/>
      <c r="LSL101" s="545"/>
      <c r="LSN101" s="545"/>
      <c r="LSO101" s="545"/>
      <c r="LSP101" s="545"/>
      <c r="LSQ101" s="545"/>
      <c r="LSR101" s="545"/>
      <c r="LST101" s="545"/>
      <c r="LSV101" s="545"/>
      <c r="LSW101" s="545"/>
      <c r="LSX101" s="545"/>
      <c r="LSY101" s="545"/>
      <c r="LSZ101" s="545"/>
      <c r="LTB101" s="545"/>
      <c r="LTD101" s="545"/>
      <c r="LTE101" s="545"/>
      <c r="LTF101" s="545"/>
      <c r="LTG101" s="545"/>
      <c r="LTH101" s="545"/>
      <c r="LTJ101" s="545"/>
      <c r="LTL101" s="545"/>
      <c r="LTM101" s="545"/>
      <c r="LTN101" s="545"/>
      <c r="LTO101" s="545"/>
      <c r="LTP101" s="545"/>
      <c r="LTR101" s="545"/>
      <c r="LTT101" s="545"/>
      <c r="LTU101" s="545"/>
      <c r="LTV101" s="545"/>
      <c r="LTW101" s="545"/>
      <c r="LTX101" s="545"/>
      <c r="LTZ101" s="545"/>
      <c r="LUB101" s="545"/>
      <c r="LUC101" s="545"/>
      <c r="LUD101" s="545"/>
      <c r="LUE101" s="545"/>
      <c r="LUF101" s="545"/>
      <c r="LUH101" s="545"/>
      <c r="LUJ101" s="545"/>
      <c r="LUK101" s="545"/>
      <c r="LUL101" s="545"/>
      <c r="LUM101" s="545"/>
      <c r="LUN101" s="545"/>
      <c r="LUP101" s="545"/>
      <c r="LUR101" s="545"/>
      <c r="LUS101" s="545"/>
      <c r="LUT101" s="545"/>
      <c r="LUU101" s="545"/>
      <c r="LUV101" s="545"/>
      <c r="LUX101" s="545"/>
      <c r="LUZ101" s="545"/>
      <c r="LVA101" s="545"/>
      <c r="LVB101" s="545"/>
      <c r="LVC101" s="545"/>
      <c r="LVD101" s="545"/>
      <c r="LVF101" s="545"/>
      <c r="LVH101" s="545"/>
      <c r="LVI101" s="545"/>
      <c r="LVJ101" s="545"/>
      <c r="LVK101" s="545"/>
      <c r="LVL101" s="545"/>
      <c r="LVN101" s="545"/>
      <c r="LVP101" s="545"/>
      <c r="LVQ101" s="545"/>
      <c r="LVR101" s="545"/>
      <c r="LVS101" s="545"/>
      <c r="LVT101" s="545"/>
      <c r="LVV101" s="545"/>
      <c r="LVX101" s="545"/>
      <c r="LVY101" s="545"/>
      <c r="LVZ101" s="545"/>
      <c r="LWA101" s="545"/>
      <c r="LWB101" s="545"/>
      <c r="LWD101" s="545"/>
      <c r="LWF101" s="545"/>
      <c r="LWG101" s="545"/>
      <c r="LWH101" s="545"/>
      <c r="LWI101" s="545"/>
      <c r="LWJ101" s="545"/>
      <c r="LWL101" s="545"/>
      <c r="LWN101" s="545"/>
      <c r="LWO101" s="545"/>
      <c r="LWP101" s="545"/>
      <c r="LWQ101" s="545"/>
      <c r="LWR101" s="545"/>
      <c r="LWT101" s="545"/>
      <c r="LWV101" s="545"/>
      <c r="LWW101" s="545"/>
      <c r="LWX101" s="545"/>
      <c r="LWY101" s="545"/>
      <c r="LWZ101" s="545"/>
      <c r="LXB101" s="545"/>
      <c r="LXD101" s="545"/>
      <c r="LXE101" s="545"/>
      <c r="LXF101" s="545"/>
      <c r="LXG101" s="545"/>
      <c r="LXH101" s="545"/>
      <c r="LXJ101" s="545"/>
      <c r="LXL101" s="545"/>
      <c r="LXM101" s="545"/>
      <c r="LXN101" s="545"/>
      <c r="LXO101" s="545"/>
      <c r="LXP101" s="545"/>
      <c r="LXR101" s="545"/>
      <c r="LXT101" s="545"/>
      <c r="LXU101" s="545"/>
      <c r="LXV101" s="545"/>
      <c r="LXW101" s="545"/>
      <c r="LXX101" s="545"/>
      <c r="LXZ101" s="545"/>
      <c r="LYB101" s="545"/>
      <c r="LYC101" s="545"/>
      <c r="LYD101" s="545"/>
      <c r="LYE101" s="545"/>
      <c r="LYF101" s="545"/>
      <c r="LYH101" s="545"/>
      <c r="LYJ101" s="545"/>
      <c r="LYK101" s="545"/>
      <c r="LYL101" s="545"/>
      <c r="LYM101" s="545"/>
      <c r="LYN101" s="545"/>
      <c r="LYP101" s="545"/>
      <c r="LYR101" s="545"/>
      <c r="LYS101" s="545"/>
      <c r="LYT101" s="545"/>
      <c r="LYU101" s="545"/>
      <c r="LYV101" s="545"/>
      <c r="LYX101" s="545"/>
      <c r="LYZ101" s="545"/>
      <c r="LZA101" s="545"/>
      <c r="LZB101" s="545"/>
      <c r="LZC101" s="545"/>
      <c r="LZD101" s="545"/>
      <c r="LZF101" s="545"/>
      <c r="LZH101" s="545"/>
      <c r="LZI101" s="545"/>
      <c r="LZJ101" s="545"/>
      <c r="LZK101" s="545"/>
      <c r="LZL101" s="545"/>
      <c r="LZN101" s="545"/>
      <c r="LZP101" s="545"/>
      <c r="LZQ101" s="545"/>
      <c r="LZR101" s="545"/>
      <c r="LZS101" s="545"/>
      <c r="LZT101" s="545"/>
      <c r="LZV101" s="545"/>
      <c r="LZX101" s="545"/>
      <c r="LZY101" s="545"/>
      <c r="LZZ101" s="545"/>
      <c r="MAA101" s="545"/>
      <c r="MAB101" s="545"/>
      <c r="MAD101" s="545"/>
      <c r="MAF101" s="545"/>
      <c r="MAG101" s="545"/>
      <c r="MAH101" s="545"/>
      <c r="MAI101" s="545"/>
      <c r="MAJ101" s="545"/>
      <c r="MAL101" s="545"/>
      <c r="MAN101" s="545"/>
      <c r="MAO101" s="545"/>
      <c r="MAP101" s="545"/>
      <c r="MAQ101" s="545"/>
      <c r="MAR101" s="545"/>
      <c r="MAT101" s="545"/>
      <c r="MAV101" s="545"/>
      <c r="MAW101" s="545"/>
      <c r="MAX101" s="545"/>
      <c r="MAY101" s="545"/>
      <c r="MAZ101" s="545"/>
      <c r="MBB101" s="545"/>
      <c r="MBD101" s="545"/>
      <c r="MBE101" s="545"/>
      <c r="MBF101" s="545"/>
      <c r="MBG101" s="545"/>
      <c r="MBH101" s="545"/>
      <c r="MBJ101" s="545"/>
      <c r="MBL101" s="545"/>
      <c r="MBM101" s="545"/>
      <c r="MBN101" s="545"/>
      <c r="MBO101" s="545"/>
      <c r="MBP101" s="545"/>
      <c r="MBR101" s="545"/>
      <c r="MBT101" s="545"/>
      <c r="MBU101" s="545"/>
      <c r="MBV101" s="545"/>
      <c r="MBW101" s="545"/>
      <c r="MBX101" s="545"/>
      <c r="MBZ101" s="545"/>
      <c r="MCB101" s="545"/>
      <c r="MCC101" s="545"/>
      <c r="MCD101" s="545"/>
      <c r="MCE101" s="545"/>
      <c r="MCF101" s="545"/>
      <c r="MCH101" s="545"/>
      <c r="MCJ101" s="545"/>
      <c r="MCK101" s="545"/>
      <c r="MCL101" s="545"/>
      <c r="MCM101" s="545"/>
      <c r="MCN101" s="545"/>
      <c r="MCP101" s="545"/>
      <c r="MCR101" s="545"/>
      <c r="MCS101" s="545"/>
      <c r="MCT101" s="545"/>
      <c r="MCU101" s="545"/>
      <c r="MCV101" s="545"/>
      <c r="MCX101" s="545"/>
      <c r="MCZ101" s="545"/>
      <c r="MDA101" s="545"/>
      <c r="MDB101" s="545"/>
      <c r="MDC101" s="545"/>
      <c r="MDD101" s="545"/>
      <c r="MDF101" s="545"/>
      <c r="MDH101" s="545"/>
      <c r="MDI101" s="545"/>
      <c r="MDJ101" s="545"/>
      <c r="MDK101" s="545"/>
      <c r="MDL101" s="545"/>
      <c r="MDN101" s="545"/>
      <c r="MDP101" s="545"/>
      <c r="MDQ101" s="545"/>
      <c r="MDR101" s="545"/>
      <c r="MDS101" s="545"/>
      <c r="MDT101" s="545"/>
      <c r="MDV101" s="545"/>
      <c r="MDX101" s="545"/>
      <c r="MDY101" s="545"/>
      <c r="MDZ101" s="545"/>
      <c r="MEA101" s="545"/>
      <c r="MEB101" s="545"/>
      <c r="MED101" s="545"/>
      <c r="MEF101" s="545"/>
      <c r="MEG101" s="545"/>
      <c r="MEH101" s="545"/>
      <c r="MEI101" s="545"/>
      <c r="MEJ101" s="545"/>
      <c r="MEL101" s="545"/>
      <c r="MEN101" s="545"/>
      <c r="MEO101" s="545"/>
      <c r="MEP101" s="545"/>
      <c r="MEQ101" s="545"/>
      <c r="MER101" s="545"/>
      <c r="MET101" s="545"/>
      <c r="MEV101" s="545"/>
      <c r="MEW101" s="545"/>
      <c r="MEX101" s="545"/>
      <c r="MEY101" s="545"/>
      <c r="MEZ101" s="545"/>
      <c r="MFB101" s="545"/>
      <c r="MFD101" s="545"/>
      <c r="MFE101" s="545"/>
      <c r="MFF101" s="545"/>
      <c r="MFG101" s="545"/>
      <c r="MFH101" s="545"/>
      <c r="MFJ101" s="545"/>
      <c r="MFL101" s="545"/>
      <c r="MFM101" s="545"/>
      <c r="MFN101" s="545"/>
      <c r="MFO101" s="545"/>
      <c r="MFP101" s="545"/>
      <c r="MFR101" s="545"/>
      <c r="MFT101" s="545"/>
      <c r="MFU101" s="545"/>
      <c r="MFV101" s="545"/>
      <c r="MFW101" s="545"/>
      <c r="MFX101" s="545"/>
      <c r="MFZ101" s="545"/>
      <c r="MGB101" s="545"/>
      <c r="MGC101" s="545"/>
      <c r="MGD101" s="545"/>
      <c r="MGE101" s="545"/>
      <c r="MGF101" s="545"/>
      <c r="MGH101" s="545"/>
      <c r="MGJ101" s="545"/>
      <c r="MGK101" s="545"/>
      <c r="MGL101" s="545"/>
      <c r="MGM101" s="545"/>
      <c r="MGN101" s="545"/>
      <c r="MGP101" s="545"/>
      <c r="MGR101" s="545"/>
      <c r="MGS101" s="545"/>
      <c r="MGT101" s="545"/>
      <c r="MGU101" s="545"/>
      <c r="MGV101" s="545"/>
      <c r="MGX101" s="545"/>
      <c r="MGZ101" s="545"/>
      <c r="MHA101" s="545"/>
      <c r="MHB101" s="545"/>
      <c r="MHC101" s="545"/>
      <c r="MHD101" s="545"/>
      <c r="MHF101" s="545"/>
      <c r="MHH101" s="545"/>
      <c r="MHI101" s="545"/>
      <c r="MHJ101" s="545"/>
      <c r="MHK101" s="545"/>
      <c r="MHL101" s="545"/>
      <c r="MHN101" s="545"/>
      <c r="MHP101" s="545"/>
      <c r="MHQ101" s="545"/>
      <c r="MHR101" s="545"/>
      <c r="MHS101" s="545"/>
      <c r="MHT101" s="545"/>
      <c r="MHV101" s="545"/>
      <c r="MHX101" s="545"/>
      <c r="MHY101" s="545"/>
      <c r="MHZ101" s="545"/>
      <c r="MIA101" s="545"/>
      <c r="MIB101" s="545"/>
      <c r="MID101" s="545"/>
      <c r="MIF101" s="545"/>
      <c r="MIG101" s="545"/>
      <c r="MIH101" s="545"/>
      <c r="MII101" s="545"/>
      <c r="MIJ101" s="545"/>
      <c r="MIL101" s="545"/>
      <c r="MIN101" s="545"/>
      <c r="MIO101" s="545"/>
      <c r="MIP101" s="545"/>
      <c r="MIQ101" s="545"/>
      <c r="MIR101" s="545"/>
      <c r="MIT101" s="545"/>
      <c r="MIV101" s="545"/>
      <c r="MIW101" s="545"/>
      <c r="MIX101" s="545"/>
      <c r="MIY101" s="545"/>
      <c r="MIZ101" s="545"/>
      <c r="MJB101" s="545"/>
      <c r="MJD101" s="545"/>
      <c r="MJE101" s="545"/>
      <c r="MJF101" s="545"/>
      <c r="MJG101" s="545"/>
      <c r="MJH101" s="545"/>
      <c r="MJJ101" s="545"/>
      <c r="MJL101" s="545"/>
      <c r="MJM101" s="545"/>
      <c r="MJN101" s="545"/>
      <c r="MJO101" s="545"/>
      <c r="MJP101" s="545"/>
      <c r="MJR101" s="545"/>
      <c r="MJT101" s="545"/>
      <c r="MJU101" s="545"/>
      <c r="MJV101" s="545"/>
      <c r="MJW101" s="545"/>
      <c r="MJX101" s="545"/>
      <c r="MJZ101" s="545"/>
      <c r="MKB101" s="545"/>
      <c r="MKC101" s="545"/>
      <c r="MKD101" s="545"/>
      <c r="MKE101" s="545"/>
      <c r="MKF101" s="545"/>
      <c r="MKH101" s="545"/>
      <c r="MKJ101" s="545"/>
      <c r="MKK101" s="545"/>
      <c r="MKL101" s="545"/>
      <c r="MKM101" s="545"/>
      <c r="MKN101" s="545"/>
      <c r="MKP101" s="545"/>
      <c r="MKR101" s="545"/>
      <c r="MKS101" s="545"/>
      <c r="MKT101" s="545"/>
      <c r="MKU101" s="545"/>
      <c r="MKV101" s="545"/>
      <c r="MKX101" s="545"/>
      <c r="MKZ101" s="545"/>
      <c r="MLA101" s="545"/>
      <c r="MLB101" s="545"/>
      <c r="MLC101" s="545"/>
      <c r="MLD101" s="545"/>
      <c r="MLF101" s="545"/>
      <c r="MLH101" s="545"/>
      <c r="MLI101" s="545"/>
      <c r="MLJ101" s="545"/>
      <c r="MLK101" s="545"/>
      <c r="MLL101" s="545"/>
      <c r="MLN101" s="545"/>
      <c r="MLP101" s="545"/>
      <c r="MLQ101" s="545"/>
      <c r="MLR101" s="545"/>
      <c r="MLS101" s="545"/>
      <c r="MLT101" s="545"/>
      <c r="MLV101" s="545"/>
      <c r="MLX101" s="545"/>
      <c r="MLY101" s="545"/>
      <c r="MLZ101" s="545"/>
      <c r="MMA101" s="545"/>
      <c r="MMB101" s="545"/>
      <c r="MMD101" s="545"/>
      <c r="MMF101" s="545"/>
      <c r="MMG101" s="545"/>
      <c r="MMH101" s="545"/>
      <c r="MMI101" s="545"/>
      <c r="MMJ101" s="545"/>
      <c r="MML101" s="545"/>
      <c r="MMN101" s="545"/>
      <c r="MMO101" s="545"/>
      <c r="MMP101" s="545"/>
      <c r="MMQ101" s="545"/>
      <c r="MMR101" s="545"/>
      <c r="MMT101" s="545"/>
      <c r="MMV101" s="545"/>
      <c r="MMW101" s="545"/>
      <c r="MMX101" s="545"/>
      <c r="MMY101" s="545"/>
      <c r="MMZ101" s="545"/>
      <c r="MNB101" s="545"/>
      <c r="MND101" s="545"/>
      <c r="MNE101" s="545"/>
      <c r="MNF101" s="545"/>
      <c r="MNG101" s="545"/>
      <c r="MNH101" s="545"/>
      <c r="MNJ101" s="545"/>
      <c r="MNL101" s="545"/>
      <c r="MNM101" s="545"/>
      <c r="MNN101" s="545"/>
      <c r="MNO101" s="545"/>
      <c r="MNP101" s="545"/>
      <c r="MNR101" s="545"/>
      <c r="MNT101" s="545"/>
      <c r="MNU101" s="545"/>
      <c r="MNV101" s="545"/>
      <c r="MNW101" s="545"/>
      <c r="MNX101" s="545"/>
      <c r="MNZ101" s="545"/>
      <c r="MOB101" s="545"/>
      <c r="MOC101" s="545"/>
      <c r="MOD101" s="545"/>
      <c r="MOE101" s="545"/>
      <c r="MOF101" s="545"/>
      <c r="MOH101" s="545"/>
      <c r="MOJ101" s="545"/>
      <c r="MOK101" s="545"/>
      <c r="MOL101" s="545"/>
      <c r="MOM101" s="545"/>
      <c r="MON101" s="545"/>
      <c r="MOP101" s="545"/>
      <c r="MOR101" s="545"/>
      <c r="MOS101" s="545"/>
      <c r="MOT101" s="545"/>
      <c r="MOU101" s="545"/>
      <c r="MOV101" s="545"/>
      <c r="MOX101" s="545"/>
      <c r="MOZ101" s="545"/>
      <c r="MPA101" s="545"/>
      <c r="MPB101" s="545"/>
      <c r="MPC101" s="545"/>
      <c r="MPD101" s="545"/>
      <c r="MPF101" s="545"/>
      <c r="MPH101" s="545"/>
      <c r="MPI101" s="545"/>
      <c r="MPJ101" s="545"/>
      <c r="MPK101" s="545"/>
      <c r="MPL101" s="545"/>
      <c r="MPN101" s="545"/>
      <c r="MPP101" s="545"/>
      <c r="MPQ101" s="545"/>
      <c r="MPR101" s="545"/>
      <c r="MPS101" s="545"/>
      <c r="MPT101" s="545"/>
      <c r="MPV101" s="545"/>
      <c r="MPX101" s="545"/>
      <c r="MPY101" s="545"/>
      <c r="MPZ101" s="545"/>
      <c r="MQA101" s="545"/>
      <c r="MQB101" s="545"/>
      <c r="MQD101" s="545"/>
      <c r="MQF101" s="545"/>
      <c r="MQG101" s="545"/>
      <c r="MQH101" s="545"/>
      <c r="MQI101" s="545"/>
      <c r="MQJ101" s="545"/>
      <c r="MQL101" s="545"/>
      <c r="MQN101" s="545"/>
      <c r="MQO101" s="545"/>
      <c r="MQP101" s="545"/>
      <c r="MQQ101" s="545"/>
      <c r="MQR101" s="545"/>
      <c r="MQT101" s="545"/>
      <c r="MQV101" s="545"/>
      <c r="MQW101" s="545"/>
      <c r="MQX101" s="545"/>
      <c r="MQY101" s="545"/>
      <c r="MQZ101" s="545"/>
      <c r="MRB101" s="545"/>
      <c r="MRD101" s="545"/>
      <c r="MRE101" s="545"/>
      <c r="MRF101" s="545"/>
      <c r="MRG101" s="545"/>
      <c r="MRH101" s="545"/>
      <c r="MRJ101" s="545"/>
      <c r="MRL101" s="545"/>
      <c r="MRM101" s="545"/>
      <c r="MRN101" s="545"/>
      <c r="MRO101" s="545"/>
      <c r="MRP101" s="545"/>
      <c r="MRR101" s="545"/>
      <c r="MRT101" s="545"/>
      <c r="MRU101" s="545"/>
      <c r="MRV101" s="545"/>
      <c r="MRW101" s="545"/>
      <c r="MRX101" s="545"/>
      <c r="MRZ101" s="545"/>
      <c r="MSB101" s="545"/>
      <c r="MSC101" s="545"/>
      <c r="MSD101" s="545"/>
      <c r="MSE101" s="545"/>
      <c r="MSF101" s="545"/>
      <c r="MSH101" s="545"/>
      <c r="MSJ101" s="545"/>
      <c r="MSK101" s="545"/>
      <c r="MSL101" s="545"/>
      <c r="MSM101" s="545"/>
      <c r="MSN101" s="545"/>
      <c r="MSP101" s="545"/>
      <c r="MSR101" s="545"/>
      <c r="MSS101" s="545"/>
      <c r="MST101" s="545"/>
      <c r="MSU101" s="545"/>
      <c r="MSV101" s="545"/>
      <c r="MSX101" s="545"/>
      <c r="MSZ101" s="545"/>
      <c r="MTA101" s="545"/>
      <c r="MTB101" s="545"/>
      <c r="MTC101" s="545"/>
      <c r="MTD101" s="545"/>
      <c r="MTF101" s="545"/>
      <c r="MTH101" s="545"/>
      <c r="MTI101" s="545"/>
      <c r="MTJ101" s="545"/>
      <c r="MTK101" s="545"/>
      <c r="MTL101" s="545"/>
      <c r="MTN101" s="545"/>
      <c r="MTP101" s="545"/>
      <c r="MTQ101" s="545"/>
      <c r="MTR101" s="545"/>
      <c r="MTS101" s="545"/>
      <c r="MTT101" s="545"/>
      <c r="MTV101" s="545"/>
      <c r="MTX101" s="545"/>
      <c r="MTY101" s="545"/>
      <c r="MTZ101" s="545"/>
      <c r="MUA101" s="545"/>
      <c r="MUB101" s="545"/>
      <c r="MUD101" s="545"/>
      <c r="MUF101" s="545"/>
      <c r="MUG101" s="545"/>
      <c r="MUH101" s="545"/>
      <c r="MUI101" s="545"/>
      <c r="MUJ101" s="545"/>
      <c r="MUL101" s="545"/>
      <c r="MUN101" s="545"/>
      <c r="MUO101" s="545"/>
      <c r="MUP101" s="545"/>
      <c r="MUQ101" s="545"/>
      <c r="MUR101" s="545"/>
      <c r="MUT101" s="545"/>
      <c r="MUV101" s="545"/>
      <c r="MUW101" s="545"/>
      <c r="MUX101" s="545"/>
      <c r="MUY101" s="545"/>
      <c r="MUZ101" s="545"/>
      <c r="MVB101" s="545"/>
      <c r="MVD101" s="545"/>
      <c r="MVE101" s="545"/>
      <c r="MVF101" s="545"/>
      <c r="MVG101" s="545"/>
      <c r="MVH101" s="545"/>
      <c r="MVJ101" s="545"/>
      <c r="MVL101" s="545"/>
      <c r="MVM101" s="545"/>
      <c r="MVN101" s="545"/>
      <c r="MVO101" s="545"/>
      <c r="MVP101" s="545"/>
      <c r="MVR101" s="545"/>
      <c r="MVT101" s="545"/>
      <c r="MVU101" s="545"/>
      <c r="MVV101" s="545"/>
      <c r="MVW101" s="545"/>
      <c r="MVX101" s="545"/>
      <c r="MVZ101" s="545"/>
      <c r="MWB101" s="545"/>
      <c r="MWC101" s="545"/>
      <c r="MWD101" s="545"/>
      <c r="MWE101" s="545"/>
      <c r="MWF101" s="545"/>
      <c r="MWH101" s="545"/>
      <c r="MWJ101" s="545"/>
      <c r="MWK101" s="545"/>
      <c r="MWL101" s="545"/>
      <c r="MWM101" s="545"/>
      <c r="MWN101" s="545"/>
      <c r="MWP101" s="545"/>
      <c r="MWR101" s="545"/>
      <c r="MWS101" s="545"/>
      <c r="MWT101" s="545"/>
      <c r="MWU101" s="545"/>
      <c r="MWV101" s="545"/>
      <c r="MWX101" s="545"/>
      <c r="MWZ101" s="545"/>
      <c r="MXA101" s="545"/>
      <c r="MXB101" s="545"/>
      <c r="MXC101" s="545"/>
      <c r="MXD101" s="545"/>
      <c r="MXF101" s="545"/>
      <c r="MXH101" s="545"/>
      <c r="MXI101" s="545"/>
      <c r="MXJ101" s="545"/>
      <c r="MXK101" s="545"/>
      <c r="MXL101" s="545"/>
      <c r="MXN101" s="545"/>
      <c r="MXP101" s="545"/>
      <c r="MXQ101" s="545"/>
      <c r="MXR101" s="545"/>
      <c r="MXS101" s="545"/>
      <c r="MXT101" s="545"/>
      <c r="MXV101" s="545"/>
      <c r="MXX101" s="545"/>
      <c r="MXY101" s="545"/>
      <c r="MXZ101" s="545"/>
      <c r="MYA101" s="545"/>
      <c r="MYB101" s="545"/>
      <c r="MYD101" s="545"/>
      <c r="MYF101" s="545"/>
      <c r="MYG101" s="545"/>
      <c r="MYH101" s="545"/>
      <c r="MYI101" s="545"/>
      <c r="MYJ101" s="545"/>
      <c r="MYL101" s="545"/>
      <c r="MYN101" s="545"/>
      <c r="MYO101" s="545"/>
      <c r="MYP101" s="545"/>
      <c r="MYQ101" s="545"/>
      <c r="MYR101" s="545"/>
      <c r="MYT101" s="545"/>
      <c r="MYV101" s="545"/>
      <c r="MYW101" s="545"/>
      <c r="MYX101" s="545"/>
      <c r="MYY101" s="545"/>
      <c r="MYZ101" s="545"/>
      <c r="MZB101" s="545"/>
      <c r="MZD101" s="545"/>
      <c r="MZE101" s="545"/>
      <c r="MZF101" s="545"/>
      <c r="MZG101" s="545"/>
      <c r="MZH101" s="545"/>
      <c r="MZJ101" s="545"/>
      <c r="MZL101" s="545"/>
      <c r="MZM101" s="545"/>
      <c r="MZN101" s="545"/>
      <c r="MZO101" s="545"/>
      <c r="MZP101" s="545"/>
      <c r="MZR101" s="545"/>
      <c r="MZT101" s="545"/>
      <c r="MZU101" s="545"/>
      <c r="MZV101" s="545"/>
      <c r="MZW101" s="545"/>
      <c r="MZX101" s="545"/>
      <c r="MZZ101" s="545"/>
      <c r="NAB101" s="545"/>
      <c r="NAC101" s="545"/>
      <c r="NAD101" s="545"/>
      <c r="NAE101" s="545"/>
      <c r="NAF101" s="545"/>
      <c r="NAH101" s="545"/>
      <c r="NAJ101" s="545"/>
      <c r="NAK101" s="545"/>
      <c r="NAL101" s="545"/>
      <c r="NAM101" s="545"/>
      <c r="NAN101" s="545"/>
      <c r="NAP101" s="545"/>
      <c r="NAR101" s="545"/>
      <c r="NAS101" s="545"/>
      <c r="NAT101" s="545"/>
      <c r="NAU101" s="545"/>
      <c r="NAV101" s="545"/>
      <c r="NAX101" s="545"/>
      <c r="NAZ101" s="545"/>
      <c r="NBA101" s="545"/>
      <c r="NBB101" s="545"/>
      <c r="NBC101" s="545"/>
      <c r="NBD101" s="545"/>
      <c r="NBF101" s="545"/>
      <c r="NBH101" s="545"/>
      <c r="NBI101" s="545"/>
      <c r="NBJ101" s="545"/>
      <c r="NBK101" s="545"/>
      <c r="NBL101" s="545"/>
      <c r="NBN101" s="545"/>
      <c r="NBP101" s="545"/>
      <c r="NBQ101" s="545"/>
      <c r="NBR101" s="545"/>
      <c r="NBS101" s="545"/>
      <c r="NBT101" s="545"/>
      <c r="NBV101" s="545"/>
      <c r="NBX101" s="545"/>
      <c r="NBY101" s="545"/>
      <c r="NBZ101" s="545"/>
      <c r="NCA101" s="545"/>
      <c r="NCB101" s="545"/>
      <c r="NCD101" s="545"/>
      <c r="NCF101" s="545"/>
      <c r="NCG101" s="545"/>
      <c r="NCH101" s="545"/>
      <c r="NCI101" s="545"/>
      <c r="NCJ101" s="545"/>
      <c r="NCL101" s="545"/>
      <c r="NCN101" s="545"/>
      <c r="NCO101" s="545"/>
      <c r="NCP101" s="545"/>
      <c r="NCQ101" s="545"/>
      <c r="NCR101" s="545"/>
      <c r="NCT101" s="545"/>
      <c r="NCV101" s="545"/>
      <c r="NCW101" s="545"/>
      <c r="NCX101" s="545"/>
      <c r="NCY101" s="545"/>
      <c r="NCZ101" s="545"/>
      <c r="NDB101" s="545"/>
      <c r="NDD101" s="545"/>
      <c r="NDE101" s="545"/>
      <c r="NDF101" s="545"/>
      <c r="NDG101" s="545"/>
      <c r="NDH101" s="545"/>
      <c r="NDJ101" s="545"/>
      <c r="NDL101" s="545"/>
      <c r="NDM101" s="545"/>
      <c r="NDN101" s="545"/>
      <c r="NDO101" s="545"/>
      <c r="NDP101" s="545"/>
      <c r="NDR101" s="545"/>
      <c r="NDT101" s="545"/>
      <c r="NDU101" s="545"/>
      <c r="NDV101" s="545"/>
      <c r="NDW101" s="545"/>
      <c r="NDX101" s="545"/>
      <c r="NDZ101" s="545"/>
      <c r="NEB101" s="545"/>
      <c r="NEC101" s="545"/>
      <c r="NED101" s="545"/>
      <c r="NEE101" s="545"/>
      <c r="NEF101" s="545"/>
      <c r="NEH101" s="545"/>
      <c r="NEJ101" s="545"/>
      <c r="NEK101" s="545"/>
      <c r="NEL101" s="545"/>
      <c r="NEM101" s="545"/>
      <c r="NEN101" s="545"/>
      <c r="NEP101" s="545"/>
      <c r="NER101" s="545"/>
      <c r="NES101" s="545"/>
      <c r="NET101" s="545"/>
      <c r="NEU101" s="545"/>
      <c r="NEV101" s="545"/>
      <c r="NEX101" s="545"/>
      <c r="NEZ101" s="545"/>
      <c r="NFA101" s="545"/>
      <c r="NFB101" s="545"/>
      <c r="NFC101" s="545"/>
      <c r="NFD101" s="545"/>
      <c r="NFF101" s="545"/>
      <c r="NFH101" s="545"/>
      <c r="NFI101" s="545"/>
      <c r="NFJ101" s="545"/>
      <c r="NFK101" s="545"/>
      <c r="NFL101" s="545"/>
      <c r="NFN101" s="545"/>
      <c r="NFP101" s="545"/>
      <c r="NFQ101" s="545"/>
      <c r="NFR101" s="545"/>
      <c r="NFS101" s="545"/>
      <c r="NFT101" s="545"/>
      <c r="NFV101" s="545"/>
      <c r="NFX101" s="545"/>
      <c r="NFY101" s="545"/>
      <c r="NFZ101" s="545"/>
      <c r="NGA101" s="545"/>
      <c r="NGB101" s="545"/>
      <c r="NGD101" s="545"/>
      <c r="NGF101" s="545"/>
      <c r="NGG101" s="545"/>
      <c r="NGH101" s="545"/>
      <c r="NGI101" s="545"/>
      <c r="NGJ101" s="545"/>
      <c r="NGL101" s="545"/>
      <c r="NGN101" s="545"/>
      <c r="NGO101" s="545"/>
      <c r="NGP101" s="545"/>
      <c r="NGQ101" s="545"/>
      <c r="NGR101" s="545"/>
      <c r="NGT101" s="545"/>
      <c r="NGV101" s="545"/>
      <c r="NGW101" s="545"/>
      <c r="NGX101" s="545"/>
      <c r="NGY101" s="545"/>
      <c r="NGZ101" s="545"/>
      <c r="NHB101" s="545"/>
      <c r="NHD101" s="545"/>
      <c r="NHE101" s="545"/>
      <c r="NHF101" s="545"/>
      <c r="NHG101" s="545"/>
      <c r="NHH101" s="545"/>
      <c r="NHJ101" s="545"/>
      <c r="NHL101" s="545"/>
      <c r="NHM101" s="545"/>
      <c r="NHN101" s="545"/>
      <c r="NHO101" s="545"/>
      <c r="NHP101" s="545"/>
      <c r="NHR101" s="545"/>
      <c r="NHT101" s="545"/>
      <c r="NHU101" s="545"/>
      <c r="NHV101" s="545"/>
      <c r="NHW101" s="545"/>
      <c r="NHX101" s="545"/>
      <c r="NHZ101" s="545"/>
      <c r="NIB101" s="545"/>
      <c r="NIC101" s="545"/>
      <c r="NID101" s="545"/>
      <c r="NIE101" s="545"/>
      <c r="NIF101" s="545"/>
      <c r="NIH101" s="545"/>
      <c r="NIJ101" s="545"/>
      <c r="NIK101" s="545"/>
      <c r="NIL101" s="545"/>
      <c r="NIM101" s="545"/>
      <c r="NIN101" s="545"/>
      <c r="NIP101" s="545"/>
      <c r="NIR101" s="545"/>
      <c r="NIS101" s="545"/>
      <c r="NIT101" s="545"/>
      <c r="NIU101" s="545"/>
      <c r="NIV101" s="545"/>
      <c r="NIX101" s="545"/>
      <c r="NIZ101" s="545"/>
      <c r="NJA101" s="545"/>
      <c r="NJB101" s="545"/>
      <c r="NJC101" s="545"/>
      <c r="NJD101" s="545"/>
      <c r="NJF101" s="545"/>
      <c r="NJH101" s="545"/>
      <c r="NJI101" s="545"/>
      <c r="NJJ101" s="545"/>
      <c r="NJK101" s="545"/>
      <c r="NJL101" s="545"/>
      <c r="NJN101" s="545"/>
      <c r="NJP101" s="545"/>
      <c r="NJQ101" s="545"/>
      <c r="NJR101" s="545"/>
      <c r="NJS101" s="545"/>
      <c r="NJT101" s="545"/>
      <c r="NJV101" s="545"/>
      <c r="NJX101" s="545"/>
      <c r="NJY101" s="545"/>
      <c r="NJZ101" s="545"/>
      <c r="NKA101" s="545"/>
      <c r="NKB101" s="545"/>
      <c r="NKD101" s="545"/>
      <c r="NKF101" s="545"/>
      <c r="NKG101" s="545"/>
      <c r="NKH101" s="545"/>
      <c r="NKI101" s="545"/>
      <c r="NKJ101" s="545"/>
      <c r="NKL101" s="545"/>
      <c r="NKN101" s="545"/>
      <c r="NKO101" s="545"/>
      <c r="NKP101" s="545"/>
      <c r="NKQ101" s="545"/>
      <c r="NKR101" s="545"/>
      <c r="NKT101" s="545"/>
      <c r="NKV101" s="545"/>
      <c r="NKW101" s="545"/>
      <c r="NKX101" s="545"/>
      <c r="NKY101" s="545"/>
      <c r="NKZ101" s="545"/>
      <c r="NLB101" s="545"/>
      <c r="NLD101" s="545"/>
      <c r="NLE101" s="545"/>
      <c r="NLF101" s="545"/>
      <c r="NLG101" s="545"/>
      <c r="NLH101" s="545"/>
      <c r="NLJ101" s="545"/>
      <c r="NLL101" s="545"/>
      <c r="NLM101" s="545"/>
      <c r="NLN101" s="545"/>
      <c r="NLO101" s="545"/>
      <c r="NLP101" s="545"/>
      <c r="NLR101" s="545"/>
      <c r="NLT101" s="545"/>
      <c r="NLU101" s="545"/>
      <c r="NLV101" s="545"/>
      <c r="NLW101" s="545"/>
      <c r="NLX101" s="545"/>
      <c r="NLZ101" s="545"/>
      <c r="NMB101" s="545"/>
      <c r="NMC101" s="545"/>
      <c r="NMD101" s="545"/>
      <c r="NME101" s="545"/>
      <c r="NMF101" s="545"/>
      <c r="NMH101" s="545"/>
      <c r="NMJ101" s="545"/>
      <c r="NMK101" s="545"/>
      <c r="NML101" s="545"/>
      <c r="NMM101" s="545"/>
      <c r="NMN101" s="545"/>
      <c r="NMP101" s="545"/>
      <c r="NMR101" s="545"/>
      <c r="NMS101" s="545"/>
      <c r="NMT101" s="545"/>
      <c r="NMU101" s="545"/>
      <c r="NMV101" s="545"/>
      <c r="NMX101" s="545"/>
      <c r="NMZ101" s="545"/>
      <c r="NNA101" s="545"/>
      <c r="NNB101" s="545"/>
      <c r="NNC101" s="545"/>
      <c r="NND101" s="545"/>
      <c r="NNF101" s="545"/>
      <c r="NNH101" s="545"/>
      <c r="NNI101" s="545"/>
      <c r="NNJ101" s="545"/>
      <c r="NNK101" s="545"/>
      <c r="NNL101" s="545"/>
      <c r="NNN101" s="545"/>
      <c r="NNP101" s="545"/>
      <c r="NNQ101" s="545"/>
      <c r="NNR101" s="545"/>
      <c r="NNS101" s="545"/>
      <c r="NNT101" s="545"/>
      <c r="NNV101" s="545"/>
      <c r="NNX101" s="545"/>
      <c r="NNY101" s="545"/>
      <c r="NNZ101" s="545"/>
      <c r="NOA101" s="545"/>
      <c r="NOB101" s="545"/>
      <c r="NOD101" s="545"/>
      <c r="NOF101" s="545"/>
      <c r="NOG101" s="545"/>
      <c r="NOH101" s="545"/>
      <c r="NOI101" s="545"/>
      <c r="NOJ101" s="545"/>
      <c r="NOL101" s="545"/>
      <c r="NON101" s="545"/>
      <c r="NOO101" s="545"/>
      <c r="NOP101" s="545"/>
      <c r="NOQ101" s="545"/>
      <c r="NOR101" s="545"/>
      <c r="NOT101" s="545"/>
      <c r="NOV101" s="545"/>
      <c r="NOW101" s="545"/>
      <c r="NOX101" s="545"/>
      <c r="NOY101" s="545"/>
      <c r="NOZ101" s="545"/>
      <c r="NPB101" s="545"/>
      <c r="NPD101" s="545"/>
      <c r="NPE101" s="545"/>
      <c r="NPF101" s="545"/>
      <c r="NPG101" s="545"/>
      <c r="NPH101" s="545"/>
      <c r="NPJ101" s="545"/>
      <c r="NPL101" s="545"/>
      <c r="NPM101" s="545"/>
      <c r="NPN101" s="545"/>
      <c r="NPO101" s="545"/>
      <c r="NPP101" s="545"/>
      <c r="NPR101" s="545"/>
      <c r="NPT101" s="545"/>
      <c r="NPU101" s="545"/>
      <c r="NPV101" s="545"/>
      <c r="NPW101" s="545"/>
      <c r="NPX101" s="545"/>
      <c r="NPZ101" s="545"/>
      <c r="NQB101" s="545"/>
      <c r="NQC101" s="545"/>
      <c r="NQD101" s="545"/>
      <c r="NQE101" s="545"/>
      <c r="NQF101" s="545"/>
      <c r="NQH101" s="545"/>
      <c r="NQJ101" s="545"/>
      <c r="NQK101" s="545"/>
      <c r="NQL101" s="545"/>
      <c r="NQM101" s="545"/>
      <c r="NQN101" s="545"/>
      <c r="NQP101" s="545"/>
      <c r="NQR101" s="545"/>
      <c r="NQS101" s="545"/>
      <c r="NQT101" s="545"/>
      <c r="NQU101" s="545"/>
      <c r="NQV101" s="545"/>
      <c r="NQX101" s="545"/>
      <c r="NQZ101" s="545"/>
      <c r="NRA101" s="545"/>
      <c r="NRB101" s="545"/>
      <c r="NRC101" s="545"/>
      <c r="NRD101" s="545"/>
      <c r="NRF101" s="545"/>
      <c r="NRH101" s="545"/>
      <c r="NRI101" s="545"/>
      <c r="NRJ101" s="545"/>
      <c r="NRK101" s="545"/>
      <c r="NRL101" s="545"/>
      <c r="NRN101" s="545"/>
      <c r="NRP101" s="545"/>
      <c r="NRQ101" s="545"/>
      <c r="NRR101" s="545"/>
      <c r="NRS101" s="545"/>
      <c r="NRT101" s="545"/>
      <c r="NRV101" s="545"/>
      <c r="NRX101" s="545"/>
      <c r="NRY101" s="545"/>
      <c r="NRZ101" s="545"/>
      <c r="NSA101" s="545"/>
      <c r="NSB101" s="545"/>
      <c r="NSD101" s="545"/>
      <c r="NSF101" s="545"/>
      <c r="NSG101" s="545"/>
      <c r="NSH101" s="545"/>
      <c r="NSI101" s="545"/>
      <c r="NSJ101" s="545"/>
      <c r="NSL101" s="545"/>
      <c r="NSN101" s="545"/>
      <c r="NSO101" s="545"/>
      <c r="NSP101" s="545"/>
      <c r="NSQ101" s="545"/>
      <c r="NSR101" s="545"/>
      <c r="NST101" s="545"/>
      <c r="NSV101" s="545"/>
      <c r="NSW101" s="545"/>
      <c r="NSX101" s="545"/>
      <c r="NSY101" s="545"/>
      <c r="NSZ101" s="545"/>
      <c r="NTB101" s="545"/>
      <c r="NTD101" s="545"/>
      <c r="NTE101" s="545"/>
      <c r="NTF101" s="545"/>
      <c r="NTG101" s="545"/>
      <c r="NTH101" s="545"/>
      <c r="NTJ101" s="545"/>
      <c r="NTL101" s="545"/>
      <c r="NTM101" s="545"/>
      <c r="NTN101" s="545"/>
      <c r="NTO101" s="545"/>
      <c r="NTP101" s="545"/>
      <c r="NTR101" s="545"/>
      <c r="NTT101" s="545"/>
      <c r="NTU101" s="545"/>
      <c r="NTV101" s="545"/>
      <c r="NTW101" s="545"/>
      <c r="NTX101" s="545"/>
      <c r="NTZ101" s="545"/>
      <c r="NUB101" s="545"/>
      <c r="NUC101" s="545"/>
      <c r="NUD101" s="545"/>
      <c r="NUE101" s="545"/>
      <c r="NUF101" s="545"/>
      <c r="NUH101" s="545"/>
      <c r="NUJ101" s="545"/>
      <c r="NUK101" s="545"/>
      <c r="NUL101" s="545"/>
      <c r="NUM101" s="545"/>
      <c r="NUN101" s="545"/>
      <c r="NUP101" s="545"/>
      <c r="NUR101" s="545"/>
      <c r="NUS101" s="545"/>
      <c r="NUT101" s="545"/>
      <c r="NUU101" s="545"/>
      <c r="NUV101" s="545"/>
      <c r="NUX101" s="545"/>
      <c r="NUZ101" s="545"/>
      <c r="NVA101" s="545"/>
      <c r="NVB101" s="545"/>
      <c r="NVC101" s="545"/>
      <c r="NVD101" s="545"/>
      <c r="NVF101" s="545"/>
      <c r="NVH101" s="545"/>
      <c r="NVI101" s="545"/>
      <c r="NVJ101" s="545"/>
      <c r="NVK101" s="545"/>
      <c r="NVL101" s="545"/>
      <c r="NVN101" s="545"/>
      <c r="NVP101" s="545"/>
      <c r="NVQ101" s="545"/>
      <c r="NVR101" s="545"/>
      <c r="NVS101" s="545"/>
      <c r="NVT101" s="545"/>
      <c r="NVV101" s="545"/>
      <c r="NVX101" s="545"/>
      <c r="NVY101" s="545"/>
      <c r="NVZ101" s="545"/>
      <c r="NWA101" s="545"/>
      <c r="NWB101" s="545"/>
      <c r="NWD101" s="545"/>
      <c r="NWF101" s="545"/>
      <c r="NWG101" s="545"/>
      <c r="NWH101" s="545"/>
      <c r="NWI101" s="545"/>
      <c r="NWJ101" s="545"/>
      <c r="NWL101" s="545"/>
      <c r="NWN101" s="545"/>
      <c r="NWO101" s="545"/>
      <c r="NWP101" s="545"/>
      <c r="NWQ101" s="545"/>
      <c r="NWR101" s="545"/>
      <c r="NWT101" s="545"/>
      <c r="NWV101" s="545"/>
      <c r="NWW101" s="545"/>
      <c r="NWX101" s="545"/>
      <c r="NWY101" s="545"/>
      <c r="NWZ101" s="545"/>
      <c r="NXB101" s="545"/>
      <c r="NXD101" s="545"/>
      <c r="NXE101" s="545"/>
      <c r="NXF101" s="545"/>
      <c r="NXG101" s="545"/>
      <c r="NXH101" s="545"/>
      <c r="NXJ101" s="545"/>
      <c r="NXL101" s="545"/>
      <c r="NXM101" s="545"/>
      <c r="NXN101" s="545"/>
      <c r="NXO101" s="545"/>
      <c r="NXP101" s="545"/>
      <c r="NXR101" s="545"/>
      <c r="NXT101" s="545"/>
      <c r="NXU101" s="545"/>
      <c r="NXV101" s="545"/>
      <c r="NXW101" s="545"/>
      <c r="NXX101" s="545"/>
      <c r="NXZ101" s="545"/>
      <c r="NYB101" s="545"/>
      <c r="NYC101" s="545"/>
      <c r="NYD101" s="545"/>
      <c r="NYE101" s="545"/>
      <c r="NYF101" s="545"/>
      <c r="NYH101" s="545"/>
      <c r="NYJ101" s="545"/>
      <c r="NYK101" s="545"/>
      <c r="NYL101" s="545"/>
      <c r="NYM101" s="545"/>
      <c r="NYN101" s="545"/>
      <c r="NYP101" s="545"/>
      <c r="NYR101" s="545"/>
      <c r="NYS101" s="545"/>
      <c r="NYT101" s="545"/>
      <c r="NYU101" s="545"/>
      <c r="NYV101" s="545"/>
      <c r="NYX101" s="545"/>
      <c r="NYZ101" s="545"/>
      <c r="NZA101" s="545"/>
      <c r="NZB101" s="545"/>
      <c r="NZC101" s="545"/>
      <c r="NZD101" s="545"/>
      <c r="NZF101" s="545"/>
      <c r="NZH101" s="545"/>
      <c r="NZI101" s="545"/>
      <c r="NZJ101" s="545"/>
      <c r="NZK101" s="545"/>
      <c r="NZL101" s="545"/>
      <c r="NZN101" s="545"/>
      <c r="NZP101" s="545"/>
      <c r="NZQ101" s="545"/>
      <c r="NZR101" s="545"/>
      <c r="NZS101" s="545"/>
      <c r="NZT101" s="545"/>
      <c r="NZV101" s="545"/>
      <c r="NZX101" s="545"/>
      <c r="NZY101" s="545"/>
      <c r="NZZ101" s="545"/>
      <c r="OAA101" s="545"/>
      <c r="OAB101" s="545"/>
      <c r="OAD101" s="545"/>
      <c r="OAF101" s="545"/>
      <c r="OAG101" s="545"/>
      <c r="OAH101" s="545"/>
      <c r="OAI101" s="545"/>
      <c r="OAJ101" s="545"/>
      <c r="OAL101" s="545"/>
      <c r="OAN101" s="545"/>
      <c r="OAO101" s="545"/>
      <c r="OAP101" s="545"/>
      <c r="OAQ101" s="545"/>
      <c r="OAR101" s="545"/>
      <c r="OAT101" s="545"/>
      <c r="OAV101" s="545"/>
      <c r="OAW101" s="545"/>
      <c r="OAX101" s="545"/>
      <c r="OAY101" s="545"/>
      <c r="OAZ101" s="545"/>
      <c r="OBB101" s="545"/>
      <c r="OBD101" s="545"/>
      <c r="OBE101" s="545"/>
      <c r="OBF101" s="545"/>
      <c r="OBG101" s="545"/>
      <c r="OBH101" s="545"/>
      <c r="OBJ101" s="545"/>
      <c r="OBL101" s="545"/>
      <c r="OBM101" s="545"/>
      <c r="OBN101" s="545"/>
      <c r="OBO101" s="545"/>
      <c r="OBP101" s="545"/>
      <c r="OBR101" s="545"/>
      <c r="OBT101" s="545"/>
      <c r="OBU101" s="545"/>
      <c r="OBV101" s="545"/>
      <c r="OBW101" s="545"/>
      <c r="OBX101" s="545"/>
      <c r="OBZ101" s="545"/>
      <c r="OCB101" s="545"/>
      <c r="OCC101" s="545"/>
      <c r="OCD101" s="545"/>
      <c r="OCE101" s="545"/>
      <c r="OCF101" s="545"/>
      <c r="OCH101" s="545"/>
      <c r="OCJ101" s="545"/>
      <c r="OCK101" s="545"/>
      <c r="OCL101" s="545"/>
      <c r="OCM101" s="545"/>
      <c r="OCN101" s="545"/>
      <c r="OCP101" s="545"/>
      <c r="OCR101" s="545"/>
      <c r="OCS101" s="545"/>
      <c r="OCT101" s="545"/>
      <c r="OCU101" s="545"/>
      <c r="OCV101" s="545"/>
      <c r="OCX101" s="545"/>
      <c r="OCZ101" s="545"/>
      <c r="ODA101" s="545"/>
      <c r="ODB101" s="545"/>
      <c r="ODC101" s="545"/>
      <c r="ODD101" s="545"/>
      <c r="ODF101" s="545"/>
      <c r="ODH101" s="545"/>
      <c r="ODI101" s="545"/>
      <c r="ODJ101" s="545"/>
      <c r="ODK101" s="545"/>
      <c r="ODL101" s="545"/>
      <c r="ODN101" s="545"/>
      <c r="ODP101" s="545"/>
      <c r="ODQ101" s="545"/>
      <c r="ODR101" s="545"/>
      <c r="ODS101" s="545"/>
      <c r="ODT101" s="545"/>
      <c r="ODV101" s="545"/>
      <c r="ODX101" s="545"/>
      <c r="ODY101" s="545"/>
      <c r="ODZ101" s="545"/>
      <c r="OEA101" s="545"/>
      <c r="OEB101" s="545"/>
      <c r="OED101" s="545"/>
      <c r="OEF101" s="545"/>
      <c r="OEG101" s="545"/>
      <c r="OEH101" s="545"/>
      <c r="OEI101" s="545"/>
      <c r="OEJ101" s="545"/>
      <c r="OEL101" s="545"/>
      <c r="OEN101" s="545"/>
      <c r="OEO101" s="545"/>
      <c r="OEP101" s="545"/>
      <c r="OEQ101" s="545"/>
      <c r="OER101" s="545"/>
      <c r="OET101" s="545"/>
      <c r="OEV101" s="545"/>
      <c r="OEW101" s="545"/>
      <c r="OEX101" s="545"/>
      <c r="OEY101" s="545"/>
      <c r="OEZ101" s="545"/>
      <c r="OFB101" s="545"/>
      <c r="OFD101" s="545"/>
      <c r="OFE101" s="545"/>
      <c r="OFF101" s="545"/>
      <c r="OFG101" s="545"/>
      <c r="OFH101" s="545"/>
      <c r="OFJ101" s="545"/>
      <c r="OFL101" s="545"/>
      <c r="OFM101" s="545"/>
      <c r="OFN101" s="545"/>
      <c r="OFO101" s="545"/>
      <c r="OFP101" s="545"/>
      <c r="OFR101" s="545"/>
      <c r="OFT101" s="545"/>
      <c r="OFU101" s="545"/>
      <c r="OFV101" s="545"/>
      <c r="OFW101" s="545"/>
      <c r="OFX101" s="545"/>
      <c r="OFZ101" s="545"/>
      <c r="OGB101" s="545"/>
      <c r="OGC101" s="545"/>
      <c r="OGD101" s="545"/>
      <c r="OGE101" s="545"/>
      <c r="OGF101" s="545"/>
      <c r="OGH101" s="545"/>
      <c r="OGJ101" s="545"/>
      <c r="OGK101" s="545"/>
      <c r="OGL101" s="545"/>
      <c r="OGM101" s="545"/>
      <c r="OGN101" s="545"/>
      <c r="OGP101" s="545"/>
      <c r="OGR101" s="545"/>
      <c r="OGS101" s="545"/>
      <c r="OGT101" s="545"/>
      <c r="OGU101" s="545"/>
      <c r="OGV101" s="545"/>
      <c r="OGX101" s="545"/>
      <c r="OGZ101" s="545"/>
      <c r="OHA101" s="545"/>
      <c r="OHB101" s="545"/>
      <c r="OHC101" s="545"/>
      <c r="OHD101" s="545"/>
      <c r="OHF101" s="545"/>
      <c r="OHH101" s="545"/>
      <c r="OHI101" s="545"/>
      <c r="OHJ101" s="545"/>
      <c r="OHK101" s="545"/>
      <c r="OHL101" s="545"/>
      <c r="OHN101" s="545"/>
      <c r="OHP101" s="545"/>
      <c r="OHQ101" s="545"/>
      <c r="OHR101" s="545"/>
      <c r="OHS101" s="545"/>
      <c r="OHT101" s="545"/>
      <c r="OHV101" s="545"/>
      <c r="OHX101" s="545"/>
      <c r="OHY101" s="545"/>
      <c r="OHZ101" s="545"/>
      <c r="OIA101" s="545"/>
      <c r="OIB101" s="545"/>
      <c r="OID101" s="545"/>
      <c r="OIF101" s="545"/>
      <c r="OIG101" s="545"/>
      <c r="OIH101" s="545"/>
      <c r="OII101" s="545"/>
      <c r="OIJ101" s="545"/>
      <c r="OIL101" s="545"/>
      <c r="OIN101" s="545"/>
      <c r="OIO101" s="545"/>
      <c r="OIP101" s="545"/>
      <c r="OIQ101" s="545"/>
      <c r="OIR101" s="545"/>
      <c r="OIT101" s="545"/>
      <c r="OIV101" s="545"/>
      <c r="OIW101" s="545"/>
      <c r="OIX101" s="545"/>
      <c r="OIY101" s="545"/>
      <c r="OIZ101" s="545"/>
      <c r="OJB101" s="545"/>
      <c r="OJD101" s="545"/>
      <c r="OJE101" s="545"/>
      <c r="OJF101" s="545"/>
      <c r="OJG101" s="545"/>
      <c r="OJH101" s="545"/>
      <c r="OJJ101" s="545"/>
      <c r="OJL101" s="545"/>
      <c r="OJM101" s="545"/>
      <c r="OJN101" s="545"/>
      <c r="OJO101" s="545"/>
      <c r="OJP101" s="545"/>
      <c r="OJR101" s="545"/>
      <c r="OJT101" s="545"/>
      <c r="OJU101" s="545"/>
      <c r="OJV101" s="545"/>
      <c r="OJW101" s="545"/>
      <c r="OJX101" s="545"/>
      <c r="OJZ101" s="545"/>
      <c r="OKB101" s="545"/>
      <c r="OKC101" s="545"/>
      <c r="OKD101" s="545"/>
      <c r="OKE101" s="545"/>
      <c r="OKF101" s="545"/>
      <c r="OKH101" s="545"/>
      <c r="OKJ101" s="545"/>
      <c r="OKK101" s="545"/>
      <c r="OKL101" s="545"/>
      <c r="OKM101" s="545"/>
      <c r="OKN101" s="545"/>
      <c r="OKP101" s="545"/>
      <c r="OKR101" s="545"/>
      <c r="OKS101" s="545"/>
      <c r="OKT101" s="545"/>
      <c r="OKU101" s="545"/>
      <c r="OKV101" s="545"/>
      <c r="OKX101" s="545"/>
      <c r="OKZ101" s="545"/>
      <c r="OLA101" s="545"/>
      <c r="OLB101" s="545"/>
      <c r="OLC101" s="545"/>
      <c r="OLD101" s="545"/>
      <c r="OLF101" s="545"/>
      <c r="OLH101" s="545"/>
      <c r="OLI101" s="545"/>
      <c r="OLJ101" s="545"/>
      <c r="OLK101" s="545"/>
      <c r="OLL101" s="545"/>
      <c r="OLN101" s="545"/>
      <c r="OLP101" s="545"/>
      <c r="OLQ101" s="545"/>
      <c r="OLR101" s="545"/>
      <c r="OLS101" s="545"/>
      <c r="OLT101" s="545"/>
      <c r="OLV101" s="545"/>
      <c r="OLX101" s="545"/>
      <c r="OLY101" s="545"/>
      <c r="OLZ101" s="545"/>
      <c r="OMA101" s="545"/>
      <c r="OMB101" s="545"/>
      <c r="OMD101" s="545"/>
      <c r="OMF101" s="545"/>
      <c r="OMG101" s="545"/>
      <c r="OMH101" s="545"/>
      <c r="OMI101" s="545"/>
      <c r="OMJ101" s="545"/>
      <c r="OML101" s="545"/>
      <c r="OMN101" s="545"/>
      <c r="OMO101" s="545"/>
      <c r="OMP101" s="545"/>
      <c r="OMQ101" s="545"/>
      <c r="OMR101" s="545"/>
      <c r="OMT101" s="545"/>
      <c r="OMV101" s="545"/>
      <c r="OMW101" s="545"/>
      <c r="OMX101" s="545"/>
      <c r="OMY101" s="545"/>
      <c r="OMZ101" s="545"/>
      <c r="ONB101" s="545"/>
      <c r="OND101" s="545"/>
      <c r="ONE101" s="545"/>
      <c r="ONF101" s="545"/>
      <c r="ONG101" s="545"/>
      <c r="ONH101" s="545"/>
      <c r="ONJ101" s="545"/>
      <c r="ONL101" s="545"/>
      <c r="ONM101" s="545"/>
      <c r="ONN101" s="545"/>
      <c r="ONO101" s="545"/>
      <c r="ONP101" s="545"/>
      <c r="ONR101" s="545"/>
      <c r="ONT101" s="545"/>
      <c r="ONU101" s="545"/>
      <c r="ONV101" s="545"/>
      <c r="ONW101" s="545"/>
      <c r="ONX101" s="545"/>
      <c r="ONZ101" s="545"/>
      <c r="OOB101" s="545"/>
      <c r="OOC101" s="545"/>
      <c r="OOD101" s="545"/>
      <c r="OOE101" s="545"/>
      <c r="OOF101" s="545"/>
      <c r="OOH101" s="545"/>
      <c r="OOJ101" s="545"/>
      <c r="OOK101" s="545"/>
      <c r="OOL101" s="545"/>
      <c r="OOM101" s="545"/>
      <c r="OON101" s="545"/>
      <c r="OOP101" s="545"/>
      <c r="OOR101" s="545"/>
      <c r="OOS101" s="545"/>
      <c r="OOT101" s="545"/>
      <c r="OOU101" s="545"/>
      <c r="OOV101" s="545"/>
      <c r="OOX101" s="545"/>
      <c r="OOZ101" s="545"/>
      <c r="OPA101" s="545"/>
      <c r="OPB101" s="545"/>
      <c r="OPC101" s="545"/>
      <c r="OPD101" s="545"/>
      <c r="OPF101" s="545"/>
      <c r="OPH101" s="545"/>
      <c r="OPI101" s="545"/>
      <c r="OPJ101" s="545"/>
      <c r="OPK101" s="545"/>
      <c r="OPL101" s="545"/>
      <c r="OPN101" s="545"/>
      <c r="OPP101" s="545"/>
      <c r="OPQ101" s="545"/>
      <c r="OPR101" s="545"/>
      <c r="OPS101" s="545"/>
      <c r="OPT101" s="545"/>
      <c r="OPV101" s="545"/>
      <c r="OPX101" s="545"/>
      <c r="OPY101" s="545"/>
      <c r="OPZ101" s="545"/>
      <c r="OQA101" s="545"/>
      <c r="OQB101" s="545"/>
      <c r="OQD101" s="545"/>
      <c r="OQF101" s="545"/>
      <c r="OQG101" s="545"/>
      <c r="OQH101" s="545"/>
      <c r="OQI101" s="545"/>
      <c r="OQJ101" s="545"/>
      <c r="OQL101" s="545"/>
      <c r="OQN101" s="545"/>
      <c r="OQO101" s="545"/>
      <c r="OQP101" s="545"/>
      <c r="OQQ101" s="545"/>
      <c r="OQR101" s="545"/>
      <c r="OQT101" s="545"/>
      <c r="OQV101" s="545"/>
      <c r="OQW101" s="545"/>
      <c r="OQX101" s="545"/>
      <c r="OQY101" s="545"/>
      <c r="OQZ101" s="545"/>
      <c r="ORB101" s="545"/>
      <c r="ORD101" s="545"/>
      <c r="ORE101" s="545"/>
      <c r="ORF101" s="545"/>
      <c r="ORG101" s="545"/>
      <c r="ORH101" s="545"/>
      <c r="ORJ101" s="545"/>
      <c r="ORL101" s="545"/>
      <c r="ORM101" s="545"/>
      <c r="ORN101" s="545"/>
      <c r="ORO101" s="545"/>
      <c r="ORP101" s="545"/>
      <c r="ORR101" s="545"/>
      <c r="ORT101" s="545"/>
      <c r="ORU101" s="545"/>
      <c r="ORV101" s="545"/>
      <c r="ORW101" s="545"/>
      <c r="ORX101" s="545"/>
      <c r="ORZ101" s="545"/>
      <c r="OSB101" s="545"/>
      <c r="OSC101" s="545"/>
      <c r="OSD101" s="545"/>
      <c r="OSE101" s="545"/>
      <c r="OSF101" s="545"/>
      <c r="OSH101" s="545"/>
      <c r="OSJ101" s="545"/>
      <c r="OSK101" s="545"/>
      <c r="OSL101" s="545"/>
      <c r="OSM101" s="545"/>
      <c r="OSN101" s="545"/>
      <c r="OSP101" s="545"/>
      <c r="OSR101" s="545"/>
      <c r="OSS101" s="545"/>
      <c r="OST101" s="545"/>
      <c r="OSU101" s="545"/>
      <c r="OSV101" s="545"/>
      <c r="OSX101" s="545"/>
      <c r="OSZ101" s="545"/>
      <c r="OTA101" s="545"/>
      <c r="OTB101" s="545"/>
      <c r="OTC101" s="545"/>
      <c r="OTD101" s="545"/>
      <c r="OTF101" s="545"/>
      <c r="OTH101" s="545"/>
      <c r="OTI101" s="545"/>
      <c r="OTJ101" s="545"/>
      <c r="OTK101" s="545"/>
      <c r="OTL101" s="545"/>
      <c r="OTN101" s="545"/>
      <c r="OTP101" s="545"/>
      <c r="OTQ101" s="545"/>
      <c r="OTR101" s="545"/>
      <c r="OTS101" s="545"/>
      <c r="OTT101" s="545"/>
      <c r="OTV101" s="545"/>
      <c r="OTX101" s="545"/>
      <c r="OTY101" s="545"/>
      <c r="OTZ101" s="545"/>
      <c r="OUA101" s="545"/>
      <c r="OUB101" s="545"/>
      <c r="OUD101" s="545"/>
      <c r="OUF101" s="545"/>
      <c r="OUG101" s="545"/>
      <c r="OUH101" s="545"/>
      <c r="OUI101" s="545"/>
      <c r="OUJ101" s="545"/>
      <c r="OUL101" s="545"/>
      <c r="OUN101" s="545"/>
      <c r="OUO101" s="545"/>
      <c r="OUP101" s="545"/>
      <c r="OUQ101" s="545"/>
      <c r="OUR101" s="545"/>
      <c r="OUT101" s="545"/>
      <c r="OUV101" s="545"/>
      <c r="OUW101" s="545"/>
      <c r="OUX101" s="545"/>
      <c r="OUY101" s="545"/>
      <c r="OUZ101" s="545"/>
      <c r="OVB101" s="545"/>
      <c r="OVD101" s="545"/>
      <c r="OVE101" s="545"/>
      <c r="OVF101" s="545"/>
      <c r="OVG101" s="545"/>
      <c r="OVH101" s="545"/>
      <c r="OVJ101" s="545"/>
      <c r="OVL101" s="545"/>
      <c r="OVM101" s="545"/>
      <c r="OVN101" s="545"/>
      <c r="OVO101" s="545"/>
      <c r="OVP101" s="545"/>
      <c r="OVR101" s="545"/>
      <c r="OVT101" s="545"/>
      <c r="OVU101" s="545"/>
      <c r="OVV101" s="545"/>
      <c r="OVW101" s="545"/>
      <c r="OVX101" s="545"/>
      <c r="OVZ101" s="545"/>
      <c r="OWB101" s="545"/>
      <c r="OWC101" s="545"/>
      <c r="OWD101" s="545"/>
      <c r="OWE101" s="545"/>
      <c r="OWF101" s="545"/>
      <c r="OWH101" s="545"/>
      <c r="OWJ101" s="545"/>
      <c r="OWK101" s="545"/>
      <c r="OWL101" s="545"/>
      <c r="OWM101" s="545"/>
      <c r="OWN101" s="545"/>
      <c r="OWP101" s="545"/>
      <c r="OWR101" s="545"/>
      <c r="OWS101" s="545"/>
      <c r="OWT101" s="545"/>
      <c r="OWU101" s="545"/>
      <c r="OWV101" s="545"/>
      <c r="OWX101" s="545"/>
      <c r="OWZ101" s="545"/>
      <c r="OXA101" s="545"/>
      <c r="OXB101" s="545"/>
      <c r="OXC101" s="545"/>
      <c r="OXD101" s="545"/>
      <c r="OXF101" s="545"/>
      <c r="OXH101" s="545"/>
      <c r="OXI101" s="545"/>
      <c r="OXJ101" s="545"/>
      <c r="OXK101" s="545"/>
      <c r="OXL101" s="545"/>
      <c r="OXN101" s="545"/>
      <c r="OXP101" s="545"/>
      <c r="OXQ101" s="545"/>
      <c r="OXR101" s="545"/>
      <c r="OXS101" s="545"/>
      <c r="OXT101" s="545"/>
      <c r="OXV101" s="545"/>
      <c r="OXX101" s="545"/>
      <c r="OXY101" s="545"/>
      <c r="OXZ101" s="545"/>
      <c r="OYA101" s="545"/>
      <c r="OYB101" s="545"/>
      <c r="OYD101" s="545"/>
      <c r="OYF101" s="545"/>
      <c r="OYG101" s="545"/>
      <c r="OYH101" s="545"/>
      <c r="OYI101" s="545"/>
      <c r="OYJ101" s="545"/>
      <c r="OYL101" s="545"/>
      <c r="OYN101" s="545"/>
      <c r="OYO101" s="545"/>
      <c r="OYP101" s="545"/>
      <c r="OYQ101" s="545"/>
      <c r="OYR101" s="545"/>
      <c r="OYT101" s="545"/>
      <c r="OYV101" s="545"/>
      <c r="OYW101" s="545"/>
      <c r="OYX101" s="545"/>
      <c r="OYY101" s="545"/>
      <c r="OYZ101" s="545"/>
      <c r="OZB101" s="545"/>
      <c r="OZD101" s="545"/>
      <c r="OZE101" s="545"/>
      <c r="OZF101" s="545"/>
      <c r="OZG101" s="545"/>
      <c r="OZH101" s="545"/>
      <c r="OZJ101" s="545"/>
      <c r="OZL101" s="545"/>
      <c r="OZM101" s="545"/>
      <c r="OZN101" s="545"/>
      <c r="OZO101" s="545"/>
      <c r="OZP101" s="545"/>
      <c r="OZR101" s="545"/>
      <c r="OZT101" s="545"/>
      <c r="OZU101" s="545"/>
      <c r="OZV101" s="545"/>
      <c r="OZW101" s="545"/>
      <c r="OZX101" s="545"/>
      <c r="OZZ101" s="545"/>
      <c r="PAB101" s="545"/>
      <c r="PAC101" s="545"/>
      <c r="PAD101" s="545"/>
      <c r="PAE101" s="545"/>
      <c r="PAF101" s="545"/>
      <c r="PAH101" s="545"/>
      <c r="PAJ101" s="545"/>
      <c r="PAK101" s="545"/>
      <c r="PAL101" s="545"/>
      <c r="PAM101" s="545"/>
      <c r="PAN101" s="545"/>
      <c r="PAP101" s="545"/>
      <c r="PAR101" s="545"/>
      <c r="PAS101" s="545"/>
      <c r="PAT101" s="545"/>
      <c r="PAU101" s="545"/>
      <c r="PAV101" s="545"/>
      <c r="PAX101" s="545"/>
      <c r="PAZ101" s="545"/>
      <c r="PBA101" s="545"/>
      <c r="PBB101" s="545"/>
      <c r="PBC101" s="545"/>
      <c r="PBD101" s="545"/>
      <c r="PBF101" s="545"/>
      <c r="PBH101" s="545"/>
      <c r="PBI101" s="545"/>
      <c r="PBJ101" s="545"/>
      <c r="PBK101" s="545"/>
      <c r="PBL101" s="545"/>
      <c r="PBN101" s="545"/>
      <c r="PBP101" s="545"/>
      <c r="PBQ101" s="545"/>
      <c r="PBR101" s="545"/>
      <c r="PBS101" s="545"/>
      <c r="PBT101" s="545"/>
      <c r="PBV101" s="545"/>
      <c r="PBX101" s="545"/>
      <c r="PBY101" s="545"/>
      <c r="PBZ101" s="545"/>
      <c r="PCA101" s="545"/>
      <c r="PCB101" s="545"/>
      <c r="PCD101" s="545"/>
      <c r="PCF101" s="545"/>
      <c r="PCG101" s="545"/>
      <c r="PCH101" s="545"/>
      <c r="PCI101" s="545"/>
      <c r="PCJ101" s="545"/>
      <c r="PCL101" s="545"/>
      <c r="PCN101" s="545"/>
      <c r="PCO101" s="545"/>
      <c r="PCP101" s="545"/>
      <c r="PCQ101" s="545"/>
      <c r="PCR101" s="545"/>
      <c r="PCT101" s="545"/>
      <c r="PCV101" s="545"/>
      <c r="PCW101" s="545"/>
      <c r="PCX101" s="545"/>
      <c r="PCY101" s="545"/>
      <c r="PCZ101" s="545"/>
      <c r="PDB101" s="545"/>
      <c r="PDD101" s="545"/>
      <c r="PDE101" s="545"/>
      <c r="PDF101" s="545"/>
      <c r="PDG101" s="545"/>
      <c r="PDH101" s="545"/>
      <c r="PDJ101" s="545"/>
      <c r="PDL101" s="545"/>
      <c r="PDM101" s="545"/>
      <c r="PDN101" s="545"/>
      <c r="PDO101" s="545"/>
      <c r="PDP101" s="545"/>
      <c r="PDR101" s="545"/>
      <c r="PDT101" s="545"/>
      <c r="PDU101" s="545"/>
      <c r="PDV101" s="545"/>
      <c r="PDW101" s="545"/>
      <c r="PDX101" s="545"/>
      <c r="PDZ101" s="545"/>
      <c r="PEB101" s="545"/>
      <c r="PEC101" s="545"/>
      <c r="PED101" s="545"/>
      <c r="PEE101" s="545"/>
      <c r="PEF101" s="545"/>
      <c r="PEH101" s="545"/>
      <c r="PEJ101" s="545"/>
      <c r="PEK101" s="545"/>
      <c r="PEL101" s="545"/>
      <c r="PEM101" s="545"/>
      <c r="PEN101" s="545"/>
      <c r="PEP101" s="545"/>
      <c r="PER101" s="545"/>
      <c r="PES101" s="545"/>
      <c r="PET101" s="545"/>
      <c r="PEU101" s="545"/>
      <c r="PEV101" s="545"/>
      <c r="PEX101" s="545"/>
      <c r="PEZ101" s="545"/>
      <c r="PFA101" s="545"/>
      <c r="PFB101" s="545"/>
      <c r="PFC101" s="545"/>
      <c r="PFD101" s="545"/>
      <c r="PFF101" s="545"/>
      <c r="PFH101" s="545"/>
      <c r="PFI101" s="545"/>
      <c r="PFJ101" s="545"/>
      <c r="PFK101" s="545"/>
      <c r="PFL101" s="545"/>
      <c r="PFN101" s="545"/>
      <c r="PFP101" s="545"/>
      <c r="PFQ101" s="545"/>
      <c r="PFR101" s="545"/>
      <c r="PFS101" s="545"/>
      <c r="PFT101" s="545"/>
      <c r="PFV101" s="545"/>
      <c r="PFX101" s="545"/>
      <c r="PFY101" s="545"/>
      <c r="PFZ101" s="545"/>
      <c r="PGA101" s="545"/>
      <c r="PGB101" s="545"/>
      <c r="PGD101" s="545"/>
      <c r="PGF101" s="545"/>
      <c r="PGG101" s="545"/>
      <c r="PGH101" s="545"/>
      <c r="PGI101" s="545"/>
      <c r="PGJ101" s="545"/>
      <c r="PGL101" s="545"/>
      <c r="PGN101" s="545"/>
      <c r="PGO101" s="545"/>
      <c r="PGP101" s="545"/>
      <c r="PGQ101" s="545"/>
      <c r="PGR101" s="545"/>
      <c r="PGT101" s="545"/>
      <c r="PGV101" s="545"/>
      <c r="PGW101" s="545"/>
      <c r="PGX101" s="545"/>
      <c r="PGY101" s="545"/>
      <c r="PGZ101" s="545"/>
      <c r="PHB101" s="545"/>
      <c r="PHD101" s="545"/>
      <c r="PHE101" s="545"/>
      <c r="PHF101" s="545"/>
      <c r="PHG101" s="545"/>
      <c r="PHH101" s="545"/>
      <c r="PHJ101" s="545"/>
      <c r="PHL101" s="545"/>
      <c r="PHM101" s="545"/>
      <c r="PHN101" s="545"/>
      <c r="PHO101" s="545"/>
      <c r="PHP101" s="545"/>
      <c r="PHR101" s="545"/>
      <c r="PHT101" s="545"/>
      <c r="PHU101" s="545"/>
      <c r="PHV101" s="545"/>
      <c r="PHW101" s="545"/>
      <c r="PHX101" s="545"/>
      <c r="PHZ101" s="545"/>
      <c r="PIB101" s="545"/>
      <c r="PIC101" s="545"/>
      <c r="PID101" s="545"/>
      <c r="PIE101" s="545"/>
      <c r="PIF101" s="545"/>
      <c r="PIH101" s="545"/>
      <c r="PIJ101" s="545"/>
      <c r="PIK101" s="545"/>
      <c r="PIL101" s="545"/>
      <c r="PIM101" s="545"/>
      <c r="PIN101" s="545"/>
      <c r="PIP101" s="545"/>
      <c r="PIR101" s="545"/>
      <c r="PIS101" s="545"/>
      <c r="PIT101" s="545"/>
      <c r="PIU101" s="545"/>
      <c r="PIV101" s="545"/>
      <c r="PIX101" s="545"/>
      <c r="PIZ101" s="545"/>
      <c r="PJA101" s="545"/>
      <c r="PJB101" s="545"/>
      <c r="PJC101" s="545"/>
      <c r="PJD101" s="545"/>
      <c r="PJF101" s="545"/>
      <c r="PJH101" s="545"/>
      <c r="PJI101" s="545"/>
      <c r="PJJ101" s="545"/>
      <c r="PJK101" s="545"/>
      <c r="PJL101" s="545"/>
      <c r="PJN101" s="545"/>
      <c r="PJP101" s="545"/>
      <c r="PJQ101" s="545"/>
      <c r="PJR101" s="545"/>
      <c r="PJS101" s="545"/>
      <c r="PJT101" s="545"/>
      <c r="PJV101" s="545"/>
      <c r="PJX101" s="545"/>
      <c r="PJY101" s="545"/>
      <c r="PJZ101" s="545"/>
      <c r="PKA101" s="545"/>
      <c r="PKB101" s="545"/>
      <c r="PKD101" s="545"/>
      <c r="PKF101" s="545"/>
      <c r="PKG101" s="545"/>
      <c r="PKH101" s="545"/>
      <c r="PKI101" s="545"/>
      <c r="PKJ101" s="545"/>
      <c r="PKL101" s="545"/>
      <c r="PKN101" s="545"/>
      <c r="PKO101" s="545"/>
      <c r="PKP101" s="545"/>
      <c r="PKQ101" s="545"/>
      <c r="PKR101" s="545"/>
      <c r="PKT101" s="545"/>
      <c r="PKV101" s="545"/>
      <c r="PKW101" s="545"/>
      <c r="PKX101" s="545"/>
      <c r="PKY101" s="545"/>
      <c r="PKZ101" s="545"/>
      <c r="PLB101" s="545"/>
      <c r="PLD101" s="545"/>
      <c r="PLE101" s="545"/>
      <c r="PLF101" s="545"/>
      <c r="PLG101" s="545"/>
      <c r="PLH101" s="545"/>
      <c r="PLJ101" s="545"/>
      <c r="PLL101" s="545"/>
      <c r="PLM101" s="545"/>
      <c r="PLN101" s="545"/>
      <c r="PLO101" s="545"/>
      <c r="PLP101" s="545"/>
      <c r="PLR101" s="545"/>
      <c r="PLT101" s="545"/>
      <c r="PLU101" s="545"/>
      <c r="PLV101" s="545"/>
      <c r="PLW101" s="545"/>
      <c r="PLX101" s="545"/>
      <c r="PLZ101" s="545"/>
      <c r="PMB101" s="545"/>
      <c r="PMC101" s="545"/>
      <c r="PMD101" s="545"/>
      <c r="PME101" s="545"/>
      <c r="PMF101" s="545"/>
      <c r="PMH101" s="545"/>
      <c r="PMJ101" s="545"/>
      <c r="PMK101" s="545"/>
      <c r="PML101" s="545"/>
      <c r="PMM101" s="545"/>
      <c r="PMN101" s="545"/>
      <c r="PMP101" s="545"/>
      <c r="PMR101" s="545"/>
      <c r="PMS101" s="545"/>
      <c r="PMT101" s="545"/>
      <c r="PMU101" s="545"/>
      <c r="PMV101" s="545"/>
      <c r="PMX101" s="545"/>
      <c r="PMZ101" s="545"/>
      <c r="PNA101" s="545"/>
      <c r="PNB101" s="545"/>
      <c r="PNC101" s="545"/>
      <c r="PND101" s="545"/>
      <c r="PNF101" s="545"/>
      <c r="PNH101" s="545"/>
      <c r="PNI101" s="545"/>
      <c r="PNJ101" s="545"/>
      <c r="PNK101" s="545"/>
      <c r="PNL101" s="545"/>
      <c r="PNN101" s="545"/>
      <c r="PNP101" s="545"/>
      <c r="PNQ101" s="545"/>
      <c r="PNR101" s="545"/>
      <c r="PNS101" s="545"/>
      <c r="PNT101" s="545"/>
      <c r="PNV101" s="545"/>
      <c r="PNX101" s="545"/>
      <c r="PNY101" s="545"/>
      <c r="PNZ101" s="545"/>
      <c r="POA101" s="545"/>
      <c r="POB101" s="545"/>
      <c r="POD101" s="545"/>
      <c r="POF101" s="545"/>
      <c r="POG101" s="545"/>
      <c r="POH101" s="545"/>
      <c r="POI101" s="545"/>
      <c r="POJ101" s="545"/>
      <c r="POL101" s="545"/>
      <c r="PON101" s="545"/>
      <c r="POO101" s="545"/>
      <c r="POP101" s="545"/>
      <c r="POQ101" s="545"/>
      <c r="POR101" s="545"/>
      <c r="POT101" s="545"/>
      <c r="POV101" s="545"/>
      <c r="POW101" s="545"/>
      <c r="POX101" s="545"/>
      <c r="POY101" s="545"/>
      <c r="POZ101" s="545"/>
      <c r="PPB101" s="545"/>
      <c r="PPD101" s="545"/>
      <c r="PPE101" s="545"/>
      <c r="PPF101" s="545"/>
      <c r="PPG101" s="545"/>
      <c r="PPH101" s="545"/>
      <c r="PPJ101" s="545"/>
      <c r="PPL101" s="545"/>
      <c r="PPM101" s="545"/>
      <c r="PPN101" s="545"/>
      <c r="PPO101" s="545"/>
      <c r="PPP101" s="545"/>
      <c r="PPR101" s="545"/>
      <c r="PPT101" s="545"/>
      <c r="PPU101" s="545"/>
      <c r="PPV101" s="545"/>
      <c r="PPW101" s="545"/>
      <c r="PPX101" s="545"/>
      <c r="PPZ101" s="545"/>
      <c r="PQB101" s="545"/>
      <c r="PQC101" s="545"/>
      <c r="PQD101" s="545"/>
      <c r="PQE101" s="545"/>
      <c r="PQF101" s="545"/>
      <c r="PQH101" s="545"/>
      <c r="PQJ101" s="545"/>
      <c r="PQK101" s="545"/>
      <c r="PQL101" s="545"/>
      <c r="PQM101" s="545"/>
      <c r="PQN101" s="545"/>
      <c r="PQP101" s="545"/>
      <c r="PQR101" s="545"/>
      <c r="PQS101" s="545"/>
      <c r="PQT101" s="545"/>
      <c r="PQU101" s="545"/>
      <c r="PQV101" s="545"/>
      <c r="PQX101" s="545"/>
      <c r="PQZ101" s="545"/>
      <c r="PRA101" s="545"/>
      <c r="PRB101" s="545"/>
      <c r="PRC101" s="545"/>
      <c r="PRD101" s="545"/>
      <c r="PRF101" s="545"/>
      <c r="PRH101" s="545"/>
      <c r="PRI101" s="545"/>
      <c r="PRJ101" s="545"/>
      <c r="PRK101" s="545"/>
      <c r="PRL101" s="545"/>
      <c r="PRN101" s="545"/>
      <c r="PRP101" s="545"/>
      <c r="PRQ101" s="545"/>
      <c r="PRR101" s="545"/>
      <c r="PRS101" s="545"/>
      <c r="PRT101" s="545"/>
      <c r="PRV101" s="545"/>
      <c r="PRX101" s="545"/>
      <c r="PRY101" s="545"/>
      <c r="PRZ101" s="545"/>
      <c r="PSA101" s="545"/>
      <c r="PSB101" s="545"/>
      <c r="PSD101" s="545"/>
      <c r="PSF101" s="545"/>
      <c r="PSG101" s="545"/>
      <c r="PSH101" s="545"/>
      <c r="PSI101" s="545"/>
      <c r="PSJ101" s="545"/>
      <c r="PSL101" s="545"/>
      <c r="PSN101" s="545"/>
      <c r="PSO101" s="545"/>
      <c r="PSP101" s="545"/>
      <c r="PSQ101" s="545"/>
      <c r="PSR101" s="545"/>
      <c r="PST101" s="545"/>
      <c r="PSV101" s="545"/>
      <c r="PSW101" s="545"/>
      <c r="PSX101" s="545"/>
      <c r="PSY101" s="545"/>
      <c r="PSZ101" s="545"/>
      <c r="PTB101" s="545"/>
      <c r="PTD101" s="545"/>
      <c r="PTE101" s="545"/>
      <c r="PTF101" s="545"/>
      <c r="PTG101" s="545"/>
      <c r="PTH101" s="545"/>
      <c r="PTJ101" s="545"/>
      <c r="PTL101" s="545"/>
      <c r="PTM101" s="545"/>
      <c r="PTN101" s="545"/>
      <c r="PTO101" s="545"/>
      <c r="PTP101" s="545"/>
      <c r="PTR101" s="545"/>
      <c r="PTT101" s="545"/>
      <c r="PTU101" s="545"/>
      <c r="PTV101" s="545"/>
      <c r="PTW101" s="545"/>
      <c r="PTX101" s="545"/>
      <c r="PTZ101" s="545"/>
      <c r="PUB101" s="545"/>
      <c r="PUC101" s="545"/>
      <c r="PUD101" s="545"/>
      <c r="PUE101" s="545"/>
      <c r="PUF101" s="545"/>
      <c r="PUH101" s="545"/>
      <c r="PUJ101" s="545"/>
      <c r="PUK101" s="545"/>
      <c r="PUL101" s="545"/>
      <c r="PUM101" s="545"/>
      <c r="PUN101" s="545"/>
      <c r="PUP101" s="545"/>
      <c r="PUR101" s="545"/>
      <c r="PUS101" s="545"/>
      <c r="PUT101" s="545"/>
      <c r="PUU101" s="545"/>
      <c r="PUV101" s="545"/>
      <c r="PUX101" s="545"/>
      <c r="PUZ101" s="545"/>
      <c r="PVA101" s="545"/>
      <c r="PVB101" s="545"/>
      <c r="PVC101" s="545"/>
      <c r="PVD101" s="545"/>
      <c r="PVF101" s="545"/>
      <c r="PVH101" s="545"/>
      <c r="PVI101" s="545"/>
      <c r="PVJ101" s="545"/>
      <c r="PVK101" s="545"/>
      <c r="PVL101" s="545"/>
      <c r="PVN101" s="545"/>
      <c r="PVP101" s="545"/>
      <c r="PVQ101" s="545"/>
      <c r="PVR101" s="545"/>
      <c r="PVS101" s="545"/>
      <c r="PVT101" s="545"/>
      <c r="PVV101" s="545"/>
      <c r="PVX101" s="545"/>
      <c r="PVY101" s="545"/>
      <c r="PVZ101" s="545"/>
      <c r="PWA101" s="545"/>
      <c r="PWB101" s="545"/>
      <c r="PWD101" s="545"/>
      <c r="PWF101" s="545"/>
      <c r="PWG101" s="545"/>
      <c r="PWH101" s="545"/>
      <c r="PWI101" s="545"/>
      <c r="PWJ101" s="545"/>
      <c r="PWL101" s="545"/>
      <c r="PWN101" s="545"/>
      <c r="PWO101" s="545"/>
      <c r="PWP101" s="545"/>
      <c r="PWQ101" s="545"/>
      <c r="PWR101" s="545"/>
      <c r="PWT101" s="545"/>
      <c r="PWV101" s="545"/>
      <c r="PWW101" s="545"/>
      <c r="PWX101" s="545"/>
      <c r="PWY101" s="545"/>
      <c r="PWZ101" s="545"/>
      <c r="PXB101" s="545"/>
      <c r="PXD101" s="545"/>
      <c r="PXE101" s="545"/>
      <c r="PXF101" s="545"/>
      <c r="PXG101" s="545"/>
      <c r="PXH101" s="545"/>
      <c r="PXJ101" s="545"/>
      <c r="PXL101" s="545"/>
      <c r="PXM101" s="545"/>
      <c r="PXN101" s="545"/>
      <c r="PXO101" s="545"/>
      <c r="PXP101" s="545"/>
      <c r="PXR101" s="545"/>
      <c r="PXT101" s="545"/>
      <c r="PXU101" s="545"/>
      <c r="PXV101" s="545"/>
      <c r="PXW101" s="545"/>
      <c r="PXX101" s="545"/>
      <c r="PXZ101" s="545"/>
      <c r="PYB101" s="545"/>
      <c r="PYC101" s="545"/>
      <c r="PYD101" s="545"/>
      <c r="PYE101" s="545"/>
      <c r="PYF101" s="545"/>
      <c r="PYH101" s="545"/>
      <c r="PYJ101" s="545"/>
      <c r="PYK101" s="545"/>
      <c r="PYL101" s="545"/>
      <c r="PYM101" s="545"/>
      <c r="PYN101" s="545"/>
      <c r="PYP101" s="545"/>
      <c r="PYR101" s="545"/>
      <c r="PYS101" s="545"/>
      <c r="PYT101" s="545"/>
      <c r="PYU101" s="545"/>
      <c r="PYV101" s="545"/>
      <c r="PYX101" s="545"/>
      <c r="PYZ101" s="545"/>
      <c r="PZA101" s="545"/>
      <c r="PZB101" s="545"/>
      <c r="PZC101" s="545"/>
      <c r="PZD101" s="545"/>
      <c r="PZF101" s="545"/>
      <c r="PZH101" s="545"/>
      <c r="PZI101" s="545"/>
      <c r="PZJ101" s="545"/>
      <c r="PZK101" s="545"/>
      <c r="PZL101" s="545"/>
      <c r="PZN101" s="545"/>
      <c r="PZP101" s="545"/>
      <c r="PZQ101" s="545"/>
      <c r="PZR101" s="545"/>
      <c r="PZS101" s="545"/>
      <c r="PZT101" s="545"/>
      <c r="PZV101" s="545"/>
      <c r="PZX101" s="545"/>
      <c r="PZY101" s="545"/>
      <c r="PZZ101" s="545"/>
      <c r="QAA101" s="545"/>
      <c r="QAB101" s="545"/>
      <c r="QAD101" s="545"/>
      <c r="QAF101" s="545"/>
      <c r="QAG101" s="545"/>
      <c r="QAH101" s="545"/>
      <c r="QAI101" s="545"/>
      <c r="QAJ101" s="545"/>
      <c r="QAL101" s="545"/>
      <c r="QAN101" s="545"/>
      <c r="QAO101" s="545"/>
      <c r="QAP101" s="545"/>
      <c r="QAQ101" s="545"/>
      <c r="QAR101" s="545"/>
      <c r="QAT101" s="545"/>
      <c r="QAV101" s="545"/>
      <c r="QAW101" s="545"/>
      <c r="QAX101" s="545"/>
      <c r="QAY101" s="545"/>
      <c r="QAZ101" s="545"/>
      <c r="QBB101" s="545"/>
      <c r="QBD101" s="545"/>
      <c r="QBE101" s="545"/>
      <c r="QBF101" s="545"/>
      <c r="QBG101" s="545"/>
      <c r="QBH101" s="545"/>
      <c r="QBJ101" s="545"/>
      <c r="QBL101" s="545"/>
      <c r="QBM101" s="545"/>
      <c r="QBN101" s="545"/>
      <c r="QBO101" s="545"/>
      <c r="QBP101" s="545"/>
      <c r="QBR101" s="545"/>
      <c r="QBT101" s="545"/>
      <c r="QBU101" s="545"/>
      <c r="QBV101" s="545"/>
      <c r="QBW101" s="545"/>
      <c r="QBX101" s="545"/>
      <c r="QBZ101" s="545"/>
      <c r="QCB101" s="545"/>
      <c r="QCC101" s="545"/>
      <c r="QCD101" s="545"/>
      <c r="QCE101" s="545"/>
      <c r="QCF101" s="545"/>
      <c r="QCH101" s="545"/>
      <c r="QCJ101" s="545"/>
      <c r="QCK101" s="545"/>
      <c r="QCL101" s="545"/>
      <c r="QCM101" s="545"/>
      <c r="QCN101" s="545"/>
      <c r="QCP101" s="545"/>
      <c r="QCR101" s="545"/>
      <c r="QCS101" s="545"/>
      <c r="QCT101" s="545"/>
      <c r="QCU101" s="545"/>
      <c r="QCV101" s="545"/>
      <c r="QCX101" s="545"/>
      <c r="QCZ101" s="545"/>
      <c r="QDA101" s="545"/>
      <c r="QDB101" s="545"/>
      <c r="QDC101" s="545"/>
      <c r="QDD101" s="545"/>
      <c r="QDF101" s="545"/>
      <c r="QDH101" s="545"/>
      <c r="QDI101" s="545"/>
      <c r="QDJ101" s="545"/>
      <c r="QDK101" s="545"/>
      <c r="QDL101" s="545"/>
      <c r="QDN101" s="545"/>
      <c r="QDP101" s="545"/>
      <c r="QDQ101" s="545"/>
      <c r="QDR101" s="545"/>
      <c r="QDS101" s="545"/>
      <c r="QDT101" s="545"/>
      <c r="QDV101" s="545"/>
      <c r="QDX101" s="545"/>
      <c r="QDY101" s="545"/>
      <c r="QDZ101" s="545"/>
      <c r="QEA101" s="545"/>
      <c r="QEB101" s="545"/>
      <c r="QED101" s="545"/>
      <c r="QEF101" s="545"/>
      <c r="QEG101" s="545"/>
      <c r="QEH101" s="545"/>
      <c r="QEI101" s="545"/>
      <c r="QEJ101" s="545"/>
      <c r="QEL101" s="545"/>
      <c r="QEN101" s="545"/>
      <c r="QEO101" s="545"/>
      <c r="QEP101" s="545"/>
      <c r="QEQ101" s="545"/>
      <c r="QER101" s="545"/>
      <c r="QET101" s="545"/>
      <c r="QEV101" s="545"/>
      <c r="QEW101" s="545"/>
      <c r="QEX101" s="545"/>
      <c r="QEY101" s="545"/>
      <c r="QEZ101" s="545"/>
      <c r="QFB101" s="545"/>
      <c r="QFD101" s="545"/>
      <c r="QFE101" s="545"/>
      <c r="QFF101" s="545"/>
      <c r="QFG101" s="545"/>
      <c r="QFH101" s="545"/>
      <c r="QFJ101" s="545"/>
      <c r="QFL101" s="545"/>
      <c r="QFM101" s="545"/>
      <c r="QFN101" s="545"/>
      <c r="QFO101" s="545"/>
      <c r="QFP101" s="545"/>
      <c r="QFR101" s="545"/>
      <c r="QFT101" s="545"/>
      <c r="QFU101" s="545"/>
      <c r="QFV101" s="545"/>
      <c r="QFW101" s="545"/>
      <c r="QFX101" s="545"/>
      <c r="QFZ101" s="545"/>
      <c r="QGB101" s="545"/>
      <c r="QGC101" s="545"/>
      <c r="QGD101" s="545"/>
      <c r="QGE101" s="545"/>
      <c r="QGF101" s="545"/>
      <c r="QGH101" s="545"/>
      <c r="QGJ101" s="545"/>
      <c r="QGK101" s="545"/>
      <c r="QGL101" s="545"/>
      <c r="QGM101" s="545"/>
      <c r="QGN101" s="545"/>
      <c r="QGP101" s="545"/>
      <c r="QGR101" s="545"/>
      <c r="QGS101" s="545"/>
      <c r="QGT101" s="545"/>
      <c r="QGU101" s="545"/>
      <c r="QGV101" s="545"/>
      <c r="QGX101" s="545"/>
      <c r="QGZ101" s="545"/>
      <c r="QHA101" s="545"/>
      <c r="QHB101" s="545"/>
      <c r="QHC101" s="545"/>
      <c r="QHD101" s="545"/>
      <c r="QHF101" s="545"/>
      <c r="QHH101" s="545"/>
      <c r="QHI101" s="545"/>
      <c r="QHJ101" s="545"/>
      <c r="QHK101" s="545"/>
      <c r="QHL101" s="545"/>
      <c r="QHN101" s="545"/>
      <c r="QHP101" s="545"/>
      <c r="QHQ101" s="545"/>
      <c r="QHR101" s="545"/>
      <c r="QHS101" s="545"/>
      <c r="QHT101" s="545"/>
      <c r="QHV101" s="545"/>
      <c r="QHX101" s="545"/>
      <c r="QHY101" s="545"/>
      <c r="QHZ101" s="545"/>
      <c r="QIA101" s="545"/>
      <c r="QIB101" s="545"/>
      <c r="QID101" s="545"/>
      <c r="QIF101" s="545"/>
      <c r="QIG101" s="545"/>
      <c r="QIH101" s="545"/>
      <c r="QII101" s="545"/>
      <c r="QIJ101" s="545"/>
      <c r="QIL101" s="545"/>
      <c r="QIN101" s="545"/>
      <c r="QIO101" s="545"/>
      <c r="QIP101" s="545"/>
      <c r="QIQ101" s="545"/>
      <c r="QIR101" s="545"/>
      <c r="QIT101" s="545"/>
      <c r="QIV101" s="545"/>
      <c r="QIW101" s="545"/>
      <c r="QIX101" s="545"/>
      <c r="QIY101" s="545"/>
      <c r="QIZ101" s="545"/>
      <c r="QJB101" s="545"/>
      <c r="QJD101" s="545"/>
      <c r="QJE101" s="545"/>
      <c r="QJF101" s="545"/>
      <c r="QJG101" s="545"/>
      <c r="QJH101" s="545"/>
      <c r="QJJ101" s="545"/>
      <c r="QJL101" s="545"/>
      <c r="QJM101" s="545"/>
      <c r="QJN101" s="545"/>
      <c r="QJO101" s="545"/>
      <c r="QJP101" s="545"/>
      <c r="QJR101" s="545"/>
      <c r="QJT101" s="545"/>
      <c r="QJU101" s="545"/>
      <c r="QJV101" s="545"/>
      <c r="QJW101" s="545"/>
      <c r="QJX101" s="545"/>
      <c r="QJZ101" s="545"/>
      <c r="QKB101" s="545"/>
      <c r="QKC101" s="545"/>
      <c r="QKD101" s="545"/>
      <c r="QKE101" s="545"/>
      <c r="QKF101" s="545"/>
      <c r="QKH101" s="545"/>
      <c r="QKJ101" s="545"/>
      <c r="QKK101" s="545"/>
      <c r="QKL101" s="545"/>
      <c r="QKM101" s="545"/>
      <c r="QKN101" s="545"/>
      <c r="QKP101" s="545"/>
      <c r="QKR101" s="545"/>
      <c r="QKS101" s="545"/>
      <c r="QKT101" s="545"/>
      <c r="QKU101" s="545"/>
      <c r="QKV101" s="545"/>
      <c r="QKX101" s="545"/>
      <c r="QKZ101" s="545"/>
      <c r="QLA101" s="545"/>
      <c r="QLB101" s="545"/>
      <c r="QLC101" s="545"/>
      <c r="QLD101" s="545"/>
      <c r="QLF101" s="545"/>
      <c r="QLH101" s="545"/>
      <c r="QLI101" s="545"/>
      <c r="QLJ101" s="545"/>
      <c r="QLK101" s="545"/>
      <c r="QLL101" s="545"/>
      <c r="QLN101" s="545"/>
      <c r="QLP101" s="545"/>
      <c r="QLQ101" s="545"/>
      <c r="QLR101" s="545"/>
      <c r="QLS101" s="545"/>
      <c r="QLT101" s="545"/>
      <c r="QLV101" s="545"/>
      <c r="QLX101" s="545"/>
      <c r="QLY101" s="545"/>
      <c r="QLZ101" s="545"/>
      <c r="QMA101" s="545"/>
      <c r="QMB101" s="545"/>
      <c r="QMD101" s="545"/>
      <c r="QMF101" s="545"/>
      <c r="QMG101" s="545"/>
      <c r="QMH101" s="545"/>
      <c r="QMI101" s="545"/>
      <c r="QMJ101" s="545"/>
      <c r="QML101" s="545"/>
      <c r="QMN101" s="545"/>
      <c r="QMO101" s="545"/>
      <c r="QMP101" s="545"/>
      <c r="QMQ101" s="545"/>
      <c r="QMR101" s="545"/>
      <c r="QMT101" s="545"/>
      <c r="QMV101" s="545"/>
      <c r="QMW101" s="545"/>
      <c r="QMX101" s="545"/>
      <c r="QMY101" s="545"/>
      <c r="QMZ101" s="545"/>
      <c r="QNB101" s="545"/>
      <c r="QND101" s="545"/>
      <c r="QNE101" s="545"/>
      <c r="QNF101" s="545"/>
      <c r="QNG101" s="545"/>
      <c r="QNH101" s="545"/>
      <c r="QNJ101" s="545"/>
      <c r="QNL101" s="545"/>
      <c r="QNM101" s="545"/>
      <c r="QNN101" s="545"/>
      <c r="QNO101" s="545"/>
      <c r="QNP101" s="545"/>
      <c r="QNR101" s="545"/>
      <c r="QNT101" s="545"/>
      <c r="QNU101" s="545"/>
      <c r="QNV101" s="545"/>
      <c r="QNW101" s="545"/>
      <c r="QNX101" s="545"/>
      <c r="QNZ101" s="545"/>
      <c r="QOB101" s="545"/>
      <c r="QOC101" s="545"/>
      <c r="QOD101" s="545"/>
      <c r="QOE101" s="545"/>
      <c r="QOF101" s="545"/>
      <c r="QOH101" s="545"/>
      <c r="QOJ101" s="545"/>
      <c r="QOK101" s="545"/>
      <c r="QOL101" s="545"/>
      <c r="QOM101" s="545"/>
      <c r="QON101" s="545"/>
      <c r="QOP101" s="545"/>
      <c r="QOR101" s="545"/>
      <c r="QOS101" s="545"/>
      <c r="QOT101" s="545"/>
      <c r="QOU101" s="545"/>
      <c r="QOV101" s="545"/>
      <c r="QOX101" s="545"/>
      <c r="QOZ101" s="545"/>
      <c r="QPA101" s="545"/>
      <c r="QPB101" s="545"/>
      <c r="QPC101" s="545"/>
      <c r="QPD101" s="545"/>
      <c r="QPF101" s="545"/>
      <c r="QPH101" s="545"/>
      <c r="QPI101" s="545"/>
      <c r="QPJ101" s="545"/>
      <c r="QPK101" s="545"/>
      <c r="QPL101" s="545"/>
      <c r="QPN101" s="545"/>
      <c r="QPP101" s="545"/>
      <c r="QPQ101" s="545"/>
      <c r="QPR101" s="545"/>
      <c r="QPS101" s="545"/>
      <c r="QPT101" s="545"/>
      <c r="QPV101" s="545"/>
      <c r="QPX101" s="545"/>
      <c r="QPY101" s="545"/>
      <c r="QPZ101" s="545"/>
      <c r="QQA101" s="545"/>
      <c r="QQB101" s="545"/>
      <c r="QQD101" s="545"/>
      <c r="QQF101" s="545"/>
      <c r="QQG101" s="545"/>
      <c r="QQH101" s="545"/>
      <c r="QQI101" s="545"/>
      <c r="QQJ101" s="545"/>
      <c r="QQL101" s="545"/>
      <c r="QQN101" s="545"/>
      <c r="QQO101" s="545"/>
      <c r="QQP101" s="545"/>
      <c r="QQQ101" s="545"/>
      <c r="QQR101" s="545"/>
      <c r="QQT101" s="545"/>
      <c r="QQV101" s="545"/>
      <c r="QQW101" s="545"/>
      <c r="QQX101" s="545"/>
      <c r="QQY101" s="545"/>
      <c r="QQZ101" s="545"/>
      <c r="QRB101" s="545"/>
      <c r="QRD101" s="545"/>
      <c r="QRE101" s="545"/>
      <c r="QRF101" s="545"/>
      <c r="QRG101" s="545"/>
      <c r="QRH101" s="545"/>
      <c r="QRJ101" s="545"/>
      <c r="QRL101" s="545"/>
      <c r="QRM101" s="545"/>
      <c r="QRN101" s="545"/>
      <c r="QRO101" s="545"/>
      <c r="QRP101" s="545"/>
      <c r="QRR101" s="545"/>
      <c r="QRT101" s="545"/>
      <c r="QRU101" s="545"/>
      <c r="QRV101" s="545"/>
      <c r="QRW101" s="545"/>
      <c r="QRX101" s="545"/>
      <c r="QRZ101" s="545"/>
      <c r="QSB101" s="545"/>
      <c r="QSC101" s="545"/>
      <c r="QSD101" s="545"/>
      <c r="QSE101" s="545"/>
      <c r="QSF101" s="545"/>
      <c r="QSH101" s="545"/>
      <c r="QSJ101" s="545"/>
      <c r="QSK101" s="545"/>
      <c r="QSL101" s="545"/>
      <c r="QSM101" s="545"/>
      <c r="QSN101" s="545"/>
      <c r="QSP101" s="545"/>
      <c r="QSR101" s="545"/>
      <c r="QSS101" s="545"/>
      <c r="QST101" s="545"/>
      <c r="QSU101" s="545"/>
      <c r="QSV101" s="545"/>
      <c r="QSX101" s="545"/>
      <c r="QSZ101" s="545"/>
      <c r="QTA101" s="545"/>
      <c r="QTB101" s="545"/>
      <c r="QTC101" s="545"/>
      <c r="QTD101" s="545"/>
      <c r="QTF101" s="545"/>
      <c r="QTH101" s="545"/>
      <c r="QTI101" s="545"/>
      <c r="QTJ101" s="545"/>
      <c r="QTK101" s="545"/>
      <c r="QTL101" s="545"/>
      <c r="QTN101" s="545"/>
      <c r="QTP101" s="545"/>
      <c r="QTQ101" s="545"/>
      <c r="QTR101" s="545"/>
      <c r="QTS101" s="545"/>
      <c r="QTT101" s="545"/>
      <c r="QTV101" s="545"/>
      <c r="QTX101" s="545"/>
      <c r="QTY101" s="545"/>
      <c r="QTZ101" s="545"/>
      <c r="QUA101" s="545"/>
      <c r="QUB101" s="545"/>
      <c r="QUD101" s="545"/>
      <c r="QUF101" s="545"/>
      <c r="QUG101" s="545"/>
      <c r="QUH101" s="545"/>
      <c r="QUI101" s="545"/>
      <c r="QUJ101" s="545"/>
      <c r="QUL101" s="545"/>
      <c r="QUN101" s="545"/>
      <c r="QUO101" s="545"/>
      <c r="QUP101" s="545"/>
      <c r="QUQ101" s="545"/>
      <c r="QUR101" s="545"/>
      <c r="QUT101" s="545"/>
      <c r="QUV101" s="545"/>
      <c r="QUW101" s="545"/>
      <c r="QUX101" s="545"/>
      <c r="QUY101" s="545"/>
      <c r="QUZ101" s="545"/>
      <c r="QVB101" s="545"/>
      <c r="QVD101" s="545"/>
      <c r="QVE101" s="545"/>
      <c r="QVF101" s="545"/>
      <c r="QVG101" s="545"/>
      <c r="QVH101" s="545"/>
      <c r="QVJ101" s="545"/>
      <c r="QVL101" s="545"/>
      <c r="QVM101" s="545"/>
      <c r="QVN101" s="545"/>
      <c r="QVO101" s="545"/>
      <c r="QVP101" s="545"/>
      <c r="QVR101" s="545"/>
      <c r="QVT101" s="545"/>
      <c r="QVU101" s="545"/>
      <c r="QVV101" s="545"/>
      <c r="QVW101" s="545"/>
      <c r="QVX101" s="545"/>
      <c r="QVZ101" s="545"/>
      <c r="QWB101" s="545"/>
      <c r="QWC101" s="545"/>
      <c r="QWD101" s="545"/>
      <c r="QWE101" s="545"/>
      <c r="QWF101" s="545"/>
      <c r="QWH101" s="545"/>
      <c r="QWJ101" s="545"/>
      <c r="QWK101" s="545"/>
      <c r="QWL101" s="545"/>
      <c r="QWM101" s="545"/>
      <c r="QWN101" s="545"/>
      <c r="QWP101" s="545"/>
      <c r="QWR101" s="545"/>
      <c r="QWS101" s="545"/>
      <c r="QWT101" s="545"/>
      <c r="QWU101" s="545"/>
      <c r="QWV101" s="545"/>
      <c r="QWX101" s="545"/>
      <c r="QWZ101" s="545"/>
      <c r="QXA101" s="545"/>
      <c r="QXB101" s="545"/>
      <c r="QXC101" s="545"/>
      <c r="QXD101" s="545"/>
      <c r="QXF101" s="545"/>
      <c r="QXH101" s="545"/>
      <c r="QXI101" s="545"/>
      <c r="QXJ101" s="545"/>
      <c r="QXK101" s="545"/>
      <c r="QXL101" s="545"/>
      <c r="QXN101" s="545"/>
      <c r="QXP101" s="545"/>
      <c r="QXQ101" s="545"/>
      <c r="QXR101" s="545"/>
      <c r="QXS101" s="545"/>
      <c r="QXT101" s="545"/>
      <c r="QXV101" s="545"/>
      <c r="QXX101" s="545"/>
      <c r="QXY101" s="545"/>
      <c r="QXZ101" s="545"/>
      <c r="QYA101" s="545"/>
      <c r="QYB101" s="545"/>
      <c r="QYD101" s="545"/>
      <c r="QYF101" s="545"/>
      <c r="QYG101" s="545"/>
      <c r="QYH101" s="545"/>
      <c r="QYI101" s="545"/>
      <c r="QYJ101" s="545"/>
      <c r="QYL101" s="545"/>
      <c r="QYN101" s="545"/>
      <c r="QYO101" s="545"/>
      <c r="QYP101" s="545"/>
      <c r="QYQ101" s="545"/>
      <c r="QYR101" s="545"/>
      <c r="QYT101" s="545"/>
      <c r="QYV101" s="545"/>
      <c r="QYW101" s="545"/>
      <c r="QYX101" s="545"/>
      <c r="QYY101" s="545"/>
      <c r="QYZ101" s="545"/>
      <c r="QZB101" s="545"/>
      <c r="QZD101" s="545"/>
      <c r="QZE101" s="545"/>
      <c r="QZF101" s="545"/>
      <c r="QZG101" s="545"/>
      <c r="QZH101" s="545"/>
      <c r="QZJ101" s="545"/>
      <c r="QZL101" s="545"/>
      <c r="QZM101" s="545"/>
      <c r="QZN101" s="545"/>
      <c r="QZO101" s="545"/>
      <c r="QZP101" s="545"/>
      <c r="QZR101" s="545"/>
      <c r="QZT101" s="545"/>
      <c r="QZU101" s="545"/>
      <c r="QZV101" s="545"/>
      <c r="QZW101" s="545"/>
      <c r="QZX101" s="545"/>
      <c r="QZZ101" s="545"/>
      <c r="RAB101" s="545"/>
      <c r="RAC101" s="545"/>
      <c r="RAD101" s="545"/>
      <c r="RAE101" s="545"/>
      <c r="RAF101" s="545"/>
      <c r="RAH101" s="545"/>
      <c r="RAJ101" s="545"/>
      <c r="RAK101" s="545"/>
      <c r="RAL101" s="545"/>
      <c r="RAM101" s="545"/>
      <c r="RAN101" s="545"/>
      <c r="RAP101" s="545"/>
      <c r="RAR101" s="545"/>
      <c r="RAS101" s="545"/>
      <c r="RAT101" s="545"/>
      <c r="RAU101" s="545"/>
      <c r="RAV101" s="545"/>
      <c r="RAX101" s="545"/>
      <c r="RAZ101" s="545"/>
      <c r="RBA101" s="545"/>
      <c r="RBB101" s="545"/>
      <c r="RBC101" s="545"/>
      <c r="RBD101" s="545"/>
      <c r="RBF101" s="545"/>
      <c r="RBH101" s="545"/>
      <c r="RBI101" s="545"/>
      <c r="RBJ101" s="545"/>
      <c r="RBK101" s="545"/>
      <c r="RBL101" s="545"/>
      <c r="RBN101" s="545"/>
      <c r="RBP101" s="545"/>
      <c r="RBQ101" s="545"/>
      <c r="RBR101" s="545"/>
      <c r="RBS101" s="545"/>
      <c r="RBT101" s="545"/>
      <c r="RBV101" s="545"/>
      <c r="RBX101" s="545"/>
      <c r="RBY101" s="545"/>
      <c r="RBZ101" s="545"/>
      <c r="RCA101" s="545"/>
      <c r="RCB101" s="545"/>
      <c r="RCD101" s="545"/>
      <c r="RCF101" s="545"/>
      <c r="RCG101" s="545"/>
      <c r="RCH101" s="545"/>
      <c r="RCI101" s="545"/>
      <c r="RCJ101" s="545"/>
      <c r="RCL101" s="545"/>
      <c r="RCN101" s="545"/>
      <c r="RCO101" s="545"/>
      <c r="RCP101" s="545"/>
      <c r="RCQ101" s="545"/>
      <c r="RCR101" s="545"/>
      <c r="RCT101" s="545"/>
      <c r="RCV101" s="545"/>
      <c r="RCW101" s="545"/>
      <c r="RCX101" s="545"/>
      <c r="RCY101" s="545"/>
      <c r="RCZ101" s="545"/>
      <c r="RDB101" s="545"/>
      <c r="RDD101" s="545"/>
      <c r="RDE101" s="545"/>
      <c r="RDF101" s="545"/>
      <c r="RDG101" s="545"/>
      <c r="RDH101" s="545"/>
      <c r="RDJ101" s="545"/>
      <c r="RDL101" s="545"/>
      <c r="RDM101" s="545"/>
      <c r="RDN101" s="545"/>
      <c r="RDO101" s="545"/>
      <c r="RDP101" s="545"/>
      <c r="RDR101" s="545"/>
      <c r="RDT101" s="545"/>
      <c r="RDU101" s="545"/>
      <c r="RDV101" s="545"/>
      <c r="RDW101" s="545"/>
      <c r="RDX101" s="545"/>
      <c r="RDZ101" s="545"/>
      <c r="REB101" s="545"/>
      <c r="REC101" s="545"/>
      <c r="RED101" s="545"/>
      <c r="REE101" s="545"/>
      <c r="REF101" s="545"/>
      <c r="REH101" s="545"/>
      <c r="REJ101" s="545"/>
      <c r="REK101" s="545"/>
      <c r="REL101" s="545"/>
      <c r="REM101" s="545"/>
      <c r="REN101" s="545"/>
      <c r="REP101" s="545"/>
      <c r="RER101" s="545"/>
      <c r="RES101" s="545"/>
      <c r="RET101" s="545"/>
      <c r="REU101" s="545"/>
      <c r="REV101" s="545"/>
      <c r="REX101" s="545"/>
      <c r="REZ101" s="545"/>
      <c r="RFA101" s="545"/>
      <c r="RFB101" s="545"/>
      <c r="RFC101" s="545"/>
      <c r="RFD101" s="545"/>
      <c r="RFF101" s="545"/>
      <c r="RFH101" s="545"/>
      <c r="RFI101" s="545"/>
      <c r="RFJ101" s="545"/>
      <c r="RFK101" s="545"/>
      <c r="RFL101" s="545"/>
      <c r="RFN101" s="545"/>
      <c r="RFP101" s="545"/>
      <c r="RFQ101" s="545"/>
      <c r="RFR101" s="545"/>
      <c r="RFS101" s="545"/>
      <c r="RFT101" s="545"/>
      <c r="RFV101" s="545"/>
      <c r="RFX101" s="545"/>
      <c r="RFY101" s="545"/>
      <c r="RFZ101" s="545"/>
      <c r="RGA101" s="545"/>
      <c r="RGB101" s="545"/>
      <c r="RGD101" s="545"/>
      <c r="RGF101" s="545"/>
      <c r="RGG101" s="545"/>
      <c r="RGH101" s="545"/>
      <c r="RGI101" s="545"/>
      <c r="RGJ101" s="545"/>
      <c r="RGL101" s="545"/>
      <c r="RGN101" s="545"/>
      <c r="RGO101" s="545"/>
      <c r="RGP101" s="545"/>
      <c r="RGQ101" s="545"/>
      <c r="RGR101" s="545"/>
      <c r="RGT101" s="545"/>
      <c r="RGV101" s="545"/>
      <c r="RGW101" s="545"/>
      <c r="RGX101" s="545"/>
      <c r="RGY101" s="545"/>
      <c r="RGZ101" s="545"/>
      <c r="RHB101" s="545"/>
      <c r="RHD101" s="545"/>
      <c r="RHE101" s="545"/>
      <c r="RHF101" s="545"/>
      <c r="RHG101" s="545"/>
      <c r="RHH101" s="545"/>
      <c r="RHJ101" s="545"/>
      <c r="RHL101" s="545"/>
      <c r="RHM101" s="545"/>
      <c r="RHN101" s="545"/>
      <c r="RHO101" s="545"/>
      <c r="RHP101" s="545"/>
      <c r="RHR101" s="545"/>
      <c r="RHT101" s="545"/>
      <c r="RHU101" s="545"/>
      <c r="RHV101" s="545"/>
      <c r="RHW101" s="545"/>
      <c r="RHX101" s="545"/>
      <c r="RHZ101" s="545"/>
      <c r="RIB101" s="545"/>
      <c r="RIC101" s="545"/>
      <c r="RID101" s="545"/>
      <c r="RIE101" s="545"/>
      <c r="RIF101" s="545"/>
      <c r="RIH101" s="545"/>
      <c r="RIJ101" s="545"/>
      <c r="RIK101" s="545"/>
      <c r="RIL101" s="545"/>
      <c r="RIM101" s="545"/>
      <c r="RIN101" s="545"/>
      <c r="RIP101" s="545"/>
      <c r="RIR101" s="545"/>
      <c r="RIS101" s="545"/>
      <c r="RIT101" s="545"/>
      <c r="RIU101" s="545"/>
      <c r="RIV101" s="545"/>
      <c r="RIX101" s="545"/>
      <c r="RIZ101" s="545"/>
      <c r="RJA101" s="545"/>
      <c r="RJB101" s="545"/>
      <c r="RJC101" s="545"/>
      <c r="RJD101" s="545"/>
      <c r="RJF101" s="545"/>
      <c r="RJH101" s="545"/>
      <c r="RJI101" s="545"/>
      <c r="RJJ101" s="545"/>
      <c r="RJK101" s="545"/>
      <c r="RJL101" s="545"/>
      <c r="RJN101" s="545"/>
      <c r="RJP101" s="545"/>
      <c r="RJQ101" s="545"/>
      <c r="RJR101" s="545"/>
      <c r="RJS101" s="545"/>
      <c r="RJT101" s="545"/>
      <c r="RJV101" s="545"/>
      <c r="RJX101" s="545"/>
      <c r="RJY101" s="545"/>
      <c r="RJZ101" s="545"/>
      <c r="RKA101" s="545"/>
      <c r="RKB101" s="545"/>
      <c r="RKD101" s="545"/>
      <c r="RKF101" s="545"/>
      <c r="RKG101" s="545"/>
      <c r="RKH101" s="545"/>
      <c r="RKI101" s="545"/>
      <c r="RKJ101" s="545"/>
      <c r="RKL101" s="545"/>
      <c r="RKN101" s="545"/>
      <c r="RKO101" s="545"/>
      <c r="RKP101" s="545"/>
      <c r="RKQ101" s="545"/>
      <c r="RKR101" s="545"/>
      <c r="RKT101" s="545"/>
      <c r="RKV101" s="545"/>
      <c r="RKW101" s="545"/>
      <c r="RKX101" s="545"/>
      <c r="RKY101" s="545"/>
      <c r="RKZ101" s="545"/>
      <c r="RLB101" s="545"/>
      <c r="RLD101" s="545"/>
      <c r="RLE101" s="545"/>
      <c r="RLF101" s="545"/>
      <c r="RLG101" s="545"/>
      <c r="RLH101" s="545"/>
      <c r="RLJ101" s="545"/>
      <c r="RLL101" s="545"/>
      <c r="RLM101" s="545"/>
      <c r="RLN101" s="545"/>
      <c r="RLO101" s="545"/>
      <c r="RLP101" s="545"/>
      <c r="RLR101" s="545"/>
      <c r="RLT101" s="545"/>
      <c r="RLU101" s="545"/>
      <c r="RLV101" s="545"/>
      <c r="RLW101" s="545"/>
      <c r="RLX101" s="545"/>
      <c r="RLZ101" s="545"/>
      <c r="RMB101" s="545"/>
      <c r="RMC101" s="545"/>
      <c r="RMD101" s="545"/>
      <c r="RME101" s="545"/>
      <c r="RMF101" s="545"/>
      <c r="RMH101" s="545"/>
      <c r="RMJ101" s="545"/>
      <c r="RMK101" s="545"/>
      <c r="RML101" s="545"/>
      <c r="RMM101" s="545"/>
      <c r="RMN101" s="545"/>
      <c r="RMP101" s="545"/>
      <c r="RMR101" s="545"/>
      <c r="RMS101" s="545"/>
      <c r="RMT101" s="545"/>
      <c r="RMU101" s="545"/>
      <c r="RMV101" s="545"/>
      <c r="RMX101" s="545"/>
      <c r="RMZ101" s="545"/>
      <c r="RNA101" s="545"/>
      <c r="RNB101" s="545"/>
      <c r="RNC101" s="545"/>
      <c r="RND101" s="545"/>
      <c r="RNF101" s="545"/>
      <c r="RNH101" s="545"/>
      <c r="RNI101" s="545"/>
      <c r="RNJ101" s="545"/>
      <c r="RNK101" s="545"/>
      <c r="RNL101" s="545"/>
      <c r="RNN101" s="545"/>
      <c r="RNP101" s="545"/>
      <c r="RNQ101" s="545"/>
      <c r="RNR101" s="545"/>
      <c r="RNS101" s="545"/>
      <c r="RNT101" s="545"/>
      <c r="RNV101" s="545"/>
      <c r="RNX101" s="545"/>
      <c r="RNY101" s="545"/>
      <c r="RNZ101" s="545"/>
      <c r="ROA101" s="545"/>
      <c r="ROB101" s="545"/>
      <c r="ROD101" s="545"/>
      <c r="ROF101" s="545"/>
      <c r="ROG101" s="545"/>
      <c r="ROH101" s="545"/>
      <c r="ROI101" s="545"/>
      <c r="ROJ101" s="545"/>
      <c r="ROL101" s="545"/>
      <c r="RON101" s="545"/>
      <c r="ROO101" s="545"/>
      <c r="ROP101" s="545"/>
      <c r="ROQ101" s="545"/>
      <c r="ROR101" s="545"/>
      <c r="ROT101" s="545"/>
      <c r="ROV101" s="545"/>
      <c r="ROW101" s="545"/>
      <c r="ROX101" s="545"/>
      <c r="ROY101" s="545"/>
      <c r="ROZ101" s="545"/>
      <c r="RPB101" s="545"/>
      <c r="RPD101" s="545"/>
      <c r="RPE101" s="545"/>
      <c r="RPF101" s="545"/>
      <c r="RPG101" s="545"/>
      <c r="RPH101" s="545"/>
      <c r="RPJ101" s="545"/>
      <c r="RPL101" s="545"/>
      <c r="RPM101" s="545"/>
      <c r="RPN101" s="545"/>
      <c r="RPO101" s="545"/>
      <c r="RPP101" s="545"/>
      <c r="RPR101" s="545"/>
      <c r="RPT101" s="545"/>
      <c r="RPU101" s="545"/>
      <c r="RPV101" s="545"/>
      <c r="RPW101" s="545"/>
      <c r="RPX101" s="545"/>
      <c r="RPZ101" s="545"/>
      <c r="RQB101" s="545"/>
      <c r="RQC101" s="545"/>
      <c r="RQD101" s="545"/>
      <c r="RQE101" s="545"/>
      <c r="RQF101" s="545"/>
      <c r="RQH101" s="545"/>
      <c r="RQJ101" s="545"/>
      <c r="RQK101" s="545"/>
      <c r="RQL101" s="545"/>
      <c r="RQM101" s="545"/>
      <c r="RQN101" s="545"/>
      <c r="RQP101" s="545"/>
      <c r="RQR101" s="545"/>
      <c r="RQS101" s="545"/>
      <c r="RQT101" s="545"/>
      <c r="RQU101" s="545"/>
      <c r="RQV101" s="545"/>
      <c r="RQX101" s="545"/>
      <c r="RQZ101" s="545"/>
      <c r="RRA101" s="545"/>
      <c r="RRB101" s="545"/>
      <c r="RRC101" s="545"/>
      <c r="RRD101" s="545"/>
      <c r="RRF101" s="545"/>
      <c r="RRH101" s="545"/>
      <c r="RRI101" s="545"/>
      <c r="RRJ101" s="545"/>
      <c r="RRK101" s="545"/>
      <c r="RRL101" s="545"/>
      <c r="RRN101" s="545"/>
      <c r="RRP101" s="545"/>
      <c r="RRQ101" s="545"/>
      <c r="RRR101" s="545"/>
      <c r="RRS101" s="545"/>
      <c r="RRT101" s="545"/>
      <c r="RRV101" s="545"/>
      <c r="RRX101" s="545"/>
      <c r="RRY101" s="545"/>
      <c r="RRZ101" s="545"/>
      <c r="RSA101" s="545"/>
      <c r="RSB101" s="545"/>
      <c r="RSD101" s="545"/>
      <c r="RSF101" s="545"/>
      <c r="RSG101" s="545"/>
      <c r="RSH101" s="545"/>
      <c r="RSI101" s="545"/>
      <c r="RSJ101" s="545"/>
      <c r="RSL101" s="545"/>
      <c r="RSN101" s="545"/>
      <c r="RSO101" s="545"/>
      <c r="RSP101" s="545"/>
      <c r="RSQ101" s="545"/>
      <c r="RSR101" s="545"/>
      <c r="RST101" s="545"/>
      <c r="RSV101" s="545"/>
      <c r="RSW101" s="545"/>
      <c r="RSX101" s="545"/>
      <c r="RSY101" s="545"/>
      <c r="RSZ101" s="545"/>
      <c r="RTB101" s="545"/>
      <c r="RTD101" s="545"/>
      <c r="RTE101" s="545"/>
      <c r="RTF101" s="545"/>
      <c r="RTG101" s="545"/>
      <c r="RTH101" s="545"/>
      <c r="RTJ101" s="545"/>
      <c r="RTL101" s="545"/>
      <c r="RTM101" s="545"/>
      <c r="RTN101" s="545"/>
      <c r="RTO101" s="545"/>
      <c r="RTP101" s="545"/>
      <c r="RTR101" s="545"/>
      <c r="RTT101" s="545"/>
      <c r="RTU101" s="545"/>
      <c r="RTV101" s="545"/>
      <c r="RTW101" s="545"/>
      <c r="RTX101" s="545"/>
      <c r="RTZ101" s="545"/>
      <c r="RUB101" s="545"/>
      <c r="RUC101" s="545"/>
      <c r="RUD101" s="545"/>
      <c r="RUE101" s="545"/>
      <c r="RUF101" s="545"/>
      <c r="RUH101" s="545"/>
      <c r="RUJ101" s="545"/>
      <c r="RUK101" s="545"/>
      <c r="RUL101" s="545"/>
      <c r="RUM101" s="545"/>
      <c r="RUN101" s="545"/>
      <c r="RUP101" s="545"/>
      <c r="RUR101" s="545"/>
      <c r="RUS101" s="545"/>
      <c r="RUT101" s="545"/>
      <c r="RUU101" s="545"/>
      <c r="RUV101" s="545"/>
      <c r="RUX101" s="545"/>
      <c r="RUZ101" s="545"/>
      <c r="RVA101" s="545"/>
      <c r="RVB101" s="545"/>
      <c r="RVC101" s="545"/>
      <c r="RVD101" s="545"/>
      <c r="RVF101" s="545"/>
      <c r="RVH101" s="545"/>
      <c r="RVI101" s="545"/>
      <c r="RVJ101" s="545"/>
      <c r="RVK101" s="545"/>
      <c r="RVL101" s="545"/>
      <c r="RVN101" s="545"/>
      <c r="RVP101" s="545"/>
      <c r="RVQ101" s="545"/>
      <c r="RVR101" s="545"/>
      <c r="RVS101" s="545"/>
      <c r="RVT101" s="545"/>
      <c r="RVV101" s="545"/>
      <c r="RVX101" s="545"/>
      <c r="RVY101" s="545"/>
      <c r="RVZ101" s="545"/>
      <c r="RWA101" s="545"/>
      <c r="RWB101" s="545"/>
      <c r="RWD101" s="545"/>
      <c r="RWF101" s="545"/>
      <c r="RWG101" s="545"/>
      <c r="RWH101" s="545"/>
      <c r="RWI101" s="545"/>
      <c r="RWJ101" s="545"/>
      <c r="RWL101" s="545"/>
      <c r="RWN101" s="545"/>
      <c r="RWO101" s="545"/>
      <c r="RWP101" s="545"/>
      <c r="RWQ101" s="545"/>
      <c r="RWR101" s="545"/>
      <c r="RWT101" s="545"/>
      <c r="RWV101" s="545"/>
      <c r="RWW101" s="545"/>
      <c r="RWX101" s="545"/>
      <c r="RWY101" s="545"/>
      <c r="RWZ101" s="545"/>
      <c r="RXB101" s="545"/>
      <c r="RXD101" s="545"/>
      <c r="RXE101" s="545"/>
      <c r="RXF101" s="545"/>
      <c r="RXG101" s="545"/>
      <c r="RXH101" s="545"/>
      <c r="RXJ101" s="545"/>
      <c r="RXL101" s="545"/>
      <c r="RXM101" s="545"/>
      <c r="RXN101" s="545"/>
      <c r="RXO101" s="545"/>
      <c r="RXP101" s="545"/>
      <c r="RXR101" s="545"/>
      <c r="RXT101" s="545"/>
      <c r="RXU101" s="545"/>
      <c r="RXV101" s="545"/>
      <c r="RXW101" s="545"/>
      <c r="RXX101" s="545"/>
      <c r="RXZ101" s="545"/>
      <c r="RYB101" s="545"/>
      <c r="RYC101" s="545"/>
      <c r="RYD101" s="545"/>
      <c r="RYE101" s="545"/>
      <c r="RYF101" s="545"/>
      <c r="RYH101" s="545"/>
      <c r="RYJ101" s="545"/>
      <c r="RYK101" s="545"/>
      <c r="RYL101" s="545"/>
      <c r="RYM101" s="545"/>
      <c r="RYN101" s="545"/>
      <c r="RYP101" s="545"/>
      <c r="RYR101" s="545"/>
      <c r="RYS101" s="545"/>
      <c r="RYT101" s="545"/>
      <c r="RYU101" s="545"/>
      <c r="RYV101" s="545"/>
      <c r="RYX101" s="545"/>
      <c r="RYZ101" s="545"/>
      <c r="RZA101" s="545"/>
      <c r="RZB101" s="545"/>
      <c r="RZC101" s="545"/>
      <c r="RZD101" s="545"/>
      <c r="RZF101" s="545"/>
      <c r="RZH101" s="545"/>
      <c r="RZI101" s="545"/>
      <c r="RZJ101" s="545"/>
      <c r="RZK101" s="545"/>
      <c r="RZL101" s="545"/>
      <c r="RZN101" s="545"/>
      <c r="RZP101" s="545"/>
      <c r="RZQ101" s="545"/>
      <c r="RZR101" s="545"/>
      <c r="RZS101" s="545"/>
      <c r="RZT101" s="545"/>
      <c r="RZV101" s="545"/>
      <c r="RZX101" s="545"/>
      <c r="RZY101" s="545"/>
      <c r="RZZ101" s="545"/>
      <c r="SAA101" s="545"/>
      <c r="SAB101" s="545"/>
      <c r="SAD101" s="545"/>
      <c r="SAF101" s="545"/>
      <c r="SAG101" s="545"/>
      <c r="SAH101" s="545"/>
      <c r="SAI101" s="545"/>
      <c r="SAJ101" s="545"/>
      <c r="SAL101" s="545"/>
      <c r="SAN101" s="545"/>
      <c r="SAO101" s="545"/>
      <c r="SAP101" s="545"/>
      <c r="SAQ101" s="545"/>
      <c r="SAR101" s="545"/>
      <c r="SAT101" s="545"/>
      <c r="SAV101" s="545"/>
      <c r="SAW101" s="545"/>
      <c r="SAX101" s="545"/>
      <c r="SAY101" s="545"/>
      <c r="SAZ101" s="545"/>
      <c r="SBB101" s="545"/>
      <c r="SBD101" s="545"/>
      <c r="SBE101" s="545"/>
      <c r="SBF101" s="545"/>
      <c r="SBG101" s="545"/>
      <c r="SBH101" s="545"/>
      <c r="SBJ101" s="545"/>
      <c r="SBL101" s="545"/>
      <c r="SBM101" s="545"/>
      <c r="SBN101" s="545"/>
      <c r="SBO101" s="545"/>
      <c r="SBP101" s="545"/>
      <c r="SBR101" s="545"/>
      <c r="SBT101" s="545"/>
      <c r="SBU101" s="545"/>
      <c r="SBV101" s="545"/>
      <c r="SBW101" s="545"/>
      <c r="SBX101" s="545"/>
      <c r="SBZ101" s="545"/>
      <c r="SCB101" s="545"/>
      <c r="SCC101" s="545"/>
      <c r="SCD101" s="545"/>
      <c r="SCE101" s="545"/>
      <c r="SCF101" s="545"/>
      <c r="SCH101" s="545"/>
      <c r="SCJ101" s="545"/>
      <c r="SCK101" s="545"/>
      <c r="SCL101" s="545"/>
      <c r="SCM101" s="545"/>
      <c r="SCN101" s="545"/>
      <c r="SCP101" s="545"/>
      <c r="SCR101" s="545"/>
      <c r="SCS101" s="545"/>
      <c r="SCT101" s="545"/>
      <c r="SCU101" s="545"/>
      <c r="SCV101" s="545"/>
      <c r="SCX101" s="545"/>
      <c r="SCZ101" s="545"/>
      <c r="SDA101" s="545"/>
      <c r="SDB101" s="545"/>
      <c r="SDC101" s="545"/>
      <c r="SDD101" s="545"/>
      <c r="SDF101" s="545"/>
      <c r="SDH101" s="545"/>
      <c r="SDI101" s="545"/>
      <c r="SDJ101" s="545"/>
      <c r="SDK101" s="545"/>
      <c r="SDL101" s="545"/>
      <c r="SDN101" s="545"/>
      <c r="SDP101" s="545"/>
      <c r="SDQ101" s="545"/>
      <c r="SDR101" s="545"/>
      <c r="SDS101" s="545"/>
      <c r="SDT101" s="545"/>
      <c r="SDV101" s="545"/>
      <c r="SDX101" s="545"/>
      <c r="SDY101" s="545"/>
      <c r="SDZ101" s="545"/>
      <c r="SEA101" s="545"/>
      <c r="SEB101" s="545"/>
      <c r="SED101" s="545"/>
      <c r="SEF101" s="545"/>
      <c r="SEG101" s="545"/>
      <c r="SEH101" s="545"/>
      <c r="SEI101" s="545"/>
      <c r="SEJ101" s="545"/>
      <c r="SEL101" s="545"/>
      <c r="SEN101" s="545"/>
      <c r="SEO101" s="545"/>
      <c r="SEP101" s="545"/>
      <c r="SEQ101" s="545"/>
      <c r="SER101" s="545"/>
      <c r="SET101" s="545"/>
      <c r="SEV101" s="545"/>
      <c r="SEW101" s="545"/>
      <c r="SEX101" s="545"/>
      <c r="SEY101" s="545"/>
      <c r="SEZ101" s="545"/>
      <c r="SFB101" s="545"/>
      <c r="SFD101" s="545"/>
      <c r="SFE101" s="545"/>
      <c r="SFF101" s="545"/>
      <c r="SFG101" s="545"/>
      <c r="SFH101" s="545"/>
      <c r="SFJ101" s="545"/>
      <c r="SFL101" s="545"/>
      <c r="SFM101" s="545"/>
      <c r="SFN101" s="545"/>
      <c r="SFO101" s="545"/>
      <c r="SFP101" s="545"/>
      <c r="SFR101" s="545"/>
      <c r="SFT101" s="545"/>
      <c r="SFU101" s="545"/>
      <c r="SFV101" s="545"/>
      <c r="SFW101" s="545"/>
      <c r="SFX101" s="545"/>
      <c r="SFZ101" s="545"/>
      <c r="SGB101" s="545"/>
      <c r="SGC101" s="545"/>
      <c r="SGD101" s="545"/>
      <c r="SGE101" s="545"/>
      <c r="SGF101" s="545"/>
      <c r="SGH101" s="545"/>
      <c r="SGJ101" s="545"/>
      <c r="SGK101" s="545"/>
      <c r="SGL101" s="545"/>
      <c r="SGM101" s="545"/>
      <c r="SGN101" s="545"/>
      <c r="SGP101" s="545"/>
      <c r="SGR101" s="545"/>
      <c r="SGS101" s="545"/>
      <c r="SGT101" s="545"/>
      <c r="SGU101" s="545"/>
      <c r="SGV101" s="545"/>
      <c r="SGX101" s="545"/>
      <c r="SGZ101" s="545"/>
      <c r="SHA101" s="545"/>
      <c r="SHB101" s="545"/>
      <c r="SHC101" s="545"/>
      <c r="SHD101" s="545"/>
      <c r="SHF101" s="545"/>
      <c r="SHH101" s="545"/>
      <c r="SHI101" s="545"/>
      <c r="SHJ101" s="545"/>
      <c r="SHK101" s="545"/>
      <c r="SHL101" s="545"/>
      <c r="SHN101" s="545"/>
      <c r="SHP101" s="545"/>
      <c r="SHQ101" s="545"/>
      <c r="SHR101" s="545"/>
      <c r="SHS101" s="545"/>
      <c r="SHT101" s="545"/>
      <c r="SHV101" s="545"/>
      <c r="SHX101" s="545"/>
      <c r="SHY101" s="545"/>
      <c r="SHZ101" s="545"/>
      <c r="SIA101" s="545"/>
      <c r="SIB101" s="545"/>
      <c r="SID101" s="545"/>
      <c r="SIF101" s="545"/>
      <c r="SIG101" s="545"/>
      <c r="SIH101" s="545"/>
      <c r="SII101" s="545"/>
      <c r="SIJ101" s="545"/>
      <c r="SIL101" s="545"/>
      <c r="SIN101" s="545"/>
      <c r="SIO101" s="545"/>
      <c r="SIP101" s="545"/>
      <c r="SIQ101" s="545"/>
      <c r="SIR101" s="545"/>
      <c r="SIT101" s="545"/>
      <c r="SIV101" s="545"/>
      <c r="SIW101" s="545"/>
      <c r="SIX101" s="545"/>
      <c r="SIY101" s="545"/>
      <c r="SIZ101" s="545"/>
      <c r="SJB101" s="545"/>
      <c r="SJD101" s="545"/>
      <c r="SJE101" s="545"/>
      <c r="SJF101" s="545"/>
      <c r="SJG101" s="545"/>
      <c r="SJH101" s="545"/>
      <c r="SJJ101" s="545"/>
      <c r="SJL101" s="545"/>
      <c r="SJM101" s="545"/>
      <c r="SJN101" s="545"/>
      <c r="SJO101" s="545"/>
      <c r="SJP101" s="545"/>
      <c r="SJR101" s="545"/>
      <c r="SJT101" s="545"/>
      <c r="SJU101" s="545"/>
      <c r="SJV101" s="545"/>
      <c r="SJW101" s="545"/>
      <c r="SJX101" s="545"/>
      <c r="SJZ101" s="545"/>
      <c r="SKB101" s="545"/>
      <c r="SKC101" s="545"/>
      <c r="SKD101" s="545"/>
      <c r="SKE101" s="545"/>
      <c r="SKF101" s="545"/>
      <c r="SKH101" s="545"/>
      <c r="SKJ101" s="545"/>
      <c r="SKK101" s="545"/>
      <c r="SKL101" s="545"/>
      <c r="SKM101" s="545"/>
      <c r="SKN101" s="545"/>
      <c r="SKP101" s="545"/>
      <c r="SKR101" s="545"/>
      <c r="SKS101" s="545"/>
      <c r="SKT101" s="545"/>
      <c r="SKU101" s="545"/>
      <c r="SKV101" s="545"/>
      <c r="SKX101" s="545"/>
      <c r="SKZ101" s="545"/>
      <c r="SLA101" s="545"/>
      <c r="SLB101" s="545"/>
      <c r="SLC101" s="545"/>
      <c r="SLD101" s="545"/>
      <c r="SLF101" s="545"/>
      <c r="SLH101" s="545"/>
      <c r="SLI101" s="545"/>
      <c r="SLJ101" s="545"/>
      <c r="SLK101" s="545"/>
      <c r="SLL101" s="545"/>
      <c r="SLN101" s="545"/>
      <c r="SLP101" s="545"/>
      <c r="SLQ101" s="545"/>
      <c r="SLR101" s="545"/>
      <c r="SLS101" s="545"/>
      <c r="SLT101" s="545"/>
      <c r="SLV101" s="545"/>
      <c r="SLX101" s="545"/>
      <c r="SLY101" s="545"/>
      <c r="SLZ101" s="545"/>
      <c r="SMA101" s="545"/>
      <c r="SMB101" s="545"/>
      <c r="SMD101" s="545"/>
      <c r="SMF101" s="545"/>
      <c r="SMG101" s="545"/>
      <c r="SMH101" s="545"/>
      <c r="SMI101" s="545"/>
      <c r="SMJ101" s="545"/>
      <c r="SML101" s="545"/>
      <c r="SMN101" s="545"/>
      <c r="SMO101" s="545"/>
      <c r="SMP101" s="545"/>
      <c r="SMQ101" s="545"/>
      <c r="SMR101" s="545"/>
      <c r="SMT101" s="545"/>
      <c r="SMV101" s="545"/>
      <c r="SMW101" s="545"/>
      <c r="SMX101" s="545"/>
      <c r="SMY101" s="545"/>
      <c r="SMZ101" s="545"/>
      <c r="SNB101" s="545"/>
      <c r="SND101" s="545"/>
      <c r="SNE101" s="545"/>
      <c r="SNF101" s="545"/>
      <c r="SNG101" s="545"/>
      <c r="SNH101" s="545"/>
      <c r="SNJ101" s="545"/>
      <c r="SNL101" s="545"/>
      <c r="SNM101" s="545"/>
      <c r="SNN101" s="545"/>
      <c r="SNO101" s="545"/>
      <c r="SNP101" s="545"/>
      <c r="SNR101" s="545"/>
      <c r="SNT101" s="545"/>
      <c r="SNU101" s="545"/>
      <c r="SNV101" s="545"/>
      <c r="SNW101" s="545"/>
      <c r="SNX101" s="545"/>
      <c r="SNZ101" s="545"/>
      <c r="SOB101" s="545"/>
      <c r="SOC101" s="545"/>
      <c r="SOD101" s="545"/>
      <c r="SOE101" s="545"/>
      <c r="SOF101" s="545"/>
      <c r="SOH101" s="545"/>
      <c r="SOJ101" s="545"/>
      <c r="SOK101" s="545"/>
      <c r="SOL101" s="545"/>
      <c r="SOM101" s="545"/>
      <c r="SON101" s="545"/>
      <c r="SOP101" s="545"/>
      <c r="SOR101" s="545"/>
      <c r="SOS101" s="545"/>
      <c r="SOT101" s="545"/>
      <c r="SOU101" s="545"/>
      <c r="SOV101" s="545"/>
      <c r="SOX101" s="545"/>
      <c r="SOZ101" s="545"/>
      <c r="SPA101" s="545"/>
      <c r="SPB101" s="545"/>
      <c r="SPC101" s="545"/>
      <c r="SPD101" s="545"/>
      <c r="SPF101" s="545"/>
      <c r="SPH101" s="545"/>
      <c r="SPI101" s="545"/>
      <c r="SPJ101" s="545"/>
      <c r="SPK101" s="545"/>
      <c r="SPL101" s="545"/>
      <c r="SPN101" s="545"/>
      <c r="SPP101" s="545"/>
      <c r="SPQ101" s="545"/>
      <c r="SPR101" s="545"/>
      <c r="SPS101" s="545"/>
      <c r="SPT101" s="545"/>
      <c r="SPV101" s="545"/>
      <c r="SPX101" s="545"/>
      <c r="SPY101" s="545"/>
      <c r="SPZ101" s="545"/>
      <c r="SQA101" s="545"/>
      <c r="SQB101" s="545"/>
      <c r="SQD101" s="545"/>
      <c r="SQF101" s="545"/>
      <c r="SQG101" s="545"/>
      <c r="SQH101" s="545"/>
      <c r="SQI101" s="545"/>
      <c r="SQJ101" s="545"/>
      <c r="SQL101" s="545"/>
      <c r="SQN101" s="545"/>
      <c r="SQO101" s="545"/>
      <c r="SQP101" s="545"/>
      <c r="SQQ101" s="545"/>
      <c r="SQR101" s="545"/>
      <c r="SQT101" s="545"/>
      <c r="SQV101" s="545"/>
      <c r="SQW101" s="545"/>
      <c r="SQX101" s="545"/>
      <c r="SQY101" s="545"/>
      <c r="SQZ101" s="545"/>
      <c r="SRB101" s="545"/>
      <c r="SRD101" s="545"/>
      <c r="SRE101" s="545"/>
      <c r="SRF101" s="545"/>
      <c r="SRG101" s="545"/>
      <c r="SRH101" s="545"/>
      <c r="SRJ101" s="545"/>
      <c r="SRL101" s="545"/>
      <c r="SRM101" s="545"/>
      <c r="SRN101" s="545"/>
      <c r="SRO101" s="545"/>
      <c r="SRP101" s="545"/>
      <c r="SRR101" s="545"/>
      <c r="SRT101" s="545"/>
      <c r="SRU101" s="545"/>
      <c r="SRV101" s="545"/>
      <c r="SRW101" s="545"/>
      <c r="SRX101" s="545"/>
      <c r="SRZ101" s="545"/>
      <c r="SSB101" s="545"/>
      <c r="SSC101" s="545"/>
      <c r="SSD101" s="545"/>
      <c r="SSE101" s="545"/>
      <c r="SSF101" s="545"/>
      <c r="SSH101" s="545"/>
      <c r="SSJ101" s="545"/>
      <c r="SSK101" s="545"/>
      <c r="SSL101" s="545"/>
      <c r="SSM101" s="545"/>
      <c r="SSN101" s="545"/>
      <c r="SSP101" s="545"/>
      <c r="SSR101" s="545"/>
      <c r="SSS101" s="545"/>
      <c r="SST101" s="545"/>
      <c r="SSU101" s="545"/>
      <c r="SSV101" s="545"/>
      <c r="SSX101" s="545"/>
      <c r="SSZ101" s="545"/>
      <c r="STA101" s="545"/>
      <c r="STB101" s="545"/>
      <c r="STC101" s="545"/>
      <c r="STD101" s="545"/>
      <c r="STF101" s="545"/>
      <c r="STH101" s="545"/>
      <c r="STI101" s="545"/>
      <c r="STJ101" s="545"/>
      <c r="STK101" s="545"/>
      <c r="STL101" s="545"/>
      <c r="STN101" s="545"/>
      <c r="STP101" s="545"/>
      <c r="STQ101" s="545"/>
      <c r="STR101" s="545"/>
      <c r="STS101" s="545"/>
      <c r="STT101" s="545"/>
      <c r="STV101" s="545"/>
      <c r="STX101" s="545"/>
      <c r="STY101" s="545"/>
      <c r="STZ101" s="545"/>
      <c r="SUA101" s="545"/>
      <c r="SUB101" s="545"/>
      <c r="SUD101" s="545"/>
      <c r="SUF101" s="545"/>
      <c r="SUG101" s="545"/>
      <c r="SUH101" s="545"/>
      <c r="SUI101" s="545"/>
      <c r="SUJ101" s="545"/>
      <c r="SUL101" s="545"/>
      <c r="SUN101" s="545"/>
      <c r="SUO101" s="545"/>
      <c r="SUP101" s="545"/>
      <c r="SUQ101" s="545"/>
      <c r="SUR101" s="545"/>
      <c r="SUT101" s="545"/>
      <c r="SUV101" s="545"/>
      <c r="SUW101" s="545"/>
      <c r="SUX101" s="545"/>
      <c r="SUY101" s="545"/>
      <c r="SUZ101" s="545"/>
      <c r="SVB101" s="545"/>
      <c r="SVD101" s="545"/>
      <c r="SVE101" s="545"/>
      <c r="SVF101" s="545"/>
      <c r="SVG101" s="545"/>
      <c r="SVH101" s="545"/>
      <c r="SVJ101" s="545"/>
      <c r="SVL101" s="545"/>
      <c r="SVM101" s="545"/>
      <c r="SVN101" s="545"/>
      <c r="SVO101" s="545"/>
      <c r="SVP101" s="545"/>
      <c r="SVR101" s="545"/>
      <c r="SVT101" s="545"/>
      <c r="SVU101" s="545"/>
      <c r="SVV101" s="545"/>
      <c r="SVW101" s="545"/>
      <c r="SVX101" s="545"/>
      <c r="SVZ101" s="545"/>
      <c r="SWB101" s="545"/>
      <c r="SWC101" s="545"/>
      <c r="SWD101" s="545"/>
      <c r="SWE101" s="545"/>
      <c r="SWF101" s="545"/>
      <c r="SWH101" s="545"/>
      <c r="SWJ101" s="545"/>
      <c r="SWK101" s="545"/>
      <c r="SWL101" s="545"/>
      <c r="SWM101" s="545"/>
      <c r="SWN101" s="545"/>
      <c r="SWP101" s="545"/>
      <c r="SWR101" s="545"/>
      <c r="SWS101" s="545"/>
      <c r="SWT101" s="545"/>
      <c r="SWU101" s="545"/>
      <c r="SWV101" s="545"/>
      <c r="SWX101" s="545"/>
      <c r="SWZ101" s="545"/>
      <c r="SXA101" s="545"/>
      <c r="SXB101" s="545"/>
      <c r="SXC101" s="545"/>
      <c r="SXD101" s="545"/>
      <c r="SXF101" s="545"/>
      <c r="SXH101" s="545"/>
      <c r="SXI101" s="545"/>
      <c r="SXJ101" s="545"/>
      <c r="SXK101" s="545"/>
      <c r="SXL101" s="545"/>
      <c r="SXN101" s="545"/>
      <c r="SXP101" s="545"/>
      <c r="SXQ101" s="545"/>
      <c r="SXR101" s="545"/>
      <c r="SXS101" s="545"/>
      <c r="SXT101" s="545"/>
      <c r="SXV101" s="545"/>
      <c r="SXX101" s="545"/>
      <c r="SXY101" s="545"/>
      <c r="SXZ101" s="545"/>
      <c r="SYA101" s="545"/>
      <c r="SYB101" s="545"/>
      <c r="SYD101" s="545"/>
      <c r="SYF101" s="545"/>
      <c r="SYG101" s="545"/>
      <c r="SYH101" s="545"/>
      <c r="SYI101" s="545"/>
      <c r="SYJ101" s="545"/>
      <c r="SYL101" s="545"/>
      <c r="SYN101" s="545"/>
      <c r="SYO101" s="545"/>
      <c r="SYP101" s="545"/>
      <c r="SYQ101" s="545"/>
      <c r="SYR101" s="545"/>
      <c r="SYT101" s="545"/>
      <c r="SYV101" s="545"/>
      <c r="SYW101" s="545"/>
      <c r="SYX101" s="545"/>
      <c r="SYY101" s="545"/>
      <c r="SYZ101" s="545"/>
      <c r="SZB101" s="545"/>
      <c r="SZD101" s="545"/>
      <c r="SZE101" s="545"/>
      <c r="SZF101" s="545"/>
      <c r="SZG101" s="545"/>
      <c r="SZH101" s="545"/>
      <c r="SZJ101" s="545"/>
      <c r="SZL101" s="545"/>
      <c r="SZM101" s="545"/>
      <c r="SZN101" s="545"/>
      <c r="SZO101" s="545"/>
      <c r="SZP101" s="545"/>
      <c r="SZR101" s="545"/>
      <c r="SZT101" s="545"/>
      <c r="SZU101" s="545"/>
      <c r="SZV101" s="545"/>
      <c r="SZW101" s="545"/>
      <c r="SZX101" s="545"/>
      <c r="SZZ101" s="545"/>
      <c r="TAB101" s="545"/>
      <c r="TAC101" s="545"/>
      <c r="TAD101" s="545"/>
      <c r="TAE101" s="545"/>
      <c r="TAF101" s="545"/>
      <c r="TAH101" s="545"/>
      <c r="TAJ101" s="545"/>
      <c r="TAK101" s="545"/>
      <c r="TAL101" s="545"/>
      <c r="TAM101" s="545"/>
      <c r="TAN101" s="545"/>
      <c r="TAP101" s="545"/>
      <c r="TAR101" s="545"/>
      <c r="TAS101" s="545"/>
      <c r="TAT101" s="545"/>
      <c r="TAU101" s="545"/>
      <c r="TAV101" s="545"/>
      <c r="TAX101" s="545"/>
      <c r="TAZ101" s="545"/>
      <c r="TBA101" s="545"/>
      <c r="TBB101" s="545"/>
      <c r="TBC101" s="545"/>
      <c r="TBD101" s="545"/>
      <c r="TBF101" s="545"/>
      <c r="TBH101" s="545"/>
      <c r="TBI101" s="545"/>
      <c r="TBJ101" s="545"/>
      <c r="TBK101" s="545"/>
      <c r="TBL101" s="545"/>
      <c r="TBN101" s="545"/>
      <c r="TBP101" s="545"/>
      <c r="TBQ101" s="545"/>
      <c r="TBR101" s="545"/>
      <c r="TBS101" s="545"/>
      <c r="TBT101" s="545"/>
      <c r="TBV101" s="545"/>
      <c r="TBX101" s="545"/>
      <c r="TBY101" s="545"/>
      <c r="TBZ101" s="545"/>
      <c r="TCA101" s="545"/>
      <c r="TCB101" s="545"/>
      <c r="TCD101" s="545"/>
      <c r="TCF101" s="545"/>
      <c r="TCG101" s="545"/>
      <c r="TCH101" s="545"/>
      <c r="TCI101" s="545"/>
      <c r="TCJ101" s="545"/>
      <c r="TCL101" s="545"/>
      <c r="TCN101" s="545"/>
      <c r="TCO101" s="545"/>
      <c r="TCP101" s="545"/>
      <c r="TCQ101" s="545"/>
      <c r="TCR101" s="545"/>
      <c r="TCT101" s="545"/>
      <c r="TCV101" s="545"/>
      <c r="TCW101" s="545"/>
      <c r="TCX101" s="545"/>
      <c r="TCY101" s="545"/>
      <c r="TCZ101" s="545"/>
      <c r="TDB101" s="545"/>
      <c r="TDD101" s="545"/>
      <c r="TDE101" s="545"/>
      <c r="TDF101" s="545"/>
      <c r="TDG101" s="545"/>
      <c r="TDH101" s="545"/>
      <c r="TDJ101" s="545"/>
      <c r="TDL101" s="545"/>
      <c r="TDM101" s="545"/>
      <c r="TDN101" s="545"/>
      <c r="TDO101" s="545"/>
      <c r="TDP101" s="545"/>
      <c r="TDR101" s="545"/>
      <c r="TDT101" s="545"/>
      <c r="TDU101" s="545"/>
      <c r="TDV101" s="545"/>
      <c r="TDW101" s="545"/>
      <c r="TDX101" s="545"/>
      <c r="TDZ101" s="545"/>
      <c r="TEB101" s="545"/>
      <c r="TEC101" s="545"/>
      <c r="TED101" s="545"/>
      <c r="TEE101" s="545"/>
      <c r="TEF101" s="545"/>
      <c r="TEH101" s="545"/>
      <c r="TEJ101" s="545"/>
      <c r="TEK101" s="545"/>
      <c r="TEL101" s="545"/>
      <c r="TEM101" s="545"/>
      <c r="TEN101" s="545"/>
      <c r="TEP101" s="545"/>
      <c r="TER101" s="545"/>
      <c r="TES101" s="545"/>
      <c r="TET101" s="545"/>
      <c r="TEU101" s="545"/>
      <c r="TEV101" s="545"/>
      <c r="TEX101" s="545"/>
      <c r="TEZ101" s="545"/>
      <c r="TFA101" s="545"/>
      <c r="TFB101" s="545"/>
      <c r="TFC101" s="545"/>
      <c r="TFD101" s="545"/>
      <c r="TFF101" s="545"/>
      <c r="TFH101" s="545"/>
      <c r="TFI101" s="545"/>
      <c r="TFJ101" s="545"/>
      <c r="TFK101" s="545"/>
      <c r="TFL101" s="545"/>
      <c r="TFN101" s="545"/>
      <c r="TFP101" s="545"/>
      <c r="TFQ101" s="545"/>
      <c r="TFR101" s="545"/>
      <c r="TFS101" s="545"/>
      <c r="TFT101" s="545"/>
      <c r="TFV101" s="545"/>
      <c r="TFX101" s="545"/>
      <c r="TFY101" s="545"/>
      <c r="TFZ101" s="545"/>
      <c r="TGA101" s="545"/>
      <c r="TGB101" s="545"/>
      <c r="TGD101" s="545"/>
      <c r="TGF101" s="545"/>
      <c r="TGG101" s="545"/>
      <c r="TGH101" s="545"/>
      <c r="TGI101" s="545"/>
      <c r="TGJ101" s="545"/>
      <c r="TGL101" s="545"/>
      <c r="TGN101" s="545"/>
      <c r="TGO101" s="545"/>
      <c r="TGP101" s="545"/>
      <c r="TGQ101" s="545"/>
      <c r="TGR101" s="545"/>
      <c r="TGT101" s="545"/>
      <c r="TGV101" s="545"/>
      <c r="TGW101" s="545"/>
      <c r="TGX101" s="545"/>
      <c r="TGY101" s="545"/>
      <c r="TGZ101" s="545"/>
      <c r="THB101" s="545"/>
      <c r="THD101" s="545"/>
      <c r="THE101" s="545"/>
      <c r="THF101" s="545"/>
      <c r="THG101" s="545"/>
      <c r="THH101" s="545"/>
      <c r="THJ101" s="545"/>
      <c r="THL101" s="545"/>
      <c r="THM101" s="545"/>
      <c r="THN101" s="545"/>
      <c r="THO101" s="545"/>
      <c r="THP101" s="545"/>
      <c r="THR101" s="545"/>
      <c r="THT101" s="545"/>
      <c r="THU101" s="545"/>
      <c r="THV101" s="545"/>
      <c r="THW101" s="545"/>
      <c r="THX101" s="545"/>
      <c r="THZ101" s="545"/>
      <c r="TIB101" s="545"/>
      <c r="TIC101" s="545"/>
      <c r="TID101" s="545"/>
      <c r="TIE101" s="545"/>
      <c r="TIF101" s="545"/>
      <c r="TIH101" s="545"/>
      <c r="TIJ101" s="545"/>
      <c r="TIK101" s="545"/>
      <c r="TIL101" s="545"/>
      <c r="TIM101" s="545"/>
      <c r="TIN101" s="545"/>
      <c r="TIP101" s="545"/>
      <c r="TIR101" s="545"/>
      <c r="TIS101" s="545"/>
      <c r="TIT101" s="545"/>
      <c r="TIU101" s="545"/>
      <c r="TIV101" s="545"/>
      <c r="TIX101" s="545"/>
      <c r="TIZ101" s="545"/>
      <c r="TJA101" s="545"/>
      <c r="TJB101" s="545"/>
      <c r="TJC101" s="545"/>
      <c r="TJD101" s="545"/>
      <c r="TJF101" s="545"/>
      <c r="TJH101" s="545"/>
      <c r="TJI101" s="545"/>
      <c r="TJJ101" s="545"/>
      <c r="TJK101" s="545"/>
      <c r="TJL101" s="545"/>
      <c r="TJN101" s="545"/>
      <c r="TJP101" s="545"/>
      <c r="TJQ101" s="545"/>
      <c r="TJR101" s="545"/>
      <c r="TJS101" s="545"/>
      <c r="TJT101" s="545"/>
      <c r="TJV101" s="545"/>
      <c r="TJX101" s="545"/>
      <c r="TJY101" s="545"/>
      <c r="TJZ101" s="545"/>
      <c r="TKA101" s="545"/>
      <c r="TKB101" s="545"/>
      <c r="TKD101" s="545"/>
      <c r="TKF101" s="545"/>
      <c r="TKG101" s="545"/>
      <c r="TKH101" s="545"/>
      <c r="TKI101" s="545"/>
      <c r="TKJ101" s="545"/>
      <c r="TKL101" s="545"/>
      <c r="TKN101" s="545"/>
      <c r="TKO101" s="545"/>
      <c r="TKP101" s="545"/>
      <c r="TKQ101" s="545"/>
      <c r="TKR101" s="545"/>
      <c r="TKT101" s="545"/>
      <c r="TKV101" s="545"/>
      <c r="TKW101" s="545"/>
      <c r="TKX101" s="545"/>
      <c r="TKY101" s="545"/>
      <c r="TKZ101" s="545"/>
      <c r="TLB101" s="545"/>
      <c r="TLD101" s="545"/>
      <c r="TLE101" s="545"/>
      <c r="TLF101" s="545"/>
      <c r="TLG101" s="545"/>
      <c r="TLH101" s="545"/>
      <c r="TLJ101" s="545"/>
      <c r="TLL101" s="545"/>
      <c r="TLM101" s="545"/>
      <c r="TLN101" s="545"/>
      <c r="TLO101" s="545"/>
      <c r="TLP101" s="545"/>
      <c r="TLR101" s="545"/>
      <c r="TLT101" s="545"/>
      <c r="TLU101" s="545"/>
      <c r="TLV101" s="545"/>
      <c r="TLW101" s="545"/>
      <c r="TLX101" s="545"/>
      <c r="TLZ101" s="545"/>
      <c r="TMB101" s="545"/>
      <c r="TMC101" s="545"/>
      <c r="TMD101" s="545"/>
      <c r="TME101" s="545"/>
      <c r="TMF101" s="545"/>
      <c r="TMH101" s="545"/>
      <c r="TMJ101" s="545"/>
      <c r="TMK101" s="545"/>
      <c r="TML101" s="545"/>
      <c r="TMM101" s="545"/>
      <c r="TMN101" s="545"/>
      <c r="TMP101" s="545"/>
      <c r="TMR101" s="545"/>
      <c r="TMS101" s="545"/>
      <c r="TMT101" s="545"/>
      <c r="TMU101" s="545"/>
      <c r="TMV101" s="545"/>
      <c r="TMX101" s="545"/>
      <c r="TMZ101" s="545"/>
      <c r="TNA101" s="545"/>
      <c r="TNB101" s="545"/>
      <c r="TNC101" s="545"/>
      <c r="TND101" s="545"/>
      <c r="TNF101" s="545"/>
      <c r="TNH101" s="545"/>
      <c r="TNI101" s="545"/>
      <c r="TNJ101" s="545"/>
      <c r="TNK101" s="545"/>
      <c r="TNL101" s="545"/>
      <c r="TNN101" s="545"/>
      <c r="TNP101" s="545"/>
      <c r="TNQ101" s="545"/>
      <c r="TNR101" s="545"/>
      <c r="TNS101" s="545"/>
      <c r="TNT101" s="545"/>
      <c r="TNV101" s="545"/>
      <c r="TNX101" s="545"/>
      <c r="TNY101" s="545"/>
      <c r="TNZ101" s="545"/>
      <c r="TOA101" s="545"/>
      <c r="TOB101" s="545"/>
      <c r="TOD101" s="545"/>
      <c r="TOF101" s="545"/>
      <c r="TOG101" s="545"/>
      <c r="TOH101" s="545"/>
      <c r="TOI101" s="545"/>
      <c r="TOJ101" s="545"/>
      <c r="TOL101" s="545"/>
      <c r="TON101" s="545"/>
      <c r="TOO101" s="545"/>
      <c r="TOP101" s="545"/>
      <c r="TOQ101" s="545"/>
      <c r="TOR101" s="545"/>
      <c r="TOT101" s="545"/>
      <c r="TOV101" s="545"/>
      <c r="TOW101" s="545"/>
      <c r="TOX101" s="545"/>
      <c r="TOY101" s="545"/>
      <c r="TOZ101" s="545"/>
      <c r="TPB101" s="545"/>
      <c r="TPD101" s="545"/>
      <c r="TPE101" s="545"/>
      <c r="TPF101" s="545"/>
      <c r="TPG101" s="545"/>
      <c r="TPH101" s="545"/>
      <c r="TPJ101" s="545"/>
      <c r="TPL101" s="545"/>
      <c r="TPM101" s="545"/>
      <c r="TPN101" s="545"/>
      <c r="TPO101" s="545"/>
      <c r="TPP101" s="545"/>
      <c r="TPR101" s="545"/>
      <c r="TPT101" s="545"/>
      <c r="TPU101" s="545"/>
      <c r="TPV101" s="545"/>
      <c r="TPW101" s="545"/>
      <c r="TPX101" s="545"/>
      <c r="TPZ101" s="545"/>
      <c r="TQB101" s="545"/>
      <c r="TQC101" s="545"/>
      <c r="TQD101" s="545"/>
      <c r="TQE101" s="545"/>
      <c r="TQF101" s="545"/>
      <c r="TQH101" s="545"/>
      <c r="TQJ101" s="545"/>
      <c r="TQK101" s="545"/>
      <c r="TQL101" s="545"/>
      <c r="TQM101" s="545"/>
      <c r="TQN101" s="545"/>
      <c r="TQP101" s="545"/>
      <c r="TQR101" s="545"/>
      <c r="TQS101" s="545"/>
      <c r="TQT101" s="545"/>
      <c r="TQU101" s="545"/>
      <c r="TQV101" s="545"/>
      <c r="TQX101" s="545"/>
      <c r="TQZ101" s="545"/>
      <c r="TRA101" s="545"/>
      <c r="TRB101" s="545"/>
      <c r="TRC101" s="545"/>
      <c r="TRD101" s="545"/>
      <c r="TRF101" s="545"/>
      <c r="TRH101" s="545"/>
      <c r="TRI101" s="545"/>
      <c r="TRJ101" s="545"/>
      <c r="TRK101" s="545"/>
      <c r="TRL101" s="545"/>
      <c r="TRN101" s="545"/>
      <c r="TRP101" s="545"/>
      <c r="TRQ101" s="545"/>
      <c r="TRR101" s="545"/>
      <c r="TRS101" s="545"/>
      <c r="TRT101" s="545"/>
      <c r="TRV101" s="545"/>
      <c r="TRX101" s="545"/>
      <c r="TRY101" s="545"/>
      <c r="TRZ101" s="545"/>
      <c r="TSA101" s="545"/>
      <c r="TSB101" s="545"/>
      <c r="TSD101" s="545"/>
      <c r="TSF101" s="545"/>
      <c r="TSG101" s="545"/>
      <c r="TSH101" s="545"/>
      <c r="TSI101" s="545"/>
      <c r="TSJ101" s="545"/>
      <c r="TSL101" s="545"/>
      <c r="TSN101" s="545"/>
      <c r="TSO101" s="545"/>
      <c r="TSP101" s="545"/>
      <c r="TSQ101" s="545"/>
      <c r="TSR101" s="545"/>
      <c r="TST101" s="545"/>
      <c r="TSV101" s="545"/>
      <c r="TSW101" s="545"/>
      <c r="TSX101" s="545"/>
      <c r="TSY101" s="545"/>
      <c r="TSZ101" s="545"/>
      <c r="TTB101" s="545"/>
      <c r="TTD101" s="545"/>
      <c r="TTE101" s="545"/>
      <c r="TTF101" s="545"/>
      <c r="TTG101" s="545"/>
      <c r="TTH101" s="545"/>
      <c r="TTJ101" s="545"/>
      <c r="TTL101" s="545"/>
      <c r="TTM101" s="545"/>
      <c r="TTN101" s="545"/>
      <c r="TTO101" s="545"/>
      <c r="TTP101" s="545"/>
      <c r="TTR101" s="545"/>
      <c r="TTT101" s="545"/>
      <c r="TTU101" s="545"/>
      <c r="TTV101" s="545"/>
      <c r="TTW101" s="545"/>
      <c r="TTX101" s="545"/>
      <c r="TTZ101" s="545"/>
      <c r="TUB101" s="545"/>
      <c r="TUC101" s="545"/>
      <c r="TUD101" s="545"/>
      <c r="TUE101" s="545"/>
      <c r="TUF101" s="545"/>
      <c r="TUH101" s="545"/>
      <c r="TUJ101" s="545"/>
      <c r="TUK101" s="545"/>
      <c r="TUL101" s="545"/>
      <c r="TUM101" s="545"/>
      <c r="TUN101" s="545"/>
      <c r="TUP101" s="545"/>
      <c r="TUR101" s="545"/>
      <c r="TUS101" s="545"/>
      <c r="TUT101" s="545"/>
      <c r="TUU101" s="545"/>
      <c r="TUV101" s="545"/>
      <c r="TUX101" s="545"/>
      <c r="TUZ101" s="545"/>
      <c r="TVA101" s="545"/>
      <c r="TVB101" s="545"/>
      <c r="TVC101" s="545"/>
      <c r="TVD101" s="545"/>
      <c r="TVF101" s="545"/>
      <c r="TVH101" s="545"/>
      <c r="TVI101" s="545"/>
      <c r="TVJ101" s="545"/>
      <c r="TVK101" s="545"/>
      <c r="TVL101" s="545"/>
      <c r="TVN101" s="545"/>
      <c r="TVP101" s="545"/>
      <c r="TVQ101" s="545"/>
      <c r="TVR101" s="545"/>
      <c r="TVS101" s="545"/>
      <c r="TVT101" s="545"/>
      <c r="TVV101" s="545"/>
      <c r="TVX101" s="545"/>
      <c r="TVY101" s="545"/>
      <c r="TVZ101" s="545"/>
      <c r="TWA101" s="545"/>
      <c r="TWB101" s="545"/>
      <c r="TWD101" s="545"/>
      <c r="TWF101" s="545"/>
      <c r="TWG101" s="545"/>
      <c r="TWH101" s="545"/>
      <c r="TWI101" s="545"/>
      <c r="TWJ101" s="545"/>
      <c r="TWL101" s="545"/>
      <c r="TWN101" s="545"/>
      <c r="TWO101" s="545"/>
      <c r="TWP101" s="545"/>
      <c r="TWQ101" s="545"/>
      <c r="TWR101" s="545"/>
      <c r="TWT101" s="545"/>
      <c r="TWV101" s="545"/>
      <c r="TWW101" s="545"/>
      <c r="TWX101" s="545"/>
      <c r="TWY101" s="545"/>
      <c r="TWZ101" s="545"/>
      <c r="TXB101" s="545"/>
      <c r="TXD101" s="545"/>
      <c r="TXE101" s="545"/>
      <c r="TXF101" s="545"/>
      <c r="TXG101" s="545"/>
      <c r="TXH101" s="545"/>
      <c r="TXJ101" s="545"/>
      <c r="TXL101" s="545"/>
      <c r="TXM101" s="545"/>
      <c r="TXN101" s="545"/>
      <c r="TXO101" s="545"/>
      <c r="TXP101" s="545"/>
      <c r="TXR101" s="545"/>
      <c r="TXT101" s="545"/>
      <c r="TXU101" s="545"/>
      <c r="TXV101" s="545"/>
      <c r="TXW101" s="545"/>
      <c r="TXX101" s="545"/>
      <c r="TXZ101" s="545"/>
      <c r="TYB101" s="545"/>
      <c r="TYC101" s="545"/>
      <c r="TYD101" s="545"/>
      <c r="TYE101" s="545"/>
      <c r="TYF101" s="545"/>
      <c r="TYH101" s="545"/>
      <c r="TYJ101" s="545"/>
      <c r="TYK101" s="545"/>
      <c r="TYL101" s="545"/>
      <c r="TYM101" s="545"/>
      <c r="TYN101" s="545"/>
      <c r="TYP101" s="545"/>
      <c r="TYR101" s="545"/>
      <c r="TYS101" s="545"/>
      <c r="TYT101" s="545"/>
      <c r="TYU101" s="545"/>
      <c r="TYV101" s="545"/>
      <c r="TYX101" s="545"/>
      <c r="TYZ101" s="545"/>
      <c r="TZA101" s="545"/>
      <c r="TZB101" s="545"/>
      <c r="TZC101" s="545"/>
      <c r="TZD101" s="545"/>
      <c r="TZF101" s="545"/>
      <c r="TZH101" s="545"/>
      <c r="TZI101" s="545"/>
      <c r="TZJ101" s="545"/>
      <c r="TZK101" s="545"/>
      <c r="TZL101" s="545"/>
      <c r="TZN101" s="545"/>
      <c r="TZP101" s="545"/>
      <c r="TZQ101" s="545"/>
      <c r="TZR101" s="545"/>
      <c r="TZS101" s="545"/>
      <c r="TZT101" s="545"/>
      <c r="TZV101" s="545"/>
      <c r="TZX101" s="545"/>
      <c r="TZY101" s="545"/>
      <c r="TZZ101" s="545"/>
      <c r="UAA101" s="545"/>
      <c r="UAB101" s="545"/>
      <c r="UAD101" s="545"/>
      <c r="UAF101" s="545"/>
      <c r="UAG101" s="545"/>
      <c r="UAH101" s="545"/>
      <c r="UAI101" s="545"/>
      <c r="UAJ101" s="545"/>
      <c r="UAL101" s="545"/>
      <c r="UAN101" s="545"/>
      <c r="UAO101" s="545"/>
      <c r="UAP101" s="545"/>
      <c r="UAQ101" s="545"/>
      <c r="UAR101" s="545"/>
      <c r="UAT101" s="545"/>
      <c r="UAV101" s="545"/>
      <c r="UAW101" s="545"/>
      <c r="UAX101" s="545"/>
      <c r="UAY101" s="545"/>
      <c r="UAZ101" s="545"/>
      <c r="UBB101" s="545"/>
      <c r="UBD101" s="545"/>
      <c r="UBE101" s="545"/>
      <c r="UBF101" s="545"/>
      <c r="UBG101" s="545"/>
      <c r="UBH101" s="545"/>
      <c r="UBJ101" s="545"/>
      <c r="UBL101" s="545"/>
      <c r="UBM101" s="545"/>
      <c r="UBN101" s="545"/>
      <c r="UBO101" s="545"/>
      <c r="UBP101" s="545"/>
      <c r="UBR101" s="545"/>
      <c r="UBT101" s="545"/>
      <c r="UBU101" s="545"/>
      <c r="UBV101" s="545"/>
      <c r="UBW101" s="545"/>
      <c r="UBX101" s="545"/>
      <c r="UBZ101" s="545"/>
      <c r="UCB101" s="545"/>
      <c r="UCC101" s="545"/>
      <c r="UCD101" s="545"/>
      <c r="UCE101" s="545"/>
      <c r="UCF101" s="545"/>
      <c r="UCH101" s="545"/>
      <c r="UCJ101" s="545"/>
      <c r="UCK101" s="545"/>
      <c r="UCL101" s="545"/>
      <c r="UCM101" s="545"/>
      <c r="UCN101" s="545"/>
      <c r="UCP101" s="545"/>
      <c r="UCR101" s="545"/>
      <c r="UCS101" s="545"/>
      <c r="UCT101" s="545"/>
      <c r="UCU101" s="545"/>
      <c r="UCV101" s="545"/>
      <c r="UCX101" s="545"/>
      <c r="UCZ101" s="545"/>
      <c r="UDA101" s="545"/>
      <c r="UDB101" s="545"/>
      <c r="UDC101" s="545"/>
      <c r="UDD101" s="545"/>
      <c r="UDF101" s="545"/>
      <c r="UDH101" s="545"/>
      <c r="UDI101" s="545"/>
      <c r="UDJ101" s="545"/>
      <c r="UDK101" s="545"/>
      <c r="UDL101" s="545"/>
      <c r="UDN101" s="545"/>
      <c r="UDP101" s="545"/>
      <c r="UDQ101" s="545"/>
      <c r="UDR101" s="545"/>
      <c r="UDS101" s="545"/>
      <c r="UDT101" s="545"/>
      <c r="UDV101" s="545"/>
      <c r="UDX101" s="545"/>
      <c r="UDY101" s="545"/>
      <c r="UDZ101" s="545"/>
      <c r="UEA101" s="545"/>
      <c r="UEB101" s="545"/>
      <c r="UED101" s="545"/>
      <c r="UEF101" s="545"/>
      <c r="UEG101" s="545"/>
      <c r="UEH101" s="545"/>
      <c r="UEI101" s="545"/>
      <c r="UEJ101" s="545"/>
      <c r="UEL101" s="545"/>
      <c r="UEN101" s="545"/>
      <c r="UEO101" s="545"/>
      <c r="UEP101" s="545"/>
      <c r="UEQ101" s="545"/>
      <c r="UER101" s="545"/>
      <c r="UET101" s="545"/>
      <c r="UEV101" s="545"/>
      <c r="UEW101" s="545"/>
      <c r="UEX101" s="545"/>
      <c r="UEY101" s="545"/>
      <c r="UEZ101" s="545"/>
      <c r="UFB101" s="545"/>
      <c r="UFD101" s="545"/>
      <c r="UFE101" s="545"/>
      <c r="UFF101" s="545"/>
      <c r="UFG101" s="545"/>
      <c r="UFH101" s="545"/>
      <c r="UFJ101" s="545"/>
      <c r="UFL101" s="545"/>
      <c r="UFM101" s="545"/>
      <c r="UFN101" s="545"/>
      <c r="UFO101" s="545"/>
      <c r="UFP101" s="545"/>
      <c r="UFR101" s="545"/>
      <c r="UFT101" s="545"/>
      <c r="UFU101" s="545"/>
      <c r="UFV101" s="545"/>
      <c r="UFW101" s="545"/>
      <c r="UFX101" s="545"/>
      <c r="UFZ101" s="545"/>
      <c r="UGB101" s="545"/>
      <c r="UGC101" s="545"/>
      <c r="UGD101" s="545"/>
      <c r="UGE101" s="545"/>
      <c r="UGF101" s="545"/>
      <c r="UGH101" s="545"/>
      <c r="UGJ101" s="545"/>
      <c r="UGK101" s="545"/>
      <c r="UGL101" s="545"/>
      <c r="UGM101" s="545"/>
      <c r="UGN101" s="545"/>
      <c r="UGP101" s="545"/>
      <c r="UGR101" s="545"/>
      <c r="UGS101" s="545"/>
      <c r="UGT101" s="545"/>
      <c r="UGU101" s="545"/>
      <c r="UGV101" s="545"/>
      <c r="UGX101" s="545"/>
      <c r="UGZ101" s="545"/>
      <c r="UHA101" s="545"/>
      <c r="UHB101" s="545"/>
      <c r="UHC101" s="545"/>
      <c r="UHD101" s="545"/>
      <c r="UHF101" s="545"/>
      <c r="UHH101" s="545"/>
      <c r="UHI101" s="545"/>
      <c r="UHJ101" s="545"/>
      <c r="UHK101" s="545"/>
      <c r="UHL101" s="545"/>
      <c r="UHN101" s="545"/>
      <c r="UHP101" s="545"/>
      <c r="UHQ101" s="545"/>
      <c r="UHR101" s="545"/>
      <c r="UHS101" s="545"/>
      <c r="UHT101" s="545"/>
      <c r="UHV101" s="545"/>
      <c r="UHX101" s="545"/>
      <c r="UHY101" s="545"/>
      <c r="UHZ101" s="545"/>
      <c r="UIA101" s="545"/>
      <c r="UIB101" s="545"/>
      <c r="UID101" s="545"/>
      <c r="UIF101" s="545"/>
      <c r="UIG101" s="545"/>
      <c r="UIH101" s="545"/>
      <c r="UII101" s="545"/>
      <c r="UIJ101" s="545"/>
      <c r="UIL101" s="545"/>
      <c r="UIN101" s="545"/>
      <c r="UIO101" s="545"/>
      <c r="UIP101" s="545"/>
      <c r="UIQ101" s="545"/>
      <c r="UIR101" s="545"/>
      <c r="UIT101" s="545"/>
      <c r="UIV101" s="545"/>
      <c r="UIW101" s="545"/>
      <c r="UIX101" s="545"/>
      <c r="UIY101" s="545"/>
      <c r="UIZ101" s="545"/>
      <c r="UJB101" s="545"/>
      <c r="UJD101" s="545"/>
      <c r="UJE101" s="545"/>
      <c r="UJF101" s="545"/>
      <c r="UJG101" s="545"/>
      <c r="UJH101" s="545"/>
      <c r="UJJ101" s="545"/>
      <c r="UJL101" s="545"/>
      <c r="UJM101" s="545"/>
      <c r="UJN101" s="545"/>
      <c r="UJO101" s="545"/>
      <c r="UJP101" s="545"/>
      <c r="UJR101" s="545"/>
      <c r="UJT101" s="545"/>
      <c r="UJU101" s="545"/>
      <c r="UJV101" s="545"/>
      <c r="UJW101" s="545"/>
      <c r="UJX101" s="545"/>
      <c r="UJZ101" s="545"/>
      <c r="UKB101" s="545"/>
      <c r="UKC101" s="545"/>
      <c r="UKD101" s="545"/>
      <c r="UKE101" s="545"/>
      <c r="UKF101" s="545"/>
      <c r="UKH101" s="545"/>
      <c r="UKJ101" s="545"/>
      <c r="UKK101" s="545"/>
      <c r="UKL101" s="545"/>
      <c r="UKM101" s="545"/>
      <c r="UKN101" s="545"/>
      <c r="UKP101" s="545"/>
      <c r="UKR101" s="545"/>
      <c r="UKS101" s="545"/>
      <c r="UKT101" s="545"/>
      <c r="UKU101" s="545"/>
      <c r="UKV101" s="545"/>
      <c r="UKX101" s="545"/>
      <c r="UKZ101" s="545"/>
      <c r="ULA101" s="545"/>
      <c r="ULB101" s="545"/>
      <c r="ULC101" s="545"/>
      <c r="ULD101" s="545"/>
      <c r="ULF101" s="545"/>
      <c r="ULH101" s="545"/>
      <c r="ULI101" s="545"/>
      <c r="ULJ101" s="545"/>
      <c r="ULK101" s="545"/>
      <c r="ULL101" s="545"/>
      <c r="ULN101" s="545"/>
      <c r="ULP101" s="545"/>
      <c r="ULQ101" s="545"/>
      <c r="ULR101" s="545"/>
      <c r="ULS101" s="545"/>
      <c r="ULT101" s="545"/>
      <c r="ULV101" s="545"/>
      <c r="ULX101" s="545"/>
      <c r="ULY101" s="545"/>
      <c r="ULZ101" s="545"/>
      <c r="UMA101" s="545"/>
      <c r="UMB101" s="545"/>
      <c r="UMD101" s="545"/>
      <c r="UMF101" s="545"/>
      <c r="UMG101" s="545"/>
      <c r="UMH101" s="545"/>
      <c r="UMI101" s="545"/>
      <c r="UMJ101" s="545"/>
      <c r="UML101" s="545"/>
      <c r="UMN101" s="545"/>
      <c r="UMO101" s="545"/>
      <c r="UMP101" s="545"/>
      <c r="UMQ101" s="545"/>
      <c r="UMR101" s="545"/>
      <c r="UMT101" s="545"/>
      <c r="UMV101" s="545"/>
      <c r="UMW101" s="545"/>
      <c r="UMX101" s="545"/>
      <c r="UMY101" s="545"/>
      <c r="UMZ101" s="545"/>
      <c r="UNB101" s="545"/>
      <c r="UND101" s="545"/>
      <c r="UNE101" s="545"/>
      <c r="UNF101" s="545"/>
      <c r="UNG101" s="545"/>
      <c r="UNH101" s="545"/>
      <c r="UNJ101" s="545"/>
      <c r="UNL101" s="545"/>
      <c r="UNM101" s="545"/>
      <c r="UNN101" s="545"/>
      <c r="UNO101" s="545"/>
      <c r="UNP101" s="545"/>
      <c r="UNR101" s="545"/>
      <c r="UNT101" s="545"/>
      <c r="UNU101" s="545"/>
      <c r="UNV101" s="545"/>
      <c r="UNW101" s="545"/>
      <c r="UNX101" s="545"/>
      <c r="UNZ101" s="545"/>
      <c r="UOB101" s="545"/>
      <c r="UOC101" s="545"/>
      <c r="UOD101" s="545"/>
      <c r="UOE101" s="545"/>
      <c r="UOF101" s="545"/>
      <c r="UOH101" s="545"/>
      <c r="UOJ101" s="545"/>
      <c r="UOK101" s="545"/>
      <c r="UOL101" s="545"/>
      <c r="UOM101" s="545"/>
      <c r="UON101" s="545"/>
      <c r="UOP101" s="545"/>
      <c r="UOR101" s="545"/>
      <c r="UOS101" s="545"/>
      <c r="UOT101" s="545"/>
      <c r="UOU101" s="545"/>
      <c r="UOV101" s="545"/>
      <c r="UOX101" s="545"/>
      <c r="UOZ101" s="545"/>
      <c r="UPA101" s="545"/>
      <c r="UPB101" s="545"/>
      <c r="UPC101" s="545"/>
      <c r="UPD101" s="545"/>
      <c r="UPF101" s="545"/>
      <c r="UPH101" s="545"/>
      <c r="UPI101" s="545"/>
      <c r="UPJ101" s="545"/>
      <c r="UPK101" s="545"/>
      <c r="UPL101" s="545"/>
      <c r="UPN101" s="545"/>
      <c r="UPP101" s="545"/>
      <c r="UPQ101" s="545"/>
      <c r="UPR101" s="545"/>
      <c r="UPS101" s="545"/>
      <c r="UPT101" s="545"/>
      <c r="UPV101" s="545"/>
      <c r="UPX101" s="545"/>
      <c r="UPY101" s="545"/>
      <c r="UPZ101" s="545"/>
      <c r="UQA101" s="545"/>
      <c r="UQB101" s="545"/>
      <c r="UQD101" s="545"/>
      <c r="UQF101" s="545"/>
      <c r="UQG101" s="545"/>
      <c r="UQH101" s="545"/>
      <c r="UQI101" s="545"/>
      <c r="UQJ101" s="545"/>
      <c r="UQL101" s="545"/>
      <c r="UQN101" s="545"/>
      <c r="UQO101" s="545"/>
      <c r="UQP101" s="545"/>
      <c r="UQQ101" s="545"/>
      <c r="UQR101" s="545"/>
      <c r="UQT101" s="545"/>
      <c r="UQV101" s="545"/>
      <c r="UQW101" s="545"/>
      <c r="UQX101" s="545"/>
      <c r="UQY101" s="545"/>
      <c r="UQZ101" s="545"/>
      <c r="URB101" s="545"/>
      <c r="URD101" s="545"/>
      <c r="URE101" s="545"/>
      <c r="URF101" s="545"/>
      <c r="URG101" s="545"/>
      <c r="URH101" s="545"/>
      <c r="URJ101" s="545"/>
      <c r="URL101" s="545"/>
      <c r="URM101" s="545"/>
      <c r="URN101" s="545"/>
      <c r="URO101" s="545"/>
      <c r="URP101" s="545"/>
      <c r="URR101" s="545"/>
      <c r="URT101" s="545"/>
      <c r="URU101" s="545"/>
      <c r="URV101" s="545"/>
      <c r="URW101" s="545"/>
      <c r="URX101" s="545"/>
      <c r="URZ101" s="545"/>
      <c r="USB101" s="545"/>
      <c r="USC101" s="545"/>
      <c r="USD101" s="545"/>
      <c r="USE101" s="545"/>
      <c r="USF101" s="545"/>
      <c r="USH101" s="545"/>
      <c r="USJ101" s="545"/>
      <c r="USK101" s="545"/>
      <c r="USL101" s="545"/>
      <c r="USM101" s="545"/>
      <c r="USN101" s="545"/>
      <c r="USP101" s="545"/>
      <c r="USR101" s="545"/>
      <c r="USS101" s="545"/>
      <c r="UST101" s="545"/>
      <c r="USU101" s="545"/>
      <c r="USV101" s="545"/>
      <c r="USX101" s="545"/>
      <c r="USZ101" s="545"/>
      <c r="UTA101" s="545"/>
      <c r="UTB101" s="545"/>
      <c r="UTC101" s="545"/>
      <c r="UTD101" s="545"/>
      <c r="UTF101" s="545"/>
      <c r="UTH101" s="545"/>
      <c r="UTI101" s="545"/>
      <c r="UTJ101" s="545"/>
      <c r="UTK101" s="545"/>
      <c r="UTL101" s="545"/>
      <c r="UTN101" s="545"/>
      <c r="UTP101" s="545"/>
      <c r="UTQ101" s="545"/>
      <c r="UTR101" s="545"/>
      <c r="UTS101" s="545"/>
      <c r="UTT101" s="545"/>
      <c r="UTV101" s="545"/>
      <c r="UTX101" s="545"/>
      <c r="UTY101" s="545"/>
      <c r="UTZ101" s="545"/>
      <c r="UUA101" s="545"/>
      <c r="UUB101" s="545"/>
      <c r="UUD101" s="545"/>
      <c r="UUF101" s="545"/>
      <c r="UUG101" s="545"/>
      <c r="UUH101" s="545"/>
      <c r="UUI101" s="545"/>
      <c r="UUJ101" s="545"/>
      <c r="UUL101" s="545"/>
      <c r="UUN101" s="545"/>
      <c r="UUO101" s="545"/>
      <c r="UUP101" s="545"/>
      <c r="UUQ101" s="545"/>
      <c r="UUR101" s="545"/>
      <c r="UUT101" s="545"/>
      <c r="UUV101" s="545"/>
      <c r="UUW101" s="545"/>
      <c r="UUX101" s="545"/>
      <c r="UUY101" s="545"/>
      <c r="UUZ101" s="545"/>
      <c r="UVB101" s="545"/>
      <c r="UVD101" s="545"/>
      <c r="UVE101" s="545"/>
      <c r="UVF101" s="545"/>
      <c r="UVG101" s="545"/>
      <c r="UVH101" s="545"/>
      <c r="UVJ101" s="545"/>
      <c r="UVL101" s="545"/>
      <c r="UVM101" s="545"/>
      <c r="UVN101" s="545"/>
      <c r="UVO101" s="545"/>
      <c r="UVP101" s="545"/>
      <c r="UVR101" s="545"/>
      <c r="UVT101" s="545"/>
      <c r="UVU101" s="545"/>
      <c r="UVV101" s="545"/>
      <c r="UVW101" s="545"/>
      <c r="UVX101" s="545"/>
      <c r="UVZ101" s="545"/>
      <c r="UWB101" s="545"/>
      <c r="UWC101" s="545"/>
      <c r="UWD101" s="545"/>
      <c r="UWE101" s="545"/>
      <c r="UWF101" s="545"/>
      <c r="UWH101" s="545"/>
      <c r="UWJ101" s="545"/>
      <c r="UWK101" s="545"/>
      <c r="UWL101" s="545"/>
      <c r="UWM101" s="545"/>
      <c r="UWN101" s="545"/>
      <c r="UWP101" s="545"/>
      <c r="UWR101" s="545"/>
      <c r="UWS101" s="545"/>
      <c r="UWT101" s="545"/>
      <c r="UWU101" s="545"/>
      <c r="UWV101" s="545"/>
      <c r="UWX101" s="545"/>
      <c r="UWZ101" s="545"/>
      <c r="UXA101" s="545"/>
      <c r="UXB101" s="545"/>
      <c r="UXC101" s="545"/>
      <c r="UXD101" s="545"/>
      <c r="UXF101" s="545"/>
      <c r="UXH101" s="545"/>
      <c r="UXI101" s="545"/>
      <c r="UXJ101" s="545"/>
      <c r="UXK101" s="545"/>
      <c r="UXL101" s="545"/>
      <c r="UXN101" s="545"/>
      <c r="UXP101" s="545"/>
      <c r="UXQ101" s="545"/>
      <c r="UXR101" s="545"/>
      <c r="UXS101" s="545"/>
      <c r="UXT101" s="545"/>
      <c r="UXV101" s="545"/>
      <c r="UXX101" s="545"/>
      <c r="UXY101" s="545"/>
      <c r="UXZ101" s="545"/>
      <c r="UYA101" s="545"/>
      <c r="UYB101" s="545"/>
      <c r="UYD101" s="545"/>
      <c r="UYF101" s="545"/>
      <c r="UYG101" s="545"/>
      <c r="UYH101" s="545"/>
      <c r="UYI101" s="545"/>
      <c r="UYJ101" s="545"/>
      <c r="UYL101" s="545"/>
      <c r="UYN101" s="545"/>
      <c r="UYO101" s="545"/>
      <c r="UYP101" s="545"/>
      <c r="UYQ101" s="545"/>
      <c r="UYR101" s="545"/>
      <c r="UYT101" s="545"/>
      <c r="UYV101" s="545"/>
      <c r="UYW101" s="545"/>
      <c r="UYX101" s="545"/>
      <c r="UYY101" s="545"/>
      <c r="UYZ101" s="545"/>
      <c r="UZB101" s="545"/>
      <c r="UZD101" s="545"/>
      <c r="UZE101" s="545"/>
      <c r="UZF101" s="545"/>
      <c r="UZG101" s="545"/>
      <c r="UZH101" s="545"/>
      <c r="UZJ101" s="545"/>
      <c r="UZL101" s="545"/>
      <c r="UZM101" s="545"/>
      <c r="UZN101" s="545"/>
      <c r="UZO101" s="545"/>
      <c r="UZP101" s="545"/>
      <c r="UZR101" s="545"/>
      <c r="UZT101" s="545"/>
      <c r="UZU101" s="545"/>
      <c r="UZV101" s="545"/>
      <c r="UZW101" s="545"/>
      <c r="UZX101" s="545"/>
      <c r="UZZ101" s="545"/>
      <c r="VAB101" s="545"/>
      <c r="VAC101" s="545"/>
      <c r="VAD101" s="545"/>
      <c r="VAE101" s="545"/>
      <c r="VAF101" s="545"/>
      <c r="VAH101" s="545"/>
      <c r="VAJ101" s="545"/>
      <c r="VAK101" s="545"/>
      <c r="VAL101" s="545"/>
      <c r="VAM101" s="545"/>
      <c r="VAN101" s="545"/>
      <c r="VAP101" s="545"/>
      <c r="VAR101" s="545"/>
      <c r="VAS101" s="545"/>
      <c r="VAT101" s="545"/>
      <c r="VAU101" s="545"/>
      <c r="VAV101" s="545"/>
      <c r="VAX101" s="545"/>
      <c r="VAZ101" s="545"/>
      <c r="VBA101" s="545"/>
      <c r="VBB101" s="545"/>
      <c r="VBC101" s="545"/>
      <c r="VBD101" s="545"/>
      <c r="VBF101" s="545"/>
      <c r="VBH101" s="545"/>
      <c r="VBI101" s="545"/>
      <c r="VBJ101" s="545"/>
      <c r="VBK101" s="545"/>
      <c r="VBL101" s="545"/>
      <c r="VBN101" s="545"/>
      <c r="VBP101" s="545"/>
      <c r="VBQ101" s="545"/>
      <c r="VBR101" s="545"/>
      <c r="VBS101" s="545"/>
      <c r="VBT101" s="545"/>
      <c r="VBV101" s="545"/>
      <c r="VBX101" s="545"/>
      <c r="VBY101" s="545"/>
      <c r="VBZ101" s="545"/>
      <c r="VCA101" s="545"/>
      <c r="VCB101" s="545"/>
      <c r="VCD101" s="545"/>
      <c r="VCF101" s="545"/>
      <c r="VCG101" s="545"/>
      <c r="VCH101" s="545"/>
      <c r="VCI101" s="545"/>
      <c r="VCJ101" s="545"/>
      <c r="VCL101" s="545"/>
      <c r="VCN101" s="545"/>
      <c r="VCO101" s="545"/>
      <c r="VCP101" s="545"/>
      <c r="VCQ101" s="545"/>
      <c r="VCR101" s="545"/>
      <c r="VCT101" s="545"/>
      <c r="VCV101" s="545"/>
      <c r="VCW101" s="545"/>
      <c r="VCX101" s="545"/>
      <c r="VCY101" s="545"/>
      <c r="VCZ101" s="545"/>
      <c r="VDB101" s="545"/>
      <c r="VDD101" s="545"/>
      <c r="VDE101" s="545"/>
      <c r="VDF101" s="545"/>
      <c r="VDG101" s="545"/>
      <c r="VDH101" s="545"/>
      <c r="VDJ101" s="545"/>
      <c r="VDL101" s="545"/>
      <c r="VDM101" s="545"/>
      <c r="VDN101" s="545"/>
      <c r="VDO101" s="545"/>
      <c r="VDP101" s="545"/>
      <c r="VDR101" s="545"/>
      <c r="VDT101" s="545"/>
      <c r="VDU101" s="545"/>
      <c r="VDV101" s="545"/>
      <c r="VDW101" s="545"/>
      <c r="VDX101" s="545"/>
      <c r="VDZ101" s="545"/>
      <c r="VEB101" s="545"/>
      <c r="VEC101" s="545"/>
      <c r="VED101" s="545"/>
      <c r="VEE101" s="545"/>
      <c r="VEF101" s="545"/>
      <c r="VEH101" s="545"/>
      <c r="VEJ101" s="545"/>
      <c r="VEK101" s="545"/>
      <c r="VEL101" s="545"/>
      <c r="VEM101" s="545"/>
      <c r="VEN101" s="545"/>
      <c r="VEP101" s="545"/>
      <c r="VER101" s="545"/>
      <c r="VES101" s="545"/>
      <c r="VET101" s="545"/>
      <c r="VEU101" s="545"/>
      <c r="VEV101" s="545"/>
      <c r="VEX101" s="545"/>
      <c r="VEZ101" s="545"/>
      <c r="VFA101" s="545"/>
      <c r="VFB101" s="545"/>
      <c r="VFC101" s="545"/>
      <c r="VFD101" s="545"/>
      <c r="VFF101" s="545"/>
      <c r="VFH101" s="545"/>
      <c r="VFI101" s="545"/>
      <c r="VFJ101" s="545"/>
      <c r="VFK101" s="545"/>
      <c r="VFL101" s="545"/>
      <c r="VFN101" s="545"/>
      <c r="VFP101" s="545"/>
      <c r="VFQ101" s="545"/>
      <c r="VFR101" s="545"/>
      <c r="VFS101" s="545"/>
      <c r="VFT101" s="545"/>
      <c r="VFV101" s="545"/>
      <c r="VFX101" s="545"/>
      <c r="VFY101" s="545"/>
      <c r="VFZ101" s="545"/>
      <c r="VGA101" s="545"/>
      <c r="VGB101" s="545"/>
      <c r="VGD101" s="545"/>
      <c r="VGF101" s="545"/>
      <c r="VGG101" s="545"/>
      <c r="VGH101" s="545"/>
      <c r="VGI101" s="545"/>
      <c r="VGJ101" s="545"/>
      <c r="VGL101" s="545"/>
      <c r="VGN101" s="545"/>
      <c r="VGO101" s="545"/>
      <c r="VGP101" s="545"/>
      <c r="VGQ101" s="545"/>
      <c r="VGR101" s="545"/>
      <c r="VGT101" s="545"/>
      <c r="VGV101" s="545"/>
      <c r="VGW101" s="545"/>
      <c r="VGX101" s="545"/>
      <c r="VGY101" s="545"/>
      <c r="VGZ101" s="545"/>
      <c r="VHB101" s="545"/>
      <c r="VHD101" s="545"/>
      <c r="VHE101" s="545"/>
      <c r="VHF101" s="545"/>
      <c r="VHG101" s="545"/>
      <c r="VHH101" s="545"/>
      <c r="VHJ101" s="545"/>
      <c r="VHL101" s="545"/>
      <c r="VHM101" s="545"/>
      <c r="VHN101" s="545"/>
      <c r="VHO101" s="545"/>
      <c r="VHP101" s="545"/>
      <c r="VHR101" s="545"/>
      <c r="VHT101" s="545"/>
      <c r="VHU101" s="545"/>
      <c r="VHV101" s="545"/>
      <c r="VHW101" s="545"/>
      <c r="VHX101" s="545"/>
      <c r="VHZ101" s="545"/>
      <c r="VIB101" s="545"/>
      <c r="VIC101" s="545"/>
      <c r="VID101" s="545"/>
      <c r="VIE101" s="545"/>
      <c r="VIF101" s="545"/>
      <c r="VIH101" s="545"/>
      <c r="VIJ101" s="545"/>
      <c r="VIK101" s="545"/>
      <c r="VIL101" s="545"/>
      <c r="VIM101" s="545"/>
      <c r="VIN101" s="545"/>
      <c r="VIP101" s="545"/>
      <c r="VIR101" s="545"/>
      <c r="VIS101" s="545"/>
      <c r="VIT101" s="545"/>
      <c r="VIU101" s="545"/>
      <c r="VIV101" s="545"/>
      <c r="VIX101" s="545"/>
      <c r="VIZ101" s="545"/>
      <c r="VJA101" s="545"/>
      <c r="VJB101" s="545"/>
      <c r="VJC101" s="545"/>
      <c r="VJD101" s="545"/>
      <c r="VJF101" s="545"/>
      <c r="VJH101" s="545"/>
      <c r="VJI101" s="545"/>
      <c r="VJJ101" s="545"/>
      <c r="VJK101" s="545"/>
      <c r="VJL101" s="545"/>
      <c r="VJN101" s="545"/>
      <c r="VJP101" s="545"/>
      <c r="VJQ101" s="545"/>
      <c r="VJR101" s="545"/>
      <c r="VJS101" s="545"/>
      <c r="VJT101" s="545"/>
      <c r="VJV101" s="545"/>
      <c r="VJX101" s="545"/>
      <c r="VJY101" s="545"/>
      <c r="VJZ101" s="545"/>
      <c r="VKA101" s="545"/>
      <c r="VKB101" s="545"/>
      <c r="VKD101" s="545"/>
      <c r="VKF101" s="545"/>
      <c r="VKG101" s="545"/>
      <c r="VKH101" s="545"/>
      <c r="VKI101" s="545"/>
      <c r="VKJ101" s="545"/>
      <c r="VKL101" s="545"/>
      <c r="VKN101" s="545"/>
      <c r="VKO101" s="545"/>
      <c r="VKP101" s="545"/>
      <c r="VKQ101" s="545"/>
      <c r="VKR101" s="545"/>
      <c r="VKT101" s="545"/>
      <c r="VKV101" s="545"/>
      <c r="VKW101" s="545"/>
      <c r="VKX101" s="545"/>
      <c r="VKY101" s="545"/>
      <c r="VKZ101" s="545"/>
      <c r="VLB101" s="545"/>
      <c r="VLD101" s="545"/>
      <c r="VLE101" s="545"/>
      <c r="VLF101" s="545"/>
      <c r="VLG101" s="545"/>
      <c r="VLH101" s="545"/>
      <c r="VLJ101" s="545"/>
      <c r="VLL101" s="545"/>
      <c r="VLM101" s="545"/>
      <c r="VLN101" s="545"/>
      <c r="VLO101" s="545"/>
      <c r="VLP101" s="545"/>
      <c r="VLR101" s="545"/>
      <c r="VLT101" s="545"/>
      <c r="VLU101" s="545"/>
      <c r="VLV101" s="545"/>
      <c r="VLW101" s="545"/>
      <c r="VLX101" s="545"/>
      <c r="VLZ101" s="545"/>
      <c r="VMB101" s="545"/>
      <c r="VMC101" s="545"/>
      <c r="VMD101" s="545"/>
      <c r="VME101" s="545"/>
      <c r="VMF101" s="545"/>
      <c r="VMH101" s="545"/>
      <c r="VMJ101" s="545"/>
      <c r="VMK101" s="545"/>
      <c r="VML101" s="545"/>
      <c r="VMM101" s="545"/>
      <c r="VMN101" s="545"/>
      <c r="VMP101" s="545"/>
      <c r="VMR101" s="545"/>
      <c r="VMS101" s="545"/>
      <c r="VMT101" s="545"/>
      <c r="VMU101" s="545"/>
      <c r="VMV101" s="545"/>
      <c r="VMX101" s="545"/>
      <c r="VMZ101" s="545"/>
      <c r="VNA101" s="545"/>
      <c r="VNB101" s="545"/>
      <c r="VNC101" s="545"/>
      <c r="VND101" s="545"/>
      <c r="VNF101" s="545"/>
      <c r="VNH101" s="545"/>
      <c r="VNI101" s="545"/>
      <c r="VNJ101" s="545"/>
      <c r="VNK101" s="545"/>
      <c r="VNL101" s="545"/>
      <c r="VNN101" s="545"/>
      <c r="VNP101" s="545"/>
      <c r="VNQ101" s="545"/>
      <c r="VNR101" s="545"/>
      <c r="VNS101" s="545"/>
      <c r="VNT101" s="545"/>
      <c r="VNV101" s="545"/>
      <c r="VNX101" s="545"/>
      <c r="VNY101" s="545"/>
      <c r="VNZ101" s="545"/>
      <c r="VOA101" s="545"/>
      <c r="VOB101" s="545"/>
      <c r="VOD101" s="545"/>
      <c r="VOF101" s="545"/>
      <c r="VOG101" s="545"/>
      <c r="VOH101" s="545"/>
      <c r="VOI101" s="545"/>
      <c r="VOJ101" s="545"/>
      <c r="VOL101" s="545"/>
      <c r="VON101" s="545"/>
      <c r="VOO101" s="545"/>
      <c r="VOP101" s="545"/>
      <c r="VOQ101" s="545"/>
      <c r="VOR101" s="545"/>
      <c r="VOT101" s="545"/>
      <c r="VOV101" s="545"/>
      <c r="VOW101" s="545"/>
      <c r="VOX101" s="545"/>
      <c r="VOY101" s="545"/>
      <c r="VOZ101" s="545"/>
      <c r="VPB101" s="545"/>
      <c r="VPD101" s="545"/>
      <c r="VPE101" s="545"/>
      <c r="VPF101" s="545"/>
      <c r="VPG101" s="545"/>
      <c r="VPH101" s="545"/>
      <c r="VPJ101" s="545"/>
      <c r="VPL101" s="545"/>
      <c r="VPM101" s="545"/>
      <c r="VPN101" s="545"/>
      <c r="VPO101" s="545"/>
      <c r="VPP101" s="545"/>
      <c r="VPR101" s="545"/>
      <c r="VPT101" s="545"/>
      <c r="VPU101" s="545"/>
      <c r="VPV101" s="545"/>
      <c r="VPW101" s="545"/>
      <c r="VPX101" s="545"/>
      <c r="VPZ101" s="545"/>
      <c r="VQB101" s="545"/>
      <c r="VQC101" s="545"/>
      <c r="VQD101" s="545"/>
      <c r="VQE101" s="545"/>
      <c r="VQF101" s="545"/>
      <c r="VQH101" s="545"/>
      <c r="VQJ101" s="545"/>
      <c r="VQK101" s="545"/>
      <c r="VQL101" s="545"/>
      <c r="VQM101" s="545"/>
      <c r="VQN101" s="545"/>
      <c r="VQP101" s="545"/>
      <c r="VQR101" s="545"/>
      <c r="VQS101" s="545"/>
      <c r="VQT101" s="545"/>
      <c r="VQU101" s="545"/>
      <c r="VQV101" s="545"/>
      <c r="VQX101" s="545"/>
      <c r="VQZ101" s="545"/>
      <c r="VRA101" s="545"/>
      <c r="VRB101" s="545"/>
      <c r="VRC101" s="545"/>
      <c r="VRD101" s="545"/>
      <c r="VRF101" s="545"/>
      <c r="VRH101" s="545"/>
      <c r="VRI101" s="545"/>
      <c r="VRJ101" s="545"/>
      <c r="VRK101" s="545"/>
      <c r="VRL101" s="545"/>
      <c r="VRN101" s="545"/>
      <c r="VRP101" s="545"/>
      <c r="VRQ101" s="545"/>
      <c r="VRR101" s="545"/>
      <c r="VRS101" s="545"/>
      <c r="VRT101" s="545"/>
      <c r="VRV101" s="545"/>
      <c r="VRX101" s="545"/>
      <c r="VRY101" s="545"/>
      <c r="VRZ101" s="545"/>
      <c r="VSA101" s="545"/>
      <c r="VSB101" s="545"/>
      <c r="VSD101" s="545"/>
      <c r="VSF101" s="545"/>
      <c r="VSG101" s="545"/>
      <c r="VSH101" s="545"/>
      <c r="VSI101" s="545"/>
      <c r="VSJ101" s="545"/>
      <c r="VSL101" s="545"/>
      <c r="VSN101" s="545"/>
      <c r="VSO101" s="545"/>
      <c r="VSP101" s="545"/>
      <c r="VSQ101" s="545"/>
      <c r="VSR101" s="545"/>
      <c r="VST101" s="545"/>
      <c r="VSV101" s="545"/>
      <c r="VSW101" s="545"/>
      <c r="VSX101" s="545"/>
      <c r="VSY101" s="545"/>
      <c r="VSZ101" s="545"/>
      <c r="VTB101" s="545"/>
      <c r="VTD101" s="545"/>
      <c r="VTE101" s="545"/>
      <c r="VTF101" s="545"/>
      <c r="VTG101" s="545"/>
      <c r="VTH101" s="545"/>
      <c r="VTJ101" s="545"/>
      <c r="VTL101" s="545"/>
      <c r="VTM101" s="545"/>
      <c r="VTN101" s="545"/>
      <c r="VTO101" s="545"/>
      <c r="VTP101" s="545"/>
      <c r="VTR101" s="545"/>
      <c r="VTT101" s="545"/>
      <c r="VTU101" s="545"/>
      <c r="VTV101" s="545"/>
      <c r="VTW101" s="545"/>
      <c r="VTX101" s="545"/>
      <c r="VTZ101" s="545"/>
      <c r="VUB101" s="545"/>
      <c r="VUC101" s="545"/>
      <c r="VUD101" s="545"/>
      <c r="VUE101" s="545"/>
      <c r="VUF101" s="545"/>
      <c r="VUH101" s="545"/>
      <c r="VUJ101" s="545"/>
      <c r="VUK101" s="545"/>
      <c r="VUL101" s="545"/>
      <c r="VUM101" s="545"/>
      <c r="VUN101" s="545"/>
      <c r="VUP101" s="545"/>
      <c r="VUR101" s="545"/>
      <c r="VUS101" s="545"/>
      <c r="VUT101" s="545"/>
      <c r="VUU101" s="545"/>
      <c r="VUV101" s="545"/>
      <c r="VUX101" s="545"/>
      <c r="VUZ101" s="545"/>
      <c r="VVA101" s="545"/>
      <c r="VVB101" s="545"/>
      <c r="VVC101" s="545"/>
      <c r="VVD101" s="545"/>
      <c r="VVF101" s="545"/>
      <c r="VVH101" s="545"/>
      <c r="VVI101" s="545"/>
      <c r="VVJ101" s="545"/>
      <c r="VVK101" s="545"/>
      <c r="VVL101" s="545"/>
      <c r="VVN101" s="545"/>
      <c r="VVP101" s="545"/>
      <c r="VVQ101" s="545"/>
      <c r="VVR101" s="545"/>
      <c r="VVS101" s="545"/>
      <c r="VVT101" s="545"/>
      <c r="VVV101" s="545"/>
      <c r="VVX101" s="545"/>
      <c r="VVY101" s="545"/>
      <c r="VVZ101" s="545"/>
      <c r="VWA101" s="545"/>
      <c r="VWB101" s="545"/>
      <c r="VWD101" s="545"/>
      <c r="VWF101" s="545"/>
      <c r="VWG101" s="545"/>
      <c r="VWH101" s="545"/>
      <c r="VWI101" s="545"/>
      <c r="VWJ101" s="545"/>
      <c r="VWL101" s="545"/>
      <c r="VWN101" s="545"/>
      <c r="VWO101" s="545"/>
      <c r="VWP101" s="545"/>
      <c r="VWQ101" s="545"/>
      <c r="VWR101" s="545"/>
      <c r="VWT101" s="545"/>
      <c r="VWV101" s="545"/>
      <c r="VWW101" s="545"/>
      <c r="VWX101" s="545"/>
      <c r="VWY101" s="545"/>
      <c r="VWZ101" s="545"/>
      <c r="VXB101" s="545"/>
      <c r="VXD101" s="545"/>
      <c r="VXE101" s="545"/>
      <c r="VXF101" s="545"/>
      <c r="VXG101" s="545"/>
      <c r="VXH101" s="545"/>
      <c r="VXJ101" s="545"/>
      <c r="VXL101" s="545"/>
      <c r="VXM101" s="545"/>
      <c r="VXN101" s="545"/>
      <c r="VXO101" s="545"/>
      <c r="VXP101" s="545"/>
      <c r="VXR101" s="545"/>
      <c r="VXT101" s="545"/>
      <c r="VXU101" s="545"/>
      <c r="VXV101" s="545"/>
      <c r="VXW101" s="545"/>
      <c r="VXX101" s="545"/>
      <c r="VXZ101" s="545"/>
      <c r="VYB101" s="545"/>
      <c r="VYC101" s="545"/>
      <c r="VYD101" s="545"/>
      <c r="VYE101" s="545"/>
      <c r="VYF101" s="545"/>
      <c r="VYH101" s="545"/>
      <c r="VYJ101" s="545"/>
      <c r="VYK101" s="545"/>
      <c r="VYL101" s="545"/>
      <c r="VYM101" s="545"/>
      <c r="VYN101" s="545"/>
      <c r="VYP101" s="545"/>
      <c r="VYR101" s="545"/>
      <c r="VYS101" s="545"/>
      <c r="VYT101" s="545"/>
      <c r="VYU101" s="545"/>
      <c r="VYV101" s="545"/>
      <c r="VYX101" s="545"/>
      <c r="VYZ101" s="545"/>
      <c r="VZA101" s="545"/>
      <c r="VZB101" s="545"/>
      <c r="VZC101" s="545"/>
      <c r="VZD101" s="545"/>
      <c r="VZF101" s="545"/>
      <c r="VZH101" s="545"/>
      <c r="VZI101" s="545"/>
      <c r="VZJ101" s="545"/>
      <c r="VZK101" s="545"/>
      <c r="VZL101" s="545"/>
      <c r="VZN101" s="545"/>
      <c r="VZP101" s="545"/>
      <c r="VZQ101" s="545"/>
      <c r="VZR101" s="545"/>
      <c r="VZS101" s="545"/>
      <c r="VZT101" s="545"/>
      <c r="VZV101" s="545"/>
      <c r="VZX101" s="545"/>
      <c r="VZY101" s="545"/>
      <c r="VZZ101" s="545"/>
      <c r="WAA101" s="545"/>
      <c r="WAB101" s="545"/>
      <c r="WAD101" s="545"/>
      <c r="WAF101" s="545"/>
      <c r="WAG101" s="545"/>
      <c r="WAH101" s="545"/>
      <c r="WAI101" s="545"/>
      <c r="WAJ101" s="545"/>
      <c r="WAL101" s="545"/>
      <c r="WAN101" s="545"/>
      <c r="WAO101" s="545"/>
      <c r="WAP101" s="545"/>
      <c r="WAQ101" s="545"/>
      <c r="WAR101" s="545"/>
      <c r="WAT101" s="545"/>
      <c r="WAV101" s="545"/>
      <c r="WAW101" s="545"/>
      <c r="WAX101" s="545"/>
      <c r="WAY101" s="545"/>
      <c r="WAZ101" s="545"/>
      <c r="WBB101" s="545"/>
      <c r="WBD101" s="545"/>
      <c r="WBE101" s="545"/>
      <c r="WBF101" s="545"/>
      <c r="WBG101" s="545"/>
      <c r="WBH101" s="545"/>
      <c r="WBJ101" s="545"/>
      <c r="WBL101" s="545"/>
      <c r="WBM101" s="545"/>
      <c r="WBN101" s="545"/>
      <c r="WBO101" s="545"/>
      <c r="WBP101" s="545"/>
      <c r="WBR101" s="545"/>
      <c r="WBT101" s="545"/>
      <c r="WBU101" s="545"/>
      <c r="WBV101" s="545"/>
      <c r="WBW101" s="545"/>
      <c r="WBX101" s="545"/>
      <c r="WBZ101" s="545"/>
      <c r="WCB101" s="545"/>
      <c r="WCC101" s="545"/>
      <c r="WCD101" s="545"/>
      <c r="WCE101" s="545"/>
      <c r="WCF101" s="545"/>
      <c r="WCH101" s="545"/>
      <c r="WCJ101" s="545"/>
      <c r="WCK101" s="545"/>
      <c r="WCL101" s="545"/>
      <c r="WCM101" s="545"/>
      <c r="WCN101" s="545"/>
      <c r="WCP101" s="545"/>
      <c r="WCR101" s="545"/>
      <c r="WCS101" s="545"/>
      <c r="WCT101" s="545"/>
      <c r="WCU101" s="545"/>
      <c r="WCV101" s="545"/>
      <c r="WCX101" s="545"/>
      <c r="WCZ101" s="545"/>
      <c r="WDA101" s="545"/>
      <c r="WDB101" s="545"/>
      <c r="WDC101" s="545"/>
      <c r="WDD101" s="545"/>
      <c r="WDF101" s="545"/>
      <c r="WDH101" s="545"/>
      <c r="WDI101" s="545"/>
      <c r="WDJ101" s="545"/>
      <c r="WDK101" s="545"/>
      <c r="WDL101" s="545"/>
      <c r="WDN101" s="545"/>
      <c r="WDP101" s="545"/>
      <c r="WDQ101" s="545"/>
      <c r="WDR101" s="545"/>
      <c r="WDS101" s="545"/>
      <c r="WDT101" s="545"/>
      <c r="WDV101" s="545"/>
      <c r="WDX101" s="545"/>
      <c r="WDY101" s="545"/>
      <c r="WDZ101" s="545"/>
      <c r="WEA101" s="545"/>
      <c r="WEB101" s="545"/>
      <c r="WED101" s="545"/>
      <c r="WEF101" s="545"/>
      <c r="WEG101" s="545"/>
      <c r="WEH101" s="545"/>
      <c r="WEI101" s="545"/>
      <c r="WEJ101" s="545"/>
      <c r="WEL101" s="545"/>
      <c r="WEN101" s="545"/>
      <c r="WEO101" s="545"/>
      <c r="WEP101" s="545"/>
      <c r="WEQ101" s="545"/>
      <c r="WER101" s="545"/>
      <c r="WET101" s="545"/>
      <c r="WEV101" s="545"/>
      <c r="WEW101" s="545"/>
      <c r="WEX101" s="545"/>
      <c r="WEY101" s="545"/>
      <c r="WEZ101" s="545"/>
      <c r="WFB101" s="545"/>
      <c r="WFD101" s="545"/>
      <c r="WFE101" s="545"/>
      <c r="WFF101" s="545"/>
      <c r="WFG101" s="545"/>
      <c r="WFH101" s="545"/>
      <c r="WFJ101" s="545"/>
      <c r="WFL101" s="545"/>
      <c r="WFM101" s="545"/>
      <c r="WFN101" s="545"/>
      <c r="WFO101" s="545"/>
      <c r="WFP101" s="545"/>
      <c r="WFR101" s="545"/>
      <c r="WFT101" s="545"/>
      <c r="WFU101" s="545"/>
      <c r="WFV101" s="545"/>
      <c r="WFW101" s="545"/>
      <c r="WFX101" s="545"/>
      <c r="WFZ101" s="545"/>
      <c r="WGB101" s="545"/>
      <c r="WGC101" s="545"/>
      <c r="WGD101" s="545"/>
      <c r="WGE101" s="545"/>
      <c r="WGF101" s="545"/>
      <c r="WGH101" s="545"/>
      <c r="WGJ101" s="545"/>
      <c r="WGK101" s="545"/>
      <c r="WGL101" s="545"/>
      <c r="WGM101" s="545"/>
      <c r="WGN101" s="545"/>
      <c r="WGP101" s="545"/>
      <c r="WGR101" s="545"/>
      <c r="WGS101" s="545"/>
      <c r="WGT101" s="545"/>
      <c r="WGU101" s="545"/>
      <c r="WGV101" s="545"/>
      <c r="WGX101" s="545"/>
      <c r="WGZ101" s="545"/>
      <c r="WHA101" s="545"/>
      <c r="WHB101" s="545"/>
      <c r="WHC101" s="545"/>
      <c r="WHD101" s="545"/>
      <c r="WHF101" s="545"/>
      <c r="WHH101" s="545"/>
      <c r="WHI101" s="545"/>
      <c r="WHJ101" s="545"/>
      <c r="WHK101" s="545"/>
      <c r="WHL101" s="545"/>
      <c r="WHN101" s="545"/>
      <c r="WHP101" s="545"/>
      <c r="WHQ101" s="545"/>
      <c r="WHR101" s="545"/>
      <c r="WHS101" s="545"/>
      <c r="WHT101" s="545"/>
      <c r="WHV101" s="545"/>
      <c r="WHX101" s="545"/>
      <c r="WHY101" s="545"/>
      <c r="WHZ101" s="545"/>
      <c r="WIA101" s="545"/>
      <c r="WIB101" s="545"/>
      <c r="WID101" s="545"/>
      <c r="WIF101" s="545"/>
      <c r="WIG101" s="545"/>
      <c r="WIH101" s="545"/>
      <c r="WII101" s="545"/>
      <c r="WIJ101" s="545"/>
      <c r="WIL101" s="545"/>
      <c r="WIN101" s="545"/>
      <c r="WIO101" s="545"/>
      <c r="WIP101" s="545"/>
      <c r="WIQ101" s="545"/>
      <c r="WIR101" s="545"/>
      <c r="WIT101" s="545"/>
      <c r="WIV101" s="545"/>
      <c r="WIW101" s="545"/>
      <c r="WIX101" s="545"/>
      <c r="WIY101" s="545"/>
      <c r="WIZ101" s="545"/>
      <c r="WJB101" s="545"/>
      <c r="WJD101" s="545"/>
      <c r="WJE101" s="545"/>
      <c r="WJF101" s="545"/>
      <c r="WJG101" s="545"/>
      <c r="WJH101" s="545"/>
      <c r="WJJ101" s="545"/>
      <c r="WJL101" s="545"/>
      <c r="WJM101" s="545"/>
      <c r="WJN101" s="545"/>
      <c r="WJO101" s="545"/>
      <c r="WJP101" s="545"/>
      <c r="WJR101" s="545"/>
      <c r="WJT101" s="545"/>
      <c r="WJU101" s="545"/>
      <c r="WJV101" s="545"/>
      <c r="WJW101" s="545"/>
      <c r="WJX101" s="545"/>
      <c r="WJZ101" s="545"/>
      <c r="WKB101" s="545"/>
      <c r="WKC101" s="545"/>
      <c r="WKD101" s="545"/>
      <c r="WKE101" s="545"/>
      <c r="WKF101" s="545"/>
      <c r="WKH101" s="545"/>
      <c r="WKJ101" s="545"/>
      <c r="WKK101" s="545"/>
      <c r="WKL101" s="545"/>
      <c r="WKM101" s="545"/>
      <c r="WKN101" s="545"/>
      <c r="WKP101" s="545"/>
      <c r="WKR101" s="545"/>
      <c r="WKS101" s="545"/>
      <c r="WKT101" s="545"/>
      <c r="WKU101" s="545"/>
      <c r="WKV101" s="545"/>
      <c r="WKX101" s="545"/>
      <c r="WKZ101" s="545"/>
      <c r="WLA101" s="545"/>
      <c r="WLB101" s="545"/>
      <c r="WLC101" s="545"/>
      <c r="WLD101" s="545"/>
      <c r="WLF101" s="545"/>
      <c r="WLH101" s="545"/>
      <c r="WLI101" s="545"/>
      <c r="WLJ101" s="545"/>
      <c r="WLK101" s="545"/>
      <c r="WLL101" s="545"/>
      <c r="WLN101" s="545"/>
      <c r="WLP101" s="545"/>
      <c r="WLQ101" s="545"/>
      <c r="WLR101" s="545"/>
      <c r="WLS101" s="545"/>
      <c r="WLT101" s="545"/>
      <c r="WLV101" s="545"/>
      <c r="WLX101" s="545"/>
      <c r="WLY101" s="545"/>
      <c r="WLZ101" s="545"/>
      <c r="WMA101" s="545"/>
      <c r="WMB101" s="545"/>
      <c r="WMD101" s="545"/>
      <c r="WMF101" s="545"/>
      <c r="WMG101" s="545"/>
      <c r="WMH101" s="545"/>
      <c r="WMI101" s="545"/>
      <c r="WMJ101" s="545"/>
      <c r="WML101" s="545"/>
      <c r="WMN101" s="545"/>
      <c r="WMO101" s="545"/>
      <c r="WMP101" s="545"/>
      <c r="WMQ101" s="545"/>
      <c r="WMR101" s="545"/>
      <c r="WMT101" s="545"/>
      <c r="WMV101" s="545"/>
      <c r="WMW101" s="545"/>
      <c r="WMX101" s="545"/>
      <c r="WMY101" s="545"/>
      <c r="WMZ101" s="545"/>
      <c r="WNB101" s="545"/>
      <c r="WND101" s="545"/>
      <c r="WNE101" s="545"/>
      <c r="WNF101" s="545"/>
      <c r="WNG101" s="545"/>
      <c r="WNH101" s="545"/>
      <c r="WNJ101" s="545"/>
      <c r="WNL101" s="545"/>
      <c r="WNM101" s="545"/>
      <c r="WNN101" s="545"/>
      <c r="WNO101" s="545"/>
      <c r="WNP101" s="545"/>
      <c r="WNR101" s="545"/>
      <c r="WNT101" s="545"/>
      <c r="WNU101" s="545"/>
      <c r="WNV101" s="545"/>
      <c r="WNW101" s="545"/>
      <c r="WNX101" s="545"/>
      <c r="WNZ101" s="545"/>
      <c r="WOB101" s="545"/>
      <c r="WOC101" s="545"/>
      <c r="WOD101" s="545"/>
      <c r="WOE101" s="545"/>
      <c r="WOF101" s="545"/>
      <c r="WOH101" s="545"/>
      <c r="WOJ101" s="545"/>
      <c r="WOK101" s="545"/>
      <c r="WOL101" s="545"/>
      <c r="WOM101" s="545"/>
      <c r="WON101" s="545"/>
      <c r="WOP101" s="545"/>
      <c r="WOR101" s="545"/>
      <c r="WOS101" s="545"/>
      <c r="WOT101" s="545"/>
      <c r="WOU101" s="545"/>
      <c r="WOV101" s="545"/>
      <c r="WOX101" s="545"/>
      <c r="WOZ101" s="545"/>
      <c r="WPA101" s="545"/>
      <c r="WPB101" s="545"/>
      <c r="WPC101" s="545"/>
      <c r="WPD101" s="545"/>
      <c r="WPF101" s="545"/>
      <c r="WPH101" s="545"/>
      <c r="WPI101" s="545"/>
      <c r="WPJ101" s="545"/>
      <c r="WPK101" s="545"/>
      <c r="WPL101" s="545"/>
      <c r="WPN101" s="545"/>
      <c r="WPP101" s="545"/>
      <c r="WPQ101" s="545"/>
      <c r="WPR101" s="545"/>
      <c r="WPS101" s="545"/>
      <c r="WPT101" s="545"/>
      <c r="WPV101" s="545"/>
      <c r="WPX101" s="545"/>
      <c r="WPY101" s="545"/>
      <c r="WPZ101" s="545"/>
      <c r="WQA101" s="545"/>
      <c r="WQB101" s="545"/>
      <c r="WQD101" s="545"/>
      <c r="WQF101" s="545"/>
      <c r="WQG101" s="545"/>
      <c r="WQH101" s="545"/>
      <c r="WQI101" s="545"/>
      <c r="WQJ101" s="545"/>
      <c r="WQL101" s="545"/>
      <c r="WQN101" s="545"/>
      <c r="WQO101" s="545"/>
      <c r="WQP101" s="545"/>
      <c r="WQQ101" s="545"/>
      <c r="WQR101" s="545"/>
      <c r="WQT101" s="545"/>
      <c r="WQV101" s="545"/>
      <c r="WQW101" s="545"/>
      <c r="WQX101" s="545"/>
      <c r="WQY101" s="545"/>
      <c r="WQZ101" s="545"/>
      <c r="WRB101" s="545"/>
      <c r="WRD101" s="545"/>
      <c r="WRE101" s="545"/>
      <c r="WRF101" s="545"/>
      <c r="WRG101" s="545"/>
      <c r="WRH101" s="545"/>
      <c r="WRJ101" s="545"/>
      <c r="WRL101" s="545"/>
      <c r="WRM101" s="545"/>
      <c r="WRN101" s="545"/>
      <c r="WRO101" s="545"/>
      <c r="WRP101" s="545"/>
      <c r="WRR101" s="545"/>
      <c r="WRT101" s="545"/>
      <c r="WRU101" s="545"/>
      <c r="WRV101" s="545"/>
      <c r="WRW101" s="545"/>
      <c r="WRX101" s="545"/>
      <c r="WRZ101" s="545"/>
      <c r="WSB101" s="545"/>
      <c r="WSC101" s="545"/>
      <c r="WSD101" s="545"/>
      <c r="WSE101" s="545"/>
      <c r="WSF101" s="545"/>
      <c r="WSH101" s="545"/>
      <c r="WSJ101" s="545"/>
      <c r="WSK101" s="545"/>
      <c r="WSL101" s="545"/>
      <c r="WSM101" s="545"/>
      <c r="WSN101" s="545"/>
      <c r="WSP101" s="545"/>
      <c r="WSR101" s="545"/>
      <c r="WSS101" s="545"/>
      <c r="WST101" s="545"/>
      <c r="WSU101" s="545"/>
      <c r="WSV101" s="545"/>
      <c r="WSX101" s="545"/>
      <c r="WSZ101" s="545"/>
      <c r="WTA101" s="545"/>
      <c r="WTB101" s="545"/>
      <c r="WTC101" s="545"/>
      <c r="WTD101" s="545"/>
      <c r="WTF101" s="545"/>
      <c r="WTH101" s="545"/>
      <c r="WTI101" s="545"/>
      <c r="WTJ101" s="545"/>
      <c r="WTK101" s="545"/>
      <c r="WTL101" s="545"/>
      <c r="WTN101" s="545"/>
      <c r="WTP101" s="545"/>
      <c r="WTQ101" s="545"/>
      <c r="WTR101" s="545"/>
      <c r="WTS101" s="545"/>
      <c r="WTT101" s="545"/>
      <c r="WTV101" s="545"/>
      <c r="WTX101" s="545"/>
      <c r="WTY101" s="545"/>
      <c r="WTZ101" s="545"/>
      <c r="WUA101" s="545"/>
      <c r="WUB101" s="545"/>
      <c r="WUD101" s="545"/>
      <c r="WUF101" s="545"/>
      <c r="WUG101" s="545"/>
      <c r="WUH101" s="545"/>
      <c r="WUI101" s="545"/>
      <c r="WUJ101" s="545"/>
      <c r="WUL101" s="545"/>
      <c r="WUN101" s="545"/>
      <c r="WUO101" s="545"/>
      <c r="WUP101" s="545"/>
      <c r="WUQ101" s="545"/>
      <c r="WUR101" s="545"/>
      <c r="WUT101" s="545"/>
      <c r="WUV101" s="545"/>
      <c r="WUW101" s="545"/>
      <c r="WUX101" s="545"/>
      <c r="WUY101" s="545"/>
      <c r="WUZ101" s="545"/>
      <c r="WVB101" s="545"/>
      <c r="WVD101" s="545"/>
      <c r="WVE101" s="545"/>
      <c r="WVF101" s="545"/>
      <c r="WVG101" s="545"/>
      <c r="WVH101" s="545"/>
      <c r="WVJ101" s="545"/>
      <c r="WVL101" s="545"/>
      <c r="WVM101" s="545"/>
      <c r="WVN101" s="545"/>
      <c r="WVO101" s="545"/>
      <c r="WVP101" s="545"/>
      <c r="WVR101" s="545"/>
      <c r="WVT101" s="545"/>
      <c r="WVU101" s="545"/>
      <c r="WVV101" s="545"/>
      <c r="WVW101" s="545"/>
      <c r="WVX101" s="545"/>
      <c r="WVZ101" s="545"/>
      <c r="WWB101" s="545"/>
      <c r="WWC101" s="545"/>
      <c r="WWD101" s="545"/>
      <c r="WWE101" s="545"/>
      <c r="WWF101" s="545"/>
      <c r="WWH101" s="545"/>
      <c r="WWJ101" s="545"/>
      <c r="WWK101" s="545"/>
      <c r="WWL101" s="545"/>
      <c r="WWM101" s="545"/>
      <c r="WWN101" s="545"/>
      <c r="WWP101" s="545"/>
      <c r="WWR101" s="545"/>
      <c r="WWS101" s="545"/>
      <c r="WWT101" s="545"/>
      <c r="WWU101" s="545"/>
      <c r="WWV101" s="545"/>
      <c r="WWX101" s="545"/>
      <c r="WWZ101" s="545"/>
      <c r="WXA101" s="545"/>
      <c r="WXB101" s="545"/>
      <c r="WXC101" s="545"/>
      <c r="WXD101" s="545"/>
      <c r="WXF101" s="545"/>
      <c r="WXH101" s="545"/>
      <c r="WXI101" s="545"/>
      <c r="WXJ101" s="545"/>
      <c r="WXK101" s="545"/>
      <c r="WXL101" s="545"/>
      <c r="WXN101" s="545"/>
      <c r="WXP101" s="545"/>
      <c r="WXQ101" s="545"/>
      <c r="WXR101" s="545"/>
      <c r="WXS101" s="545"/>
      <c r="WXT101" s="545"/>
      <c r="WXV101" s="545"/>
      <c r="WXX101" s="545"/>
      <c r="WXY101" s="545"/>
      <c r="WXZ101" s="545"/>
      <c r="WYA101" s="545"/>
      <c r="WYB101" s="545"/>
      <c r="WYD101" s="545"/>
      <c r="WYF101" s="545"/>
      <c r="WYG101" s="545"/>
      <c r="WYH101" s="545"/>
      <c r="WYI101" s="545"/>
      <c r="WYJ101" s="545"/>
      <c r="WYL101" s="545"/>
      <c r="WYN101" s="545"/>
      <c r="WYO101" s="545"/>
      <c r="WYP101" s="545"/>
      <c r="WYQ101" s="545"/>
      <c r="WYR101" s="545"/>
      <c r="WYT101" s="545"/>
      <c r="WYV101" s="545"/>
      <c r="WYW101" s="545"/>
      <c r="WYX101" s="545"/>
      <c r="WYY101" s="545"/>
      <c r="WYZ101" s="545"/>
      <c r="WZB101" s="545"/>
      <c r="WZD101" s="545"/>
      <c r="WZE101" s="545"/>
      <c r="WZF101" s="545"/>
      <c r="WZG101" s="545"/>
      <c r="WZH101" s="545"/>
      <c r="WZJ101" s="545"/>
      <c r="WZL101" s="545"/>
      <c r="WZM101" s="545"/>
      <c r="WZN101" s="545"/>
      <c r="WZO101" s="545"/>
      <c r="WZP101" s="545"/>
      <c r="WZR101" s="545"/>
      <c r="WZT101" s="545"/>
      <c r="WZU101" s="545"/>
      <c r="WZV101" s="545"/>
      <c r="WZW101" s="545"/>
      <c r="WZX101" s="545"/>
      <c r="WZZ101" s="545"/>
      <c r="XAB101" s="545"/>
      <c r="XAC101" s="545"/>
      <c r="XAD101" s="545"/>
      <c r="XAE101" s="545"/>
      <c r="XAF101" s="545"/>
      <c r="XAH101" s="545"/>
      <c r="XAJ101" s="545"/>
      <c r="XAK101" s="545"/>
      <c r="XAL101" s="545"/>
      <c r="XAM101" s="545"/>
      <c r="XAN101" s="545"/>
      <c r="XAP101" s="545"/>
      <c r="XAR101" s="545"/>
      <c r="XAS101" s="545"/>
      <c r="XAT101" s="545"/>
      <c r="XAU101" s="545"/>
      <c r="XAV101" s="545"/>
      <c r="XAX101" s="545"/>
      <c r="XAZ101" s="545"/>
      <c r="XBA101" s="545"/>
      <c r="XBB101" s="545"/>
      <c r="XBC101" s="545"/>
      <c r="XBD101" s="545"/>
      <c r="XBF101" s="545"/>
      <c r="XBH101" s="545"/>
      <c r="XBI101" s="545"/>
      <c r="XBJ101" s="545"/>
      <c r="XBK101" s="545"/>
      <c r="XBL101" s="545"/>
      <c r="XBN101" s="545"/>
      <c r="XBP101" s="545"/>
      <c r="XBQ101" s="545"/>
      <c r="XBR101" s="545"/>
      <c r="XBS101" s="545"/>
      <c r="XBT101" s="545"/>
      <c r="XBV101" s="545"/>
      <c r="XBX101" s="545"/>
      <c r="XBY101" s="545"/>
      <c r="XBZ101" s="545"/>
      <c r="XCA101" s="545"/>
      <c r="XCB101" s="545"/>
      <c r="XCD101" s="545"/>
      <c r="XCF101" s="545"/>
      <c r="XCG101" s="545"/>
      <c r="XCH101" s="545"/>
      <c r="XCI101" s="545"/>
      <c r="XCJ101" s="545"/>
      <c r="XCL101" s="545"/>
      <c r="XCN101" s="545"/>
      <c r="XCO101" s="545"/>
      <c r="XCP101" s="545"/>
      <c r="XCQ101" s="545"/>
      <c r="XCR101" s="545"/>
      <c r="XCT101" s="545"/>
      <c r="XCV101" s="545"/>
      <c r="XCW101" s="545"/>
      <c r="XCX101" s="545"/>
      <c r="XCY101" s="545"/>
      <c r="XCZ101" s="545"/>
      <c r="XDB101" s="545"/>
      <c r="XDD101" s="545"/>
      <c r="XDE101" s="545"/>
      <c r="XDF101" s="545"/>
      <c r="XDG101" s="545"/>
      <c r="XDH101" s="545"/>
      <c r="XDJ101" s="545"/>
      <c r="XDL101" s="545"/>
      <c r="XDM101" s="545"/>
      <c r="XDN101" s="545"/>
      <c r="XDO101" s="545"/>
      <c r="XDP101" s="545"/>
      <c r="XDR101" s="545"/>
      <c r="XDT101" s="545"/>
      <c r="XDU101" s="545"/>
      <c r="XDV101" s="545"/>
      <c r="XDW101" s="545"/>
      <c r="XDX101" s="545"/>
      <c r="XDZ101" s="545"/>
      <c r="XEB101" s="545"/>
      <c r="XEC101" s="545"/>
      <c r="XED101" s="545"/>
      <c r="XEE101" s="545"/>
      <c r="XEF101" s="545"/>
      <c r="XEH101" s="545"/>
      <c r="XEJ101" s="545"/>
      <c r="XEK101" s="545"/>
      <c r="XEL101" s="545"/>
      <c r="XEM101" s="545"/>
      <c r="XEN101" s="545"/>
      <c r="XEP101" s="545"/>
      <c r="XER101" s="545"/>
      <c r="XES101" s="545"/>
      <c r="XET101" s="545"/>
      <c r="XEU101" s="545"/>
      <c r="XEV101" s="545"/>
      <c r="XEX101" s="545"/>
      <c r="XEZ101" s="545"/>
      <c r="XFA101" s="545"/>
      <c r="XFB101" s="545"/>
      <c r="XFC101" s="545"/>
      <c r="XFD101" s="545"/>
    </row>
    <row r="102" spans="3:1024 1026:2048 2050:3072 3074:4096 4098:5120 5122:6144 6146:7168 7170:8192 8194:9216 9218:10240 10242:11264 11266:12288 12290:13312 13314:14336 14338:15360 15362:16384" s="256" customFormat="1" x14ac:dyDescent="0.15">
      <c r="D102" s="542" t="s">
        <v>845</v>
      </c>
      <c r="E102" s="520">
        <v>3.7</v>
      </c>
      <c r="F102" s="520"/>
      <c r="G102" s="264">
        <f t="shared" si="12"/>
        <v>1.8872283637733907E-2</v>
      </c>
      <c r="H102" s="15">
        <f t="shared" si="13"/>
        <v>69.827449459615451</v>
      </c>
      <c r="I102" s="15">
        <f t="shared" si="14"/>
        <v>0</v>
      </c>
      <c r="J102" s="15">
        <f>H102/SUM(H94:H104)*F17</f>
        <v>146.56873440959805</v>
      </c>
      <c r="K102" s="15">
        <f t="shared" si="11"/>
        <v>0</v>
      </c>
      <c r="L102" s="263">
        <v>0.9</v>
      </c>
      <c r="M102" s="264">
        <f t="shared" si="15"/>
        <v>131.91186096863825</v>
      </c>
      <c r="N102" s="545"/>
      <c r="O102" s="545"/>
      <c r="P102" s="545"/>
      <c r="T102" s="545"/>
      <c r="V102" s="545"/>
      <c r="W102" s="545"/>
      <c r="X102" s="545"/>
      <c r="AB102" s="545"/>
      <c r="AD102" s="545"/>
      <c r="AE102" s="545"/>
      <c r="AF102" s="545"/>
      <c r="AJ102" s="545"/>
      <c r="AL102" s="545"/>
      <c r="AM102" s="545"/>
      <c r="AN102" s="545"/>
      <c r="AR102" s="545"/>
      <c r="AT102" s="545"/>
      <c r="AU102" s="545"/>
      <c r="AV102" s="545"/>
      <c r="AZ102" s="545"/>
      <c r="BB102" s="545"/>
      <c r="BC102" s="545"/>
      <c r="BD102" s="545"/>
      <c r="BH102" s="545"/>
      <c r="BJ102" s="545"/>
      <c r="BK102" s="545"/>
      <c r="BL102" s="545"/>
      <c r="BP102" s="545"/>
      <c r="BR102" s="545"/>
      <c r="BS102" s="545"/>
      <c r="BT102" s="545"/>
      <c r="BX102" s="545"/>
      <c r="BZ102" s="545"/>
      <c r="CA102" s="545"/>
      <c r="CB102" s="545"/>
      <c r="CF102" s="545"/>
      <c r="CH102" s="545"/>
      <c r="CI102" s="545"/>
      <c r="CJ102" s="545"/>
      <c r="CN102" s="545"/>
      <c r="CP102" s="545"/>
      <c r="CQ102" s="545"/>
      <c r="CR102" s="545"/>
      <c r="CV102" s="545"/>
      <c r="CX102" s="545"/>
      <c r="CY102" s="545"/>
      <c r="CZ102" s="545"/>
      <c r="DD102" s="545"/>
      <c r="DF102" s="545"/>
      <c r="DG102" s="545"/>
      <c r="DH102" s="545"/>
      <c r="DL102" s="545"/>
      <c r="DN102" s="545"/>
      <c r="DO102" s="545"/>
      <c r="DP102" s="545"/>
      <c r="DT102" s="545"/>
      <c r="DV102" s="545"/>
      <c r="DW102" s="545"/>
      <c r="DX102" s="545"/>
      <c r="EB102" s="545"/>
      <c r="ED102" s="545"/>
      <c r="EE102" s="545"/>
      <c r="EF102" s="545"/>
      <c r="EJ102" s="545"/>
      <c r="EL102" s="545"/>
      <c r="EM102" s="545"/>
      <c r="EN102" s="545"/>
      <c r="ER102" s="545"/>
      <c r="ET102" s="545"/>
      <c r="EU102" s="545"/>
      <c r="EV102" s="545"/>
      <c r="EZ102" s="545"/>
      <c r="FB102" s="545"/>
      <c r="FC102" s="545"/>
      <c r="FD102" s="545"/>
      <c r="FH102" s="545"/>
      <c r="FJ102" s="545"/>
      <c r="FK102" s="545"/>
      <c r="FL102" s="545"/>
      <c r="FP102" s="545"/>
      <c r="FR102" s="545"/>
      <c r="FS102" s="545"/>
      <c r="FT102" s="545"/>
      <c r="FX102" s="545"/>
      <c r="FZ102" s="545"/>
      <c r="GA102" s="545"/>
      <c r="GB102" s="545"/>
      <c r="GF102" s="545"/>
      <c r="GH102" s="545"/>
      <c r="GI102" s="545"/>
      <c r="GJ102" s="545"/>
      <c r="GN102" s="545"/>
      <c r="GP102" s="545"/>
      <c r="GQ102" s="545"/>
      <c r="GR102" s="545"/>
      <c r="GV102" s="545"/>
      <c r="GX102" s="545"/>
      <c r="GY102" s="545"/>
      <c r="GZ102" s="545"/>
      <c r="HD102" s="545"/>
      <c r="HF102" s="545"/>
      <c r="HG102" s="545"/>
      <c r="HH102" s="545"/>
      <c r="HL102" s="545"/>
      <c r="HN102" s="545"/>
      <c r="HO102" s="545"/>
      <c r="HP102" s="545"/>
      <c r="HT102" s="545"/>
      <c r="HV102" s="545"/>
      <c r="HW102" s="545"/>
      <c r="HX102" s="545"/>
      <c r="IB102" s="545"/>
      <c r="ID102" s="545"/>
      <c r="IE102" s="545"/>
      <c r="IF102" s="545"/>
      <c r="IJ102" s="545"/>
      <c r="IL102" s="545"/>
      <c r="IM102" s="545"/>
      <c r="IN102" s="545"/>
      <c r="IR102" s="545"/>
      <c r="IT102" s="545"/>
      <c r="IU102" s="545"/>
      <c r="IV102" s="545"/>
      <c r="IZ102" s="545"/>
      <c r="JB102" s="545"/>
      <c r="JC102" s="545"/>
      <c r="JD102" s="545"/>
      <c r="JH102" s="545"/>
      <c r="JJ102" s="545"/>
      <c r="JK102" s="545"/>
      <c r="JL102" s="545"/>
      <c r="JP102" s="545"/>
      <c r="JR102" s="545"/>
      <c r="JS102" s="545"/>
      <c r="JT102" s="545"/>
      <c r="JX102" s="545"/>
      <c r="JZ102" s="545"/>
      <c r="KA102" s="545"/>
      <c r="KB102" s="545"/>
      <c r="KF102" s="545"/>
      <c r="KH102" s="545"/>
      <c r="KI102" s="545"/>
      <c r="KJ102" s="545"/>
      <c r="KN102" s="545"/>
      <c r="KP102" s="545"/>
      <c r="KQ102" s="545"/>
      <c r="KR102" s="545"/>
      <c r="KV102" s="545"/>
      <c r="KX102" s="545"/>
      <c r="KY102" s="545"/>
      <c r="KZ102" s="545"/>
      <c r="LD102" s="545"/>
      <c r="LF102" s="545"/>
      <c r="LG102" s="545"/>
      <c r="LH102" s="545"/>
      <c r="LL102" s="545"/>
      <c r="LN102" s="545"/>
      <c r="LO102" s="545"/>
      <c r="LP102" s="545"/>
      <c r="LT102" s="545"/>
      <c r="LV102" s="545"/>
      <c r="LW102" s="545"/>
      <c r="LX102" s="545"/>
      <c r="MB102" s="545"/>
      <c r="MD102" s="545"/>
      <c r="ME102" s="545"/>
      <c r="MF102" s="545"/>
      <c r="MJ102" s="545"/>
      <c r="ML102" s="545"/>
      <c r="MM102" s="545"/>
      <c r="MN102" s="545"/>
      <c r="MR102" s="545"/>
      <c r="MT102" s="545"/>
      <c r="MU102" s="545"/>
      <c r="MV102" s="545"/>
      <c r="MZ102" s="545"/>
      <c r="NB102" s="545"/>
      <c r="NC102" s="545"/>
      <c r="ND102" s="545"/>
      <c r="NH102" s="545"/>
      <c r="NJ102" s="545"/>
      <c r="NK102" s="545"/>
      <c r="NL102" s="545"/>
      <c r="NP102" s="545"/>
      <c r="NR102" s="545"/>
      <c r="NS102" s="545"/>
      <c r="NT102" s="545"/>
      <c r="NX102" s="545"/>
      <c r="NZ102" s="545"/>
      <c r="OA102" s="545"/>
      <c r="OB102" s="545"/>
      <c r="OF102" s="545"/>
      <c r="OH102" s="545"/>
      <c r="OI102" s="545"/>
      <c r="OJ102" s="545"/>
      <c r="ON102" s="545"/>
      <c r="OP102" s="545"/>
      <c r="OQ102" s="545"/>
      <c r="OR102" s="545"/>
      <c r="OV102" s="545"/>
      <c r="OX102" s="545"/>
      <c r="OY102" s="545"/>
      <c r="OZ102" s="545"/>
      <c r="PD102" s="545"/>
      <c r="PF102" s="545"/>
      <c r="PG102" s="545"/>
      <c r="PH102" s="545"/>
      <c r="PL102" s="545"/>
      <c r="PN102" s="545"/>
      <c r="PO102" s="545"/>
      <c r="PP102" s="545"/>
      <c r="PT102" s="545"/>
      <c r="PV102" s="545"/>
      <c r="PW102" s="545"/>
      <c r="PX102" s="545"/>
      <c r="QB102" s="545"/>
      <c r="QD102" s="545"/>
      <c r="QE102" s="545"/>
      <c r="QF102" s="545"/>
      <c r="QJ102" s="545"/>
      <c r="QL102" s="545"/>
      <c r="QM102" s="545"/>
      <c r="QN102" s="545"/>
      <c r="QR102" s="545"/>
      <c r="QT102" s="545"/>
      <c r="QU102" s="545"/>
      <c r="QV102" s="545"/>
      <c r="QZ102" s="545"/>
      <c r="RB102" s="545"/>
      <c r="RC102" s="545"/>
      <c r="RD102" s="545"/>
      <c r="RH102" s="545"/>
      <c r="RJ102" s="545"/>
      <c r="RK102" s="545"/>
      <c r="RL102" s="545"/>
      <c r="RP102" s="545"/>
      <c r="RR102" s="545"/>
      <c r="RS102" s="545"/>
      <c r="RT102" s="545"/>
      <c r="RX102" s="545"/>
      <c r="RZ102" s="545"/>
      <c r="SA102" s="545"/>
      <c r="SB102" s="545"/>
      <c r="SF102" s="545"/>
      <c r="SH102" s="545"/>
      <c r="SI102" s="545"/>
      <c r="SJ102" s="545"/>
      <c r="SN102" s="545"/>
      <c r="SP102" s="545"/>
      <c r="SQ102" s="545"/>
      <c r="SR102" s="545"/>
      <c r="SV102" s="545"/>
      <c r="SX102" s="545"/>
      <c r="SY102" s="545"/>
      <c r="SZ102" s="545"/>
      <c r="TD102" s="545"/>
      <c r="TF102" s="545"/>
      <c r="TG102" s="545"/>
      <c r="TH102" s="545"/>
      <c r="TL102" s="545"/>
      <c r="TN102" s="545"/>
      <c r="TO102" s="545"/>
      <c r="TP102" s="545"/>
      <c r="TT102" s="545"/>
      <c r="TV102" s="545"/>
      <c r="TW102" s="545"/>
      <c r="TX102" s="545"/>
      <c r="UB102" s="545"/>
      <c r="UD102" s="545"/>
      <c r="UE102" s="545"/>
      <c r="UF102" s="545"/>
      <c r="UJ102" s="545"/>
      <c r="UL102" s="545"/>
      <c r="UM102" s="545"/>
      <c r="UN102" s="545"/>
      <c r="UR102" s="545"/>
      <c r="UT102" s="545"/>
      <c r="UU102" s="545"/>
      <c r="UV102" s="545"/>
      <c r="UZ102" s="545"/>
      <c r="VB102" s="545"/>
      <c r="VC102" s="545"/>
      <c r="VD102" s="545"/>
      <c r="VH102" s="545"/>
      <c r="VJ102" s="545"/>
      <c r="VK102" s="545"/>
      <c r="VL102" s="545"/>
      <c r="VP102" s="545"/>
      <c r="VR102" s="545"/>
      <c r="VS102" s="545"/>
      <c r="VT102" s="545"/>
      <c r="VX102" s="545"/>
      <c r="VZ102" s="545"/>
      <c r="WA102" s="545"/>
      <c r="WB102" s="545"/>
      <c r="WF102" s="545"/>
      <c r="WH102" s="545"/>
      <c r="WI102" s="545"/>
      <c r="WJ102" s="545"/>
      <c r="WN102" s="545"/>
      <c r="WP102" s="545"/>
      <c r="WQ102" s="545"/>
      <c r="WR102" s="545"/>
      <c r="WV102" s="545"/>
      <c r="WX102" s="545"/>
      <c r="WY102" s="545"/>
      <c r="WZ102" s="545"/>
      <c r="XD102" s="545"/>
      <c r="XF102" s="545"/>
      <c r="XG102" s="545"/>
      <c r="XH102" s="545"/>
      <c r="XL102" s="545"/>
      <c r="XN102" s="545"/>
      <c r="XO102" s="545"/>
      <c r="XP102" s="545"/>
      <c r="XT102" s="545"/>
      <c r="XV102" s="545"/>
      <c r="XW102" s="545"/>
      <c r="XX102" s="545"/>
      <c r="YB102" s="545"/>
      <c r="YD102" s="545"/>
      <c r="YE102" s="545"/>
      <c r="YF102" s="545"/>
      <c r="YJ102" s="545"/>
      <c r="YL102" s="545"/>
      <c r="YM102" s="545"/>
      <c r="YN102" s="545"/>
      <c r="YR102" s="545"/>
      <c r="YT102" s="545"/>
      <c r="YU102" s="545"/>
      <c r="YV102" s="545"/>
      <c r="YZ102" s="545"/>
      <c r="ZB102" s="545"/>
      <c r="ZC102" s="545"/>
      <c r="ZD102" s="545"/>
      <c r="ZH102" s="545"/>
      <c r="ZJ102" s="545"/>
      <c r="ZK102" s="545"/>
      <c r="ZL102" s="545"/>
      <c r="ZP102" s="545"/>
      <c r="ZR102" s="545"/>
      <c r="ZS102" s="545"/>
      <c r="ZT102" s="545"/>
      <c r="ZX102" s="545"/>
      <c r="ZZ102" s="545"/>
      <c r="AAA102" s="545"/>
      <c r="AAB102" s="545"/>
      <c r="AAF102" s="545"/>
      <c r="AAH102" s="545"/>
      <c r="AAI102" s="545"/>
      <c r="AAJ102" s="545"/>
      <c r="AAN102" s="545"/>
      <c r="AAP102" s="545"/>
      <c r="AAQ102" s="545"/>
      <c r="AAR102" s="545"/>
      <c r="AAV102" s="545"/>
      <c r="AAX102" s="545"/>
      <c r="AAY102" s="545"/>
      <c r="AAZ102" s="545"/>
      <c r="ABD102" s="545"/>
      <c r="ABF102" s="545"/>
      <c r="ABG102" s="545"/>
      <c r="ABH102" s="545"/>
      <c r="ABL102" s="545"/>
      <c r="ABN102" s="545"/>
      <c r="ABO102" s="545"/>
      <c r="ABP102" s="545"/>
      <c r="ABT102" s="545"/>
      <c r="ABV102" s="545"/>
      <c r="ABW102" s="545"/>
      <c r="ABX102" s="545"/>
      <c r="ACB102" s="545"/>
      <c r="ACD102" s="545"/>
      <c r="ACE102" s="545"/>
      <c r="ACF102" s="545"/>
      <c r="ACJ102" s="545"/>
      <c r="ACL102" s="545"/>
      <c r="ACM102" s="545"/>
      <c r="ACN102" s="545"/>
      <c r="ACR102" s="545"/>
      <c r="ACT102" s="545"/>
      <c r="ACU102" s="545"/>
      <c r="ACV102" s="545"/>
      <c r="ACZ102" s="545"/>
      <c r="ADB102" s="545"/>
      <c r="ADC102" s="545"/>
      <c r="ADD102" s="545"/>
      <c r="ADH102" s="545"/>
      <c r="ADJ102" s="545"/>
      <c r="ADK102" s="545"/>
      <c r="ADL102" s="545"/>
      <c r="ADP102" s="545"/>
      <c r="ADR102" s="545"/>
      <c r="ADS102" s="545"/>
      <c r="ADT102" s="545"/>
      <c r="ADX102" s="545"/>
      <c r="ADZ102" s="545"/>
      <c r="AEA102" s="545"/>
      <c r="AEB102" s="545"/>
      <c r="AEF102" s="545"/>
      <c r="AEH102" s="545"/>
      <c r="AEI102" s="545"/>
      <c r="AEJ102" s="545"/>
      <c r="AEN102" s="545"/>
      <c r="AEP102" s="545"/>
      <c r="AEQ102" s="545"/>
      <c r="AER102" s="545"/>
      <c r="AEV102" s="545"/>
      <c r="AEX102" s="545"/>
      <c r="AEY102" s="545"/>
      <c r="AEZ102" s="545"/>
      <c r="AFD102" s="545"/>
      <c r="AFF102" s="545"/>
      <c r="AFG102" s="545"/>
      <c r="AFH102" s="545"/>
      <c r="AFL102" s="545"/>
      <c r="AFN102" s="545"/>
      <c r="AFO102" s="545"/>
      <c r="AFP102" s="545"/>
      <c r="AFT102" s="545"/>
      <c r="AFV102" s="545"/>
      <c r="AFW102" s="545"/>
      <c r="AFX102" s="545"/>
      <c r="AGB102" s="545"/>
      <c r="AGD102" s="545"/>
      <c r="AGE102" s="545"/>
      <c r="AGF102" s="545"/>
      <c r="AGJ102" s="545"/>
      <c r="AGL102" s="545"/>
      <c r="AGM102" s="545"/>
      <c r="AGN102" s="545"/>
      <c r="AGR102" s="545"/>
      <c r="AGT102" s="545"/>
      <c r="AGU102" s="545"/>
      <c r="AGV102" s="545"/>
      <c r="AGZ102" s="545"/>
      <c r="AHB102" s="545"/>
      <c r="AHC102" s="545"/>
      <c r="AHD102" s="545"/>
      <c r="AHH102" s="545"/>
      <c r="AHJ102" s="545"/>
      <c r="AHK102" s="545"/>
      <c r="AHL102" s="545"/>
      <c r="AHP102" s="545"/>
      <c r="AHR102" s="545"/>
      <c r="AHS102" s="545"/>
      <c r="AHT102" s="545"/>
      <c r="AHX102" s="545"/>
      <c r="AHZ102" s="545"/>
      <c r="AIA102" s="545"/>
      <c r="AIB102" s="545"/>
      <c r="AIF102" s="545"/>
      <c r="AIH102" s="545"/>
      <c r="AII102" s="545"/>
      <c r="AIJ102" s="545"/>
      <c r="AIN102" s="545"/>
      <c r="AIP102" s="545"/>
      <c r="AIQ102" s="545"/>
      <c r="AIR102" s="545"/>
      <c r="AIV102" s="545"/>
      <c r="AIX102" s="545"/>
      <c r="AIY102" s="545"/>
      <c r="AIZ102" s="545"/>
      <c r="AJD102" s="545"/>
      <c r="AJF102" s="545"/>
      <c r="AJG102" s="545"/>
      <c r="AJH102" s="545"/>
      <c r="AJL102" s="545"/>
      <c r="AJN102" s="545"/>
      <c r="AJO102" s="545"/>
      <c r="AJP102" s="545"/>
      <c r="AJT102" s="545"/>
      <c r="AJV102" s="545"/>
      <c r="AJW102" s="545"/>
      <c r="AJX102" s="545"/>
      <c r="AKB102" s="545"/>
      <c r="AKD102" s="545"/>
      <c r="AKE102" s="545"/>
      <c r="AKF102" s="545"/>
      <c r="AKJ102" s="545"/>
      <c r="AKL102" s="545"/>
      <c r="AKM102" s="545"/>
      <c r="AKN102" s="545"/>
      <c r="AKR102" s="545"/>
      <c r="AKT102" s="545"/>
      <c r="AKU102" s="545"/>
      <c r="AKV102" s="545"/>
      <c r="AKZ102" s="545"/>
      <c r="ALB102" s="545"/>
      <c r="ALC102" s="545"/>
      <c r="ALD102" s="545"/>
      <c r="ALH102" s="545"/>
      <c r="ALJ102" s="545"/>
      <c r="ALK102" s="545"/>
      <c r="ALL102" s="545"/>
      <c r="ALP102" s="545"/>
      <c r="ALR102" s="545"/>
      <c r="ALS102" s="545"/>
      <c r="ALT102" s="545"/>
      <c r="ALX102" s="545"/>
      <c r="ALZ102" s="545"/>
      <c r="AMA102" s="545"/>
      <c r="AMB102" s="545"/>
      <c r="AMF102" s="545"/>
      <c r="AMH102" s="545"/>
      <c r="AMI102" s="545"/>
      <c r="AMJ102" s="545"/>
      <c r="AMN102" s="545"/>
      <c r="AMP102" s="545"/>
      <c r="AMQ102" s="545"/>
      <c r="AMR102" s="545"/>
      <c r="AMV102" s="545"/>
      <c r="AMX102" s="545"/>
      <c r="AMY102" s="545"/>
      <c r="AMZ102" s="545"/>
      <c r="AND102" s="545"/>
      <c r="ANF102" s="545"/>
      <c r="ANG102" s="545"/>
      <c r="ANH102" s="545"/>
      <c r="ANL102" s="545"/>
      <c r="ANN102" s="545"/>
      <c r="ANO102" s="545"/>
      <c r="ANP102" s="545"/>
      <c r="ANT102" s="545"/>
      <c r="ANV102" s="545"/>
      <c r="ANW102" s="545"/>
      <c r="ANX102" s="545"/>
      <c r="AOB102" s="545"/>
      <c r="AOD102" s="545"/>
      <c r="AOE102" s="545"/>
      <c r="AOF102" s="545"/>
      <c r="AOJ102" s="545"/>
      <c r="AOL102" s="545"/>
      <c r="AOM102" s="545"/>
      <c r="AON102" s="545"/>
      <c r="AOR102" s="545"/>
      <c r="AOT102" s="545"/>
      <c r="AOU102" s="545"/>
      <c r="AOV102" s="545"/>
      <c r="AOZ102" s="545"/>
      <c r="APB102" s="545"/>
      <c r="APC102" s="545"/>
      <c r="APD102" s="545"/>
      <c r="APH102" s="545"/>
      <c r="APJ102" s="545"/>
      <c r="APK102" s="545"/>
      <c r="APL102" s="545"/>
      <c r="APP102" s="545"/>
      <c r="APR102" s="545"/>
      <c r="APS102" s="545"/>
      <c r="APT102" s="545"/>
      <c r="APX102" s="545"/>
      <c r="APZ102" s="545"/>
      <c r="AQA102" s="545"/>
      <c r="AQB102" s="545"/>
      <c r="AQF102" s="545"/>
      <c r="AQH102" s="545"/>
      <c r="AQI102" s="545"/>
      <c r="AQJ102" s="545"/>
      <c r="AQN102" s="545"/>
      <c r="AQP102" s="545"/>
      <c r="AQQ102" s="545"/>
      <c r="AQR102" s="545"/>
      <c r="AQV102" s="545"/>
      <c r="AQX102" s="545"/>
      <c r="AQY102" s="545"/>
      <c r="AQZ102" s="545"/>
      <c r="ARD102" s="545"/>
      <c r="ARF102" s="545"/>
      <c r="ARG102" s="545"/>
      <c r="ARH102" s="545"/>
      <c r="ARL102" s="545"/>
      <c r="ARN102" s="545"/>
      <c r="ARO102" s="545"/>
      <c r="ARP102" s="545"/>
      <c r="ART102" s="545"/>
      <c r="ARV102" s="545"/>
      <c r="ARW102" s="545"/>
      <c r="ARX102" s="545"/>
      <c r="ASB102" s="545"/>
      <c r="ASD102" s="545"/>
      <c r="ASE102" s="545"/>
      <c r="ASF102" s="545"/>
      <c r="ASJ102" s="545"/>
      <c r="ASL102" s="545"/>
      <c r="ASM102" s="545"/>
      <c r="ASN102" s="545"/>
      <c r="ASR102" s="545"/>
      <c r="AST102" s="545"/>
      <c r="ASU102" s="545"/>
      <c r="ASV102" s="545"/>
      <c r="ASZ102" s="545"/>
      <c r="ATB102" s="545"/>
      <c r="ATC102" s="545"/>
      <c r="ATD102" s="545"/>
      <c r="ATH102" s="545"/>
      <c r="ATJ102" s="545"/>
      <c r="ATK102" s="545"/>
      <c r="ATL102" s="545"/>
      <c r="ATP102" s="545"/>
      <c r="ATR102" s="545"/>
      <c r="ATS102" s="545"/>
      <c r="ATT102" s="545"/>
      <c r="ATX102" s="545"/>
      <c r="ATZ102" s="545"/>
      <c r="AUA102" s="545"/>
      <c r="AUB102" s="545"/>
      <c r="AUF102" s="545"/>
      <c r="AUH102" s="545"/>
      <c r="AUI102" s="545"/>
      <c r="AUJ102" s="545"/>
      <c r="AUN102" s="545"/>
      <c r="AUP102" s="545"/>
      <c r="AUQ102" s="545"/>
      <c r="AUR102" s="545"/>
      <c r="AUV102" s="545"/>
      <c r="AUX102" s="545"/>
      <c r="AUY102" s="545"/>
      <c r="AUZ102" s="545"/>
      <c r="AVD102" s="545"/>
      <c r="AVF102" s="545"/>
      <c r="AVG102" s="545"/>
      <c r="AVH102" s="545"/>
      <c r="AVL102" s="545"/>
      <c r="AVN102" s="545"/>
      <c r="AVO102" s="545"/>
      <c r="AVP102" s="545"/>
      <c r="AVT102" s="545"/>
      <c r="AVV102" s="545"/>
      <c r="AVW102" s="545"/>
      <c r="AVX102" s="545"/>
      <c r="AWB102" s="545"/>
      <c r="AWD102" s="545"/>
      <c r="AWE102" s="545"/>
      <c r="AWF102" s="545"/>
      <c r="AWJ102" s="545"/>
      <c r="AWL102" s="545"/>
      <c r="AWM102" s="545"/>
      <c r="AWN102" s="545"/>
      <c r="AWR102" s="545"/>
      <c r="AWT102" s="545"/>
      <c r="AWU102" s="545"/>
      <c r="AWV102" s="545"/>
      <c r="AWZ102" s="545"/>
      <c r="AXB102" s="545"/>
      <c r="AXC102" s="545"/>
      <c r="AXD102" s="545"/>
      <c r="AXH102" s="545"/>
      <c r="AXJ102" s="545"/>
      <c r="AXK102" s="545"/>
      <c r="AXL102" s="545"/>
      <c r="AXP102" s="545"/>
      <c r="AXR102" s="545"/>
      <c r="AXS102" s="545"/>
      <c r="AXT102" s="545"/>
      <c r="AXX102" s="545"/>
      <c r="AXZ102" s="545"/>
      <c r="AYA102" s="545"/>
      <c r="AYB102" s="545"/>
      <c r="AYF102" s="545"/>
      <c r="AYH102" s="545"/>
      <c r="AYI102" s="545"/>
      <c r="AYJ102" s="545"/>
      <c r="AYN102" s="545"/>
      <c r="AYP102" s="545"/>
      <c r="AYQ102" s="545"/>
      <c r="AYR102" s="545"/>
      <c r="AYV102" s="545"/>
      <c r="AYX102" s="545"/>
      <c r="AYY102" s="545"/>
      <c r="AYZ102" s="545"/>
      <c r="AZD102" s="545"/>
      <c r="AZF102" s="545"/>
      <c r="AZG102" s="545"/>
      <c r="AZH102" s="545"/>
      <c r="AZL102" s="545"/>
      <c r="AZN102" s="545"/>
      <c r="AZO102" s="545"/>
      <c r="AZP102" s="545"/>
      <c r="AZT102" s="545"/>
      <c r="AZV102" s="545"/>
      <c r="AZW102" s="545"/>
      <c r="AZX102" s="545"/>
      <c r="BAB102" s="545"/>
      <c r="BAD102" s="545"/>
      <c r="BAE102" s="545"/>
      <c r="BAF102" s="545"/>
      <c r="BAJ102" s="545"/>
      <c r="BAL102" s="545"/>
      <c r="BAM102" s="545"/>
      <c r="BAN102" s="545"/>
      <c r="BAR102" s="545"/>
      <c r="BAT102" s="545"/>
      <c r="BAU102" s="545"/>
      <c r="BAV102" s="545"/>
      <c r="BAZ102" s="545"/>
      <c r="BBB102" s="545"/>
      <c r="BBC102" s="545"/>
      <c r="BBD102" s="545"/>
      <c r="BBH102" s="545"/>
      <c r="BBJ102" s="545"/>
      <c r="BBK102" s="545"/>
      <c r="BBL102" s="545"/>
      <c r="BBP102" s="545"/>
      <c r="BBR102" s="545"/>
      <c r="BBS102" s="545"/>
      <c r="BBT102" s="545"/>
      <c r="BBX102" s="545"/>
      <c r="BBZ102" s="545"/>
      <c r="BCA102" s="545"/>
      <c r="BCB102" s="545"/>
      <c r="BCF102" s="545"/>
      <c r="BCH102" s="545"/>
      <c r="BCI102" s="545"/>
      <c r="BCJ102" s="545"/>
      <c r="BCN102" s="545"/>
      <c r="BCP102" s="545"/>
      <c r="BCQ102" s="545"/>
      <c r="BCR102" s="545"/>
      <c r="BCV102" s="545"/>
      <c r="BCX102" s="545"/>
      <c r="BCY102" s="545"/>
      <c r="BCZ102" s="545"/>
      <c r="BDD102" s="545"/>
      <c r="BDF102" s="545"/>
      <c r="BDG102" s="545"/>
      <c r="BDH102" s="545"/>
      <c r="BDL102" s="545"/>
      <c r="BDN102" s="545"/>
      <c r="BDO102" s="545"/>
      <c r="BDP102" s="545"/>
      <c r="BDT102" s="545"/>
      <c r="BDV102" s="545"/>
      <c r="BDW102" s="545"/>
      <c r="BDX102" s="545"/>
      <c r="BEB102" s="545"/>
      <c r="BED102" s="545"/>
      <c r="BEE102" s="545"/>
      <c r="BEF102" s="545"/>
      <c r="BEJ102" s="545"/>
      <c r="BEL102" s="545"/>
      <c r="BEM102" s="545"/>
      <c r="BEN102" s="545"/>
      <c r="BER102" s="545"/>
      <c r="BET102" s="545"/>
      <c r="BEU102" s="545"/>
      <c r="BEV102" s="545"/>
      <c r="BEZ102" s="545"/>
      <c r="BFB102" s="545"/>
      <c r="BFC102" s="545"/>
      <c r="BFD102" s="545"/>
      <c r="BFH102" s="545"/>
      <c r="BFJ102" s="545"/>
      <c r="BFK102" s="545"/>
      <c r="BFL102" s="545"/>
      <c r="BFP102" s="545"/>
      <c r="BFR102" s="545"/>
      <c r="BFS102" s="545"/>
      <c r="BFT102" s="545"/>
      <c r="BFX102" s="545"/>
      <c r="BFZ102" s="545"/>
      <c r="BGA102" s="545"/>
      <c r="BGB102" s="545"/>
      <c r="BGF102" s="545"/>
      <c r="BGH102" s="545"/>
      <c r="BGI102" s="545"/>
      <c r="BGJ102" s="545"/>
      <c r="BGN102" s="545"/>
      <c r="BGP102" s="545"/>
      <c r="BGQ102" s="545"/>
      <c r="BGR102" s="545"/>
      <c r="BGV102" s="545"/>
      <c r="BGX102" s="545"/>
      <c r="BGY102" s="545"/>
      <c r="BGZ102" s="545"/>
      <c r="BHD102" s="545"/>
      <c r="BHF102" s="545"/>
      <c r="BHG102" s="545"/>
      <c r="BHH102" s="545"/>
      <c r="BHL102" s="545"/>
      <c r="BHN102" s="545"/>
      <c r="BHO102" s="545"/>
      <c r="BHP102" s="545"/>
      <c r="BHT102" s="545"/>
      <c r="BHV102" s="545"/>
      <c r="BHW102" s="545"/>
      <c r="BHX102" s="545"/>
      <c r="BIB102" s="545"/>
      <c r="BID102" s="545"/>
      <c r="BIE102" s="545"/>
      <c r="BIF102" s="545"/>
      <c r="BIJ102" s="545"/>
      <c r="BIL102" s="545"/>
      <c r="BIM102" s="545"/>
      <c r="BIN102" s="545"/>
      <c r="BIR102" s="545"/>
      <c r="BIT102" s="545"/>
      <c r="BIU102" s="545"/>
      <c r="BIV102" s="545"/>
      <c r="BIZ102" s="545"/>
      <c r="BJB102" s="545"/>
      <c r="BJC102" s="545"/>
      <c r="BJD102" s="545"/>
      <c r="BJH102" s="545"/>
      <c r="BJJ102" s="545"/>
      <c r="BJK102" s="545"/>
      <c r="BJL102" s="545"/>
      <c r="BJP102" s="545"/>
      <c r="BJR102" s="545"/>
      <c r="BJS102" s="545"/>
      <c r="BJT102" s="545"/>
      <c r="BJX102" s="545"/>
      <c r="BJZ102" s="545"/>
      <c r="BKA102" s="545"/>
      <c r="BKB102" s="545"/>
      <c r="BKF102" s="545"/>
      <c r="BKH102" s="545"/>
      <c r="BKI102" s="545"/>
      <c r="BKJ102" s="545"/>
      <c r="BKN102" s="545"/>
      <c r="BKP102" s="545"/>
      <c r="BKQ102" s="545"/>
      <c r="BKR102" s="545"/>
      <c r="BKV102" s="545"/>
      <c r="BKX102" s="545"/>
      <c r="BKY102" s="545"/>
      <c r="BKZ102" s="545"/>
      <c r="BLD102" s="545"/>
      <c r="BLF102" s="545"/>
      <c r="BLG102" s="545"/>
      <c r="BLH102" s="545"/>
      <c r="BLL102" s="545"/>
      <c r="BLN102" s="545"/>
      <c r="BLO102" s="545"/>
      <c r="BLP102" s="545"/>
      <c r="BLT102" s="545"/>
      <c r="BLV102" s="545"/>
      <c r="BLW102" s="545"/>
      <c r="BLX102" s="545"/>
      <c r="BMB102" s="545"/>
      <c r="BMD102" s="545"/>
      <c r="BME102" s="545"/>
      <c r="BMF102" s="545"/>
      <c r="BMJ102" s="545"/>
      <c r="BML102" s="545"/>
      <c r="BMM102" s="545"/>
      <c r="BMN102" s="545"/>
      <c r="BMR102" s="545"/>
      <c r="BMT102" s="545"/>
      <c r="BMU102" s="545"/>
      <c r="BMV102" s="545"/>
      <c r="BMZ102" s="545"/>
      <c r="BNB102" s="545"/>
      <c r="BNC102" s="545"/>
      <c r="BND102" s="545"/>
      <c r="BNH102" s="545"/>
      <c r="BNJ102" s="545"/>
      <c r="BNK102" s="545"/>
      <c r="BNL102" s="545"/>
      <c r="BNP102" s="545"/>
      <c r="BNR102" s="545"/>
      <c r="BNS102" s="545"/>
      <c r="BNT102" s="545"/>
      <c r="BNX102" s="545"/>
      <c r="BNZ102" s="545"/>
      <c r="BOA102" s="545"/>
      <c r="BOB102" s="545"/>
      <c r="BOF102" s="545"/>
      <c r="BOH102" s="545"/>
      <c r="BOI102" s="545"/>
      <c r="BOJ102" s="545"/>
      <c r="BON102" s="545"/>
      <c r="BOP102" s="545"/>
      <c r="BOQ102" s="545"/>
      <c r="BOR102" s="545"/>
      <c r="BOV102" s="545"/>
      <c r="BOX102" s="545"/>
      <c r="BOY102" s="545"/>
      <c r="BOZ102" s="545"/>
      <c r="BPD102" s="545"/>
      <c r="BPF102" s="545"/>
      <c r="BPG102" s="545"/>
      <c r="BPH102" s="545"/>
      <c r="BPL102" s="545"/>
      <c r="BPN102" s="545"/>
      <c r="BPO102" s="545"/>
      <c r="BPP102" s="545"/>
      <c r="BPT102" s="545"/>
      <c r="BPV102" s="545"/>
      <c r="BPW102" s="545"/>
      <c r="BPX102" s="545"/>
      <c r="BQB102" s="545"/>
      <c r="BQD102" s="545"/>
      <c r="BQE102" s="545"/>
      <c r="BQF102" s="545"/>
      <c r="BQJ102" s="545"/>
      <c r="BQL102" s="545"/>
      <c r="BQM102" s="545"/>
      <c r="BQN102" s="545"/>
      <c r="BQR102" s="545"/>
      <c r="BQT102" s="545"/>
      <c r="BQU102" s="545"/>
      <c r="BQV102" s="545"/>
      <c r="BQZ102" s="545"/>
      <c r="BRB102" s="545"/>
      <c r="BRC102" s="545"/>
      <c r="BRD102" s="545"/>
      <c r="BRH102" s="545"/>
      <c r="BRJ102" s="545"/>
      <c r="BRK102" s="545"/>
      <c r="BRL102" s="545"/>
      <c r="BRP102" s="545"/>
      <c r="BRR102" s="545"/>
      <c r="BRS102" s="545"/>
      <c r="BRT102" s="545"/>
      <c r="BRX102" s="545"/>
      <c r="BRZ102" s="545"/>
      <c r="BSA102" s="545"/>
      <c r="BSB102" s="545"/>
      <c r="BSF102" s="545"/>
      <c r="BSH102" s="545"/>
      <c r="BSI102" s="545"/>
      <c r="BSJ102" s="545"/>
      <c r="BSN102" s="545"/>
      <c r="BSP102" s="545"/>
      <c r="BSQ102" s="545"/>
      <c r="BSR102" s="545"/>
      <c r="BSV102" s="545"/>
      <c r="BSX102" s="545"/>
      <c r="BSY102" s="545"/>
      <c r="BSZ102" s="545"/>
      <c r="BTD102" s="545"/>
      <c r="BTF102" s="545"/>
      <c r="BTG102" s="545"/>
      <c r="BTH102" s="545"/>
      <c r="BTL102" s="545"/>
      <c r="BTN102" s="545"/>
      <c r="BTO102" s="545"/>
      <c r="BTP102" s="545"/>
      <c r="BTT102" s="545"/>
      <c r="BTV102" s="545"/>
      <c r="BTW102" s="545"/>
      <c r="BTX102" s="545"/>
      <c r="BUB102" s="545"/>
      <c r="BUD102" s="545"/>
      <c r="BUE102" s="545"/>
      <c r="BUF102" s="545"/>
      <c r="BUJ102" s="545"/>
      <c r="BUL102" s="545"/>
      <c r="BUM102" s="545"/>
      <c r="BUN102" s="545"/>
      <c r="BUR102" s="545"/>
      <c r="BUT102" s="545"/>
      <c r="BUU102" s="545"/>
      <c r="BUV102" s="545"/>
      <c r="BUZ102" s="545"/>
      <c r="BVB102" s="545"/>
      <c r="BVC102" s="545"/>
      <c r="BVD102" s="545"/>
      <c r="BVH102" s="545"/>
      <c r="BVJ102" s="545"/>
      <c r="BVK102" s="545"/>
      <c r="BVL102" s="545"/>
      <c r="BVP102" s="545"/>
      <c r="BVR102" s="545"/>
      <c r="BVS102" s="545"/>
      <c r="BVT102" s="545"/>
      <c r="BVX102" s="545"/>
      <c r="BVZ102" s="545"/>
      <c r="BWA102" s="545"/>
      <c r="BWB102" s="545"/>
      <c r="BWF102" s="545"/>
      <c r="BWH102" s="545"/>
      <c r="BWI102" s="545"/>
      <c r="BWJ102" s="545"/>
      <c r="BWN102" s="545"/>
      <c r="BWP102" s="545"/>
      <c r="BWQ102" s="545"/>
      <c r="BWR102" s="545"/>
      <c r="BWV102" s="545"/>
      <c r="BWX102" s="545"/>
      <c r="BWY102" s="545"/>
      <c r="BWZ102" s="545"/>
      <c r="BXD102" s="545"/>
      <c r="BXF102" s="545"/>
      <c r="BXG102" s="545"/>
      <c r="BXH102" s="545"/>
      <c r="BXL102" s="545"/>
      <c r="BXN102" s="545"/>
      <c r="BXO102" s="545"/>
      <c r="BXP102" s="545"/>
      <c r="BXT102" s="545"/>
      <c r="BXV102" s="545"/>
      <c r="BXW102" s="545"/>
      <c r="BXX102" s="545"/>
      <c r="BYB102" s="545"/>
      <c r="BYD102" s="545"/>
      <c r="BYE102" s="545"/>
      <c r="BYF102" s="545"/>
      <c r="BYJ102" s="545"/>
      <c r="BYL102" s="545"/>
      <c r="BYM102" s="545"/>
      <c r="BYN102" s="545"/>
      <c r="BYR102" s="545"/>
      <c r="BYT102" s="545"/>
      <c r="BYU102" s="545"/>
      <c r="BYV102" s="545"/>
      <c r="BYZ102" s="545"/>
      <c r="BZB102" s="545"/>
      <c r="BZC102" s="545"/>
      <c r="BZD102" s="545"/>
      <c r="BZH102" s="545"/>
      <c r="BZJ102" s="545"/>
      <c r="BZK102" s="545"/>
      <c r="BZL102" s="545"/>
      <c r="BZP102" s="545"/>
      <c r="BZR102" s="545"/>
      <c r="BZS102" s="545"/>
      <c r="BZT102" s="545"/>
      <c r="BZX102" s="545"/>
      <c r="BZZ102" s="545"/>
      <c r="CAA102" s="545"/>
      <c r="CAB102" s="545"/>
      <c r="CAF102" s="545"/>
      <c r="CAH102" s="545"/>
      <c r="CAI102" s="545"/>
      <c r="CAJ102" s="545"/>
      <c r="CAN102" s="545"/>
      <c r="CAP102" s="545"/>
      <c r="CAQ102" s="545"/>
      <c r="CAR102" s="545"/>
      <c r="CAV102" s="545"/>
      <c r="CAX102" s="545"/>
      <c r="CAY102" s="545"/>
      <c r="CAZ102" s="545"/>
      <c r="CBD102" s="545"/>
      <c r="CBF102" s="545"/>
      <c r="CBG102" s="545"/>
      <c r="CBH102" s="545"/>
      <c r="CBL102" s="545"/>
      <c r="CBN102" s="545"/>
      <c r="CBO102" s="545"/>
      <c r="CBP102" s="545"/>
      <c r="CBT102" s="545"/>
      <c r="CBV102" s="545"/>
      <c r="CBW102" s="545"/>
      <c r="CBX102" s="545"/>
      <c r="CCB102" s="545"/>
      <c r="CCD102" s="545"/>
      <c r="CCE102" s="545"/>
      <c r="CCF102" s="545"/>
      <c r="CCJ102" s="545"/>
      <c r="CCL102" s="545"/>
      <c r="CCM102" s="545"/>
      <c r="CCN102" s="545"/>
      <c r="CCR102" s="545"/>
      <c r="CCT102" s="545"/>
      <c r="CCU102" s="545"/>
      <c r="CCV102" s="545"/>
      <c r="CCZ102" s="545"/>
      <c r="CDB102" s="545"/>
      <c r="CDC102" s="545"/>
      <c r="CDD102" s="545"/>
      <c r="CDH102" s="545"/>
      <c r="CDJ102" s="545"/>
      <c r="CDK102" s="545"/>
      <c r="CDL102" s="545"/>
      <c r="CDP102" s="545"/>
      <c r="CDR102" s="545"/>
      <c r="CDS102" s="545"/>
      <c r="CDT102" s="545"/>
      <c r="CDX102" s="545"/>
      <c r="CDZ102" s="545"/>
      <c r="CEA102" s="545"/>
      <c r="CEB102" s="545"/>
      <c r="CEF102" s="545"/>
      <c r="CEH102" s="545"/>
      <c r="CEI102" s="545"/>
      <c r="CEJ102" s="545"/>
      <c r="CEN102" s="545"/>
      <c r="CEP102" s="545"/>
      <c r="CEQ102" s="545"/>
      <c r="CER102" s="545"/>
      <c r="CEV102" s="545"/>
      <c r="CEX102" s="545"/>
      <c r="CEY102" s="545"/>
      <c r="CEZ102" s="545"/>
      <c r="CFD102" s="545"/>
      <c r="CFF102" s="545"/>
      <c r="CFG102" s="545"/>
      <c r="CFH102" s="545"/>
      <c r="CFL102" s="545"/>
      <c r="CFN102" s="545"/>
      <c r="CFO102" s="545"/>
      <c r="CFP102" s="545"/>
      <c r="CFT102" s="545"/>
      <c r="CFV102" s="545"/>
      <c r="CFW102" s="545"/>
      <c r="CFX102" s="545"/>
      <c r="CGB102" s="545"/>
      <c r="CGD102" s="545"/>
      <c r="CGE102" s="545"/>
      <c r="CGF102" s="545"/>
      <c r="CGJ102" s="545"/>
      <c r="CGL102" s="545"/>
      <c r="CGM102" s="545"/>
      <c r="CGN102" s="545"/>
      <c r="CGR102" s="545"/>
      <c r="CGT102" s="545"/>
      <c r="CGU102" s="545"/>
      <c r="CGV102" s="545"/>
      <c r="CGZ102" s="545"/>
      <c r="CHB102" s="545"/>
      <c r="CHC102" s="545"/>
      <c r="CHD102" s="545"/>
      <c r="CHH102" s="545"/>
      <c r="CHJ102" s="545"/>
      <c r="CHK102" s="545"/>
      <c r="CHL102" s="545"/>
      <c r="CHP102" s="545"/>
      <c r="CHR102" s="545"/>
      <c r="CHS102" s="545"/>
      <c r="CHT102" s="545"/>
      <c r="CHX102" s="545"/>
      <c r="CHZ102" s="545"/>
      <c r="CIA102" s="545"/>
      <c r="CIB102" s="545"/>
      <c r="CIF102" s="545"/>
      <c r="CIH102" s="545"/>
      <c r="CII102" s="545"/>
      <c r="CIJ102" s="545"/>
      <c r="CIN102" s="545"/>
      <c r="CIP102" s="545"/>
      <c r="CIQ102" s="545"/>
      <c r="CIR102" s="545"/>
      <c r="CIV102" s="545"/>
      <c r="CIX102" s="545"/>
      <c r="CIY102" s="545"/>
      <c r="CIZ102" s="545"/>
      <c r="CJD102" s="545"/>
      <c r="CJF102" s="545"/>
      <c r="CJG102" s="545"/>
      <c r="CJH102" s="545"/>
      <c r="CJL102" s="545"/>
      <c r="CJN102" s="545"/>
      <c r="CJO102" s="545"/>
      <c r="CJP102" s="545"/>
      <c r="CJT102" s="545"/>
      <c r="CJV102" s="545"/>
      <c r="CJW102" s="545"/>
      <c r="CJX102" s="545"/>
      <c r="CKB102" s="545"/>
      <c r="CKD102" s="545"/>
      <c r="CKE102" s="545"/>
      <c r="CKF102" s="545"/>
      <c r="CKJ102" s="545"/>
      <c r="CKL102" s="545"/>
      <c r="CKM102" s="545"/>
      <c r="CKN102" s="545"/>
      <c r="CKR102" s="545"/>
      <c r="CKT102" s="545"/>
      <c r="CKU102" s="545"/>
      <c r="CKV102" s="545"/>
      <c r="CKZ102" s="545"/>
      <c r="CLB102" s="545"/>
      <c r="CLC102" s="545"/>
      <c r="CLD102" s="545"/>
      <c r="CLH102" s="545"/>
      <c r="CLJ102" s="545"/>
      <c r="CLK102" s="545"/>
      <c r="CLL102" s="545"/>
      <c r="CLP102" s="545"/>
      <c r="CLR102" s="545"/>
      <c r="CLS102" s="545"/>
      <c r="CLT102" s="545"/>
      <c r="CLX102" s="545"/>
      <c r="CLZ102" s="545"/>
      <c r="CMA102" s="545"/>
      <c r="CMB102" s="545"/>
      <c r="CMF102" s="545"/>
      <c r="CMH102" s="545"/>
      <c r="CMI102" s="545"/>
      <c r="CMJ102" s="545"/>
      <c r="CMN102" s="545"/>
      <c r="CMP102" s="545"/>
      <c r="CMQ102" s="545"/>
      <c r="CMR102" s="545"/>
      <c r="CMV102" s="545"/>
      <c r="CMX102" s="545"/>
      <c r="CMY102" s="545"/>
      <c r="CMZ102" s="545"/>
      <c r="CND102" s="545"/>
      <c r="CNF102" s="545"/>
      <c r="CNG102" s="545"/>
      <c r="CNH102" s="545"/>
      <c r="CNL102" s="545"/>
      <c r="CNN102" s="545"/>
      <c r="CNO102" s="545"/>
      <c r="CNP102" s="545"/>
      <c r="CNT102" s="545"/>
      <c r="CNV102" s="545"/>
      <c r="CNW102" s="545"/>
      <c r="CNX102" s="545"/>
      <c r="COB102" s="545"/>
      <c r="COD102" s="545"/>
      <c r="COE102" s="545"/>
      <c r="COF102" s="545"/>
      <c r="COJ102" s="545"/>
      <c r="COL102" s="545"/>
      <c r="COM102" s="545"/>
      <c r="CON102" s="545"/>
      <c r="COR102" s="545"/>
      <c r="COT102" s="545"/>
      <c r="COU102" s="545"/>
      <c r="COV102" s="545"/>
      <c r="COZ102" s="545"/>
      <c r="CPB102" s="545"/>
      <c r="CPC102" s="545"/>
      <c r="CPD102" s="545"/>
      <c r="CPH102" s="545"/>
      <c r="CPJ102" s="545"/>
      <c r="CPK102" s="545"/>
      <c r="CPL102" s="545"/>
      <c r="CPP102" s="545"/>
      <c r="CPR102" s="545"/>
      <c r="CPS102" s="545"/>
      <c r="CPT102" s="545"/>
      <c r="CPX102" s="545"/>
      <c r="CPZ102" s="545"/>
      <c r="CQA102" s="545"/>
      <c r="CQB102" s="545"/>
      <c r="CQF102" s="545"/>
      <c r="CQH102" s="545"/>
      <c r="CQI102" s="545"/>
      <c r="CQJ102" s="545"/>
      <c r="CQN102" s="545"/>
      <c r="CQP102" s="545"/>
      <c r="CQQ102" s="545"/>
      <c r="CQR102" s="545"/>
      <c r="CQV102" s="545"/>
      <c r="CQX102" s="545"/>
      <c r="CQY102" s="545"/>
      <c r="CQZ102" s="545"/>
      <c r="CRD102" s="545"/>
      <c r="CRF102" s="545"/>
      <c r="CRG102" s="545"/>
      <c r="CRH102" s="545"/>
      <c r="CRL102" s="545"/>
      <c r="CRN102" s="545"/>
      <c r="CRO102" s="545"/>
      <c r="CRP102" s="545"/>
      <c r="CRT102" s="545"/>
      <c r="CRV102" s="545"/>
      <c r="CRW102" s="545"/>
      <c r="CRX102" s="545"/>
      <c r="CSB102" s="545"/>
      <c r="CSD102" s="545"/>
      <c r="CSE102" s="545"/>
      <c r="CSF102" s="545"/>
      <c r="CSJ102" s="545"/>
      <c r="CSL102" s="545"/>
      <c r="CSM102" s="545"/>
      <c r="CSN102" s="545"/>
      <c r="CSR102" s="545"/>
      <c r="CST102" s="545"/>
      <c r="CSU102" s="545"/>
      <c r="CSV102" s="545"/>
      <c r="CSZ102" s="545"/>
      <c r="CTB102" s="545"/>
      <c r="CTC102" s="545"/>
      <c r="CTD102" s="545"/>
      <c r="CTH102" s="545"/>
      <c r="CTJ102" s="545"/>
      <c r="CTK102" s="545"/>
      <c r="CTL102" s="545"/>
      <c r="CTP102" s="545"/>
      <c r="CTR102" s="545"/>
      <c r="CTS102" s="545"/>
      <c r="CTT102" s="545"/>
      <c r="CTX102" s="545"/>
      <c r="CTZ102" s="545"/>
      <c r="CUA102" s="545"/>
      <c r="CUB102" s="545"/>
      <c r="CUF102" s="545"/>
      <c r="CUH102" s="545"/>
      <c r="CUI102" s="545"/>
      <c r="CUJ102" s="545"/>
      <c r="CUN102" s="545"/>
      <c r="CUP102" s="545"/>
      <c r="CUQ102" s="545"/>
      <c r="CUR102" s="545"/>
      <c r="CUV102" s="545"/>
      <c r="CUX102" s="545"/>
      <c r="CUY102" s="545"/>
      <c r="CUZ102" s="545"/>
      <c r="CVD102" s="545"/>
      <c r="CVF102" s="545"/>
      <c r="CVG102" s="545"/>
      <c r="CVH102" s="545"/>
      <c r="CVL102" s="545"/>
      <c r="CVN102" s="545"/>
      <c r="CVO102" s="545"/>
      <c r="CVP102" s="545"/>
      <c r="CVT102" s="545"/>
      <c r="CVV102" s="545"/>
      <c r="CVW102" s="545"/>
      <c r="CVX102" s="545"/>
      <c r="CWB102" s="545"/>
      <c r="CWD102" s="545"/>
      <c r="CWE102" s="545"/>
      <c r="CWF102" s="545"/>
      <c r="CWJ102" s="545"/>
      <c r="CWL102" s="545"/>
      <c r="CWM102" s="545"/>
      <c r="CWN102" s="545"/>
      <c r="CWR102" s="545"/>
      <c r="CWT102" s="545"/>
      <c r="CWU102" s="545"/>
      <c r="CWV102" s="545"/>
      <c r="CWZ102" s="545"/>
      <c r="CXB102" s="545"/>
      <c r="CXC102" s="545"/>
      <c r="CXD102" s="545"/>
      <c r="CXH102" s="545"/>
      <c r="CXJ102" s="545"/>
      <c r="CXK102" s="545"/>
      <c r="CXL102" s="545"/>
      <c r="CXP102" s="545"/>
      <c r="CXR102" s="545"/>
      <c r="CXS102" s="545"/>
      <c r="CXT102" s="545"/>
      <c r="CXX102" s="545"/>
      <c r="CXZ102" s="545"/>
      <c r="CYA102" s="545"/>
      <c r="CYB102" s="545"/>
      <c r="CYF102" s="545"/>
      <c r="CYH102" s="545"/>
      <c r="CYI102" s="545"/>
      <c r="CYJ102" s="545"/>
      <c r="CYN102" s="545"/>
      <c r="CYP102" s="545"/>
      <c r="CYQ102" s="545"/>
      <c r="CYR102" s="545"/>
      <c r="CYV102" s="545"/>
      <c r="CYX102" s="545"/>
      <c r="CYY102" s="545"/>
      <c r="CYZ102" s="545"/>
      <c r="CZD102" s="545"/>
      <c r="CZF102" s="545"/>
      <c r="CZG102" s="545"/>
      <c r="CZH102" s="545"/>
      <c r="CZL102" s="545"/>
      <c r="CZN102" s="545"/>
      <c r="CZO102" s="545"/>
      <c r="CZP102" s="545"/>
      <c r="CZT102" s="545"/>
      <c r="CZV102" s="545"/>
      <c r="CZW102" s="545"/>
      <c r="CZX102" s="545"/>
      <c r="DAB102" s="545"/>
      <c r="DAD102" s="545"/>
      <c r="DAE102" s="545"/>
      <c r="DAF102" s="545"/>
      <c r="DAJ102" s="545"/>
      <c r="DAL102" s="545"/>
      <c r="DAM102" s="545"/>
      <c r="DAN102" s="545"/>
      <c r="DAR102" s="545"/>
      <c r="DAT102" s="545"/>
      <c r="DAU102" s="545"/>
      <c r="DAV102" s="545"/>
      <c r="DAZ102" s="545"/>
      <c r="DBB102" s="545"/>
      <c r="DBC102" s="545"/>
      <c r="DBD102" s="545"/>
      <c r="DBH102" s="545"/>
      <c r="DBJ102" s="545"/>
      <c r="DBK102" s="545"/>
      <c r="DBL102" s="545"/>
      <c r="DBP102" s="545"/>
      <c r="DBR102" s="545"/>
      <c r="DBS102" s="545"/>
      <c r="DBT102" s="545"/>
      <c r="DBX102" s="545"/>
      <c r="DBZ102" s="545"/>
      <c r="DCA102" s="545"/>
      <c r="DCB102" s="545"/>
      <c r="DCF102" s="545"/>
      <c r="DCH102" s="545"/>
      <c r="DCI102" s="545"/>
      <c r="DCJ102" s="545"/>
      <c r="DCN102" s="545"/>
      <c r="DCP102" s="545"/>
      <c r="DCQ102" s="545"/>
      <c r="DCR102" s="545"/>
      <c r="DCV102" s="545"/>
      <c r="DCX102" s="545"/>
      <c r="DCY102" s="545"/>
      <c r="DCZ102" s="545"/>
      <c r="DDD102" s="545"/>
      <c r="DDF102" s="545"/>
      <c r="DDG102" s="545"/>
      <c r="DDH102" s="545"/>
      <c r="DDL102" s="545"/>
      <c r="DDN102" s="545"/>
      <c r="DDO102" s="545"/>
      <c r="DDP102" s="545"/>
      <c r="DDT102" s="545"/>
      <c r="DDV102" s="545"/>
      <c r="DDW102" s="545"/>
      <c r="DDX102" s="545"/>
      <c r="DEB102" s="545"/>
      <c r="DED102" s="545"/>
      <c r="DEE102" s="545"/>
      <c r="DEF102" s="545"/>
      <c r="DEJ102" s="545"/>
      <c r="DEL102" s="545"/>
      <c r="DEM102" s="545"/>
      <c r="DEN102" s="545"/>
      <c r="DER102" s="545"/>
      <c r="DET102" s="545"/>
      <c r="DEU102" s="545"/>
      <c r="DEV102" s="545"/>
      <c r="DEZ102" s="545"/>
      <c r="DFB102" s="545"/>
      <c r="DFC102" s="545"/>
      <c r="DFD102" s="545"/>
      <c r="DFH102" s="545"/>
      <c r="DFJ102" s="545"/>
      <c r="DFK102" s="545"/>
      <c r="DFL102" s="545"/>
      <c r="DFP102" s="545"/>
      <c r="DFR102" s="545"/>
      <c r="DFS102" s="545"/>
      <c r="DFT102" s="545"/>
      <c r="DFX102" s="545"/>
      <c r="DFZ102" s="545"/>
      <c r="DGA102" s="545"/>
      <c r="DGB102" s="545"/>
      <c r="DGF102" s="545"/>
      <c r="DGH102" s="545"/>
      <c r="DGI102" s="545"/>
      <c r="DGJ102" s="545"/>
      <c r="DGN102" s="545"/>
      <c r="DGP102" s="545"/>
      <c r="DGQ102" s="545"/>
      <c r="DGR102" s="545"/>
      <c r="DGV102" s="545"/>
      <c r="DGX102" s="545"/>
      <c r="DGY102" s="545"/>
      <c r="DGZ102" s="545"/>
      <c r="DHD102" s="545"/>
      <c r="DHF102" s="545"/>
      <c r="DHG102" s="545"/>
      <c r="DHH102" s="545"/>
      <c r="DHL102" s="545"/>
      <c r="DHN102" s="545"/>
      <c r="DHO102" s="545"/>
      <c r="DHP102" s="545"/>
      <c r="DHT102" s="545"/>
      <c r="DHV102" s="545"/>
      <c r="DHW102" s="545"/>
      <c r="DHX102" s="545"/>
      <c r="DIB102" s="545"/>
      <c r="DID102" s="545"/>
      <c r="DIE102" s="545"/>
      <c r="DIF102" s="545"/>
      <c r="DIJ102" s="545"/>
      <c r="DIL102" s="545"/>
      <c r="DIM102" s="545"/>
      <c r="DIN102" s="545"/>
      <c r="DIR102" s="545"/>
      <c r="DIT102" s="545"/>
      <c r="DIU102" s="545"/>
      <c r="DIV102" s="545"/>
      <c r="DIZ102" s="545"/>
      <c r="DJB102" s="545"/>
      <c r="DJC102" s="545"/>
      <c r="DJD102" s="545"/>
      <c r="DJH102" s="545"/>
      <c r="DJJ102" s="545"/>
      <c r="DJK102" s="545"/>
      <c r="DJL102" s="545"/>
      <c r="DJP102" s="545"/>
      <c r="DJR102" s="545"/>
      <c r="DJS102" s="545"/>
      <c r="DJT102" s="545"/>
      <c r="DJX102" s="545"/>
      <c r="DJZ102" s="545"/>
      <c r="DKA102" s="545"/>
      <c r="DKB102" s="545"/>
      <c r="DKF102" s="545"/>
      <c r="DKH102" s="545"/>
      <c r="DKI102" s="545"/>
      <c r="DKJ102" s="545"/>
      <c r="DKN102" s="545"/>
      <c r="DKP102" s="545"/>
      <c r="DKQ102" s="545"/>
      <c r="DKR102" s="545"/>
      <c r="DKV102" s="545"/>
      <c r="DKX102" s="545"/>
      <c r="DKY102" s="545"/>
      <c r="DKZ102" s="545"/>
      <c r="DLD102" s="545"/>
      <c r="DLF102" s="545"/>
      <c r="DLG102" s="545"/>
      <c r="DLH102" s="545"/>
      <c r="DLL102" s="545"/>
      <c r="DLN102" s="545"/>
      <c r="DLO102" s="545"/>
      <c r="DLP102" s="545"/>
      <c r="DLT102" s="545"/>
      <c r="DLV102" s="545"/>
      <c r="DLW102" s="545"/>
      <c r="DLX102" s="545"/>
      <c r="DMB102" s="545"/>
      <c r="DMD102" s="545"/>
      <c r="DME102" s="545"/>
      <c r="DMF102" s="545"/>
      <c r="DMJ102" s="545"/>
      <c r="DML102" s="545"/>
      <c r="DMM102" s="545"/>
      <c r="DMN102" s="545"/>
      <c r="DMR102" s="545"/>
      <c r="DMT102" s="545"/>
      <c r="DMU102" s="545"/>
      <c r="DMV102" s="545"/>
      <c r="DMZ102" s="545"/>
      <c r="DNB102" s="545"/>
      <c r="DNC102" s="545"/>
      <c r="DND102" s="545"/>
      <c r="DNH102" s="545"/>
      <c r="DNJ102" s="545"/>
      <c r="DNK102" s="545"/>
      <c r="DNL102" s="545"/>
      <c r="DNP102" s="545"/>
      <c r="DNR102" s="545"/>
      <c r="DNS102" s="545"/>
      <c r="DNT102" s="545"/>
      <c r="DNX102" s="545"/>
      <c r="DNZ102" s="545"/>
      <c r="DOA102" s="545"/>
      <c r="DOB102" s="545"/>
      <c r="DOF102" s="545"/>
      <c r="DOH102" s="545"/>
      <c r="DOI102" s="545"/>
      <c r="DOJ102" s="545"/>
      <c r="DON102" s="545"/>
      <c r="DOP102" s="545"/>
      <c r="DOQ102" s="545"/>
      <c r="DOR102" s="545"/>
      <c r="DOV102" s="545"/>
      <c r="DOX102" s="545"/>
      <c r="DOY102" s="545"/>
      <c r="DOZ102" s="545"/>
      <c r="DPD102" s="545"/>
      <c r="DPF102" s="545"/>
      <c r="DPG102" s="545"/>
      <c r="DPH102" s="545"/>
      <c r="DPL102" s="545"/>
      <c r="DPN102" s="545"/>
      <c r="DPO102" s="545"/>
      <c r="DPP102" s="545"/>
      <c r="DPT102" s="545"/>
      <c r="DPV102" s="545"/>
      <c r="DPW102" s="545"/>
      <c r="DPX102" s="545"/>
      <c r="DQB102" s="545"/>
      <c r="DQD102" s="545"/>
      <c r="DQE102" s="545"/>
      <c r="DQF102" s="545"/>
      <c r="DQJ102" s="545"/>
      <c r="DQL102" s="545"/>
      <c r="DQM102" s="545"/>
      <c r="DQN102" s="545"/>
      <c r="DQR102" s="545"/>
      <c r="DQT102" s="545"/>
      <c r="DQU102" s="545"/>
      <c r="DQV102" s="545"/>
      <c r="DQZ102" s="545"/>
      <c r="DRB102" s="545"/>
      <c r="DRC102" s="545"/>
      <c r="DRD102" s="545"/>
      <c r="DRH102" s="545"/>
      <c r="DRJ102" s="545"/>
      <c r="DRK102" s="545"/>
      <c r="DRL102" s="545"/>
      <c r="DRP102" s="545"/>
      <c r="DRR102" s="545"/>
      <c r="DRS102" s="545"/>
      <c r="DRT102" s="545"/>
      <c r="DRX102" s="545"/>
      <c r="DRZ102" s="545"/>
      <c r="DSA102" s="545"/>
      <c r="DSB102" s="545"/>
      <c r="DSF102" s="545"/>
      <c r="DSH102" s="545"/>
      <c r="DSI102" s="545"/>
      <c r="DSJ102" s="545"/>
      <c r="DSN102" s="545"/>
      <c r="DSP102" s="545"/>
      <c r="DSQ102" s="545"/>
      <c r="DSR102" s="545"/>
      <c r="DSV102" s="545"/>
      <c r="DSX102" s="545"/>
      <c r="DSY102" s="545"/>
      <c r="DSZ102" s="545"/>
      <c r="DTD102" s="545"/>
      <c r="DTF102" s="545"/>
      <c r="DTG102" s="545"/>
      <c r="DTH102" s="545"/>
      <c r="DTL102" s="545"/>
      <c r="DTN102" s="545"/>
      <c r="DTO102" s="545"/>
      <c r="DTP102" s="545"/>
      <c r="DTT102" s="545"/>
      <c r="DTV102" s="545"/>
      <c r="DTW102" s="545"/>
      <c r="DTX102" s="545"/>
      <c r="DUB102" s="545"/>
      <c r="DUD102" s="545"/>
      <c r="DUE102" s="545"/>
      <c r="DUF102" s="545"/>
      <c r="DUJ102" s="545"/>
      <c r="DUL102" s="545"/>
      <c r="DUM102" s="545"/>
      <c r="DUN102" s="545"/>
      <c r="DUR102" s="545"/>
      <c r="DUT102" s="545"/>
      <c r="DUU102" s="545"/>
      <c r="DUV102" s="545"/>
      <c r="DUZ102" s="545"/>
      <c r="DVB102" s="545"/>
      <c r="DVC102" s="545"/>
      <c r="DVD102" s="545"/>
      <c r="DVH102" s="545"/>
      <c r="DVJ102" s="545"/>
      <c r="DVK102" s="545"/>
      <c r="DVL102" s="545"/>
      <c r="DVP102" s="545"/>
      <c r="DVR102" s="545"/>
      <c r="DVS102" s="545"/>
      <c r="DVT102" s="545"/>
      <c r="DVX102" s="545"/>
      <c r="DVZ102" s="545"/>
      <c r="DWA102" s="545"/>
      <c r="DWB102" s="545"/>
      <c r="DWF102" s="545"/>
      <c r="DWH102" s="545"/>
      <c r="DWI102" s="545"/>
      <c r="DWJ102" s="545"/>
      <c r="DWN102" s="545"/>
      <c r="DWP102" s="545"/>
      <c r="DWQ102" s="545"/>
      <c r="DWR102" s="545"/>
      <c r="DWV102" s="545"/>
      <c r="DWX102" s="545"/>
      <c r="DWY102" s="545"/>
      <c r="DWZ102" s="545"/>
      <c r="DXD102" s="545"/>
      <c r="DXF102" s="545"/>
      <c r="DXG102" s="545"/>
      <c r="DXH102" s="545"/>
      <c r="DXL102" s="545"/>
      <c r="DXN102" s="545"/>
      <c r="DXO102" s="545"/>
      <c r="DXP102" s="545"/>
      <c r="DXT102" s="545"/>
      <c r="DXV102" s="545"/>
      <c r="DXW102" s="545"/>
      <c r="DXX102" s="545"/>
      <c r="DYB102" s="545"/>
      <c r="DYD102" s="545"/>
      <c r="DYE102" s="545"/>
      <c r="DYF102" s="545"/>
      <c r="DYJ102" s="545"/>
      <c r="DYL102" s="545"/>
      <c r="DYM102" s="545"/>
      <c r="DYN102" s="545"/>
      <c r="DYR102" s="545"/>
      <c r="DYT102" s="545"/>
      <c r="DYU102" s="545"/>
      <c r="DYV102" s="545"/>
      <c r="DYZ102" s="545"/>
      <c r="DZB102" s="545"/>
      <c r="DZC102" s="545"/>
      <c r="DZD102" s="545"/>
      <c r="DZH102" s="545"/>
      <c r="DZJ102" s="545"/>
      <c r="DZK102" s="545"/>
      <c r="DZL102" s="545"/>
      <c r="DZP102" s="545"/>
      <c r="DZR102" s="545"/>
      <c r="DZS102" s="545"/>
      <c r="DZT102" s="545"/>
      <c r="DZX102" s="545"/>
      <c r="DZZ102" s="545"/>
      <c r="EAA102" s="545"/>
      <c r="EAB102" s="545"/>
      <c r="EAF102" s="545"/>
      <c r="EAH102" s="545"/>
      <c r="EAI102" s="545"/>
      <c r="EAJ102" s="545"/>
      <c r="EAN102" s="545"/>
      <c r="EAP102" s="545"/>
      <c r="EAQ102" s="545"/>
      <c r="EAR102" s="545"/>
      <c r="EAV102" s="545"/>
      <c r="EAX102" s="545"/>
      <c r="EAY102" s="545"/>
      <c r="EAZ102" s="545"/>
      <c r="EBD102" s="545"/>
      <c r="EBF102" s="545"/>
      <c r="EBG102" s="545"/>
      <c r="EBH102" s="545"/>
      <c r="EBL102" s="545"/>
      <c r="EBN102" s="545"/>
      <c r="EBO102" s="545"/>
      <c r="EBP102" s="545"/>
      <c r="EBT102" s="545"/>
      <c r="EBV102" s="545"/>
      <c r="EBW102" s="545"/>
      <c r="EBX102" s="545"/>
      <c r="ECB102" s="545"/>
      <c r="ECD102" s="545"/>
      <c r="ECE102" s="545"/>
      <c r="ECF102" s="545"/>
      <c r="ECJ102" s="545"/>
      <c r="ECL102" s="545"/>
      <c r="ECM102" s="545"/>
      <c r="ECN102" s="545"/>
      <c r="ECR102" s="545"/>
      <c r="ECT102" s="545"/>
      <c r="ECU102" s="545"/>
      <c r="ECV102" s="545"/>
      <c r="ECZ102" s="545"/>
      <c r="EDB102" s="545"/>
      <c r="EDC102" s="545"/>
      <c r="EDD102" s="545"/>
      <c r="EDH102" s="545"/>
      <c r="EDJ102" s="545"/>
      <c r="EDK102" s="545"/>
      <c r="EDL102" s="545"/>
      <c r="EDP102" s="545"/>
      <c r="EDR102" s="545"/>
      <c r="EDS102" s="545"/>
      <c r="EDT102" s="545"/>
      <c r="EDX102" s="545"/>
      <c r="EDZ102" s="545"/>
      <c r="EEA102" s="545"/>
      <c r="EEB102" s="545"/>
      <c r="EEF102" s="545"/>
      <c r="EEH102" s="545"/>
      <c r="EEI102" s="545"/>
      <c r="EEJ102" s="545"/>
      <c r="EEN102" s="545"/>
      <c r="EEP102" s="545"/>
      <c r="EEQ102" s="545"/>
      <c r="EER102" s="545"/>
      <c r="EEV102" s="545"/>
      <c r="EEX102" s="545"/>
      <c r="EEY102" s="545"/>
      <c r="EEZ102" s="545"/>
      <c r="EFD102" s="545"/>
      <c r="EFF102" s="545"/>
      <c r="EFG102" s="545"/>
      <c r="EFH102" s="545"/>
      <c r="EFL102" s="545"/>
      <c r="EFN102" s="545"/>
      <c r="EFO102" s="545"/>
      <c r="EFP102" s="545"/>
      <c r="EFT102" s="545"/>
      <c r="EFV102" s="545"/>
      <c r="EFW102" s="545"/>
      <c r="EFX102" s="545"/>
      <c r="EGB102" s="545"/>
      <c r="EGD102" s="545"/>
      <c r="EGE102" s="545"/>
      <c r="EGF102" s="545"/>
      <c r="EGJ102" s="545"/>
      <c r="EGL102" s="545"/>
      <c r="EGM102" s="545"/>
      <c r="EGN102" s="545"/>
      <c r="EGR102" s="545"/>
      <c r="EGT102" s="545"/>
      <c r="EGU102" s="545"/>
      <c r="EGV102" s="545"/>
      <c r="EGZ102" s="545"/>
      <c r="EHB102" s="545"/>
      <c r="EHC102" s="545"/>
      <c r="EHD102" s="545"/>
      <c r="EHH102" s="545"/>
      <c r="EHJ102" s="545"/>
      <c r="EHK102" s="545"/>
      <c r="EHL102" s="545"/>
      <c r="EHP102" s="545"/>
      <c r="EHR102" s="545"/>
      <c r="EHS102" s="545"/>
      <c r="EHT102" s="545"/>
      <c r="EHX102" s="545"/>
      <c r="EHZ102" s="545"/>
      <c r="EIA102" s="545"/>
      <c r="EIB102" s="545"/>
      <c r="EIF102" s="545"/>
      <c r="EIH102" s="545"/>
      <c r="EII102" s="545"/>
      <c r="EIJ102" s="545"/>
      <c r="EIN102" s="545"/>
      <c r="EIP102" s="545"/>
      <c r="EIQ102" s="545"/>
      <c r="EIR102" s="545"/>
      <c r="EIV102" s="545"/>
      <c r="EIX102" s="545"/>
      <c r="EIY102" s="545"/>
      <c r="EIZ102" s="545"/>
      <c r="EJD102" s="545"/>
      <c r="EJF102" s="545"/>
      <c r="EJG102" s="545"/>
      <c r="EJH102" s="545"/>
      <c r="EJL102" s="545"/>
      <c r="EJN102" s="545"/>
      <c r="EJO102" s="545"/>
      <c r="EJP102" s="545"/>
      <c r="EJT102" s="545"/>
      <c r="EJV102" s="545"/>
      <c r="EJW102" s="545"/>
      <c r="EJX102" s="545"/>
      <c r="EKB102" s="545"/>
      <c r="EKD102" s="545"/>
      <c r="EKE102" s="545"/>
      <c r="EKF102" s="545"/>
      <c r="EKJ102" s="545"/>
      <c r="EKL102" s="545"/>
      <c r="EKM102" s="545"/>
      <c r="EKN102" s="545"/>
      <c r="EKR102" s="545"/>
      <c r="EKT102" s="545"/>
      <c r="EKU102" s="545"/>
      <c r="EKV102" s="545"/>
      <c r="EKZ102" s="545"/>
      <c r="ELB102" s="545"/>
      <c r="ELC102" s="545"/>
      <c r="ELD102" s="545"/>
      <c r="ELH102" s="545"/>
      <c r="ELJ102" s="545"/>
      <c r="ELK102" s="545"/>
      <c r="ELL102" s="545"/>
      <c r="ELP102" s="545"/>
      <c r="ELR102" s="545"/>
      <c r="ELS102" s="545"/>
      <c r="ELT102" s="545"/>
      <c r="ELX102" s="545"/>
      <c r="ELZ102" s="545"/>
      <c r="EMA102" s="545"/>
      <c r="EMB102" s="545"/>
      <c r="EMF102" s="545"/>
      <c r="EMH102" s="545"/>
      <c r="EMI102" s="545"/>
      <c r="EMJ102" s="545"/>
      <c r="EMN102" s="545"/>
      <c r="EMP102" s="545"/>
      <c r="EMQ102" s="545"/>
      <c r="EMR102" s="545"/>
      <c r="EMV102" s="545"/>
      <c r="EMX102" s="545"/>
      <c r="EMY102" s="545"/>
      <c r="EMZ102" s="545"/>
      <c r="END102" s="545"/>
      <c r="ENF102" s="545"/>
      <c r="ENG102" s="545"/>
      <c r="ENH102" s="545"/>
      <c r="ENL102" s="545"/>
      <c r="ENN102" s="545"/>
      <c r="ENO102" s="545"/>
      <c r="ENP102" s="545"/>
      <c r="ENT102" s="545"/>
      <c r="ENV102" s="545"/>
      <c r="ENW102" s="545"/>
      <c r="ENX102" s="545"/>
      <c r="EOB102" s="545"/>
      <c r="EOD102" s="545"/>
      <c r="EOE102" s="545"/>
      <c r="EOF102" s="545"/>
      <c r="EOJ102" s="545"/>
      <c r="EOL102" s="545"/>
      <c r="EOM102" s="545"/>
      <c r="EON102" s="545"/>
      <c r="EOR102" s="545"/>
      <c r="EOT102" s="545"/>
      <c r="EOU102" s="545"/>
      <c r="EOV102" s="545"/>
      <c r="EOZ102" s="545"/>
      <c r="EPB102" s="545"/>
      <c r="EPC102" s="545"/>
      <c r="EPD102" s="545"/>
      <c r="EPH102" s="545"/>
      <c r="EPJ102" s="545"/>
      <c r="EPK102" s="545"/>
      <c r="EPL102" s="545"/>
      <c r="EPP102" s="545"/>
      <c r="EPR102" s="545"/>
      <c r="EPS102" s="545"/>
      <c r="EPT102" s="545"/>
      <c r="EPX102" s="545"/>
      <c r="EPZ102" s="545"/>
      <c r="EQA102" s="545"/>
      <c r="EQB102" s="545"/>
      <c r="EQF102" s="545"/>
      <c r="EQH102" s="545"/>
      <c r="EQI102" s="545"/>
      <c r="EQJ102" s="545"/>
      <c r="EQN102" s="545"/>
      <c r="EQP102" s="545"/>
      <c r="EQQ102" s="545"/>
      <c r="EQR102" s="545"/>
      <c r="EQV102" s="545"/>
      <c r="EQX102" s="545"/>
      <c r="EQY102" s="545"/>
      <c r="EQZ102" s="545"/>
      <c r="ERD102" s="545"/>
      <c r="ERF102" s="545"/>
      <c r="ERG102" s="545"/>
      <c r="ERH102" s="545"/>
      <c r="ERL102" s="545"/>
      <c r="ERN102" s="545"/>
      <c r="ERO102" s="545"/>
      <c r="ERP102" s="545"/>
      <c r="ERT102" s="545"/>
      <c r="ERV102" s="545"/>
      <c r="ERW102" s="545"/>
      <c r="ERX102" s="545"/>
      <c r="ESB102" s="545"/>
      <c r="ESD102" s="545"/>
      <c r="ESE102" s="545"/>
      <c r="ESF102" s="545"/>
      <c r="ESJ102" s="545"/>
      <c r="ESL102" s="545"/>
      <c r="ESM102" s="545"/>
      <c r="ESN102" s="545"/>
      <c r="ESR102" s="545"/>
      <c r="EST102" s="545"/>
      <c r="ESU102" s="545"/>
      <c r="ESV102" s="545"/>
      <c r="ESZ102" s="545"/>
      <c r="ETB102" s="545"/>
      <c r="ETC102" s="545"/>
      <c r="ETD102" s="545"/>
      <c r="ETH102" s="545"/>
      <c r="ETJ102" s="545"/>
      <c r="ETK102" s="545"/>
      <c r="ETL102" s="545"/>
      <c r="ETP102" s="545"/>
      <c r="ETR102" s="545"/>
      <c r="ETS102" s="545"/>
      <c r="ETT102" s="545"/>
      <c r="ETX102" s="545"/>
      <c r="ETZ102" s="545"/>
      <c r="EUA102" s="545"/>
      <c r="EUB102" s="545"/>
      <c r="EUF102" s="545"/>
      <c r="EUH102" s="545"/>
      <c r="EUI102" s="545"/>
      <c r="EUJ102" s="545"/>
      <c r="EUN102" s="545"/>
      <c r="EUP102" s="545"/>
      <c r="EUQ102" s="545"/>
      <c r="EUR102" s="545"/>
      <c r="EUV102" s="545"/>
      <c r="EUX102" s="545"/>
      <c r="EUY102" s="545"/>
      <c r="EUZ102" s="545"/>
      <c r="EVD102" s="545"/>
      <c r="EVF102" s="545"/>
      <c r="EVG102" s="545"/>
      <c r="EVH102" s="545"/>
      <c r="EVL102" s="545"/>
      <c r="EVN102" s="545"/>
      <c r="EVO102" s="545"/>
      <c r="EVP102" s="545"/>
      <c r="EVT102" s="545"/>
      <c r="EVV102" s="545"/>
      <c r="EVW102" s="545"/>
      <c r="EVX102" s="545"/>
      <c r="EWB102" s="545"/>
      <c r="EWD102" s="545"/>
      <c r="EWE102" s="545"/>
      <c r="EWF102" s="545"/>
      <c r="EWJ102" s="545"/>
      <c r="EWL102" s="545"/>
      <c r="EWM102" s="545"/>
      <c r="EWN102" s="545"/>
      <c r="EWR102" s="545"/>
      <c r="EWT102" s="545"/>
      <c r="EWU102" s="545"/>
      <c r="EWV102" s="545"/>
      <c r="EWZ102" s="545"/>
      <c r="EXB102" s="545"/>
      <c r="EXC102" s="545"/>
      <c r="EXD102" s="545"/>
      <c r="EXH102" s="545"/>
      <c r="EXJ102" s="545"/>
      <c r="EXK102" s="545"/>
      <c r="EXL102" s="545"/>
      <c r="EXP102" s="545"/>
      <c r="EXR102" s="545"/>
      <c r="EXS102" s="545"/>
      <c r="EXT102" s="545"/>
      <c r="EXX102" s="545"/>
      <c r="EXZ102" s="545"/>
      <c r="EYA102" s="545"/>
      <c r="EYB102" s="545"/>
      <c r="EYF102" s="545"/>
      <c r="EYH102" s="545"/>
      <c r="EYI102" s="545"/>
      <c r="EYJ102" s="545"/>
      <c r="EYN102" s="545"/>
      <c r="EYP102" s="545"/>
      <c r="EYQ102" s="545"/>
      <c r="EYR102" s="545"/>
      <c r="EYV102" s="545"/>
      <c r="EYX102" s="545"/>
      <c r="EYY102" s="545"/>
      <c r="EYZ102" s="545"/>
      <c r="EZD102" s="545"/>
      <c r="EZF102" s="545"/>
      <c r="EZG102" s="545"/>
      <c r="EZH102" s="545"/>
      <c r="EZL102" s="545"/>
      <c r="EZN102" s="545"/>
      <c r="EZO102" s="545"/>
      <c r="EZP102" s="545"/>
      <c r="EZT102" s="545"/>
      <c r="EZV102" s="545"/>
      <c r="EZW102" s="545"/>
      <c r="EZX102" s="545"/>
      <c r="FAB102" s="545"/>
      <c r="FAD102" s="545"/>
      <c r="FAE102" s="545"/>
      <c r="FAF102" s="545"/>
      <c r="FAJ102" s="545"/>
      <c r="FAL102" s="545"/>
      <c r="FAM102" s="545"/>
      <c r="FAN102" s="545"/>
      <c r="FAR102" s="545"/>
      <c r="FAT102" s="545"/>
      <c r="FAU102" s="545"/>
      <c r="FAV102" s="545"/>
      <c r="FAZ102" s="545"/>
      <c r="FBB102" s="545"/>
      <c r="FBC102" s="545"/>
      <c r="FBD102" s="545"/>
      <c r="FBH102" s="545"/>
      <c r="FBJ102" s="545"/>
      <c r="FBK102" s="545"/>
      <c r="FBL102" s="545"/>
      <c r="FBP102" s="545"/>
      <c r="FBR102" s="545"/>
      <c r="FBS102" s="545"/>
      <c r="FBT102" s="545"/>
      <c r="FBX102" s="545"/>
      <c r="FBZ102" s="545"/>
      <c r="FCA102" s="545"/>
      <c r="FCB102" s="545"/>
      <c r="FCF102" s="545"/>
      <c r="FCH102" s="545"/>
      <c r="FCI102" s="545"/>
      <c r="FCJ102" s="545"/>
      <c r="FCN102" s="545"/>
      <c r="FCP102" s="545"/>
      <c r="FCQ102" s="545"/>
      <c r="FCR102" s="545"/>
      <c r="FCV102" s="545"/>
      <c r="FCX102" s="545"/>
      <c r="FCY102" s="545"/>
      <c r="FCZ102" s="545"/>
      <c r="FDD102" s="545"/>
      <c r="FDF102" s="545"/>
      <c r="FDG102" s="545"/>
      <c r="FDH102" s="545"/>
      <c r="FDL102" s="545"/>
      <c r="FDN102" s="545"/>
      <c r="FDO102" s="545"/>
      <c r="FDP102" s="545"/>
      <c r="FDT102" s="545"/>
      <c r="FDV102" s="545"/>
      <c r="FDW102" s="545"/>
      <c r="FDX102" s="545"/>
      <c r="FEB102" s="545"/>
      <c r="FED102" s="545"/>
      <c r="FEE102" s="545"/>
      <c r="FEF102" s="545"/>
      <c r="FEJ102" s="545"/>
      <c r="FEL102" s="545"/>
      <c r="FEM102" s="545"/>
      <c r="FEN102" s="545"/>
      <c r="FER102" s="545"/>
      <c r="FET102" s="545"/>
      <c r="FEU102" s="545"/>
      <c r="FEV102" s="545"/>
      <c r="FEZ102" s="545"/>
      <c r="FFB102" s="545"/>
      <c r="FFC102" s="545"/>
      <c r="FFD102" s="545"/>
      <c r="FFH102" s="545"/>
      <c r="FFJ102" s="545"/>
      <c r="FFK102" s="545"/>
      <c r="FFL102" s="545"/>
      <c r="FFP102" s="545"/>
      <c r="FFR102" s="545"/>
      <c r="FFS102" s="545"/>
      <c r="FFT102" s="545"/>
      <c r="FFX102" s="545"/>
      <c r="FFZ102" s="545"/>
      <c r="FGA102" s="545"/>
      <c r="FGB102" s="545"/>
      <c r="FGF102" s="545"/>
      <c r="FGH102" s="545"/>
      <c r="FGI102" s="545"/>
      <c r="FGJ102" s="545"/>
      <c r="FGN102" s="545"/>
      <c r="FGP102" s="545"/>
      <c r="FGQ102" s="545"/>
      <c r="FGR102" s="545"/>
      <c r="FGV102" s="545"/>
      <c r="FGX102" s="545"/>
      <c r="FGY102" s="545"/>
      <c r="FGZ102" s="545"/>
      <c r="FHD102" s="545"/>
      <c r="FHF102" s="545"/>
      <c r="FHG102" s="545"/>
      <c r="FHH102" s="545"/>
      <c r="FHL102" s="545"/>
      <c r="FHN102" s="545"/>
      <c r="FHO102" s="545"/>
      <c r="FHP102" s="545"/>
      <c r="FHT102" s="545"/>
      <c r="FHV102" s="545"/>
      <c r="FHW102" s="545"/>
      <c r="FHX102" s="545"/>
      <c r="FIB102" s="545"/>
      <c r="FID102" s="545"/>
      <c r="FIE102" s="545"/>
      <c r="FIF102" s="545"/>
      <c r="FIJ102" s="545"/>
      <c r="FIL102" s="545"/>
      <c r="FIM102" s="545"/>
      <c r="FIN102" s="545"/>
      <c r="FIR102" s="545"/>
      <c r="FIT102" s="545"/>
      <c r="FIU102" s="545"/>
      <c r="FIV102" s="545"/>
      <c r="FIZ102" s="545"/>
      <c r="FJB102" s="545"/>
      <c r="FJC102" s="545"/>
      <c r="FJD102" s="545"/>
      <c r="FJH102" s="545"/>
      <c r="FJJ102" s="545"/>
      <c r="FJK102" s="545"/>
      <c r="FJL102" s="545"/>
      <c r="FJP102" s="545"/>
      <c r="FJR102" s="545"/>
      <c r="FJS102" s="545"/>
      <c r="FJT102" s="545"/>
      <c r="FJX102" s="545"/>
      <c r="FJZ102" s="545"/>
      <c r="FKA102" s="545"/>
      <c r="FKB102" s="545"/>
      <c r="FKF102" s="545"/>
      <c r="FKH102" s="545"/>
      <c r="FKI102" s="545"/>
      <c r="FKJ102" s="545"/>
      <c r="FKN102" s="545"/>
      <c r="FKP102" s="545"/>
      <c r="FKQ102" s="545"/>
      <c r="FKR102" s="545"/>
      <c r="FKV102" s="545"/>
      <c r="FKX102" s="545"/>
      <c r="FKY102" s="545"/>
      <c r="FKZ102" s="545"/>
      <c r="FLD102" s="545"/>
      <c r="FLF102" s="545"/>
      <c r="FLG102" s="545"/>
      <c r="FLH102" s="545"/>
      <c r="FLL102" s="545"/>
      <c r="FLN102" s="545"/>
      <c r="FLO102" s="545"/>
      <c r="FLP102" s="545"/>
      <c r="FLT102" s="545"/>
      <c r="FLV102" s="545"/>
      <c r="FLW102" s="545"/>
      <c r="FLX102" s="545"/>
      <c r="FMB102" s="545"/>
      <c r="FMD102" s="545"/>
      <c r="FME102" s="545"/>
      <c r="FMF102" s="545"/>
      <c r="FMJ102" s="545"/>
      <c r="FML102" s="545"/>
      <c r="FMM102" s="545"/>
      <c r="FMN102" s="545"/>
      <c r="FMR102" s="545"/>
      <c r="FMT102" s="545"/>
      <c r="FMU102" s="545"/>
      <c r="FMV102" s="545"/>
      <c r="FMZ102" s="545"/>
      <c r="FNB102" s="545"/>
      <c r="FNC102" s="545"/>
      <c r="FND102" s="545"/>
      <c r="FNH102" s="545"/>
      <c r="FNJ102" s="545"/>
      <c r="FNK102" s="545"/>
      <c r="FNL102" s="545"/>
      <c r="FNP102" s="545"/>
      <c r="FNR102" s="545"/>
      <c r="FNS102" s="545"/>
      <c r="FNT102" s="545"/>
      <c r="FNX102" s="545"/>
      <c r="FNZ102" s="545"/>
      <c r="FOA102" s="545"/>
      <c r="FOB102" s="545"/>
      <c r="FOF102" s="545"/>
      <c r="FOH102" s="545"/>
      <c r="FOI102" s="545"/>
      <c r="FOJ102" s="545"/>
      <c r="FON102" s="545"/>
      <c r="FOP102" s="545"/>
      <c r="FOQ102" s="545"/>
      <c r="FOR102" s="545"/>
      <c r="FOV102" s="545"/>
      <c r="FOX102" s="545"/>
      <c r="FOY102" s="545"/>
      <c r="FOZ102" s="545"/>
      <c r="FPD102" s="545"/>
      <c r="FPF102" s="545"/>
      <c r="FPG102" s="545"/>
      <c r="FPH102" s="545"/>
      <c r="FPL102" s="545"/>
      <c r="FPN102" s="545"/>
      <c r="FPO102" s="545"/>
      <c r="FPP102" s="545"/>
      <c r="FPT102" s="545"/>
      <c r="FPV102" s="545"/>
      <c r="FPW102" s="545"/>
      <c r="FPX102" s="545"/>
      <c r="FQB102" s="545"/>
      <c r="FQD102" s="545"/>
      <c r="FQE102" s="545"/>
      <c r="FQF102" s="545"/>
      <c r="FQJ102" s="545"/>
      <c r="FQL102" s="545"/>
      <c r="FQM102" s="545"/>
      <c r="FQN102" s="545"/>
      <c r="FQR102" s="545"/>
      <c r="FQT102" s="545"/>
      <c r="FQU102" s="545"/>
      <c r="FQV102" s="545"/>
      <c r="FQZ102" s="545"/>
      <c r="FRB102" s="545"/>
      <c r="FRC102" s="545"/>
      <c r="FRD102" s="545"/>
      <c r="FRH102" s="545"/>
      <c r="FRJ102" s="545"/>
      <c r="FRK102" s="545"/>
      <c r="FRL102" s="545"/>
      <c r="FRP102" s="545"/>
      <c r="FRR102" s="545"/>
      <c r="FRS102" s="545"/>
      <c r="FRT102" s="545"/>
      <c r="FRX102" s="545"/>
      <c r="FRZ102" s="545"/>
      <c r="FSA102" s="545"/>
      <c r="FSB102" s="545"/>
      <c r="FSF102" s="545"/>
      <c r="FSH102" s="545"/>
      <c r="FSI102" s="545"/>
      <c r="FSJ102" s="545"/>
      <c r="FSN102" s="545"/>
      <c r="FSP102" s="545"/>
      <c r="FSQ102" s="545"/>
      <c r="FSR102" s="545"/>
      <c r="FSV102" s="545"/>
      <c r="FSX102" s="545"/>
      <c r="FSY102" s="545"/>
      <c r="FSZ102" s="545"/>
      <c r="FTD102" s="545"/>
      <c r="FTF102" s="545"/>
      <c r="FTG102" s="545"/>
      <c r="FTH102" s="545"/>
      <c r="FTL102" s="545"/>
      <c r="FTN102" s="545"/>
      <c r="FTO102" s="545"/>
      <c r="FTP102" s="545"/>
      <c r="FTT102" s="545"/>
      <c r="FTV102" s="545"/>
      <c r="FTW102" s="545"/>
      <c r="FTX102" s="545"/>
      <c r="FUB102" s="545"/>
      <c r="FUD102" s="545"/>
      <c r="FUE102" s="545"/>
      <c r="FUF102" s="545"/>
      <c r="FUJ102" s="545"/>
      <c r="FUL102" s="545"/>
      <c r="FUM102" s="545"/>
      <c r="FUN102" s="545"/>
      <c r="FUR102" s="545"/>
      <c r="FUT102" s="545"/>
      <c r="FUU102" s="545"/>
      <c r="FUV102" s="545"/>
      <c r="FUZ102" s="545"/>
      <c r="FVB102" s="545"/>
      <c r="FVC102" s="545"/>
      <c r="FVD102" s="545"/>
      <c r="FVH102" s="545"/>
      <c r="FVJ102" s="545"/>
      <c r="FVK102" s="545"/>
      <c r="FVL102" s="545"/>
      <c r="FVP102" s="545"/>
      <c r="FVR102" s="545"/>
      <c r="FVS102" s="545"/>
      <c r="FVT102" s="545"/>
      <c r="FVX102" s="545"/>
      <c r="FVZ102" s="545"/>
      <c r="FWA102" s="545"/>
      <c r="FWB102" s="545"/>
      <c r="FWF102" s="545"/>
      <c r="FWH102" s="545"/>
      <c r="FWI102" s="545"/>
      <c r="FWJ102" s="545"/>
      <c r="FWN102" s="545"/>
      <c r="FWP102" s="545"/>
      <c r="FWQ102" s="545"/>
      <c r="FWR102" s="545"/>
      <c r="FWV102" s="545"/>
      <c r="FWX102" s="545"/>
      <c r="FWY102" s="545"/>
      <c r="FWZ102" s="545"/>
      <c r="FXD102" s="545"/>
      <c r="FXF102" s="545"/>
      <c r="FXG102" s="545"/>
      <c r="FXH102" s="545"/>
      <c r="FXL102" s="545"/>
      <c r="FXN102" s="545"/>
      <c r="FXO102" s="545"/>
      <c r="FXP102" s="545"/>
      <c r="FXT102" s="545"/>
      <c r="FXV102" s="545"/>
      <c r="FXW102" s="545"/>
      <c r="FXX102" s="545"/>
      <c r="FYB102" s="545"/>
      <c r="FYD102" s="545"/>
      <c r="FYE102" s="545"/>
      <c r="FYF102" s="545"/>
      <c r="FYJ102" s="545"/>
      <c r="FYL102" s="545"/>
      <c r="FYM102" s="545"/>
      <c r="FYN102" s="545"/>
      <c r="FYR102" s="545"/>
      <c r="FYT102" s="545"/>
      <c r="FYU102" s="545"/>
      <c r="FYV102" s="545"/>
      <c r="FYZ102" s="545"/>
      <c r="FZB102" s="545"/>
      <c r="FZC102" s="545"/>
      <c r="FZD102" s="545"/>
      <c r="FZH102" s="545"/>
      <c r="FZJ102" s="545"/>
      <c r="FZK102" s="545"/>
      <c r="FZL102" s="545"/>
      <c r="FZP102" s="545"/>
      <c r="FZR102" s="545"/>
      <c r="FZS102" s="545"/>
      <c r="FZT102" s="545"/>
      <c r="FZX102" s="545"/>
      <c r="FZZ102" s="545"/>
      <c r="GAA102" s="545"/>
      <c r="GAB102" s="545"/>
      <c r="GAF102" s="545"/>
      <c r="GAH102" s="545"/>
      <c r="GAI102" s="545"/>
      <c r="GAJ102" s="545"/>
      <c r="GAN102" s="545"/>
      <c r="GAP102" s="545"/>
      <c r="GAQ102" s="545"/>
      <c r="GAR102" s="545"/>
      <c r="GAV102" s="545"/>
      <c r="GAX102" s="545"/>
      <c r="GAY102" s="545"/>
      <c r="GAZ102" s="545"/>
      <c r="GBD102" s="545"/>
      <c r="GBF102" s="545"/>
      <c r="GBG102" s="545"/>
      <c r="GBH102" s="545"/>
      <c r="GBL102" s="545"/>
      <c r="GBN102" s="545"/>
      <c r="GBO102" s="545"/>
      <c r="GBP102" s="545"/>
      <c r="GBT102" s="545"/>
      <c r="GBV102" s="545"/>
      <c r="GBW102" s="545"/>
      <c r="GBX102" s="545"/>
      <c r="GCB102" s="545"/>
      <c r="GCD102" s="545"/>
      <c r="GCE102" s="545"/>
      <c r="GCF102" s="545"/>
      <c r="GCJ102" s="545"/>
      <c r="GCL102" s="545"/>
      <c r="GCM102" s="545"/>
      <c r="GCN102" s="545"/>
      <c r="GCR102" s="545"/>
      <c r="GCT102" s="545"/>
      <c r="GCU102" s="545"/>
      <c r="GCV102" s="545"/>
      <c r="GCZ102" s="545"/>
      <c r="GDB102" s="545"/>
      <c r="GDC102" s="545"/>
      <c r="GDD102" s="545"/>
      <c r="GDH102" s="545"/>
      <c r="GDJ102" s="545"/>
      <c r="GDK102" s="545"/>
      <c r="GDL102" s="545"/>
      <c r="GDP102" s="545"/>
      <c r="GDR102" s="545"/>
      <c r="GDS102" s="545"/>
      <c r="GDT102" s="545"/>
      <c r="GDX102" s="545"/>
      <c r="GDZ102" s="545"/>
      <c r="GEA102" s="545"/>
      <c r="GEB102" s="545"/>
      <c r="GEF102" s="545"/>
      <c r="GEH102" s="545"/>
      <c r="GEI102" s="545"/>
      <c r="GEJ102" s="545"/>
      <c r="GEN102" s="545"/>
      <c r="GEP102" s="545"/>
      <c r="GEQ102" s="545"/>
      <c r="GER102" s="545"/>
      <c r="GEV102" s="545"/>
      <c r="GEX102" s="545"/>
      <c r="GEY102" s="545"/>
      <c r="GEZ102" s="545"/>
      <c r="GFD102" s="545"/>
      <c r="GFF102" s="545"/>
      <c r="GFG102" s="545"/>
      <c r="GFH102" s="545"/>
      <c r="GFL102" s="545"/>
      <c r="GFN102" s="545"/>
      <c r="GFO102" s="545"/>
      <c r="GFP102" s="545"/>
      <c r="GFT102" s="545"/>
      <c r="GFV102" s="545"/>
      <c r="GFW102" s="545"/>
      <c r="GFX102" s="545"/>
      <c r="GGB102" s="545"/>
      <c r="GGD102" s="545"/>
      <c r="GGE102" s="545"/>
      <c r="GGF102" s="545"/>
      <c r="GGJ102" s="545"/>
      <c r="GGL102" s="545"/>
      <c r="GGM102" s="545"/>
      <c r="GGN102" s="545"/>
      <c r="GGR102" s="545"/>
      <c r="GGT102" s="545"/>
      <c r="GGU102" s="545"/>
      <c r="GGV102" s="545"/>
      <c r="GGZ102" s="545"/>
      <c r="GHB102" s="545"/>
      <c r="GHC102" s="545"/>
      <c r="GHD102" s="545"/>
      <c r="GHH102" s="545"/>
      <c r="GHJ102" s="545"/>
      <c r="GHK102" s="545"/>
      <c r="GHL102" s="545"/>
      <c r="GHP102" s="545"/>
      <c r="GHR102" s="545"/>
      <c r="GHS102" s="545"/>
      <c r="GHT102" s="545"/>
      <c r="GHX102" s="545"/>
      <c r="GHZ102" s="545"/>
      <c r="GIA102" s="545"/>
      <c r="GIB102" s="545"/>
      <c r="GIF102" s="545"/>
      <c r="GIH102" s="545"/>
      <c r="GII102" s="545"/>
      <c r="GIJ102" s="545"/>
      <c r="GIN102" s="545"/>
      <c r="GIP102" s="545"/>
      <c r="GIQ102" s="545"/>
      <c r="GIR102" s="545"/>
      <c r="GIV102" s="545"/>
      <c r="GIX102" s="545"/>
      <c r="GIY102" s="545"/>
      <c r="GIZ102" s="545"/>
      <c r="GJD102" s="545"/>
      <c r="GJF102" s="545"/>
      <c r="GJG102" s="545"/>
      <c r="GJH102" s="545"/>
      <c r="GJL102" s="545"/>
      <c r="GJN102" s="545"/>
      <c r="GJO102" s="545"/>
      <c r="GJP102" s="545"/>
      <c r="GJT102" s="545"/>
      <c r="GJV102" s="545"/>
      <c r="GJW102" s="545"/>
      <c r="GJX102" s="545"/>
      <c r="GKB102" s="545"/>
      <c r="GKD102" s="545"/>
      <c r="GKE102" s="545"/>
      <c r="GKF102" s="545"/>
      <c r="GKJ102" s="545"/>
      <c r="GKL102" s="545"/>
      <c r="GKM102" s="545"/>
      <c r="GKN102" s="545"/>
      <c r="GKR102" s="545"/>
      <c r="GKT102" s="545"/>
      <c r="GKU102" s="545"/>
      <c r="GKV102" s="545"/>
      <c r="GKZ102" s="545"/>
      <c r="GLB102" s="545"/>
      <c r="GLC102" s="545"/>
      <c r="GLD102" s="545"/>
      <c r="GLH102" s="545"/>
      <c r="GLJ102" s="545"/>
      <c r="GLK102" s="545"/>
      <c r="GLL102" s="545"/>
      <c r="GLP102" s="545"/>
      <c r="GLR102" s="545"/>
      <c r="GLS102" s="545"/>
      <c r="GLT102" s="545"/>
      <c r="GLX102" s="545"/>
      <c r="GLZ102" s="545"/>
      <c r="GMA102" s="545"/>
      <c r="GMB102" s="545"/>
      <c r="GMF102" s="545"/>
      <c r="GMH102" s="545"/>
      <c r="GMI102" s="545"/>
      <c r="GMJ102" s="545"/>
      <c r="GMN102" s="545"/>
      <c r="GMP102" s="545"/>
      <c r="GMQ102" s="545"/>
      <c r="GMR102" s="545"/>
      <c r="GMV102" s="545"/>
      <c r="GMX102" s="545"/>
      <c r="GMY102" s="545"/>
      <c r="GMZ102" s="545"/>
      <c r="GND102" s="545"/>
      <c r="GNF102" s="545"/>
      <c r="GNG102" s="545"/>
      <c r="GNH102" s="545"/>
      <c r="GNL102" s="545"/>
      <c r="GNN102" s="545"/>
      <c r="GNO102" s="545"/>
      <c r="GNP102" s="545"/>
      <c r="GNT102" s="545"/>
      <c r="GNV102" s="545"/>
      <c r="GNW102" s="545"/>
      <c r="GNX102" s="545"/>
      <c r="GOB102" s="545"/>
      <c r="GOD102" s="545"/>
      <c r="GOE102" s="545"/>
      <c r="GOF102" s="545"/>
      <c r="GOJ102" s="545"/>
      <c r="GOL102" s="545"/>
      <c r="GOM102" s="545"/>
      <c r="GON102" s="545"/>
      <c r="GOR102" s="545"/>
      <c r="GOT102" s="545"/>
      <c r="GOU102" s="545"/>
      <c r="GOV102" s="545"/>
      <c r="GOZ102" s="545"/>
      <c r="GPB102" s="545"/>
      <c r="GPC102" s="545"/>
      <c r="GPD102" s="545"/>
      <c r="GPH102" s="545"/>
      <c r="GPJ102" s="545"/>
      <c r="GPK102" s="545"/>
      <c r="GPL102" s="545"/>
      <c r="GPP102" s="545"/>
      <c r="GPR102" s="545"/>
      <c r="GPS102" s="545"/>
      <c r="GPT102" s="545"/>
      <c r="GPX102" s="545"/>
      <c r="GPZ102" s="545"/>
      <c r="GQA102" s="545"/>
      <c r="GQB102" s="545"/>
      <c r="GQF102" s="545"/>
      <c r="GQH102" s="545"/>
      <c r="GQI102" s="545"/>
      <c r="GQJ102" s="545"/>
      <c r="GQN102" s="545"/>
      <c r="GQP102" s="545"/>
      <c r="GQQ102" s="545"/>
      <c r="GQR102" s="545"/>
      <c r="GQV102" s="545"/>
      <c r="GQX102" s="545"/>
      <c r="GQY102" s="545"/>
      <c r="GQZ102" s="545"/>
      <c r="GRD102" s="545"/>
      <c r="GRF102" s="545"/>
      <c r="GRG102" s="545"/>
      <c r="GRH102" s="545"/>
      <c r="GRL102" s="545"/>
      <c r="GRN102" s="545"/>
      <c r="GRO102" s="545"/>
      <c r="GRP102" s="545"/>
      <c r="GRT102" s="545"/>
      <c r="GRV102" s="545"/>
      <c r="GRW102" s="545"/>
      <c r="GRX102" s="545"/>
      <c r="GSB102" s="545"/>
      <c r="GSD102" s="545"/>
      <c r="GSE102" s="545"/>
      <c r="GSF102" s="545"/>
      <c r="GSJ102" s="545"/>
      <c r="GSL102" s="545"/>
      <c r="GSM102" s="545"/>
      <c r="GSN102" s="545"/>
      <c r="GSR102" s="545"/>
      <c r="GST102" s="545"/>
      <c r="GSU102" s="545"/>
      <c r="GSV102" s="545"/>
      <c r="GSZ102" s="545"/>
      <c r="GTB102" s="545"/>
      <c r="GTC102" s="545"/>
      <c r="GTD102" s="545"/>
      <c r="GTH102" s="545"/>
      <c r="GTJ102" s="545"/>
      <c r="GTK102" s="545"/>
      <c r="GTL102" s="545"/>
      <c r="GTP102" s="545"/>
      <c r="GTR102" s="545"/>
      <c r="GTS102" s="545"/>
      <c r="GTT102" s="545"/>
      <c r="GTX102" s="545"/>
      <c r="GTZ102" s="545"/>
      <c r="GUA102" s="545"/>
      <c r="GUB102" s="545"/>
      <c r="GUF102" s="545"/>
      <c r="GUH102" s="545"/>
      <c r="GUI102" s="545"/>
      <c r="GUJ102" s="545"/>
      <c r="GUN102" s="545"/>
      <c r="GUP102" s="545"/>
      <c r="GUQ102" s="545"/>
      <c r="GUR102" s="545"/>
      <c r="GUV102" s="545"/>
      <c r="GUX102" s="545"/>
      <c r="GUY102" s="545"/>
      <c r="GUZ102" s="545"/>
      <c r="GVD102" s="545"/>
      <c r="GVF102" s="545"/>
      <c r="GVG102" s="545"/>
      <c r="GVH102" s="545"/>
      <c r="GVL102" s="545"/>
      <c r="GVN102" s="545"/>
      <c r="GVO102" s="545"/>
      <c r="GVP102" s="545"/>
      <c r="GVT102" s="545"/>
      <c r="GVV102" s="545"/>
      <c r="GVW102" s="545"/>
      <c r="GVX102" s="545"/>
      <c r="GWB102" s="545"/>
      <c r="GWD102" s="545"/>
      <c r="GWE102" s="545"/>
      <c r="GWF102" s="545"/>
      <c r="GWJ102" s="545"/>
      <c r="GWL102" s="545"/>
      <c r="GWM102" s="545"/>
      <c r="GWN102" s="545"/>
      <c r="GWR102" s="545"/>
      <c r="GWT102" s="545"/>
      <c r="GWU102" s="545"/>
      <c r="GWV102" s="545"/>
      <c r="GWZ102" s="545"/>
      <c r="GXB102" s="545"/>
      <c r="GXC102" s="545"/>
      <c r="GXD102" s="545"/>
      <c r="GXH102" s="545"/>
      <c r="GXJ102" s="545"/>
      <c r="GXK102" s="545"/>
      <c r="GXL102" s="545"/>
      <c r="GXP102" s="545"/>
      <c r="GXR102" s="545"/>
      <c r="GXS102" s="545"/>
      <c r="GXT102" s="545"/>
      <c r="GXX102" s="545"/>
      <c r="GXZ102" s="545"/>
      <c r="GYA102" s="545"/>
      <c r="GYB102" s="545"/>
      <c r="GYF102" s="545"/>
      <c r="GYH102" s="545"/>
      <c r="GYI102" s="545"/>
      <c r="GYJ102" s="545"/>
      <c r="GYN102" s="545"/>
      <c r="GYP102" s="545"/>
      <c r="GYQ102" s="545"/>
      <c r="GYR102" s="545"/>
      <c r="GYV102" s="545"/>
      <c r="GYX102" s="545"/>
      <c r="GYY102" s="545"/>
      <c r="GYZ102" s="545"/>
      <c r="GZD102" s="545"/>
      <c r="GZF102" s="545"/>
      <c r="GZG102" s="545"/>
      <c r="GZH102" s="545"/>
      <c r="GZL102" s="545"/>
      <c r="GZN102" s="545"/>
      <c r="GZO102" s="545"/>
      <c r="GZP102" s="545"/>
      <c r="GZT102" s="545"/>
      <c r="GZV102" s="545"/>
      <c r="GZW102" s="545"/>
      <c r="GZX102" s="545"/>
      <c r="HAB102" s="545"/>
      <c r="HAD102" s="545"/>
      <c r="HAE102" s="545"/>
      <c r="HAF102" s="545"/>
      <c r="HAJ102" s="545"/>
      <c r="HAL102" s="545"/>
      <c r="HAM102" s="545"/>
      <c r="HAN102" s="545"/>
      <c r="HAR102" s="545"/>
      <c r="HAT102" s="545"/>
      <c r="HAU102" s="545"/>
      <c r="HAV102" s="545"/>
      <c r="HAZ102" s="545"/>
      <c r="HBB102" s="545"/>
      <c r="HBC102" s="545"/>
      <c r="HBD102" s="545"/>
      <c r="HBH102" s="545"/>
      <c r="HBJ102" s="545"/>
      <c r="HBK102" s="545"/>
      <c r="HBL102" s="545"/>
      <c r="HBP102" s="545"/>
      <c r="HBR102" s="545"/>
      <c r="HBS102" s="545"/>
      <c r="HBT102" s="545"/>
      <c r="HBX102" s="545"/>
      <c r="HBZ102" s="545"/>
      <c r="HCA102" s="545"/>
      <c r="HCB102" s="545"/>
      <c r="HCF102" s="545"/>
      <c r="HCH102" s="545"/>
      <c r="HCI102" s="545"/>
      <c r="HCJ102" s="545"/>
      <c r="HCN102" s="545"/>
      <c r="HCP102" s="545"/>
      <c r="HCQ102" s="545"/>
      <c r="HCR102" s="545"/>
      <c r="HCV102" s="545"/>
      <c r="HCX102" s="545"/>
      <c r="HCY102" s="545"/>
      <c r="HCZ102" s="545"/>
      <c r="HDD102" s="545"/>
      <c r="HDF102" s="545"/>
      <c r="HDG102" s="545"/>
      <c r="HDH102" s="545"/>
      <c r="HDL102" s="545"/>
      <c r="HDN102" s="545"/>
      <c r="HDO102" s="545"/>
      <c r="HDP102" s="545"/>
      <c r="HDT102" s="545"/>
      <c r="HDV102" s="545"/>
      <c r="HDW102" s="545"/>
      <c r="HDX102" s="545"/>
      <c r="HEB102" s="545"/>
      <c r="HED102" s="545"/>
      <c r="HEE102" s="545"/>
      <c r="HEF102" s="545"/>
      <c r="HEJ102" s="545"/>
      <c r="HEL102" s="545"/>
      <c r="HEM102" s="545"/>
      <c r="HEN102" s="545"/>
      <c r="HER102" s="545"/>
      <c r="HET102" s="545"/>
      <c r="HEU102" s="545"/>
      <c r="HEV102" s="545"/>
      <c r="HEZ102" s="545"/>
      <c r="HFB102" s="545"/>
      <c r="HFC102" s="545"/>
      <c r="HFD102" s="545"/>
      <c r="HFH102" s="545"/>
      <c r="HFJ102" s="545"/>
      <c r="HFK102" s="545"/>
      <c r="HFL102" s="545"/>
      <c r="HFP102" s="545"/>
      <c r="HFR102" s="545"/>
      <c r="HFS102" s="545"/>
      <c r="HFT102" s="545"/>
      <c r="HFX102" s="545"/>
      <c r="HFZ102" s="545"/>
      <c r="HGA102" s="545"/>
      <c r="HGB102" s="545"/>
      <c r="HGF102" s="545"/>
      <c r="HGH102" s="545"/>
      <c r="HGI102" s="545"/>
      <c r="HGJ102" s="545"/>
      <c r="HGN102" s="545"/>
      <c r="HGP102" s="545"/>
      <c r="HGQ102" s="545"/>
      <c r="HGR102" s="545"/>
      <c r="HGV102" s="545"/>
      <c r="HGX102" s="545"/>
      <c r="HGY102" s="545"/>
      <c r="HGZ102" s="545"/>
      <c r="HHD102" s="545"/>
      <c r="HHF102" s="545"/>
      <c r="HHG102" s="545"/>
      <c r="HHH102" s="545"/>
      <c r="HHL102" s="545"/>
      <c r="HHN102" s="545"/>
      <c r="HHO102" s="545"/>
      <c r="HHP102" s="545"/>
      <c r="HHT102" s="545"/>
      <c r="HHV102" s="545"/>
      <c r="HHW102" s="545"/>
      <c r="HHX102" s="545"/>
      <c r="HIB102" s="545"/>
      <c r="HID102" s="545"/>
      <c r="HIE102" s="545"/>
      <c r="HIF102" s="545"/>
      <c r="HIJ102" s="545"/>
      <c r="HIL102" s="545"/>
      <c r="HIM102" s="545"/>
      <c r="HIN102" s="545"/>
      <c r="HIR102" s="545"/>
      <c r="HIT102" s="545"/>
      <c r="HIU102" s="545"/>
      <c r="HIV102" s="545"/>
      <c r="HIZ102" s="545"/>
      <c r="HJB102" s="545"/>
      <c r="HJC102" s="545"/>
      <c r="HJD102" s="545"/>
      <c r="HJH102" s="545"/>
      <c r="HJJ102" s="545"/>
      <c r="HJK102" s="545"/>
      <c r="HJL102" s="545"/>
      <c r="HJP102" s="545"/>
      <c r="HJR102" s="545"/>
      <c r="HJS102" s="545"/>
      <c r="HJT102" s="545"/>
      <c r="HJX102" s="545"/>
      <c r="HJZ102" s="545"/>
      <c r="HKA102" s="545"/>
      <c r="HKB102" s="545"/>
      <c r="HKF102" s="545"/>
      <c r="HKH102" s="545"/>
      <c r="HKI102" s="545"/>
      <c r="HKJ102" s="545"/>
      <c r="HKN102" s="545"/>
      <c r="HKP102" s="545"/>
      <c r="HKQ102" s="545"/>
      <c r="HKR102" s="545"/>
      <c r="HKV102" s="545"/>
      <c r="HKX102" s="545"/>
      <c r="HKY102" s="545"/>
      <c r="HKZ102" s="545"/>
      <c r="HLD102" s="545"/>
      <c r="HLF102" s="545"/>
      <c r="HLG102" s="545"/>
      <c r="HLH102" s="545"/>
      <c r="HLL102" s="545"/>
      <c r="HLN102" s="545"/>
      <c r="HLO102" s="545"/>
      <c r="HLP102" s="545"/>
      <c r="HLT102" s="545"/>
      <c r="HLV102" s="545"/>
      <c r="HLW102" s="545"/>
      <c r="HLX102" s="545"/>
      <c r="HMB102" s="545"/>
      <c r="HMD102" s="545"/>
      <c r="HME102" s="545"/>
      <c r="HMF102" s="545"/>
      <c r="HMJ102" s="545"/>
      <c r="HML102" s="545"/>
      <c r="HMM102" s="545"/>
      <c r="HMN102" s="545"/>
      <c r="HMR102" s="545"/>
      <c r="HMT102" s="545"/>
      <c r="HMU102" s="545"/>
      <c r="HMV102" s="545"/>
      <c r="HMZ102" s="545"/>
      <c r="HNB102" s="545"/>
      <c r="HNC102" s="545"/>
      <c r="HND102" s="545"/>
      <c r="HNH102" s="545"/>
      <c r="HNJ102" s="545"/>
      <c r="HNK102" s="545"/>
      <c r="HNL102" s="545"/>
      <c r="HNP102" s="545"/>
      <c r="HNR102" s="545"/>
      <c r="HNS102" s="545"/>
      <c r="HNT102" s="545"/>
      <c r="HNX102" s="545"/>
      <c r="HNZ102" s="545"/>
      <c r="HOA102" s="545"/>
      <c r="HOB102" s="545"/>
      <c r="HOF102" s="545"/>
      <c r="HOH102" s="545"/>
      <c r="HOI102" s="545"/>
      <c r="HOJ102" s="545"/>
      <c r="HON102" s="545"/>
      <c r="HOP102" s="545"/>
      <c r="HOQ102" s="545"/>
      <c r="HOR102" s="545"/>
      <c r="HOV102" s="545"/>
      <c r="HOX102" s="545"/>
      <c r="HOY102" s="545"/>
      <c r="HOZ102" s="545"/>
      <c r="HPD102" s="545"/>
      <c r="HPF102" s="545"/>
      <c r="HPG102" s="545"/>
      <c r="HPH102" s="545"/>
      <c r="HPL102" s="545"/>
      <c r="HPN102" s="545"/>
      <c r="HPO102" s="545"/>
      <c r="HPP102" s="545"/>
      <c r="HPT102" s="545"/>
      <c r="HPV102" s="545"/>
      <c r="HPW102" s="545"/>
      <c r="HPX102" s="545"/>
      <c r="HQB102" s="545"/>
      <c r="HQD102" s="545"/>
      <c r="HQE102" s="545"/>
      <c r="HQF102" s="545"/>
      <c r="HQJ102" s="545"/>
      <c r="HQL102" s="545"/>
      <c r="HQM102" s="545"/>
      <c r="HQN102" s="545"/>
      <c r="HQR102" s="545"/>
      <c r="HQT102" s="545"/>
      <c r="HQU102" s="545"/>
      <c r="HQV102" s="545"/>
      <c r="HQZ102" s="545"/>
      <c r="HRB102" s="545"/>
      <c r="HRC102" s="545"/>
      <c r="HRD102" s="545"/>
      <c r="HRH102" s="545"/>
      <c r="HRJ102" s="545"/>
      <c r="HRK102" s="545"/>
      <c r="HRL102" s="545"/>
      <c r="HRP102" s="545"/>
      <c r="HRR102" s="545"/>
      <c r="HRS102" s="545"/>
      <c r="HRT102" s="545"/>
      <c r="HRX102" s="545"/>
      <c r="HRZ102" s="545"/>
      <c r="HSA102" s="545"/>
      <c r="HSB102" s="545"/>
      <c r="HSF102" s="545"/>
      <c r="HSH102" s="545"/>
      <c r="HSI102" s="545"/>
      <c r="HSJ102" s="545"/>
      <c r="HSN102" s="545"/>
      <c r="HSP102" s="545"/>
      <c r="HSQ102" s="545"/>
      <c r="HSR102" s="545"/>
      <c r="HSV102" s="545"/>
      <c r="HSX102" s="545"/>
      <c r="HSY102" s="545"/>
      <c r="HSZ102" s="545"/>
      <c r="HTD102" s="545"/>
      <c r="HTF102" s="545"/>
      <c r="HTG102" s="545"/>
      <c r="HTH102" s="545"/>
      <c r="HTL102" s="545"/>
      <c r="HTN102" s="545"/>
      <c r="HTO102" s="545"/>
      <c r="HTP102" s="545"/>
      <c r="HTT102" s="545"/>
      <c r="HTV102" s="545"/>
      <c r="HTW102" s="545"/>
      <c r="HTX102" s="545"/>
      <c r="HUB102" s="545"/>
      <c r="HUD102" s="545"/>
      <c r="HUE102" s="545"/>
      <c r="HUF102" s="545"/>
      <c r="HUJ102" s="545"/>
      <c r="HUL102" s="545"/>
      <c r="HUM102" s="545"/>
      <c r="HUN102" s="545"/>
      <c r="HUR102" s="545"/>
      <c r="HUT102" s="545"/>
      <c r="HUU102" s="545"/>
      <c r="HUV102" s="545"/>
      <c r="HUZ102" s="545"/>
      <c r="HVB102" s="545"/>
      <c r="HVC102" s="545"/>
      <c r="HVD102" s="545"/>
      <c r="HVH102" s="545"/>
      <c r="HVJ102" s="545"/>
      <c r="HVK102" s="545"/>
      <c r="HVL102" s="545"/>
      <c r="HVP102" s="545"/>
      <c r="HVR102" s="545"/>
      <c r="HVS102" s="545"/>
      <c r="HVT102" s="545"/>
      <c r="HVX102" s="545"/>
      <c r="HVZ102" s="545"/>
      <c r="HWA102" s="545"/>
      <c r="HWB102" s="545"/>
      <c r="HWF102" s="545"/>
      <c r="HWH102" s="545"/>
      <c r="HWI102" s="545"/>
      <c r="HWJ102" s="545"/>
      <c r="HWN102" s="545"/>
      <c r="HWP102" s="545"/>
      <c r="HWQ102" s="545"/>
      <c r="HWR102" s="545"/>
      <c r="HWV102" s="545"/>
      <c r="HWX102" s="545"/>
      <c r="HWY102" s="545"/>
      <c r="HWZ102" s="545"/>
      <c r="HXD102" s="545"/>
      <c r="HXF102" s="545"/>
      <c r="HXG102" s="545"/>
      <c r="HXH102" s="545"/>
      <c r="HXL102" s="545"/>
      <c r="HXN102" s="545"/>
      <c r="HXO102" s="545"/>
      <c r="HXP102" s="545"/>
      <c r="HXT102" s="545"/>
      <c r="HXV102" s="545"/>
      <c r="HXW102" s="545"/>
      <c r="HXX102" s="545"/>
      <c r="HYB102" s="545"/>
      <c r="HYD102" s="545"/>
      <c r="HYE102" s="545"/>
      <c r="HYF102" s="545"/>
      <c r="HYJ102" s="545"/>
      <c r="HYL102" s="545"/>
      <c r="HYM102" s="545"/>
      <c r="HYN102" s="545"/>
      <c r="HYR102" s="545"/>
      <c r="HYT102" s="545"/>
      <c r="HYU102" s="545"/>
      <c r="HYV102" s="545"/>
      <c r="HYZ102" s="545"/>
      <c r="HZB102" s="545"/>
      <c r="HZC102" s="545"/>
      <c r="HZD102" s="545"/>
      <c r="HZH102" s="545"/>
      <c r="HZJ102" s="545"/>
      <c r="HZK102" s="545"/>
      <c r="HZL102" s="545"/>
      <c r="HZP102" s="545"/>
      <c r="HZR102" s="545"/>
      <c r="HZS102" s="545"/>
      <c r="HZT102" s="545"/>
      <c r="HZX102" s="545"/>
      <c r="HZZ102" s="545"/>
      <c r="IAA102" s="545"/>
      <c r="IAB102" s="545"/>
      <c r="IAF102" s="545"/>
      <c r="IAH102" s="545"/>
      <c r="IAI102" s="545"/>
      <c r="IAJ102" s="545"/>
      <c r="IAN102" s="545"/>
      <c r="IAP102" s="545"/>
      <c r="IAQ102" s="545"/>
      <c r="IAR102" s="545"/>
      <c r="IAV102" s="545"/>
      <c r="IAX102" s="545"/>
      <c r="IAY102" s="545"/>
      <c r="IAZ102" s="545"/>
      <c r="IBD102" s="545"/>
      <c r="IBF102" s="545"/>
      <c r="IBG102" s="545"/>
      <c r="IBH102" s="545"/>
      <c r="IBL102" s="545"/>
      <c r="IBN102" s="545"/>
      <c r="IBO102" s="545"/>
      <c r="IBP102" s="545"/>
      <c r="IBT102" s="545"/>
      <c r="IBV102" s="545"/>
      <c r="IBW102" s="545"/>
      <c r="IBX102" s="545"/>
      <c r="ICB102" s="545"/>
      <c r="ICD102" s="545"/>
      <c r="ICE102" s="545"/>
      <c r="ICF102" s="545"/>
      <c r="ICJ102" s="545"/>
      <c r="ICL102" s="545"/>
      <c r="ICM102" s="545"/>
      <c r="ICN102" s="545"/>
      <c r="ICR102" s="545"/>
      <c r="ICT102" s="545"/>
      <c r="ICU102" s="545"/>
      <c r="ICV102" s="545"/>
      <c r="ICZ102" s="545"/>
      <c r="IDB102" s="545"/>
      <c r="IDC102" s="545"/>
      <c r="IDD102" s="545"/>
      <c r="IDH102" s="545"/>
      <c r="IDJ102" s="545"/>
      <c r="IDK102" s="545"/>
      <c r="IDL102" s="545"/>
      <c r="IDP102" s="545"/>
      <c r="IDR102" s="545"/>
      <c r="IDS102" s="545"/>
      <c r="IDT102" s="545"/>
      <c r="IDX102" s="545"/>
      <c r="IDZ102" s="545"/>
      <c r="IEA102" s="545"/>
      <c r="IEB102" s="545"/>
      <c r="IEF102" s="545"/>
      <c r="IEH102" s="545"/>
      <c r="IEI102" s="545"/>
      <c r="IEJ102" s="545"/>
      <c r="IEN102" s="545"/>
      <c r="IEP102" s="545"/>
      <c r="IEQ102" s="545"/>
      <c r="IER102" s="545"/>
      <c r="IEV102" s="545"/>
      <c r="IEX102" s="545"/>
      <c r="IEY102" s="545"/>
      <c r="IEZ102" s="545"/>
      <c r="IFD102" s="545"/>
      <c r="IFF102" s="545"/>
      <c r="IFG102" s="545"/>
      <c r="IFH102" s="545"/>
      <c r="IFL102" s="545"/>
      <c r="IFN102" s="545"/>
      <c r="IFO102" s="545"/>
      <c r="IFP102" s="545"/>
      <c r="IFT102" s="545"/>
      <c r="IFV102" s="545"/>
      <c r="IFW102" s="545"/>
      <c r="IFX102" s="545"/>
      <c r="IGB102" s="545"/>
      <c r="IGD102" s="545"/>
      <c r="IGE102" s="545"/>
      <c r="IGF102" s="545"/>
      <c r="IGJ102" s="545"/>
      <c r="IGL102" s="545"/>
      <c r="IGM102" s="545"/>
      <c r="IGN102" s="545"/>
      <c r="IGR102" s="545"/>
      <c r="IGT102" s="545"/>
      <c r="IGU102" s="545"/>
      <c r="IGV102" s="545"/>
      <c r="IGZ102" s="545"/>
      <c r="IHB102" s="545"/>
      <c r="IHC102" s="545"/>
      <c r="IHD102" s="545"/>
      <c r="IHH102" s="545"/>
      <c r="IHJ102" s="545"/>
      <c r="IHK102" s="545"/>
      <c r="IHL102" s="545"/>
      <c r="IHP102" s="545"/>
      <c r="IHR102" s="545"/>
      <c r="IHS102" s="545"/>
      <c r="IHT102" s="545"/>
      <c r="IHX102" s="545"/>
      <c r="IHZ102" s="545"/>
      <c r="IIA102" s="545"/>
      <c r="IIB102" s="545"/>
      <c r="IIF102" s="545"/>
      <c r="IIH102" s="545"/>
      <c r="III102" s="545"/>
      <c r="IIJ102" s="545"/>
      <c r="IIN102" s="545"/>
      <c r="IIP102" s="545"/>
      <c r="IIQ102" s="545"/>
      <c r="IIR102" s="545"/>
      <c r="IIV102" s="545"/>
      <c r="IIX102" s="545"/>
      <c r="IIY102" s="545"/>
      <c r="IIZ102" s="545"/>
      <c r="IJD102" s="545"/>
      <c r="IJF102" s="545"/>
      <c r="IJG102" s="545"/>
      <c r="IJH102" s="545"/>
      <c r="IJL102" s="545"/>
      <c r="IJN102" s="545"/>
      <c r="IJO102" s="545"/>
      <c r="IJP102" s="545"/>
      <c r="IJT102" s="545"/>
      <c r="IJV102" s="545"/>
      <c r="IJW102" s="545"/>
      <c r="IJX102" s="545"/>
      <c r="IKB102" s="545"/>
      <c r="IKD102" s="545"/>
      <c r="IKE102" s="545"/>
      <c r="IKF102" s="545"/>
      <c r="IKJ102" s="545"/>
      <c r="IKL102" s="545"/>
      <c r="IKM102" s="545"/>
      <c r="IKN102" s="545"/>
      <c r="IKR102" s="545"/>
      <c r="IKT102" s="545"/>
      <c r="IKU102" s="545"/>
      <c r="IKV102" s="545"/>
      <c r="IKZ102" s="545"/>
      <c r="ILB102" s="545"/>
      <c r="ILC102" s="545"/>
      <c r="ILD102" s="545"/>
      <c r="ILH102" s="545"/>
      <c r="ILJ102" s="545"/>
      <c r="ILK102" s="545"/>
      <c r="ILL102" s="545"/>
      <c r="ILP102" s="545"/>
      <c r="ILR102" s="545"/>
      <c r="ILS102" s="545"/>
      <c r="ILT102" s="545"/>
      <c r="ILX102" s="545"/>
      <c r="ILZ102" s="545"/>
      <c r="IMA102" s="545"/>
      <c r="IMB102" s="545"/>
      <c r="IMF102" s="545"/>
      <c r="IMH102" s="545"/>
      <c r="IMI102" s="545"/>
      <c r="IMJ102" s="545"/>
      <c r="IMN102" s="545"/>
      <c r="IMP102" s="545"/>
      <c r="IMQ102" s="545"/>
      <c r="IMR102" s="545"/>
      <c r="IMV102" s="545"/>
      <c r="IMX102" s="545"/>
      <c r="IMY102" s="545"/>
      <c r="IMZ102" s="545"/>
      <c r="IND102" s="545"/>
      <c r="INF102" s="545"/>
      <c r="ING102" s="545"/>
      <c r="INH102" s="545"/>
      <c r="INL102" s="545"/>
      <c r="INN102" s="545"/>
      <c r="INO102" s="545"/>
      <c r="INP102" s="545"/>
      <c r="INT102" s="545"/>
      <c r="INV102" s="545"/>
      <c r="INW102" s="545"/>
      <c r="INX102" s="545"/>
      <c r="IOB102" s="545"/>
      <c r="IOD102" s="545"/>
      <c r="IOE102" s="545"/>
      <c r="IOF102" s="545"/>
      <c r="IOJ102" s="545"/>
      <c r="IOL102" s="545"/>
      <c r="IOM102" s="545"/>
      <c r="ION102" s="545"/>
      <c r="IOR102" s="545"/>
      <c r="IOT102" s="545"/>
      <c r="IOU102" s="545"/>
      <c r="IOV102" s="545"/>
      <c r="IOZ102" s="545"/>
      <c r="IPB102" s="545"/>
      <c r="IPC102" s="545"/>
      <c r="IPD102" s="545"/>
      <c r="IPH102" s="545"/>
      <c r="IPJ102" s="545"/>
      <c r="IPK102" s="545"/>
      <c r="IPL102" s="545"/>
      <c r="IPP102" s="545"/>
      <c r="IPR102" s="545"/>
      <c r="IPS102" s="545"/>
      <c r="IPT102" s="545"/>
      <c r="IPX102" s="545"/>
      <c r="IPZ102" s="545"/>
      <c r="IQA102" s="545"/>
      <c r="IQB102" s="545"/>
      <c r="IQF102" s="545"/>
      <c r="IQH102" s="545"/>
      <c r="IQI102" s="545"/>
      <c r="IQJ102" s="545"/>
      <c r="IQN102" s="545"/>
      <c r="IQP102" s="545"/>
      <c r="IQQ102" s="545"/>
      <c r="IQR102" s="545"/>
      <c r="IQV102" s="545"/>
      <c r="IQX102" s="545"/>
      <c r="IQY102" s="545"/>
      <c r="IQZ102" s="545"/>
      <c r="IRD102" s="545"/>
      <c r="IRF102" s="545"/>
      <c r="IRG102" s="545"/>
      <c r="IRH102" s="545"/>
      <c r="IRL102" s="545"/>
      <c r="IRN102" s="545"/>
      <c r="IRO102" s="545"/>
      <c r="IRP102" s="545"/>
      <c r="IRT102" s="545"/>
      <c r="IRV102" s="545"/>
      <c r="IRW102" s="545"/>
      <c r="IRX102" s="545"/>
      <c r="ISB102" s="545"/>
      <c r="ISD102" s="545"/>
      <c r="ISE102" s="545"/>
      <c r="ISF102" s="545"/>
      <c r="ISJ102" s="545"/>
      <c r="ISL102" s="545"/>
      <c r="ISM102" s="545"/>
      <c r="ISN102" s="545"/>
      <c r="ISR102" s="545"/>
      <c r="IST102" s="545"/>
      <c r="ISU102" s="545"/>
      <c r="ISV102" s="545"/>
      <c r="ISZ102" s="545"/>
      <c r="ITB102" s="545"/>
      <c r="ITC102" s="545"/>
      <c r="ITD102" s="545"/>
      <c r="ITH102" s="545"/>
      <c r="ITJ102" s="545"/>
      <c r="ITK102" s="545"/>
      <c r="ITL102" s="545"/>
      <c r="ITP102" s="545"/>
      <c r="ITR102" s="545"/>
      <c r="ITS102" s="545"/>
      <c r="ITT102" s="545"/>
      <c r="ITX102" s="545"/>
      <c r="ITZ102" s="545"/>
      <c r="IUA102" s="545"/>
      <c r="IUB102" s="545"/>
      <c r="IUF102" s="545"/>
      <c r="IUH102" s="545"/>
      <c r="IUI102" s="545"/>
      <c r="IUJ102" s="545"/>
      <c r="IUN102" s="545"/>
      <c r="IUP102" s="545"/>
      <c r="IUQ102" s="545"/>
      <c r="IUR102" s="545"/>
      <c r="IUV102" s="545"/>
      <c r="IUX102" s="545"/>
      <c r="IUY102" s="545"/>
      <c r="IUZ102" s="545"/>
      <c r="IVD102" s="545"/>
      <c r="IVF102" s="545"/>
      <c r="IVG102" s="545"/>
      <c r="IVH102" s="545"/>
      <c r="IVL102" s="545"/>
      <c r="IVN102" s="545"/>
      <c r="IVO102" s="545"/>
      <c r="IVP102" s="545"/>
      <c r="IVT102" s="545"/>
      <c r="IVV102" s="545"/>
      <c r="IVW102" s="545"/>
      <c r="IVX102" s="545"/>
      <c r="IWB102" s="545"/>
      <c r="IWD102" s="545"/>
      <c r="IWE102" s="545"/>
      <c r="IWF102" s="545"/>
      <c r="IWJ102" s="545"/>
      <c r="IWL102" s="545"/>
      <c r="IWM102" s="545"/>
      <c r="IWN102" s="545"/>
      <c r="IWR102" s="545"/>
      <c r="IWT102" s="545"/>
      <c r="IWU102" s="545"/>
      <c r="IWV102" s="545"/>
      <c r="IWZ102" s="545"/>
      <c r="IXB102" s="545"/>
      <c r="IXC102" s="545"/>
      <c r="IXD102" s="545"/>
      <c r="IXH102" s="545"/>
      <c r="IXJ102" s="545"/>
      <c r="IXK102" s="545"/>
      <c r="IXL102" s="545"/>
      <c r="IXP102" s="545"/>
      <c r="IXR102" s="545"/>
      <c r="IXS102" s="545"/>
      <c r="IXT102" s="545"/>
      <c r="IXX102" s="545"/>
      <c r="IXZ102" s="545"/>
      <c r="IYA102" s="545"/>
      <c r="IYB102" s="545"/>
      <c r="IYF102" s="545"/>
      <c r="IYH102" s="545"/>
      <c r="IYI102" s="545"/>
      <c r="IYJ102" s="545"/>
      <c r="IYN102" s="545"/>
      <c r="IYP102" s="545"/>
      <c r="IYQ102" s="545"/>
      <c r="IYR102" s="545"/>
      <c r="IYV102" s="545"/>
      <c r="IYX102" s="545"/>
      <c r="IYY102" s="545"/>
      <c r="IYZ102" s="545"/>
      <c r="IZD102" s="545"/>
      <c r="IZF102" s="545"/>
      <c r="IZG102" s="545"/>
      <c r="IZH102" s="545"/>
      <c r="IZL102" s="545"/>
      <c r="IZN102" s="545"/>
      <c r="IZO102" s="545"/>
      <c r="IZP102" s="545"/>
      <c r="IZT102" s="545"/>
      <c r="IZV102" s="545"/>
      <c r="IZW102" s="545"/>
      <c r="IZX102" s="545"/>
      <c r="JAB102" s="545"/>
      <c r="JAD102" s="545"/>
      <c r="JAE102" s="545"/>
      <c r="JAF102" s="545"/>
      <c r="JAJ102" s="545"/>
      <c r="JAL102" s="545"/>
      <c r="JAM102" s="545"/>
      <c r="JAN102" s="545"/>
      <c r="JAR102" s="545"/>
      <c r="JAT102" s="545"/>
      <c r="JAU102" s="545"/>
      <c r="JAV102" s="545"/>
      <c r="JAZ102" s="545"/>
      <c r="JBB102" s="545"/>
      <c r="JBC102" s="545"/>
      <c r="JBD102" s="545"/>
      <c r="JBH102" s="545"/>
      <c r="JBJ102" s="545"/>
      <c r="JBK102" s="545"/>
      <c r="JBL102" s="545"/>
      <c r="JBP102" s="545"/>
      <c r="JBR102" s="545"/>
      <c r="JBS102" s="545"/>
      <c r="JBT102" s="545"/>
      <c r="JBX102" s="545"/>
      <c r="JBZ102" s="545"/>
      <c r="JCA102" s="545"/>
      <c r="JCB102" s="545"/>
      <c r="JCF102" s="545"/>
      <c r="JCH102" s="545"/>
      <c r="JCI102" s="545"/>
      <c r="JCJ102" s="545"/>
      <c r="JCN102" s="545"/>
      <c r="JCP102" s="545"/>
      <c r="JCQ102" s="545"/>
      <c r="JCR102" s="545"/>
      <c r="JCV102" s="545"/>
      <c r="JCX102" s="545"/>
      <c r="JCY102" s="545"/>
      <c r="JCZ102" s="545"/>
      <c r="JDD102" s="545"/>
      <c r="JDF102" s="545"/>
      <c r="JDG102" s="545"/>
      <c r="JDH102" s="545"/>
      <c r="JDL102" s="545"/>
      <c r="JDN102" s="545"/>
      <c r="JDO102" s="545"/>
      <c r="JDP102" s="545"/>
      <c r="JDT102" s="545"/>
      <c r="JDV102" s="545"/>
      <c r="JDW102" s="545"/>
      <c r="JDX102" s="545"/>
      <c r="JEB102" s="545"/>
      <c r="JED102" s="545"/>
      <c r="JEE102" s="545"/>
      <c r="JEF102" s="545"/>
      <c r="JEJ102" s="545"/>
      <c r="JEL102" s="545"/>
      <c r="JEM102" s="545"/>
      <c r="JEN102" s="545"/>
      <c r="JER102" s="545"/>
      <c r="JET102" s="545"/>
      <c r="JEU102" s="545"/>
      <c r="JEV102" s="545"/>
      <c r="JEZ102" s="545"/>
      <c r="JFB102" s="545"/>
      <c r="JFC102" s="545"/>
      <c r="JFD102" s="545"/>
      <c r="JFH102" s="545"/>
      <c r="JFJ102" s="545"/>
      <c r="JFK102" s="545"/>
      <c r="JFL102" s="545"/>
      <c r="JFP102" s="545"/>
      <c r="JFR102" s="545"/>
      <c r="JFS102" s="545"/>
      <c r="JFT102" s="545"/>
      <c r="JFX102" s="545"/>
      <c r="JFZ102" s="545"/>
      <c r="JGA102" s="545"/>
      <c r="JGB102" s="545"/>
      <c r="JGF102" s="545"/>
      <c r="JGH102" s="545"/>
      <c r="JGI102" s="545"/>
      <c r="JGJ102" s="545"/>
      <c r="JGN102" s="545"/>
      <c r="JGP102" s="545"/>
      <c r="JGQ102" s="545"/>
      <c r="JGR102" s="545"/>
      <c r="JGV102" s="545"/>
      <c r="JGX102" s="545"/>
      <c r="JGY102" s="545"/>
      <c r="JGZ102" s="545"/>
      <c r="JHD102" s="545"/>
      <c r="JHF102" s="545"/>
      <c r="JHG102" s="545"/>
      <c r="JHH102" s="545"/>
      <c r="JHL102" s="545"/>
      <c r="JHN102" s="545"/>
      <c r="JHO102" s="545"/>
      <c r="JHP102" s="545"/>
      <c r="JHT102" s="545"/>
      <c r="JHV102" s="545"/>
      <c r="JHW102" s="545"/>
      <c r="JHX102" s="545"/>
      <c r="JIB102" s="545"/>
      <c r="JID102" s="545"/>
      <c r="JIE102" s="545"/>
      <c r="JIF102" s="545"/>
      <c r="JIJ102" s="545"/>
      <c r="JIL102" s="545"/>
      <c r="JIM102" s="545"/>
      <c r="JIN102" s="545"/>
      <c r="JIR102" s="545"/>
      <c r="JIT102" s="545"/>
      <c r="JIU102" s="545"/>
      <c r="JIV102" s="545"/>
      <c r="JIZ102" s="545"/>
      <c r="JJB102" s="545"/>
      <c r="JJC102" s="545"/>
      <c r="JJD102" s="545"/>
      <c r="JJH102" s="545"/>
      <c r="JJJ102" s="545"/>
      <c r="JJK102" s="545"/>
      <c r="JJL102" s="545"/>
      <c r="JJP102" s="545"/>
      <c r="JJR102" s="545"/>
      <c r="JJS102" s="545"/>
      <c r="JJT102" s="545"/>
      <c r="JJX102" s="545"/>
      <c r="JJZ102" s="545"/>
      <c r="JKA102" s="545"/>
      <c r="JKB102" s="545"/>
      <c r="JKF102" s="545"/>
      <c r="JKH102" s="545"/>
      <c r="JKI102" s="545"/>
      <c r="JKJ102" s="545"/>
      <c r="JKN102" s="545"/>
      <c r="JKP102" s="545"/>
      <c r="JKQ102" s="545"/>
      <c r="JKR102" s="545"/>
      <c r="JKV102" s="545"/>
      <c r="JKX102" s="545"/>
      <c r="JKY102" s="545"/>
      <c r="JKZ102" s="545"/>
      <c r="JLD102" s="545"/>
      <c r="JLF102" s="545"/>
      <c r="JLG102" s="545"/>
      <c r="JLH102" s="545"/>
      <c r="JLL102" s="545"/>
      <c r="JLN102" s="545"/>
      <c r="JLO102" s="545"/>
      <c r="JLP102" s="545"/>
      <c r="JLT102" s="545"/>
      <c r="JLV102" s="545"/>
      <c r="JLW102" s="545"/>
      <c r="JLX102" s="545"/>
      <c r="JMB102" s="545"/>
      <c r="JMD102" s="545"/>
      <c r="JME102" s="545"/>
      <c r="JMF102" s="545"/>
      <c r="JMJ102" s="545"/>
      <c r="JML102" s="545"/>
      <c r="JMM102" s="545"/>
      <c r="JMN102" s="545"/>
      <c r="JMR102" s="545"/>
      <c r="JMT102" s="545"/>
      <c r="JMU102" s="545"/>
      <c r="JMV102" s="545"/>
      <c r="JMZ102" s="545"/>
      <c r="JNB102" s="545"/>
      <c r="JNC102" s="545"/>
      <c r="JND102" s="545"/>
      <c r="JNH102" s="545"/>
      <c r="JNJ102" s="545"/>
      <c r="JNK102" s="545"/>
      <c r="JNL102" s="545"/>
      <c r="JNP102" s="545"/>
      <c r="JNR102" s="545"/>
      <c r="JNS102" s="545"/>
      <c r="JNT102" s="545"/>
      <c r="JNX102" s="545"/>
      <c r="JNZ102" s="545"/>
      <c r="JOA102" s="545"/>
      <c r="JOB102" s="545"/>
      <c r="JOF102" s="545"/>
      <c r="JOH102" s="545"/>
      <c r="JOI102" s="545"/>
      <c r="JOJ102" s="545"/>
      <c r="JON102" s="545"/>
      <c r="JOP102" s="545"/>
      <c r="JOQ102" s="545"/>
      <c r="JOR102" s="545"/>
      <c r="JOV102" s="545"/>
      <c r="JOX102" s="545"/>
      <c r="JOY102" s="545"/>
      <c r="JOZ102" s="545"/>
      <c r="JPD102" s="545"/>
      <c r="JPF102" s="545"/>
      <c r="JPG102" s="545"/>
      <c r="JPH102" s="545"/>
      <c r="JPL102" s="545"/>
      <c r="JPN102" s="545"/>
      <c r="JPO102" s="545"/>
      <c r="JPP102" s="545"/>
      <c r="JPT102" s="545"/>
      <c r="JPV102" s="545"/>
      <c r="JPW102" s="545"/>
      <c r="JPX102" s="545"/>
      <c r="JQB102" s="545"/>
      <c r="JQD102" s="545"/>
      <c r="JQE102" s="545"/>
      <c r="JQF102" s="545"/>
      <c r="JQJ102" s="545"/>
      <c r="JQL102" s="545"/>
      <c r="JQM102" s="545"/>
      <c r="JQN102" s="545"/>
      <c r="JQR102" s="545"/>
      <c r="JQT102" s="545"/>
      <c r="JQU102" s="545"/>
      <c r="JQV102" s="545"/>
      <c r="JQZ102" s="545"/>
      <c r="JRB102" s="545"/>
      <c r="JRC102" s="545"/>
      <c r="JRD102" s="545"/>
      <c r="JRH102" s="545"/>
      <c r="JRJ102" s="545"/>
      <c r="JRK102" s="545"/>
      <c r="JRL102" s="545"/>
      <c r="JRP102" s="545"/>
      <c r="JRR102" s="545"/>
      <c r="JRS102" s="545"/>
      <c r="JRT102" s="545"/>
      <c r="JRX102" s="545"/>
      <c r="JRZ102" s="545"/>
      <c r="JSA102" s="545"/>
      <c r="JSB102" s="545"/>
      <c r="JSF102" s="545"/>
      <c r="JSH102" s="545"/>
      <c r="JSI102" s="545"/>
      <c r="JSJ102" s="545"/>
      <c r="JSN102" s="545"/>
      <c r="JSP102" s="545"/>
      <c r="JSQ102" s="545"/>
      <c r="JSR102" s="545"/>
      <c r="JSV102" s="545"/>
      <c r="JSX102" s="545"/>
      <c r="JSY102" s="545"/>
      <c r="JSZ102" s="545"/>
      <c r="JTD102" s="545"/>
      <c r="JTF102" s="545"/>
      <c r="JTG102" s="545"/>
      <c r="JTH102" s="545"/>
      <c r="JTL102" s="545"/>
      <c r="JTN102" s="545"/>
      <c r="JTO102" s="545"/>
      <c r="JTP102" s="545"/>
      <c r="JTT102" s="545"/>
      <c r="JTV102" s="545"/>
      <c r="JTW102" s="545"/>
      <c r="JTX102" s="545"/>
      <c r="JUB102" s="545"/>
      <c r="JUD102" s="545"/>
      <c r="JUE102" s="545"/>
      <c r="JUF102" s="545"/>
      <c r="JUJ102" s="545"/>
      <c r="JUL102" s="545"/>
      <c r="JUM102" s="545"/>
      <c r="JUN102" s="545"/>
      <c r="JUR102" s="545"/>
      <c r="JUT102" s="545"/>
      <c r="JUU102" s="545"/>
      <c r="JUV102" s="545"/>
      <c r="JUZ102" s="545"/>
      <c r="JVB102" s="545"/>
      <c r="JVC102" s="545"/>
      <c r="JVD102" s="545"/>
      <c r="JVH102" s="545"/>
      <c r="JVJ102" s="545"/>
      <c r="JVK102" s="545"/>
      <c r="JVL102" s="545"/>
      <c r="JVP102" s="545"/>
      <c r="JVR102" s="545"/>
      <c r="JVS102" s="545"/>
      <c r="JVT102" s="545"/>
      <c r="JVX102" s="545"/>
      <c r="JVZ102" s="545"/>
      <c r="JWA102" s="545"/>
      <c r="JWB102" s="545"/>
      <c r="JWF102" s="545"/>
      <c r="JWH102" s="545"/>
      <c r="JWI102" s="545"/>
      <c r="JWJ102" s="545"/>
      <c r="JWN102" s="545"/>
      <c r="JWP102" s="545"/>
      <c r="JWQ102" s="545"/>
      <c r="JWR102" s="545"/>
      <c r="JWV102" s="545"/>
      <c r="JWX102" s="545"/>
      <c r="JWY102" s="545"/>
      <c r="JWZ102" s="545"/>
      <c r="JXD102" s="545"/>
      <c r="JXF102" s="545"/>
      <c r="JXG102" s="545"/>
      <c r="JXH102" s="545"/>
      <c r="JXL102" s="545"/>
      <c r="JXN102" s="545"/>
      <c r="JXO102" s="545"/>
      <c r="JXP102" s="545"/>
      <c r="JXT102" s="545"/>
      <c r="JXV102" s="545"/>
      <c r="JXW102" s="545"/>
      <c r="JXX102" s="545"/>
      <c r="JYB102" s="545"/>
      <c r="JYD102" s="545"/>
      <c r="JYE102" s="545"/>
      <c r="JYF102" s="545"/>
      <c r="JYJ102" s="545"/>
      <c r="JYL102" s="545"/>
      <c r="JYM102" s="545"/>
      <c r="JYN102" s="545"/>
      <c r="JYR102" s="545"/>
      <c r="JYT102" s="545"/>
      <c r="JYU102" s="545"/>
      <c r="JYV102" s="545"/>
      <c r="JYZ102" s="545"/>
      <c r="JZB102" s="545"/>
      <c r="JZC102" s="545"/>
      <c r="JZD102" s="545"/>
      <c r="JZH102" s="545"/>
      <c r="JZJ102" s="545"/>
      <c r="JZK102" s="545"/>
      <c r="JZL102" s="545"/>
      <c r="JZP102" s="545"/>
      <c r="JZR102" s="545"/>
      <c r="JZS102" s="545"/>
      <c r="JZT102" s="545"/>
      <c r="JZX102" s="545"/>
      <c r="JZZ102" s="545"/>
      <c r="KAA102" s="545"/>
      <c r="KAB102" s="545"/>
      <c r="KAF102" s="545"/>
      <c r="KAH102" s="545"/>
      <c r="KAI102" s="545"/>
      <c r="KAJ102" s="545"/>
      <c r="KAN102" s="545"/>
      <c r="KAP102" s="545"/>
      <c r="KAQ102" s="545"/>
      <c r="KAR102" s="545"/>
      <c r="KAV102" s="545"/>
      <c r="KAX102" s="545"/>
      <c r="KAY102" s="545"/>
      <c r="KAZ102" s="545"/>
      <c r="KBD102" s="545"/>
      <c r="KBF102" s="545"/>
      <c r="KBG102" s="545"/>
      <c r="KBH102" s="545"/>
      <c r="KBL102" s="545"/>
      <c r="KBN102" s="545"/>
      <c r="KBO102" s="545"/>
      <c r="KBP102" s="545"/>
      <c r="KBT102" s="545"/>
      <c r="KBV102" s="545"/>
      <c r="KBW102" s="545"/>
      <c r="KBX102" s="545"/>
      <c r="KCB102" s="545"/>
      <c r="KCD102" s="545"/>
      <c r="KCE102" s="545"/>
      <c r="KCF102" s="545"/>
      <c r="KCJ102" s="545"/>
      <c r="KCL102" s="545"/>
      <c r="KCM102" s="545"/>
      <c r="KCN102" s="545"/>
      <c r="KCR102" s="545"/>
      <c r="KCT102" s="545"/>
      <c r="KCU102" s="545"/>
      <c r="KCV102" s="545"/>
      <c r="KCZ102" s="545"/>
      <c r="KDB102" s="545"/>
      <c r="KDC102" s="545"/>
      <c r="KDD102" s="545"/>
      <c r="KDH102" s="545"/>
      <c r="KDJ102" s="545"/>
      <c r="KDK102" s="545"/>
      <c r="KDL102" s="545"/>
      <c r="KDP102" s="545"/>
      <c r="KDR102" s="545"/>
      <c r="KDS102" s="545"/>
      <c r="KDT102" s="545"/>
      <c r="KDX102" s="545"/>
      <c r="KDZ102" s="545"/>
      <c r="KEA102" s="545"/>
      <c r="KEB102" s="545"/>
      <c r="KEF102" s="545"/>
      <c r="KEH102" s="545"/>
      <c r="KEI102" s="545"/>
      <c r="KEJ102" s="545"/>
      <c r="KEN102" s="545"/>
      <c r="KEP102" s="545"/>
      <c r="KEQ102" s="545"/>
      <c r="KER102" s="545"/>
      <c r="KEV102" s="545"/>
      <c r="KEX102" s="545"/>
      <c r="KEY102" s="545"/>
      <c r="KEZ102" s="545"/>
      <c r="KFD102" s="545"/>
      <c r="KFF102" s="545"/>
      <c r="KFG102" s="545"/>
      <c r="KFH102" s="545"/>
      <c r="KFL102" s="545"/>
      <c r="KFN102" s="545"/>
      <c r="KFO102" s="545"/>
      <c r="KFP102" s="545"/>
      <c r="KFT102" s="545"/>
      <c r="KFV102" s="545"/>
      <c r="KFW102" s="545"/>
      <c r="KFX102" s="545"/>
      <c r="KGB102" s="545"/>
      <c r="KGD102" s="545"/>
      <c r="KGE102" s="545"/>
      <c r="KGF102" s="545"/>
      <c r="KGJ102" s="545"/>
      <c r="KGL102" s="545"/>
      <c r="KGM102" s="545"/>
      <c r="KGN102" s="545"/>
      <c r="KGR102" s="545"/>
      <c r="KGT102" s="545"/>
      <c r="KGU102" s="545"/>
      <c r="KGV102" s="545"/>
      <c r="KGZ102" s="545"/>
      <c r="KHB102" s="545"/>
      <c r="KHC102" s="545"/>
      <c r="KHD102" s="545"/>
      <c r="KHH102" s="545"/>
      <c r="KHJ102" s="545"/>
      <c r="KHK102" s="545"/>
      <c r="KHL102" s="545"/>
      <c r="KHP102" s="545"/>
      <c r="KHR102" s="545"/>
      <c r="KHS102" s="545"/>
      <c r="KHT102" s="545"/>
      <c r="KHX102" s="545"/>
      <c r="KHZ102" s="545"/>
      <c r="KIA102" s="545"/>
      <c r="KIB102" s="545"/>
      <c r="KIF102" s="545"/>
      <c r="KIH102" s="545"/>
      <c r="KII102" s="545"/>
      <c r="KIJ102" s="545"/>
      <c r="KIN102" s="545"/>
      <c r="KIP102" s="545"/>
      <c r="KIQ102" s="545"/>
      <c r="KIR102" s="545"/>
      <c r="KIV102" s="545"/>
      <c r="KIX102" s="545"/>
      <c r="KIY102" s="545"/>
      <c r="KIZ102" s="545"/>
      <c r="KJD102" s="545"/>
      <c r="KJF102" s="545"/>
      <c r="KJG102" s="545"/>
      <c r="KJH102" s="545"/>
      <c r="KJL102" s="545"/>
      <c r="KJN102" s="545"/>
      <c r="KJO102" s="545"/>
      <c r="KJP102" s="545"/>
      <c r="KJT102" s="545"/>
      <c r="KJV102" s="545"/>
      <c r="KJW102" s="545"/>
      <c r="KJX102" s="545"/>
      <c r="KKB102" s="545"/>
      <c r="KKD102" s="545"/>
      <c r="KKE102" s="545"/>
      <c r="KKF102" s="545"/>
      <c r="KKJ102" s="545"/>
      <c r="KKL102" s="545"/>
      <c r="KKM102" s="545"/>
      <c r="KKN102" s="545"/>
      <c r="KKR102" s="545"/>
      <c r="KKT102" s="545"/>
      <c r="KKU102" s="545"/>
      <c r="KKV102" s="545"/>
      <c r="KKZ102" s="545"/>
      <c r="KLB102" s="545"/>
      <c r="KLC102" s="545"/>
      <c r="KLD102" s="545"/>
      <c r="KLH102" s="545"/>
      <c r="KLJ102" s="545"/>
      <c r="KLK102" s="545"/>
      <c r="KLL102" s="545"/>
      <c r="KLP102" s="545"/>
      <c r="KLR102" s="545"/>
      <c r="KLS102" s="545"/>
      <c r="KLT102" s="545"/>
      <c r="KLX102" s="545"/>
      <c r="KLZ102" s="545"/>
      <c r="KMA102" s="545"/>
      <c r="KMB102" s="545"/>
      <c r="KMF102" s="545"/>
      <c r="KMH102" s="545"/>
      <c r="KMI102" s="545"/>
      <c r="KMJ102" s="545"/>
      <c r="KMN102" s="545"/>
      <c r="KMP102" s="545"/>
      <c r="KMQ102" s="545"/>
      <c r="KMR102" s="545"/>
      <c r="KMV102" s="545"/>
      <c r="KMX102" s="545"/>
      <c r="KMY102" s="545"/>
      <c r="KMZ102" s="545"/>
      <c r="KND102" s="545"/>
      <c r="KNF102" s="545"/>
      <c r="KNG102" s="545"/>
      <c r="KNH102" s="545"/>
      <c r="KNL102" s="545"/>
      <c r="KNN102" s="545"/>
      <c r="KNO102" s="545"/>
      <c r="KNP102" s="545"/>
      <c r="KNT102" s="545"/>
      <c r="KNV102" s="545"/>
      <c r="KNW102" s="545"/>
      <c r="KNX102" s="545"/>
      <c r="KOB102" s="545"/>
      <c r="KOD102" s="545"/>
      <c r="KOE102" s="545"/>
      <c r="KOF102" s="545"/>
      <c r="KOJ102" s="545"/>
      <c r="KOL102" s="545"/>
      <c r="KOM102" s="545"/>
      <c r="KON102" s="545"/>
      <c r="KOR102" s="545"/>
      <c r="KOT102" s="545"/>
      <c r="KOU102" s="545"/>
      <c r="KOV102" s="545"/>
      <c r="KOZ102" s="545"/>
      <c r="KPB102" s="545"/>
      <c r="KPC102" s="545"/>
      <c r="KPD102" s="545"/>
      <c r="KPH102" s="545"/>
      <c r="KPJ102" s="545"/>
      <c r="KPK102" s="545"/>
      <c r="KPL102" s="545"/>
      <c r="KPP102" s="545"/>
      <c r="KPR102" s="545"/>
      <c r="KPS102" s="545"/>
      <c r="KPT102" s="545"/>
      <c r="KPX102" s="545"/>
      <c r="KPZ102" s="545"/>
      <c r="KQA102" s="545"/>
      <c r="KQB102" s="545"/>
      <c r="KQF102" s="545"/>
      <c r="KQH102" s="545"/>
      <c r="KQI102" s="545"/>
      <c r="KQJ102" s="545"/>
      <c r="KQN102" s="545"/>
      <c r="KQP102" s="545"/>
      <c r="KQQ102" s="545"/>
      <c r="KQR102" s="545"/>
      <c r="KQV102" s="545"/>
      <c r="KQX102" s="545"/>
      <c r="KQY102" s="545"/>
      <c r="KQZ102" s="545"/>
      <c r="KRD102" s="545"/>
      <c r="KRF102" s="545"/>
      <c r="KRG102" s="545"/>
      <c r="KRH102" s="545"/>
      <c r="KRL102" s="545"/>
      <c r="KRN102" s="545"/>
      <c r="KRO102" s="545"/>
      <c r="KRP102" s="545"/>
      <c r="KRT102" s="545"/>
      <c r="KRV102" s="545"/>
      <c r="KRW102" s="545"/>
      <c r="KRX102" s="545"/>
      <c r="KSB102" s="545"/>
      <c r="KSD102" s="545"/>
      <c r="KSE102" s="545"/>
      <c r="KSF102" s="545"/>
      <c r="KSJ102" s="545"/>
      <c r="KSL102" s="545"/>
      <c r="KSM102" s="545"/>
      <c r="KSN102" s="545"/>
      <c r="KSR102" s="545"/>
      <c r="KST102" s="545"/>
      <c r="KSU102" s="545"/>
      <c r="KSV102" s="545"/>
      <c r="KSZ102" s="545"/>
      <c r="KTB102" s="545"/>
      <c r="KTC102" s="545"/>
      <c r="KTD102" s="545"/>
      <c r="KTH102" s="545"/>
      <c r="KTJ102" s="545"/>
      <c r="KTK102" s="545"/>
      <c r="KTL102" s="545"/>
      <c r="KTP102" s="545"/>
      <c r="KTR102" s="545"/>
      <c r="KTS102" s="545"/>
      <c r="KTT102" s="545"/>
      <c r="KTX102" s="545"/>
      <c r="KTZ102" s="545"/>
      <c r="KUA102" s="545"/>
      <c r="KUB102" s="545"/>
      <c r="KUF102" s="545"/>
      <c r="KUH102" s="545"/>
      <c r="KUI102" s="545"/>
      <c r="KUJ102" s="545"/>
      <c r="KUN102" s="545"/>
      <c r="KUP102" s="545"/>
      <c r="KUQ102" s="545"/>
      <c r="KUR102" s="545"/>
      <c r="KUV102" s="545"/>
      <c r="KUX102" s="545"/>
      <c r="KUY102" s="545"/>
      <c r="KUZ102" s="545"/>
      <c r="KVD102" s="545"/>
      <c r="KVF102" s="545"/>
      <c r="KVG102" s="545"/>
      <c r="KVH102" s="545"/>
      <c r="KVL102" s="545"/>
      <c r="KVN102" s="545"/>
      <c r="KVO102" s="545"/>
      <c r="KVP102" s="545"/>
      <c r="KVT102" s="545"/>
      <c r="KVV102" s="545"/>
      <c r="KVW102" s="545"/>
      <c r="KVX102" s="545"/>
      <c r="KWB102" s="545"/>
      <c r="KWD102" s="545"/>
      <c r="KWE102" s="545"/>
      <c r="KWF102" s="545"/>
      <c r="KWJ102" s="545"/>
      <c r="KWL102" s="545"/>
      <c r="KWM102" s="545"/>
      <c r="KWN102" s="545"/>
      <c r="KWR102" s="545"/>
      <c r="KWT102" s="545"/>
      <c r="KWU102" s="545"/>
      <c r="KWV102" s="545"/>
      <c r="KWZ102" s="545"/>
      <c r="KXB102" s="545"/>
      <c r="KXC102" s="545"/>
      <c r="KXD102" s="545"/>
      <c r="KXH102" s="545"/>
      <c r="KXJ102" s="545"/>
      <c r="KXK102" s="545"/>
      <c r="KXL102" s="545"/>
      <c r="KXP102" s="545"/>
      <c r="KXR102" s="545"/>
      <c r="KXS102" s="545"/>
      <c r="KXT102" s="545"/>
      <c r="KXX102" s="545"/>
      <c r="KXZ102" s="545"/>
      <c r="KYA102" s="545"/>
      <c r="KYB102" s="545"/>
      <c r="KYF102" s="545"/>
      <c r="KYH102" s="545"/>
      <c r="KYI102" s="545"/>
      <c r="KYJ102" s="545"/>
      <c r="KYN102" s="545"/>
      <c r="KYP102" s="545"/>
      <c r="KYQ102" s="545"/>
      <c r="KYR102" s="545"/>
      <c r="KYV102" s="545"/>
      <c r="KYX102" s="545"/>
      <c r="KYY102" s="545"/>
      <c r="KYZ102" s="545"/>
      <c r="KZD102" s="545"/>
      <c r="KZF102" s="545"/>
      <c r="KZG102" s="545"/>
      <c r="KZH102" s="545"/>
      <c r="KZL102" s="545"/>
      <c r="KZN102" s="545"/>
      <c r="KZO102" s="545"/>
      <c r="KZP102" s="545"/>
      <c r="KZT102" s="545"/>
      <c r="KZV102" s="545"/>
      <c r="KZW102" s="545"/>
      <c r="KZX102" s="545"/>
      <c r="LAB102" s="545"/>
      <c r="LAD102" s="545"/>
      <c r="LAE102" s="545"/>
      <c r="LAF102" s="545"/>
      <c r="LAJ102" s="545"/>
      <c r="LAL102" s="545"/>
      <c r="LAM102" s="545"/>
      <c r="LAN102" s="545"/>
      <c r="LAR102" s="545"/>
      <c r="LAT102" s="545"/>
      <c r="LAU102" s="545"/>
      <c r="LAV102" s="545"/>
      <c r="LAZ102" s="545"/>
      <c r="LBB102" s="545"/>
      <c r="LBC102" s="545"/>
      <c r="LBD102" s="545"/>
      <c r="LBH102" s="545"/>
      <c r="LBJ102" s="545"/>
      <c r="LBK102" s="545"/>
      <c r="LBL102" s="545"/>
      <c r="LBP102" s="545"/>
      <c r="LBR102" s="545"/>
      <c r="LBS102" s="545"/>
      <c r="LBT102" s="545"/>
      <c r="LBX102" s="545"/>
      <c r="LBZ102" s="545"/>
      <c r="LCA102" s="545"/>
      <c r="LCB102" s="545"/>
      <c r="LCF102" s="545"/>
      <c r="LCH102" s="545"/>
      <c r="LCI102" s="545"/>
      <c r="LCJ102" s="545"/>
      <c r="LCN102" s="545"/>
      <c r="LCP102" s="545"/>
      <c r="LCQ102" s="545"/>
      <c r="LCR102" s="545"/>
      <c r="LCV102" s="545"/>
      <c r="LCX102" s="545"/>
      <c r="LCY102" s="545"/>
      <c r="LCZ102" s="545"/>
      <c r="LDD102" s="545"/>
      <c r="LDF102" s="545"/>
      <c r="LDG102" s="545"/>
      <c r="LDH102" s="545"/>
      <c r="LDL102" s="545"/>
      <c r="LDN102" s="545"/>
      <c r="LDO102" s="545"/>
      <c r="LDP102" s="545"/>
      <c r="LDT102" s="545"/>
      <c r="LDV102" s="545"/>
      <c r="LDW102" s="545"/>
      <c r="LDX102" s="545"/>
      <c r="LEB102" s="545"/>
      <c r="LED102" s="545"/>
      <c r="LEE102" s="545"/>
      <c r="LEF102" s="545"/>
      <c r="LEJ102" s="545"/>
      <c r="LEL102" s="545"/>
      <c r="LEM102" s="545"/>
      <c r="LEN102" s="545"/>
      <c r="LER102" s="545"/>
      <c r="LET102" s="545"/>
      <c r="LEU102" s="545"/>
      <c r="LEV102" s="545"/>
      <c r="LEZ102" s="545"/>
      <c r="LFB102" s="545"/>
      <c r="LFC102" s="545"/>
      <c r="LFD102" s="545"/>
      <c r="LFH102" s="545"/>
      <c r="LFJ102" s="545"/>
      <c r="LFK102" s="545"/>
      <c r="LFL102" s="545"/>
      <c r="LFP102" s="545"/>
      <c r="LFR102" s="545"/>
      <c r="LFS102" s="545"/>
      <c r="LFT102" s="545"/>
      <c r="LFX102" s="545"/>
      <c r="LFZ102" s="545"/>
      <c r="LGA102" s="545"/>
      <c r="LGB102" s="545"/>
      <c r="LGF102" s="545"/>
      <c r="LGH102" s="545"/>
      <c r="LGI102" s="545"/>
      <c r="LGJ102" s="545"/>
      <c r="LGN102" s="545"/>
      <c r="LGP102" s="545"/>
      <c r="LGQ102" s="545"/>
      <c r="LGR102" s="545"/>
      <c r="LGV102" s="545"/>
      <c r="LGX102" s="545"/>
      <c r="LGY102" s="545"/>
      <c r="LGZ102" s="545"/>
      <c r="LHD102" s="545"/>
      <c r="LHF102" s="545"/>
      <c r="LHG102" s="545"/>
      <c r="LHH102" s="545"/>
      <c r="LHL102" s="545"/>
      <c r="LHN102" s="545"/>
      <c r="LHO102" s="545"/>
      <c r="LHP102" s="545"/>
      <c r="LHT102" s="545"/>
      <c r="LHV102" s="545"/>
      <c r="LHW102" s="545"/>
      <c r="LHX102" s="545"/>
      <c r="LIB102" s="545"/>
      <c r="LID102" s="545"/>
      <c r="LIE102" s="545"/>
      <c r="LIF102" s="545"/>
      <c r="LIJ102" s="545"/>
      <c r="LIL102" s="545"/>
      <c r="LIM102" s="545"/>
      <c r="LIN102" s="545"/>
      <c r="LIR102" s="545"/>
      <c r="LIT102" s="545"/>
      <c r="LIU102" s="545"/>
      <c r="LIV102" s="545"/>
      <c r="LIZ102" s="545"/>
      <c r="LJB102" s="545"/>
      <c r="LJC102" s="545"/>
      <c r="LJD102" s="545"/>
      <c r="LJH102" s="545"/>
      <c r="LJJ102" s="545"/>
      <c r="LJK102" s="545"/>
      <c r="LJL102" s="545"/>
      <c r="LJP102" s="545"/>
      <c r="LJR102" s="545"/>
      <c r="LJS102" s="545"/>
      <c r="LJT102" s="545"/>
      <c r="LJX102" s="545"/>
      <c r="LJZ102" s="545"/>
      <c r="LKA102" s="545"/>
      <c r="LKB102" s="545"/>
      <c r="LKF102" s="545"/>
      <c r="LKH102" s="545"/>
      <c r="LKI102" s="545"/>
      <c r="LKJ102" s="545"/>
      <c r="LKN102" s="545"/>
      <c r="LKP102" s="545"/>
      <c r="LKQ102" s="545"/>
      <c r="LKR102" s="545"/>
      <c r="LKV102" s="545"/>
      <c r="LKX102" s="545"/>
      <c r="LKY102" s="545"/>
      <c r="LKZ102" s="545"/>
      <c r="LLD102" s="545"/>
      <c r="LLF102" s="545"/>
      <c r="LLG102" s="545"/>
      <c r="LLH102" s="545"/>
      <c r="LLL102" s="545"/>
      <c r="LLN102" s="545"/>
      <c r="LLO102" s="545"/>
      <c r="LLP102" s="545"/>
      <c r="LLT102" s="545"/>
      <c r="LLV102" s="545"/>
      <c r="LLW102" s="545"/>
      <c r="LLX102" s="545"/>
      <c r="LMB102" s="545"/>
      <c r="LMD102" s="545"/>
      <c r="LME102" s="545"/>
      <c r="LMF102" s="545"/>
      <c r="LMJ102" s="545"/>
      <c r="LML102" s="545"/>
      <c r="LMM102" s="545"/>
      <c r="LMN102" s="545"/>
      <c r="LMR102" s="545"/>
      <c r="LMT102" s="545"/>
      <c r="LMU102" s="545"/>
      <c r="LMV102" s="545"/>
      <c r="LMZ102" s="545"/>
      <c r="LNB102" s="545"/>
      <c r="LNC102" s="545"/>
      <c r="LND102" s="545"/>
      <c r="LNH102" s="545"/>
      <c r="LNJ102" s="545"/>
      <c r="LNK102" s="545"/>
      <c r="LNL102" s="545"/>
      <c r="LNP102" s="545"/>
      <c r="LNR102" s="545"/>
      <c r="LNS102" s="545"/>
      <c r="LNT102" s="545"/>
      <c r="LNX102" s="545"/>
      <c r="LNZ102" s="545"/>
      <c r="LOA102" s="545"/>
      <c r="LOB102" s="545"/>
      <c r="LOF102" s="545"/>
      <c r="LOH102" s="545"/>
      <c r="LOI102" s="545"/>
      <c r="LOJ102" s="545"/>
      <c r="LON102" s="545"/>
      <c r="LOP102" s="545"/>
      <c r="LOQ102" s="545"/>
      <c r="LOR102" s="545"/>
      <c r="LOV102" s="545"/>
      <c r="LOX102" s="545"/>
      <c r="LOY102" s="545"/>
      <c r="LOZ102" s="545"/>
      <c r="LPD102" s="545"/>
      <c r="LPF102" s="545"/>
      <c r="LPG102" s="545"/>
      <c r="LPH102" s="545"/>
      <c r="LPL102" s="545"/>
      <c r="LPN102" s="545"/>
      <c r="LPO102" s="545"/>
      <c r="LPP102" s="545"/>
      <c r="LPT102" s="545"/>
      <c r="LPV102" s="545"/>
      <c r="LPW102" s="545"/>
      <c r="LPX102" s="545"/>
      <c r="LQB102" s="545"/>
      <c r="LQD102" s="545"/>
      <c r="LQE102" s="545"/>
      <c r="LQF102" s="545"/>
      <c r="LQJ102" s="545"/>
      <c r="LQL102" s="545"/>
      <c r="LQM102" s="545"/>
      <c r="LQN102" s="545"/>
      <c r="LQR102" s="545"/>
      <c r="LQT102" s="545"/>
      <c r="LQU102" s="545"/>
      <c r="LQV102" s="545"/>
      <c r="LQZ102" s="545"/>
      <c r="LRB102" s="545"/>
      <c r="LRC102" s="545"/>
      <c r="LRD102" s="545"/>
      <c r="LRH102" s="545"/>
      <c r="LRJ102" s="545"/>
      <c r="LRK102" s="545"/>
      <c r="LRL102" s="545"/>
      <c r="LRP102" s="545"/>
      <c r="LRR102" s="545"/>
      <c r="LRS102" s="545"/>
      <c r="LRT102" s="545"/>
      <c r="LRX102" s="545"/>
      <c r="LRZ102" s="545"/>
      <c r="LSA102" s="545"/>
      <c r="LSB102" s="545"/>
      <c r="LSF102" s="545"/>
      <c r="LSH102" s="545"/>
      <c r="LSI102" s="545"/>
      <c r="LSJ102" s="545"/>
      <c r="LSN102" s="545"/>
      <c r="LSP102" s="545"/>
      <c r="LSQ102" s="545"/>
      <c r="LSR102" s="545"/>
      <c r="LSV102" s="545"/>
      <c r="LSX102" s="545"/>
      <c r="LSY102" s="545"/>
      <c r="LSZ102" s="545"/>
      <c r="LTD102" s="545"/>
      <c r="LTF102" s="545"/>
      <c r="LTG102" s="545"/>
      <c r="LTH102" s="545"/>
      <c r="LTL102" s="545"/>
      <c r="LTN102" s="545"/>
      <c r="LTO102" s="545"/>
      <c r="LTP102" s="545"/>
      <c r="LTT102" s="545"/>
      <c r="LTV102" s="545"/>
      <c r="LTW102" s="545"/>
      <c r="LTX102" s="545"/>
      <c r="LUB102" s="545"/>
      <c r="LUD102" s="545"/>
      <c r="LUE102" s="545"/>
      <c r="LUF102" s="545"/>
      <c r="LUJ102" s="545"/>
      <c r="LUL102" s="545"/>
      <c r="LUM102" s="545"/>
      <c r="LUN102" s="545"/>
      <c r="LUR102" s="545"/>
      <c r="LUT102" s="545"/>
      <c r="LUU102" s="545"/>
      <c r="LUV102" s="545"/>
      <c r="LUZ102" s="545"/>
      <c r="LVB102" s="545"/>
      <c r="LVC102" s="545"/>
      <c r="LVD102" s="545"/>
      <c r="LVH102" s="545"/>
      <c r="LVJ102" s="545"/>
      <c r="LVK102" s="545"/>
      <c r="LVL102" s="545"/>
      <c r="LVP102" s="545"/>
      <c r="LVR102" s="545"/>
      <c r="LVS102" s="545"/>
      <c r="LVT102" s="545"/>
      <c r="LVX102" s="545"/>
      <c r="LVZ102" s="545"/>
      <c r="LWA102" s="545"/>
      <c r="LWB102" s="545"/>
      <c r="LWF102" s="545"/>
      <c r="LWH102" s="545"/>
      <c r="LWI102" s="545"/>
      <c r="LWJ102" s="545"/>
      <c r="LWN102" s="545"/>
      <c r="LWP102" s="545"/>
      <c r="LWQ102" s="545"/>
      <c r="LWR102" s="545"/>
      <c r="LWV102" s="545"/>
      <c r="LWX102" s="545"/>
      <c r="LWY102" s="545"/>
      <c r="LWZ102" s="545"/>
      <c r="LXD102" s="545"/>
      <c r="LXF102" s="545"/>
      <c r="LXG102" s="545"/>
      <c r="LXH102" s="545"/>
      <c r="LXL102" s="545"/>
      <c r="LXN102" s="545"/>
      <c r="LXO102" s="545"/>
      <c r="LXP102" s="545"/>
      <c r="LXT102" s="545"/>
      <c r="LXV102" s="545"/>
      <c r="LXW102" s="545"/>
      <c r="LXX102" s="545"/>
      <c r="LYB102" s="545"/>
      <c r="LYD102" s="545"/>
      <c r="LYE102" s="545"/>
      <c r="LYF102" s="545"/>
      <c r="LYJ102" s="545"/>
      <c r="LYL102" s="545"/>
      <c r="LYM102" s="545"/>
      <c r="LYN102" s="545"/>
      <c r="LYR102" s="545"/>
      <c r="LYT102" s="545"/>
      <c r="LYU102" s="545"/>
      <c r="LYV102" s="545"/>
      <c r="LYZ102" s="545"/>
      <c r="LZB102" s="545"/>
      <c r="LZC102" s="545"/>
      <c r="LZD102" s="545"/>
      <c r="LZH102" s="545"/>
      <c r="LZJ102" s="545"/>
      <c r="LZK102" s="545"/>
      <c r="LZL102" s="545"/>
      <c r="LZP102" s="545"/>
      <c r="LZR102" s="545"/>
      <c r="LZS102" s="545"/>
      <c r="LZT102" s="545"/>
      <c r="LZX102" s="545"/>
      <c r="LZZ102" s="545"/>
      <c r="MAA102" s="545"/>
      <c r="MAB102" s="545"/>
      <c r="MAF102" s="545"/>
      <c r="MAH102" s="545"/>
      <c r="MAI102" s="545"/>
      <c r="MAJ102" s="545"/>
      <c r="MAN102" s="545"/>
      <c r="MAP102" s="545"/>
      <c r="MAQ102" s="545"/>
      <c r="MAR102" s="545"/>
      <c r="MAV102" s="545"/>
      <c r="MAX102" s="545"/>
      <c r="MAY102" s="545"/>
      <c r="MAZ102" s="545"/>
      <c r="MBD102" s="545"/>
      <c r="MBF102" s="545"/>
      <c r="MBG102" s="545"/>
      <c r="MBH102" s="545"/>
      <c r="MBL102" s="545"/>
      <c r="MBN102" s="545"/>
      <c r="MBO102" s="545"/>
      <c r="MBP102" s="545"/>
      <c r="MBT102" s="545"/>
      <c r="MBV102" s="545"/>
      <c r="MBW102" s="545"/>
      <c r="MBX102" s="545"/>
      <c r="MCB102" s="545"/>
      <c r="MCD102" s="545"/>
      <c r="MCE102" s="545"/>
      <c r="MCF102" s="545"/>
      <c r="MCJ102" s="545"/>
      <c r="MCL102" s="545"/>
      <c r="MCM102" s="545"/>
      <c r="MCN102" s="545"/>
      <c r="MCR102" s="545"/>
      <c r="MCT102" s="545"/>
      <c r="MCU102" s="545"/>
      <c r="MCV102" s="545"/>
      <c r="MCZ102" s="545"/>
      <c r="MDB102" s="545"/>
      <c r="MDC102" s="545"/>
      <c r="MDD102" s="545"/>
      <c r="MDH102" s="545"/>
      <c r="MDJ102" s="545"/>
      <c r="MDK102" s="545"/>
      <c r="MDL102" s="545"/>
      <c r="MDP102" s="545"/>
      <c r="MDR102" s="545"/>
      <c r="MDS102" s="545"/>
      <c r="MDT102" s="545"/>
      <c r="MDX102" s="545"/>
      <c r="MDZ102" s="545"/>
      <c r="MEA102" s="545"/>
      <c r="MEB102" s="545"/>
      <c r="MEF102" s="545"/>
      <c r="MEH102" s="545"/>
      <c r="MEI102" s="545"/>
      <c r="MEJ102" s="545"/>
      <c r="MEN102" s="545"/>
      <c r="MEP102" s="545"/>
      <c r="MEQ102" s="545"/>
      <c r="MER102" s="545"/>
      <c r="MEV102" s="545"/>
      <c r="MEX102" s="545"/>
      <c r="MEY102" s="545"/>
      <c r="MEZ102" s="545"/>
      <c r="MFD102" s="545"/>
      <c r="MFF102" s="545"/>
      <c r="MFG102" s="545"/>
      <c r="MFH102" s="545"/>
      <c r="MFL102" s="545"/>
      <c r="MFN102" s="545"/>
      <c r="MFO102" s="545"/>
      <c r="MFP102" s="545"/>
      <c r="MFT102" s="545"/>
      <c r="MFV102" s="545"/>
      <c r="MFW102" s="545"/>
      <c r="MFX102" s="545"/>
      <c r="MGB102" s="545"/>
      <c r="MGD102" s="545"/>
      <c r="MGE102" s="545"/>
      <c r="MGF102" s="545"/>
      <c r="MGJ102" s="545"/>
      <c r="MGL102" s="545"/>
      <c r="MGM102" s="545"/>
      <c r="MGN102" s="545"/>
      <c r="MGR102" s="545"/>
      <c r="MGT102" s="545"/>
      <c r="MGU102" s="545"/>
      <c r="MGV102" s="545"/>
      <c r="MGZ102" s="545"/>
      <c r="MHB102" s="545"/>
      <c r="MHC102" s="545"/>
      <c r="MHD102" s="545"/>
      <c r="MHH102" s="545"/>
      <c r="MHJ102" s="545"/>
      <c r="MHK102" s="545"/>
      <c r="MHL102" s="545"/>
      <c r="MHP102" s="545"/>
      <c r="MHR102" s="545"/>
      <c r="MHS102" s="545"/>
      <c r="MHT102" s="545"/>
      <c r="MHX102" s="545"/>
      <c r="MHZ102" s="545"/>
      <c r="MIA102" s="545"/>
      <c r="MIB102" s="545"/>
      <c r="MIF102" s="545"/>
      <c r="MIH102" s="545"/>
      <c r="MII102" s="545"/>
      <c r="MIJ102" s="545"/>
      <c r="MIN102" s="545"/>
      <c r="MIP102" s="545"/>
      <c r="MIQ102" s="545"/>
      <c r="MIR102" s="545"/>
      <c r="MIV102" s="545"/>
      <c r="MIX102" s="545"/>
      <c r="MIY102" s="545"/>
      <c r="MIZ102" s="545"/>
      <c r="MJD102" s="545"/>
      <c r="MJF102" s="545"/>
      <c r="MJG102" s="545"/>
      <c r="MJH102" s="545"/>
      <c r="MJL102" s="545"/>
      <c r="MJN102" s="545"/>
      <c r="MJO102" s="545"/>
      <c r="MJP102" s="545"/>
      <c r="MJT102" s="545"/>
      <c r="MJV102" s="545"/>
      <c r="MJW102" s="545"/>
      <c r="MJX102" s="545"/>
      <c r="MKB102" s="545"/>
      <c r="MKD102" s="545"/>
      <c r="MKE102" s="545"/>
      <c r="MKF102" s="545"/>
      <c r="MKJ102" s="545"/>
      <c r="MKL102" s="545"/>
      <c r="MKM102" s="545"/>
      <c r="MKN102" s="545"/>
      <c r="MKR102" s="545"/>
      <c r="MKT102" s="545"/>
      <c r="MKU102" s="545"/>
      <c r="MKV102" s="545"/>
      <c r="MKZ102" s="545"/>
      <c r="MLB102" s="545"/>
      <c r="MLC102" s="545"/>
      <c r="MLD102" s="545"/>
      <c r="MLH102" s="545"/>
      <c r="MLJ102" s="545"/>
      <c r="MLK102" s="545"/>
      <c r="MLL102" s="545"/>
      <c r="MLP102" s="545"/>
      <c r="MLR102" s="545"/>
      <c r="MLS102" s="545"/>
      <c r="MLT102" s="545"/>
      <c r="MLX102" s="545"/>
      <c r="MLZ102" s="545"/>
      <c r="MMA102" s="545"/>
      <c r="MMB102" s="545"/>
      <c r="MMF102" s="545"/>
      <c r="MMH102" s="545"/>
      <c r="MMI102" s="545"/>
      <c r="MMJ102" s="545"/>
      <c r="MMN102" s="545"/>
      <c r="MMP102" s="545"/>
      <c r="MMQ102" s="545"/>
      <c r="MMR102" s="545"/>
      <c r="MMV102" s="545"/>
      <c r="MMX102" s="545"/>
      <c r="MMY102" s="545"/>
      <c r="MMZ102" s="545"/>
      <c r="MND102" s="545"/>
      <c r="MNF102" s="545"/>
      <c r="MNG102" s="545"/>
      <c r="MNH102" s="545"/>
      <c r="MNL102" s="545"/>
      <c r="MNN102" s="545"/>
      <c r="MNO102" s="545"/>
      <c r="MNP102" s="545"/>
      <c r="MNT102" s="545"/>
      <c r="MNV102" s="545"/>
      <c r="MNW102" s="545"/>
      <c r="MNX102" s="545"/>
      <c r="MOB102" s="545"/>
      <c r="MOD102" s="545"/>
      <c r="MOE102" s="545"/>
      <c r="MOF102" s="545"/>
      <c r="MOJ102" s="545"/>
      <c r="MOL102" s="545"/>
      <c r="MOM102" s="545"/>
      <c r="MON102" s="545"/>
      <c r="MOR102" s="545"/>
      <c r="MOT102" s="545"/>
      <c r="MOU102" s="545"/>
      <c r="MOV102" s="545"/>
      <c r="MOZ102" s="545"/>
      <c r="MPB102" s="545"/>
      <c r="MPC102" s="545"/>
      <c r="MPD102" s="545"/>
      <c r="MPH102" s="545"/>
      <c r="MPJ102" s="545"/>
      <c r="MPK102" s="545"/>
      <c r="MPL102" s="545"/>
      <c r="MPP102" s="545"/>
      <c r="MPR102" s="545"/>
      <c r="MPS102" s="545"/>
      <c r="MPT102" s="545"/>
      <c r="MPX102" s="545"/>
      <c r="MPZ102" s="545"/>
      <c r="MQA102" s="545"/>
      <c r="MQB102" s="545"/>
      <c r="MQF102" s="545"/>
      <c r="MQH102" s="545"/>
      <c r="MQI102" s="545"/>
      <c r="MQJ102" s="545"/>
      <c r="MQN102" s="545"/>
      <c r="MQP102" s="545"/>
      <c r="MQQ102" s="545"/>
      <c r="MQR102" s="545"/>
      <c r="MQV102" s="545"/>
      <c r="MQX102" s="545"/>
      <c r="MQY102" s="545"/>
      <c r="MQZ102" s="545"/>
      <c r="MRD102" s="545"/>
      <c r="MRF102" s="545"/>
      <c r="MRG102" s="545"/>
      <c r="MRH102" s="545"/>
      <c r="MRL102" s="545"/>
      <c r="MRN102" s="545"/>
      <c r="MRO102" s="545"/>
      <c r="MRP102" s="545"/>
      <c r="MRT102" s="545"/>
      <c r="MRV102" s="545"/>
      <c r="MRW102" s="545"/>
      <c r="MRX102" s="545"/>
      <c r="MSB102" s="545"/>
      <c r="MSD102" s="545"/>
      <c r="MSE102" s="545"/>
      <c r="MSF102" s="545"/>
      <c r="MSJ102" s="545"/>
      <c r="MSL102" s="545"/>
      <c r="MSM102" s="545"/>
      <c r="MSN102" s="545"/>
      <c r="MSR102" s="545"/>
      <c r="MST102" s="545"/>
      <c r="MSU102" s="545"/>
      <c r="MSV102" s="545"/>
      <c r="MSZ102" s="545"/>
      <c r="MTB102" s="545"/>
      <c r="MTC102" s="545"/>
      <c r="MTD102" s="545"/>
      <c r="MTH102" s="545"/>
      <c r="MTJ102" s="545"/>
      <c r="MTK102" s="545"/>
      <c r="MTL102" s="545"/>
      <c r="MTP102" s="545"/>
      <c r="MTR102" s="545"/>
      <c r="MTS102" s="545"/>
      <c r="MTT102" s="545"/>
      <c r="MTX102" s="545"/>
      <c r="MTZ102" s="545"/>
      <c r="MUA102" s="545"/>
      <c r="MUB102" s="545"/>
      <c r="MUF102" s="545"/>
      <c r="MUH102" s="545"/>
      <c r="MUI102" s="545"/>
      <c r="MUJ102" s="545"/>
      <c r="MUN102" s="545"/>
      <c r="MUP102" s="545"/>
      <c r="MUQ102" s="545"/>
      <c r="MUR102" s="545"/>
      <c r="MUV102" s="545"/>
      <c r="MUX102" s="545"/>
      <c r="MUY102" s="545"/>
      <c r="MUZ102" s="545"/>
      <c r="MVD102" s="545"/>
      <c r="MVF102" s="545"/>
      <c r="MVG102" s="545"/>
      <c r="MVH102" s="545"/>
      <c r="MVL102" s="545"/>
      <c r="MVN102" s="545"/>
      <c r="MVO102" s="545"/>
      <c r="MVP102" s="545"/>
      <c r="MVT102" s="545"/>
      <c r="MVV102" s="545"/>
      <c r="MVW102" s="545"/>
      <c r="MVX102" s="545"/>
      <c r="MWB102" s="545"/>
      <c r="MWD102" s="545"/>
      <c r="MWE102" s="545"/>
      <c r="MWF102" s="545"/>
      <c r="MWJ102" s="545"/>
      <c r="MWL102" s="545"/>
      <c r="MWM102" s="545"/>
      <c r="MWN102" s="545"/>
      <c r="MWR102" s="545"/>
      <c r="MWT102" s="545"/>
      <c r="MWU102" s="545"/>
      <c r="MWV102" s="545"/>
      <c r="MWZ102" s="545"/>
      <c r="MXB102" s="545"/>
      <c r="MXC102" s="545"/>
      <c r="MXD102" s="545"/>
      <c r="MXH102" s="545"/>
      <c r="MXJ102" s="545"/>
      <c r="MXK102" s="545"/>
      <c r="MXL102" s="545"/>
      <c r="MXP102" s="545"/>
      <c r="MXR102" s="545"/>
      <c r="MXS102" s="545"/>
      <c r="MXT102" s="545"/>
      <c r="MXX102" s="545"/>
      <c r="MXZ102" s="545"/>
      <c r="MYA102" s="545"/>
      <c r="MYB102" s="545"/>
      <c r="MYF102" s="545"/>
      <c r="MYH102" s="545"/>
      <c r="MYI102" s="545"/>
      <c r="MYJ102" s="545"/>
      <c r="MYN102" s="545"/>
      <c r="MYP102" s="545"/>
      <c r="MYQ102" s="545"/>
      <c r="MYR102" s="545"/>
      <c r="MYV102" s="545"/>
      <c r="MYX102" s="545"/>
      <c r="MYY102" s="545"/>
      <c r="MYZ102" s="545"/>
      <c r="MZD102" s="545"/>
      <c r="MZF102" s="545"/>
      <c r="MZG102" s="545"/>
      <c r="MZH102" s="545"/>
      <c r="MZL102" s="545"/>
      <c r="MZN102" s="545"/>
      <c r="MZO102" s="545"/>
      <c r="MZP102" s="545"/>
      <c r="MZT102" s="545"/>
      <c r="MZV102" s="545"/>
      <c r="MZW102" s="545"/>
      <c r="MZX102" s="545"/>
      <c r="NAB102" s="545"/>
      <c r="NAD102" s="545"/>
      <c r="NAE102" s="545"/>
      <c r="NAF102" s="545"/>
      <c r="NAJ102" s="545"/>
      <c r="NAL102" s="545"/>
      <c r="NAM102" s="545"/>
      <c r="NAN102" s="545"/>
      <c r="NAR102" s="545"/>
      <c r="NAT102" s="545"/>
      <c r="NAU102" s="545"/>
      <c r="NAV102" s="545"/>
      <c r="NAZ102" s="545"/>
      <c r="NBB102" s="545"/>
      <c r="NBC102" s="545"/>
      <c r="NBD102" s="545"/>
      <c r="NBH102" s="545"/>
      <c r="NBJ102" s="545"/>
      <c r="NBK102" s="545"/>
      <c r="NBL102" s="545"/>
      <c r="NBP102" s="545"/>
      <c r="NBR102" s="545"/>
      <c r="NBS102" s="545"/>
      <c r="NBT102" s="545"/>
      <c r="NBX102" s="545"/>
      <c r="NBZ102" s="545"/>
      <c r="NCA102" s="545"/>
      <c r="NCB102" s="545"/>
      <c r="NCF102" s="545"/>
      <c r="NCH102" s="545"/>
      <c r="NCI102" s="545"/>
      <c r="NCJ102" s="545"/>
      <c r="NCN102" s="545"/>
      <c r="NCP102" s="545"/>
      <c r="NCQ102" s="545"/>
      <c r="NCR102" s="545"/>
      <c r="NCV102" s="545"/>
      <c r="NCX102" s="545"/>
      <c r="NCY102" s="545"/>
      <c r="NCZ102" s="545"/>
      <c r="NDD102" s="545"/>
      <c r="NDF102" s="545"/>
      <c r="NDG102" s="545"/>
      <c r="NDH102" s="545"/>
      <c r="NDL102" s="545"/>
      <c r="NDN102" s="545"/>
      <c r="NDO102" s="545"/>
      <c r="NDP102" s="545"/>
      <c r="NDT102" s="545"/>
      <c r="NDV102" s="545"/>
      <c r="NDW102" s="545"/>
      <c r="NDX102" s="545"/>
      <c r="NEB102" s="545"/>
      <c r="NED102" s="545"/>
      <c r="NEE102" s="545"/>
      <c r="NEF102" s="545"/>
      <c r="NEJ102" s="545"/>
      <c r="NEL102" s="545"/>
      <c r="NEM102" s="545"/>
      <c r="NEN102" s="545"/>
      <c r="NER102" s="545"/>
      <c r="NET102" s="545"/>
      <c r="NEU102" s="545"/>
      <c r="NEV102" s="545"/>
      <c r="NEZ102" s="545"/>
      <c r="NFB102" s="545"/>
      <c r="NFC102" s="545"/>
      <c r="NFD102" s="545"/>
      <c r="NFH102" s="545"/>
      <c r="NFJ102" s="545"/>
      <c r="NFK102" s="545"/>
      <c r="NFL102" s="545"/>
      <c r="NFP102" s="545"/>
      <c r="NFR102" s="545"/>
      <c r="NFS102" s="545"/>
      <c r="NFT102" s="545"/>
      <c r="NFX102" s="545"/>
      <c r="NFZ102" s="545"/>
      <c r="NGA102" s="545"/>
      <c r="NGB102" s="545"/>
      <c r="NGF102" s="545"/>
      <c r="NGH102" s="545"/>
      <c r="NGI102" s="545"/>
      <c r="NGJ102" s="545"/>
      <c r="NGN102" s="545"/>
      <c r="NGP102" s="545"/>
      <c r="NGQ102" s="545"/>
      <c r="NGR102" s="545"/>
      <c r="NGV102" s="545"/>
      <c r="NGX102" s="545"/>
      <c r="NGY102" s="545"/>
      <c r="NGZ102" s="545"/>
      <c r="NHD102" s="545"/>
      <c r="NHF102" s="545"/>
      <c r="NHG102" s="545"/>
      <c r="NHH102" s="545"/>
      <c r="NHL102" s="545"/>
      <c r="NHN102" s="545"/>
      <c r="NHO102" s="545"/>
      <c r="NHP102" s="545"/>
      <c r="NHT102" s="545"/>
      <c r="NHV102" s="545"/>
      <c r="NHW102" s="545"/>
      <c r="NHX102" s="545"/>
      <c r="NIB102" s="545"/>
      <c r="NID102" s="545"/>
      <c r="NIE102" s="545"/>
      <c r="NIF102" s="545"/>
      <c r="NIJ102" s="545"/>
      <c r="NIL102" s="545"/>
      <c r="NIM102" s="545"/>
      <c r="NIN102" s="545"/>
      <c r="NIR102" s="545"/>
      <c r="NIT102" s="545"/>
      <c r="NIU102" s="545"/>
      <c r="NIV102" s="545"/>
      <c r="NIZ102" s="545"/>
      <c r="NJB102" s="545"/>
      <c r="NJC102" s="545"/>
      <c r="NJD102" s="545"/>
      <c r="NJH102" s="545"/>
      <c r="NJJ102" s="545"/>
      <c r="NJK102" s="545"/>
      <c r="NJL102" s="545"/>
      <c r="NJP102" s="545"/>
      <c r="NJR102" s="545"/>
      <c r="NJS102" s="545"/>
      <c r="NJT102" s="545"/>
      <c r="NJX102" s="545"/>
      <c r="NJZ102" s="545"/>
      <c r="NKA102" s="545"/>
      <c r="NKB102" s="545"/>
      <c r="NKF102" s="545"/>
      <c r="NKH102" s="545"/>
      <c r="NKI102" s="545"/>
      <c r="NKJ102" s="545"/>
      <c r="NKN102" s="545"/>
      <c r="NKP102" s="545"/>
      <c r="NKQ102" s="545"/>
      <c r="NKR102" s="545"/>
      <c r="NKV102" s="545"/>
      <c r="NKX102" s="545"/>
      <c r="NKY102" s="545"/>
      <c r="NKZ102" s="545"/>
      <c r="NLD102" s="545"/>
      <c r="NLF102" s="545"/>
      <c r="NLG102" s="545"/>
      <c r="NLH102" s="545"/>
      <c r="NLL102" s="545"/>
      <c r="NLN102" s="545"/>
      <c r="NLO102" s="545"/>
      <c r="NLP102" s="545"/>
      <c r="NLT102" s="545"/>
      <c r="NLV102" s="545"/>
      <c r="NLW102" s="545"/>
      <c r="NLX102" s="545"/>
      <c r="NMB102" s="545"/>
      <c r="NMD102" s="545"/>
      <c r="NME102" s="545"/>
      <c r="NMF102" s="545"/>
      <c r="NMJ102" s="545"/>
      <c r="NML102" s="545"/>
      <c r="NMM102" s="545"/>
      <c r="NMN102" s="545"/>
      <c r="NMR102" s="545"/>
      <c r="NMT102" s="545"/>
      <c r="NMU102" s="545"/>
      <c r="NMV102" s="545"/>
      <c r="NMZ102" s="545"/>
      <c r="NNB102" s="545"/>
      <c r="NNC102" s="545"/>
      <c r="NND102" s="545"/>
      <c r="NNH102" s="545"/>
      <c r="NNJ102" s="545"/>
      <c r="NNK102" s="545"/>
      <c r="NNL102" s="545"/>
      <c r="NNP102" s="545"/>
      <c r="NNR102" s="545"/>
      <c r="NNS102" s="545"/>
      <c r="NNT102" s="545"/>
      <c r="NNX102" s="545"/>
      <c r="NNZ102" s="545"/>
      <c r="NOA102" s="545"/>
      <c r="NOB102" s="545"/>
      <c r="NOF102" s="545"/>
      <c r="NOH102" s="545"/>
      <c r="NOI102" s="545"/>
      <c r="NOJ102" s="545"/>
      <c r="NON102" s="545"/>
      <c r="NOP102" s="545"/>
      <c r="NOQ102" s="545"/>
      <c r="NOR102" s="545"/>
      <c r="NOV102" s="545"/>
      <c r="NOX102" s="545"/>
      <c r="NOY102" s="545"/>
      <c r="NOZ102" s="545"/>
      <c r="NPD102" s="545"/>
      <c r="NPF102" s="545"/>
      <c r="NPG102" s="545"/>
      <c r="NPH102" s="545"/>
      <c r="NPL102" s="545"/>
      <c r="NPN102" s="545"/>
      <c r="NPO102" s="545"/>
      <c r="NPP102" s="545"/>
      <c r="NPT102" s="545"/>
      <c r="NPV102" s="545"/>
      <c r="NPW102" s="545"/>
      <c r="NPX102" s="545"/>
      <c r="NQB102" s="545"/>
      <c r="NQD102" s="545"/>
      <c r="NQE102" s="545"/>
      <c r="NQF102" s="545"/>
      <c r="NQJ102" s="545"/>
      <c r="NQL102" s="545"/>
      <c r="NQM102" s="545"/>
      <c r="NQN102" s="545"/>
      <c r="NQR102" s="545"/>
      <c r="NQT102" s="545"/>
      <c r="NQU102" s="545"/>
      <c r="NQV102" s="545"/>
      <c r="NQZ102" s="545"/>
      <c r="NRB102" s="545"/>
      <c r="NRC102" s="545"/>
      <c r="NRD102" s="545"/>
      <c r="NRH102" s="545"/>
      <c r="NRJ102" s="545"/>
      <c r="NRK102" s="545"/>
      <c r="NRL102" s="545"/>
      <c r="NRP102" s="545"/>
      <c r="NRR102" s="545"/>
      <c r="NRS102" s="545"/>
      <c r="NRT102" s="545"/>
      <c r="NRX102" s="545"/>
      <c r="NRZ102" s="545"/>
      <c r="NSA102" s="545"/>
      <c r="NSB102" s="545"/>
      <c r="NSF102" s="545"/>
      <c r="NSH102" s="545"/>
      <c r="NSI102" s="545"/>
      <c r="NSJ102" s="545"/>
      <c r="NSN102" s="545"/>
      <c r="NSP102" s="545"/>
      <c r="NSQ102" s="545"/>
      <c r="NSR102" s="545"/>
      <c r="NSV102" s="545"/>
      <c r="NSX102" s="545"/>
      <c r="NSY102" s="545"/>
      <c r="NSZ102" s="545"/>
      <c r="NTD102" s="545"/>
      <c r="NTF102" s="545"/>
      <c r="NTG102" s="545"/>
      <c r="NTH102" s="545"/>
      <c r="NTL102" s="545"/>
      <c r="NTN102" s="545"/>
      <c r="NTO102" s="545"/>
      <c r="NTP102" s="545"/>
      <c r="NTT102" s="545"/>
      <c r="NTV102" s="545"/>
      <c r="NTW102" s="545"/>
      <c r="NTX102" s="545"/>
      <c r="NUB102" s="545"/>
      <c r="NUD102" s="545"/>
      <c r="NUE102" s="545"/>
      <c r="NUF102" s="545"/>
      <c r="NUJ102" s="545"/>
      <c r="NUL102" s="545"/>
      <c r="NUM102" s="545"/>
      <c r="NUN102" s="545"/>
      <c r="NUR102" s="545"/>
      <c r="NUT102" s="545"/>
      <c r="NUU102" s="545"/>
      <c r="NUV102" s="545"/>
      <c r="NUZ102" s="545"/>
      <c r="NVB102" s="545"/>
      <c r="NVC102" s="545"/>
      <c r="NVD102" s="545"/>
      <c r="NVH102" s="545"/>
      <c r="NVJ102" s="545"/>
      <c r="NVK102" s="545"/>
      <c r="NVL102" s="545"/>
      <c r="NVP102" s="545"/>
      <c r="NVR102" s="545"/>
      <c r="NVS102" s="545"/>
      <c r="NVT102" s="545"/>
      <c r="NVX102" s="545"/>
      <c r="NVZ102" s="545"/>
      <c r="NWA102" s="545"/>
      <c r="NWB102" s="545"/>
      <c r="NWF102" s="545"/>
      <c r="NWH102" s="545"/>
      <c r="NWI102" s="545"/>
      <c r="NWJ102" s="545"/>
      <c r="NWN102" s="545"/>
      <c r="NWP102" s="545"/>
      <c r="NWQ102" s="545"/>
      <c r="NWR102" s="545"/>
      <c r="NWV102" s="545"/>
      <c r="NWX102" s="545"/>
      <c r="NWY102" s="545"/>
      <c r="NWZ102" s="545"/>
      <c r="NXD102" s="545"/>
      <c r="NXF102" s="545"/>
      <c r="NXG102" s="545"/>
      <c r="NXH102" s="545"/>
      <c r="NXL102" s="545"/>
      <c r="NXN102" s="545"/>
      <c r="NXO102" s="545"/>
      <c r="NXP102" s="545"/>
      <c r="NXT102" s="545"/>
      <c r="NXV102" s="545"/>
      <c r="NXW102" s="545"/>
      <c r="NXX102" s="545"/>
      <c r="NYB102" s="545"/>
      <c r="NYD102" s="545"/>
      <c r="NYE102" s="545"/>
      <c r="NYF102" s="545"/>
      <c r="NYJ102" s="545"/>
      <c r="NYL102" s="545"/>
      <c r="NYM102" s="545"/>
      <c r="NYN102" s="545"/>
      <c r="NYR102" s="545"/>
      <c r="NYT102" s="545"/>
      <c r="NYU102" s="545"/>
      <c r="NYV102" s="545"/>
      <c r="NYZ102" s="545"/>
      <c r="NZB102" s="545"/>
      <c r="NZC102" s="545"/>
      <c r="NZD102" s="545"/>
      <c r="NZH102" s="545"/>
      <c r="NZJ102" s="545"/>
      <c r="NZK102" s="545"/>
      <c r="NZL102" s="545"/>
      <c r="NZP102" s="545"/>
      <c r="NZR102" s="545"/>
      <c r="NZS102" s="545"/>
      <c r="NZT102" s="545"/>
      <c r="NZX102" s="545"/>
      <c r="NZZ102" s="545"/>
      <c r="OAA102" s="545"/>
      <c r="OAB102" s="545"/>
      <c r="OAF102" s="545"/>
      <c r="OAH102" s="545"/>
      <c r="OAI102" s="545"/>
      <c r="OAJ102" s="545"/>
      <c r="OAN102" s="545"/>
      <c r="OAP102" s="545"/>
      <c r="OAQ102" s="545"/>
      <c r="OAR102" s="545"/>
      <c r="OAV102" s="545"/>
      <c r="OAX102" s="545"/>
      <c r="OAY102" s="545"/>
      <c r="OAZ102" s="545"/>
      <c r="OBD102" s="545"/>
      <c r="OBF102" s="545"/>
      <c r="OBG102" s="545"/>
      <c r="OBH102" s="545"/>
      <c r="OBL102" s="545"/>
      <c r="OBN102" s="545"/>
      <c r="OBO102" s="545"/>
      <c r="OBP102" s="545"/>
      <c r="OBT102" s="545"/>
      <c r="OBV102" s="545"/>
      <c r="OBW102" s="545"/>
      <c r="OBX102" s="545"/>
      <c r="OCB102" s="545"/>
      <c r="OCD102" s="545"/>
      <c r="OCE102" s="545"/>
      <c r="OCF102" s="545"/>
      <c r="OCJ102" s="545"/>
      <c r="OCL102" s="545"/>
      <c r="OCM102" s="545"/>
      <c r="OCN102" s="545"/>
      <c r="OCR102" s="545"/>
      <c r="OCT102" s="545"/>
      <c r="OCU102" s="545"/>
      <c r="OCV102" s="545"/>
      <c r="OCZ102" s="545"/>
      <c r="ODB102" s="545"/>
      <c r="ODC102" s="545"/>
      <c r="ODD102" s="545"/>
      <c r="ODH102" s="545"/>
      <c r="ODJ102" s="545"/>
      <c r="ODK102" s="545"/>
      <c r="ODL102" s="545"/>
      <c r="ODP102" s="545"/>
      <c r="ODR102" s="545"/>
      <c r="ODS102" s="545"/>
      <c r="ODT102" s="545"/>
      <c r="ODX102" s="545"/>
      <c r="ODZ102" s="545"/>
      <c r="OEA102" s="545"/>
      <c r="OEB102" s="545"/>
      <c r="OEF102" s="545"/>
      <c r="OEH102" s="545"/>
      <c r="OEI102" s="545"/>
      <c r="OEJ102" s="545"/>
      <c r="OEN102" s="545"/>
      <c r="OEP102" s="545"/>
      <c r="OEQ102" s="545"/>
      <c r="OER102" s="545"/>
      <c r="OEV102" s="545"/>
      <c r="OEX102" s="545"/>
      <c r="OEY102" s="545"/>
      <c r="OEZ102" s="545"/>
      <c r="OFD102" s="545"/>
      <c r="OFF102" s="545"/>
      <c r="OFG102" s="545"/>
      <c r="OFH102" s="545"/>
      <c r="OFL102" s="545"/>
      <c r="OFN102" s="545"/>
      <c r="OFO102" s="545"/>
      <c r="OFP102" s="545"/>
      <c r="OFT102" s="545"/>
      <c r="OFV102" s="545"/>
      <c r="OFW102" s="545"/>
      <c r="OFX102" s="545"/>
      <c r="OGB102" s="545"/>
      <c r="OGD102" s="545"/>
      <c r="OGE102" s="545"/>
      <c r="OGF102" s="545"/>
      <c r="OGJ102" s="545"/>
      <c r="OGL102" s="545"/>
      <c r="OGM102" s="545"/>
      <c r="OGN102" s="545"/>
      <c r="OGR102" s="545"/>
      <c r="OGT102" s="545"/>
      <c r="OGU102" s="545"/>
      <c r="OGV102" s="545"/>
      <c r="OGZ102" s="545"/>
      <c r="OHB102" s="545"/>
      <c r="OHC102" s="545"/>
      <c r="OHD102" s="545"/>
      <c r="OHH102" s="545"/>
      <c r="OHJ102" s="545"/>
      <c r="OHK102" s="545"/>
      <c r="OHL102" s="545"/>
      <c r="OHP102" s="545"/>
      <c r="OHR102" s="545"/>
      <c r="OHS102" s="545"/>
      <c r="OHT102" s="545"/>
      <c r="OHX102" s="545"/>
      <c r="OHZ102" s="545"/>
      <c r="OIA102" s="545"/>
      <c r="OIB102" s="545"/>
      <c r="OIF102" s="545"/>
      <c r="OIH102" s="545"/>
      <c r="OII102" s="545"/>
      <c r="OIJ102" s="545"/>
      <c r="OIN102" s="545"/>
      <c r="OIP102" s="545"/>
      <c r="OIQ102" s="545"/>
      <c r="OIR102" s="545"/>
      <c r="OIV102" s="545"/>
      <c r="OIX102" s="545"/>
      <c r="OIY102" s="545"/>
      <c r="OIZ102" s="545"/>
      <c r="OJD102" s="545"/>
      <c r="OJF102" s="545"/>
      <c r="OJG102" s="545"/>
      <c r="OJH102" s="545"/>
      <c r="OJL102" s="545"/>
      <c r="OJN102" s="545"/>
      <c r="OJO102" s="545"/>
      <c r="OJP102" s="545"/>
      <c r="OJT102" s="545"/>
      <c r="OJV102" s="545"/>
      <c r="OJW102" s="545"/>
      <c r="OJX102" s="545"/>
      <c r="OKB102" s="545"/>
      <c r="OKD102" s="545"/>
      <c r="OKE102" s="545"/>
      <c r="OKF102" s="545"/>
      <c r="OKJ102" s="545"/>
      <c r="OKL102" s="545"/>
      <c r="OKM102" s="545"/>
      <c r="OKN102" s="545"/>
      <c r="OKR102" s="545"/>
      <c r="OKT102" s="545"/>
      <c r="OKU102" s="545"/>
      <c r="OKV102" s="545"/>
      <c r="OKZ102" s="545"/>
      <c r="OLB102" s="545"/>
      <c r="OLC102" s="545"/>
      <c r="OLD102" s="545"/>
      <c r="OLH102" s="545"/>
      <c r="OLJ102" s="545"/>
      <c r="OLK102" s="545"/>
      <c r="OLL102" s="545"/>
      <c r="OLP102" s="545"/>
      <c r="OLR102" s="545"/>
      <c r="OLS102" s="545"/>
      <c r="OLT102" s="545"/>
      <c r="OLX102" s="545"/>
      <c r="OLZ102" s="545"/>
      <c r="OMA102" s="545"/>
      <c r="OMB102" s="545"/>
      <c r="OMF102" s="545"/>
      <c r="OMH102" s="545"/>
      <c r="OMI102" s="545"/>
      <c r="OMJ102" s="545"/>
      <c r="OMN102" s="545"/>
      <c r="OMP102" s="545"/>
      <c r="OMQ102" s="545"/>
      <c r="OMR102" s="545"/>
      <c r="OMV102" s="545"/>
      <c r="OMX102" s="545"/>
      <c r="OMY102" s="545"/>
      <c r="OMZ102" s="545"/>
      <c r="OND102" s="545"/>
      <c r="ONF102" s="545"/>
      <c r="ONG102" s="545"/>
      <c r="ONH102" s="545"/>
      <c r="ONL102" s="545"/>
      <c r="ONN102" s="545"/>
      <c r="ONO102" s="545"/>
      <c r="ONP102" s="545"/>
      <c r="ONT102" s="545"/>
      <c r="ONV102" s="545"/>
      <c r="ONW102" s="545"/>
      <c r="ONX102" s="545"/>
      <c r="OOB102" s="545"/>
      <c r="OOD102" s="545"/>
      <c r="OOE102" s="545"/>
      <c r="OOF102" s="545"/>
      <c r="OOJ102" s="545"/>
      <c r="OOL102" s="545"/>
      <c r="OOM102" s="545"/>
      <c r="OON102" s="545"/>
      <c r="OOR102" s="545"/>
      <c r="OOT102" s="545"/>
      <c r="OOU102" s="545"/>
      <c r="OOV102" s="545"/>
      <c r="OOZ102" s="545"/>
      <c r="OPB102" s="545"/>
      <c r="OPC102" s="545"/>
      <c r="OPD102" s="545"/>
      <c r="OPH102" s="545"/>
      <c r="OPJ102" s="545"/>
      <c r="OPK102" s="545"/>
      <c r="OPL102" s="545"/>
      <c r="OPP102" s="545"/>
      <c r="OPR102" s="545"/>
      <c r="OPS102" s="545"/>
      <c r="OPT102" s="545"/>
      <c r="OPX102" s="545"/>
      <c r="OPZ102" s="545"/>
      <c r="OQA102" s="545"/>
      <c r="OQB102" s="545"/>
      <c r="OQF102" s="545"/>
      <c r="OQH102" s="545"/>
      <c r="OQI102" s="545"/>
      <c r="OQJ102" s="545"/>
      <c r="OQN102" s="545"/>
      <c r="OQP102" s="545"/>
      <c r="OQQ102" s="545"/>
      <c r="OQR102" s="545"/>
      <c r="OQV102" s="545"/>
      <c r="OQX102" s="545"/>
      <c r="OQY102" s="545"/>
      <c r="OQZ102" s="545"/>
      <c r="ORD102" s="545"/>
      <c r="ORF102" s="545"/>
      <c r="ORG102" s="545"/>
      <c r="ORH102" s="545"/>
      <c r="ORL102" s="545"/>
      <c r="ORN102" s="545"/>
      <c r="ORO102" s="545"/>
      <c r="ORP102" s="545"/>
      <c r="ORT102" s="545"/>
      <c r="ORV102" s="545"/>
      <c r="ORW102" s="545"/>
      <c r="ORX102" s="545"/>
      <c r="OSB102" s="545"/>
      <c r="OSD102" s="545"/>
      <c r="OSE102" s="545"/>
      <c r="OSF102" s="545"/>
      <c r="OSJ102" s="545"/>
      <c r="OSL102" s="545"/>
      <c r="OSM102" s="545"/>
      <c r="OSN102" s="545"/>
      <c r="OSR102" s="545"/>
      <c r="OST102" s="545"/>
      <c r="OSU102" s="545"/>
      <c r="OSV102" s="545"/>
      <c r="OSZ102" s="545"/>
      <c r="OTB102" s="545"/>
      <c r="OTC102" s="545"/>
      <c r="OTD102" s="545"/>
      <c r="OTH102" s="545"/>
      <c r="OTJ102" s="545"/>
      <c r="OTK102" s="545"/>
      <c r="OTL102" s="545"/>
      <c r="OTP102" s="545"/>
      <c r="OTR102" s="545"/>
      <c r="OTS102" s="545"/>
      <c r="OTT102" s="545"/>
      <c r="OTX102" s="545"/>
      <c r="OTZ102" s="545"/>
      <c r="OUA102" s="545"/>
      <c r="OUB102" s="545"/>
      <c r="OUF102" s="545"/>
      <c r="OUH102" s="545"/>
      <c r="OUI102" s="545"/>
      <c r="OUJ102" s="545"/>
      <c r="OUN102" s="545"/>
      <c r="OUP102" s="545"/>
      <c r="OUQ102" s="545"/>
      <c r="OUR102" s="545"/>
      <c r="OUV102" s="545"/>
      <c r="OUX102" s="545"/>
      <c r="OUY102" s="545"/>
      <c r="OUZ102" s="545"/>
      <c r="OVD102" s="545"/>
      <c r="OVF102" s="545"/>
      <c r="OVG102" s="545"/>
      <c r="OVH102" s="545"/>
      <c r="OVL102" s="545"/>
      <c r="OVN102" s="545"/>
      <c r="OVO102" s="545"/>
      <c r="OVP102" s="545"/>
      <c r="OVT102" s="545"/>
      <c r="OVV102" s="545"/>
      <c r="OVW102" s="545"/>
      <c r="OVX102" s="545"/>
      <c r="OWB102" s="545"/>
      <c r="OWD102" s="545"/>
      <c r="OWE102" s="545"/>
      <c r="OWF102" s="545"/>
      <c r="OWJ102" s="545"/>
      <c r="OWL102" s="545"/>
      <c r="OWM102" s="545"/>
      <c r="OWN102" s="545"/>
      <c r="OWR102" s="545"/>
      <c r="OWT102" s="545"/>
      <c r="OWU102" s="545"/>
      <c r="OWV102" s="545"/>
      <c r="OWZ102" s="545"/>
      <c r="OXB102" s="545"/>
      <c r="OXC102" s="545"/>
      <c r="OXD102" s="545"/>
      <c r="OXH102" s="545"/>
      <c r="OXJ102" s="545"/>
      <c r="OXK102" s="545"/>
      <c r="OXL102" s="545"/>
      <c r="OXP102" s="545"/>
      <c r="OXR102" s="545"/>
      <c r="OXS102" s="545"/>
      <c r="OXT102" s="545"/>
      <c r="OXX102" s="545"/>
      <c r="OXZ102" s="545"/>
      <c r="OYA102" s="545"/>
      <c r="OYB102" s="545"/>
      <c r="OYF102" s="545"/>
      <c r="OYH102" s="545"/>
      <c r="OYI102" s="545"/>
      <c r="OYJ102" s="545"/>
      <c r="OYN102" s="545"/>
      <c r="OYP102" s="545"/>
      <c r="OYQ102" s="545"/>
      <c r="OYR102" s="545"/>
      <c r="OYV102" s="545"/>
      <c r="OYX102" s="545"/>
      <c r="OYY102" s="545"/>
      <c r="OYZ102" s="545"/>
      <c r="OZD102" s="545"/>
      <c r="OZF102" s="545"/>
      <c r="OZG102" s="545"/>
      <c r="OZH102" s="545"/>
      <c r="OZL102" s="545"/>
      <c r="OZN102" s="545"/>
      <c r="OZO102" s="545"/>
      <c r="OZP102" s="545"/>
      <c r="OZT102" s="545"/>
      <c r="OZV102" s="545"/>
      <c r="OZW102" s="545"/>
      <c r="OZX102" s="545"/>
      <c r="PAB102" s="545"/>
      <c r="PAD102" s="545"/>
      <c r="PAE102" s="545"/>
      <c r="PAF102" s="545"/>
      <c r="PAJ102" s="545"/>
      <c r="PAL102" s="545"/>
      <c r="PAM102" s="545"/>
      <c r="PAN102" s="545"/>
      <c r="PAR102" s="545"/>
      <c r="PAT102" s="545"/>
      <c r="PAU102" s="545"/>
      <c r="PAV102" s="545"/>
      <c r="PAZ102" s="545"/>
      <c r="PBB102" s="545"/>
      <c r="PBC102" s="545"/>
      <c r="PBD102" s="545"/>
      <c r="PBH102" s="545"/>
      <c r="PBJ102" s="545"/>
      <c r="PBK102" s="545"/>
      <c r="PBL102" s="545"/>
      <c r="PBP102" s="545"/>
      <c r="PBR102" s="545"/>
      <c r="PBS102" s="545"/>
      <c r="PBT102" s="545"/>
      <c r="PBX102" s="545"/>
      <c r="PBZ102" s="545"/>
      <c r="PCA102" s="545"/>
      <c r="PCB102" s="545"/>
      <c r="PCF102" s="545"/>
      <c r="PCH102" s="545"/>
      <c r="PCI102" s="545"/>
      <c r="PCJ102" s="545"/>
      <c r="PCN102" s="545"/>
      <c r="PCP102" s="545"/>
      <c r="PCQ102" s="545"/>
      <c r="PCR102" s="545"/>
      <c r="PCV102" s="545"/>
      <c r="PCX102" s="545"/>
      <c r="PCY102" s="545"/>
      <c r="PCZ102" s="545"/>
      <c r="PDD102" s="545"/>
      <c r="PDF102" s="545"/>
      <c r="PDG102" s="545"/>
      <c r="PDH102" s="545"/>
      <c r="PDL102" s="545"/>
      <c r="PDN102" s="545"/>
      <c r="PDO102" s="545"/>
      <c r="PDP102" s="545"/>
      <c r="PDT102" s="545"/>
      <c r="PDV102" s="545"/>
      <c r="PDW102" s="545"/>
      <c r="PDX102" s="545"/>
      <c r="PEB102" s="545"/>
      <c r="PED102" s="545"/>
      <c r="PEE102" s="545"/>
      <c r="PEF102" s="545"/>
      <c r="PEJ102" s="545"/>
      <c r="PEL102" s="545"/>
      <c r="PEM102" s="545"/>
      <c r="PEN102" s="545"/>
      <c r="PER102" s="545"/>
      <c r="PET102" s="545"/>
      <c r="PEU102" s="545"/>
      <c r="PEV102" s="545"/>
      <c r="PEZ102" s="545"/>
      <c r="PFB102" s="545"/>
      <c r="PFC102" s="545"/>
      <c r="PFD102" s="545"/>
      <c r="PFH102" s="545"/>
      <c r="PFJ102" s="545"/>
      <c r="PFK102" s="545"/>
      <c r="PFL102" s="545"/>
      <c r="PFP102" s="545"/>
      <c r="PFR102" s="545"/>
      <c r="PFS102" s="545"/>
      <c r="PFT102" s="545"/>
      <c r="PFX102" s="545"/>
      <c r="PFZ102" s="545"/>
      <c r="PGA102" s="545"/>
      <c r="PGB102" s="545"/>
      <c r="PGF102" s="545"/>
      <c r="PGH102" s="545"/>
      <c r="PGI102" s="545"/>
      <c r="PGJ102" s="545"/>
      <c r="PGN102" s="545"/>
      <c r="PGP102" s="545"/>
      <c r="PGQ102" s="545"/>
      <c r="PGR102" s="545"/>
      <c r="PGV102" s="545"/>
      <c r="PGX102" s="545"/>
      <c r="PGY102" s="545"/>
      <c r="PGZ102" s="545"/>
      <c r="PHD102" s="545"/>
      <c r="PHF102" s="545"/>
      <c r="PHG102" s="545"/>
      <c r="PHH102" s="545"/>
      <c r="PHL102" s="545"/>
      <c r="PHN102" s="545"/>
      <c r="PHO102" s="545"/>
      <c r="PHP102" s="545"/>
      <c r="PHT102" s="545"/>
      <c r="PHV102" s="545"/>
      <c r="PHW102" s="545"/>
      <c r="PHX102" s="545"/>
      <c r="PIB102" s="545"/>
      <c r="PID102" s="545"/>
      <c r="PIE102" s="545"/>
      <c r="PIF102" s="545"/>
      <c r="PIJ102" s="545"/>
      <c r="PIL102" s="545"/>
      <c r="PIM102" s="545"/>
      <c r="PIN102" s="545"/>
      <c r="PIR102" s="545"/>
      <c r="PIT102" s="545"/>
      <c r="PIU102" s="545"/>
      <c r="PIV102" s="545"/>
      <c r="PIZ102" s="545"/>
      <c r="PJB102" s="545"/>
      <c r="PJC102" s="545"/>
      <c r="PJD102" s="545"/>
      <c r="PJH102" s="545"/>
      <c r="PJJ102" s="545"/>
      <c r="PJK102" s="545"/>
      <c r="PJL102" s="545"/>
      <c r="PJP102" s="545"/>
      <c r="PJR102" s="545"/>
      <c r="PJS102" s="545"/>
      <c r="PJT102" s="545"/>
      <c r="PJX102" s="545"/>
      <c r="PJZ102" s="545"/>
      <c r="PKA102" s="545"/>
      <c r="PKB102" s="545"/>
      <c r="PKF102" s="545"/>
      <c r="PKH102" s="545"/>
      <c r="PKI102" s="545"/>
      <c r="PKJ102" s="545"/>
      <c r="PKN102" s="545"/>
      <c r="PKP102" s="545"/>
      <c r="PKQ102" s="545"/>
      <c r="PKR102" s="545"/>
      <c r="PKV102" s="545"/>
      <c r="PKX102" s="545"/>
      <c r="PKY102" s="545"/>
      <c r="PKZ102" s="545"/>
      <c r="PLD102" s="545"/>
      <c r="PLF102" s="545"/>
      <c r="PLG102" s="545"/>
      <c r="PLH102" s="545"/>
      <c r="PLL102" s="545"/>
      <c r="PLN102" s="545"/>
      <c r="PLO102" s="545"/>
      <c r="PLP102" s="545"/>
      <c r="PLT102" s="545"/>
      <c r="PLV102" s="545"/>
      <c r="PLW102" s="545"/>
      <c r="PLX102" s="545"/>
      <c r="PMB102" s="545"/>
      <c r="PMD102" s="545"/>
      <c r="PME102" s="545"/>
      <c r="PMF102" s="545"/>
      <c r="PMJ102" s="545"/>
      <c r="PML102" s="545"/>
      <c r="PMM102" s="545"/>
      <c r="PMN102" s="545"/>
      <c r="PMR102" s="545"/>
      <c r="PMT102" s="545"/>
      <c r="PMU102" s="545"/>
      <c r="PMV102" s="545"/>
      <c r="PMZ102" s="545"/>
      <c r="PNB102" s="545"/>
      <c r="PNC102" s="545"/>
      <c r="PND102" s="545"/>
      <c r="PNH102" s="545"/>
      <c r="PNJ102" s="545"/>
      <c r="PNK102" s="545"/>
      <c r="PNL102" s="545"/>
      <c r="PNP102" s="545"/>
      <c r="PNR102" s="545"/>
      <c r="PNS102" s="545"/>
      <c r="PNT102" s="545"/>
      <c r="PNX102" s="545"/>
      <c r="PNZ102" s="545"/>
      <c r="POA102" s="545"/>
      <c r="POB102" s="545"/>
      <c r="POF102" s="545"/>
      <c r="POH102" s="545"/>
      <c r="POI102" s="545"/>
      <c r="POJ102" s="545"/>
      <c r="PON102" s="545"/>
      <c r="POP102" s="545"/>
      <c r="POQ102" s="545"/>
      <c r="POR102" s="545"/>
      <c r="POV102" s="545"/>
      <c r="POX102" s="545"/>
      <c r="POY102" s="545"/>
      <c r="POZ102" s="545"/>
      <c r="PPD102" s="545"/>
      <c r="PPF102" s="545"/>
      <c r="PPG102" s="545"/>
      <c r="PPH102" s="545"/>
      <c r="PPL102" s="545"/>
      <c r="PPN102" s="545"/>
      <c r="PPO102" s="545"/>
      <c r="PPP102" s="545"/>
      <c r="PPT102" s="545"/>
      <c r="PPV102" s="545"/>
      <c r="PPW102" s="545"/>
      <c r="PPX102" s="545"/>
      <c r="PQB102" s="545"/>
      <c r="PQD102" s="545"/>
      <c r="PQE102" s="545"/>
      <c r="PQF102" s="545"/>
      <c r="PQJ102" s="545"/>
      <c r="PQL102" s="545"/>
      <c r="PQM102" s="545"/>
      <c r="PQN102" s="545"/>
      <c r="PQR102" s="545"/>
      <c r="PQT102" s="545"/>
      <c r="PQU102" s="545"/>
      <c r="PQV102" s="545"/>
      <c r="PQZ102" s="545"/>
      <c r="PRB102" s="545"/>
      <c r="PRC102" s="545"/>
      <c r="PRD102" s="545"/>
      <c r="PRH102" s="545"/>
      <c r="PRJ102" s="545"/>
      <c r="PRK102" s="545"/>
      <c r="PRL102" s="545"/>
      <c r="PRP102" s="545"/>
      <c r="PRR102" s="545"/>
      <c r="PRS102" s="545"/>
      <c r="PRT102" s="545"/>
      <c r="PRX102" s="545"/>
      <c r="PRZ102" s="545"/>
      <c r="PSA102" s="545"/>
      <c r="PSB102" s="545"/>
      <c r="PSF102" s="545"/>
      <c r="PSH102" s="545"/>
      <c r="PSI102" s="545"/>
      <c r="PSJ102" s="545"/>
      <c r="PSN102" s="545"/>
      <c r="PSP102" s="545"/>
      <c r="PSQ102" s="545"/>
      <c r="PSR102" s="545"/>
      <c r="PSV102" s="545"/>
      <c r="PSX102" s="545"/>
      <c r="PSY102" s="545"/>
      <c r="PSZ102" s="545"/>
      <c r="PTD102" s="545"/>
      <c r="PTF102" s="545"/>
      <c r="PTG102" s="545"/>
      <c r="PTH102" s="545"/>
      <c r="PTL102" s="545"/>
      <c r="PTN102" s="545"/>
      <c r="PTO102" s="545"/>
      <c r="PTP102" s="545"/>
      <c r="PTT102" s="545"/>
      <c r="PTV102" s="545"/>
      <c r="PTW102" s="545"/>
      <c r="PTX102" s="545"/>
      <c r="PUB102" s="545"/>
      <c r="PUD102" s="545"/>
      <c r="PUE102" s="545"/>
      <c r="PUF102" s="545"/>
      <c r="PUJ102" s="545"/>
      <c r="PUL102" s="545"/>
      <c r="PUM102" s="545"/>
      <c r="PUN102" s="545"/>
      <c r="PUR102" s="545"/>
      <c r="PUT102" s="545"/>
      <c r="PUU102" s="545"/>
      <c r="PUV102" s="545"/>
      <c r="PUZ102" s="545"/>
      <c r="PVB102" s="545"/>
      <c r="PVC102" s="545"/>
      <c r="PVD102" s="545"/>
      <c r="PVH102" s="545"/>
      <c r="PVJ102" s="545"/>
      <c r="PVK102" s="545"/>
      <c r="PVL102" s="545"/>
      <c r="PVP102" s="545"/>
      <c r="PVR102" s="545"/>
      <c r="PVS102" s="545"/>
      <c r="PVT102" s="545"/>
      <c r="PVX102" s="545"/>
      <c r="PVZ102" s="545"/>
      <c r="PWA102" s="545"/>
      <c r="PWB102" s="545"/>
      <c r="PWF102" s="545"/>
      <c r="PWH102" s="545"/>
      <c r="PWI102" s="545"/>
      <c r="PWJ102" s="545"/>
      <c r="PWN102" s="545"/>
      <c r="PWP102" s="545"/>
      <c r="PWQ102" s="545"/>
      <c r="PWR102" s="545"/>
      <c r="PWV102" s="545"/>
      <c r="PWX102" s="545"/>
      <c r="PWY102" s="545"/>
      <c r="PWZ102" s="545"/>
      <c r="PXD102" s="545"/>
      <c r="PXF102" s="545"/>
      <c r="PXG102" s="545"/>
      <c r="PXH102" s="545"/>
      <c r="PXL102" s="545"/>
      <c r="PXN102" s="545"/>
      <c r="PXO102" s="545"/>
      <c r="PXP102" s="545"/>
      <c r="PXT102" s="545"/>
      <c r="PXV102" s="545"/>
      <c r="PXW102" s="545"/>
      <c r="PXX102" s="545"/>
      <c r="PYB102" s="545"/>
      <c r="PYD102" s="545"/>
      <c r="PYE102" s="545"/>
      <c r="PYF102" s="545"/>
      <c r="PYJ102" s="545"/>
      <c r="PYL102" s="545"/>
      <c r="PYM102" s="545"/>
      <c r="PYN102" s="545"/>
      <c r="PYR102" s="545"/>
      <c r="PYT102" s="545"/>
      <c r="PYU102" s="545"/>
      <c r="PYV102" s="545"/>
      <c r="PYZ102" s="545"/>
      <c r="PZB102" s="545"/>
      <c r="PZC102" s="545"/>
      <c r="PZD102" s="545"/>
      <c r="PZH102" s="545"/>
      <c r="PZJ102" s="545"/>
      <c r="PZK102" s="545"/>
      <c r="PZL102" s="545"/>
      <c r="PZP102" s="545"/>
      <c r="PZR102" s="545"/>
      <c r="PZS102" s="545"/>
      <c r="PZT102" s="545"/>
      <c r="PZX102" s="545"/>
      <c r="PZZ102" s="545"/>
      <c r="QAA102" s="545"/>
      <c r="QAB102" s="545"/>
      <c r="QAF102" s="545"/>
      <c r="QAH102" s="545"/>
      <c r="QAI102" s="545"/>
      <c r="QAJ102" s="545"/>
      <c r="QAN102" s="545"/>
      <c r="QAP102" s="545"/>
      <c r="QAQ102" s="545"/>
      <c r="QAR102" s="545"/>
      <c r="QAV102" s="545"/>
      <c r="QAX102" s="545"/>
      <c r="QAY102" s="545"/>
      <c r="QAZ102" s="545"/>
      <c r="QBD102" s="545"/>
      <c r="QBF102" s="545"/>
      <c r="QBG102" s="545"/>
      <c r="QBH102" s="545"/>
      <c r="QBL102" s="545"/>
      <c r="QBN102" s="545"/>
      <c r="QBO102" s="545"/>
      <c r="QBP102" s="545"/>
      <c r="QBT102" s="545"/>
      <c r="QBV102" s="545"/>
      <c r="QBW102" s="545"/>
      <c r="QBX102" s="545"/>
      <c r="QCB102" s="545"/>
      <c r="QCD102" s="545"/>
      <c r="QCE102" s="545"/>
      <c r="QCF102" s="545"/>
      <c r="QCJ102" s="545"/>
      <c r="QCL102" s="545"/>
      <c r="QCM102" s="545"/>
      <c r="QCN102" s="545"/>
      <c r="QCR102" s="545"/>
      <c r="QCT102" s="545"/>
      <c r="QCU102" s="545"/>
      <c r="QCV102" s="545"/>
      <c r="QCZ102" s="545"/>
      <c r="QDB102" s="545"/>
      <c r="QDC102" s="545"/>
      <c r="QDD102" s="545"/>
      <c r="QDH102" s="545"/>
      <c r="QDJ102" s="545"/>
      <c r="QDK102" s="545"/>
      <c r="QDL102" s="545"/>
      <c r="QDP102" s="545"/>
      <c r="QDR102" s="545"/>
      <c r="QDS102" s="545"/>
      <c r="QDT102" s="545"/>
      <c r="QDX102" s="545"/>
      <c r="QDZ102" s="545"/>
      <c r="QEA102" s="545"/>
      <c r="QEB102" s="545"/>
      <c r="QEF102" s="545"/>
      <c r="QEH102" s="545"/>
      <c r="QEI102" s="545"/>
      <c r="QEJ102" s="545"/>
      <c r="QEN102" s="545"/>
      <c r="QEP102" s="545"/>
      <c r="QEQ102" s="545"/>
      <c r="QER102" s="545"/>
      <c r="QEV102" s="545"/>
      <c r="QEX102" s="545"/>
      <c r="QEY102" s="545"/>
      <c r="QEZ102" s="545"/>
      <c r="QFD102" s="545"/>
      <c r="QFF102" s="545"/>
      <c r="QFG102" s="545"/>
      <c r="QFH102" s="545"/>
      <c r="QFL102" s="545"/>
      <c r="QFN102" s="545"/>
      <c r="QFO102" s="545"/>
      <c r="QFP102" s="545"/>
      <c r="QFT102" s="545"/>
      <c r="QFV102" s="545"/>
      <c r="QFW102" s="545"/>
      <c r="QFX102" s="545"/>
      <c r="QGB102" s="545"/>
      <c r="QGD102" s="545"/>
      <c r="QGE102" s="545"/>
      <c r="QGF102" s="545"/>
      <c r="QGJ102" s="545"/>
      <c r="QGL102" s="545"/>
      <c r="QGM102" s="545"/>
      <c r="QGN102" s="545"/>
      <c r="QGR102" s="545"/>
      <c r="QGT102" s="545"/>
      <c r="QGU102" s="545"/>
      <c r="QGV102" s="545"/>
      <c r="QGZ102" s="545"/>
      <c r="QHB102" s="545"/>
      <c r="QHC102" s="545"/>
      <c r="QHD102" s="545"/>
      <c r="QHH102" s="545"/>
      <c r="QHJ102" s="545"/>
      <c r="QHK102" s="545"/>
      <c r="QHL102" s="545"/>
      <c r="QHP102" s="545"/>
      <c r="QHR102" s="545"/>
      <c r="QHS102" s="545"/>
      <c r="QHT102" s="545"/>
      <c r="QHX102" s="545"/>
      <c r="QHZ102" s="545"/>
      <c r="QIA102" s="545"/>
      <c r="QIB102" s="545"/>
      <c r="QIF102" s="545"/>
      <c r="QIH102" s="545"/>
      <c r="QII102" s="545"/>
      <c r="QIJ102" s="545"/>
      <c r="QIN102" s="545"/>
      <c r="QIP102" s="545"/>
      <c r="QIQ102" s="545"/>
      <c r="QIR102" s="545"/>
      <c r="QIV102" s="545"/>
      <c r="QIX102" s="545"/>
      <c r="QIY102" s="545"/>
      <c r="QIZ102" s="545"/>
      <c r="QJD102" s="545"/>
      <c r="QJF102" s="545"/>
      <c r="QJG102" s="545"/>
      <c r="QJH102" s="545"/>
      <c r="QJL102" s="545"/>
      <c r="QJN102" s="545"/>
      <c r="QJO102" s="545"/>
      <c r="QJP102" s="545"/>
      <c r="QJT102" s="545"/>
      <c r="QJV102" s="545"/>
      <c r="QJW102" s="545"/>
      <c r="QJX102" s="545"/>
      <c r="QKB102" s="545"/>
      <c r="QKD102" s="545"/>
      <c r="QKE102" s="545"/>
      <c r="QKF102" s="545"/>
      <c r="QKJ102" s="545"/>
      <c r="QKL102" s="545"/>
      <c r="QKM102" s="545"/>
      <c r="QKN102" s="545"/>
      <c r="QKR102" s="545"/>
      <c r="QKT102" s="545"/>
      <c r="QKU102" s="545"/>
      <c r="QKV102" s="545"/>
      <c r="QKZ102" s="545"/>
      <c r="QLB102" s="545"/>
      <c r="QLC102" s="545"/>
      <c r="QLD102" s="545"/>
      <c r="QLH102" s="545"/>
      <c r="QLJ102" s="545"/>
      <c r="QLK102" s="545"/>
      <c r="QLL102" s="545"/>
      <c r="QLP102" s="545"/>
      <c r="QLR102" s="545"/>
      <c r="QLS102" s="545"/>
      <c r="QLT102" s="545"/>
      <c r="QLX102" s="545"/>
      <c r="QLZ102" s="545"/>
      <c r="QMA102" s="545"/>
      <c r="QMB102" s="545"/>
      <c r="QMF102" s="545"/>
      <c r="QMH102" s="545"/>
      <c r="QMI102" s="545"/>
      <c r="QMJ102" s="545"/>
      <c r="QMN102" s="545"/>
      <c r="QMP102" s="545"/>
      <c r="QMQ102" s="545"/>
      <c r="QMR102" s="545"/>
      <c r="QMV102" s="545"/>
      <c r="QMX102" s="545"/>
      <c r="QMY102" s="545"/>
      <c r="QMZ102" s="545"/>
      <c r="QND102" s="545"/>
      <c r="QNF102" s="545"/>
      <c r="QNG102" s="545"/>
      <c r="QNH102" s="545"/>
      <c r="QNL102" s="545"/>
      <c r="QNN102" s="545"/>
      <c r="QNO102" s="545"/>
      <c r="QNP102" s="545"/>
      <c r="QNT102" s="545"/>
      <c r="QNV102" s="545"/>
      <c r="QNW102" s="545"/>
      <c r="QNX102" s="545"/>
      <c r="QOB102" s="545"/>
      <c r="QOD102" s="545"/>
      <c r="QOE102" s="545"/>
      <c r="QOF102" s="545"/>
      <c r="QOJ102" s="545"/>
      <c r="QOL102" s="545"/>
      <c r="QOM102" s="545"/>
      <c r="QON102" s="545"/>
      <c r="QOR102" s="545"/>
      <c r="QOT102" s="545"/>
      <c r="QOU102" s="545"/>
      <c r="QOV102" s="545"/>
      <c r="QOZ102" s="545"/>
      <c r="QPB102" s="545"/>
      <c r="QPC102" s="545"/>
      <c r="QPD102" s="545"/>
      <c r="QPH102" s="545"/>
      <c r="QPJ102" s="545"/>
      <c r="QPK102" s="545"/>
      <c r="QPL102" s="545"/>
      <c r="QPP102" s="545"/>
      <c r="QPR102" s="545"/>
      <c r="QPS102" s="545"/>
      <c r="QPT102" s="545"/>
      <c r="QPX102" s="545"/>
      <c r="QPZ102" s="545"/>
      <c r="QQA102" s="545"/>
      <c r="QQB102" s="545"/>
      <c r="QQF102" s="545"/>
      <c r="QQH102" s="545"/>
      <c r="QQI102" s="545"/>
      <c r="QQJ102" s="545"/>
      <c r="QQN102" s="545"/>
      <c r="QQP102" s="545"/>
      <c r="QQQ102" s="545"/>
      <c r="QQR102" s="545"/>
      <c r="QQV102" s="545"/>
      <c r="QQX102" s="545"/>
      <c r="QQY102" s="545"/>
      <c r="QQZ102" s="545"/>
      <c r="QRD102" s="545"/>
      <c r="QRF102" s="545"/>
      <c r="QRG102" s="545"/>
      <c r="QRH102" s="545"/>
      <c r="QRL102" s="545"/>
      <c r="QRN102" s="545"/>
      <c r="QRO102" s="545"/>
      <c r="QRP102" s="545"/>
      <c r="QRT102" s="545"/>
      <c r="QRV102" s="545"/>
      <c r="QRW102" s="545"/>
      <c r="QRX102" s="545"/>
      <c r="QSB102" s="545"/>
      <c r="QSD102" s="545"/>
      <c r="QSE102" s="545"/>
      <c r="QSF102" s="545"/>
      <c r="QSJ102" s="545"/>
      <c r="QSL102" s="545"/>
      <c r="QSM102" s="545"/>
      <c r="QSN102" s="545"/>
      <c r="QSR102" s="545"/>
      <c r="QST102" s="545"/>
      <c r="QSU102" s="545"/>
      <c r="QSV102" s="545"/>
      <c r="QSZ102" s="545"/>
      <c r="QTB102" s="545"/>
      <c r="QTC102" s="545"/>
      <c r="QTD102" s="545"/>
      <c r="QTH102" s="545"/>
      <c r="QTJ102" s="545"/>
      <c r="QTK102" s="545"/>
      <c r="QTL102" s="545"/>
      <c r="QTP102" s="545"/>
      <c r="QTR102" s="545"/>
      <c r="QTS102" s="545"/>
      <c r="QTT102" s="545"/>
      <c r="QTX102" s="545"/>
      <c r="QTZ102" s="545"/>
      <c r="QUA102" s="545"/>
      <c r="QUB102" s="545"/>
      <c r="QUF102" s="545"/>
      <c r="QUH102" s="545"/>
      <c r="QUI102" s="545"/>
      <c r="QUJ102" s="545"/>
      <c r="QUN102" s="545"/>
      <c r="QUP102" s="545"/>
      <c r="QUQ102" s="545"/>
      <c r="QUR102" s="545"/>
      <c r="QUV102" s="545"/>
      <c r="QUX102" s="545"/>
      <c r="QUY102" s="545"/>
      <c r="QUZ102" s="545"/>
      <c r="QVD102" s="545"/>
      <c r="QVF102" s="545"/>
      <c r="QVG102" s="545"/>
      <c r="QVH102" s="545"/>
      <c r="QVL102" s="545"/>
      <c r="QVN102" s="545"/>
      <c r="QVO102" s="545"/>
      <c r="QVP102" s="545"/>
      <c r="QVT102" s="545"/>
      <c r="QVV102" s="545"/>
      <c r="QVW102" s="545"/>
      <c r="QVX102" s="545"/>
      <c r="QWB102" s="545"/>
      <c r="QWD102" s="545"/>
      <c r="QWE102" s="545"/>
      <c r="QWF102" s="545"/>
      <c r="QWJ102" s="545"/>
      <c r="QWL102" s="545"/>
      <c r="QWM102" s="545"/>
      <c r="QWN102" s="545"/>
      <c r="QWR102" s="545"/>
      <c r="QWT102" s="545"/>
      <c r="QWU102" s="545"/>
      <c r="QWV102" s="545"/>
      <c r="QWZ102" s="545"/>
      <c r="QXB102" s="545"/>
      <c r="QXC102" s="545"/>
      <c r="QXD102" s="545"/>
      <c r="QXH102" s="545"/>
      <c r="QXJ102" s="545"/>
      <c r="QXK102" s="545"/>
      <c r="QXL102" s="545"/>
      <c r="QXP102" s="545"/>
      <c r="QXR102" s="545"/>
      <c r="QXS102" s="545"/>
      <c r="QXT102" s="545"/>
      <c r="QXX102" s="545"/>
      <c r="QXZ102" s="545"/>
      <c r="QYA102" s="545"/>
      <c r="QYB102" s="545"/>
      <c r="QYF102" s="545"/>
      <c r="QYH102" s="545"/>
      <c r="QYI102" s="545"/>
      <c r="QYJ102" s="545"/>
      <c r="QYN102" s="545"/>
      <c r="QYP102" s="545"/>
      <c r="QYQ102" s="545"/>
      <c r="QYR102" s="545"/>
      <c r="QYV102" s="545"/>
      <c r="QYX102" s="545"/>
      <c r="QYY102" s="545"/>
      <c r="QYZ102" s="545"/>
      <c r="QZD102" s="545"/>
      <c r="QZF102" s="545"/>
      <c r="QZG102" s="545"/>
      <c r="QZH102" s="545"/>
      <c r="QZL102" s="545"/>
      <c r="QZN102" s="545"/>
      <c r="QZO102" s="545"/>
      <c r="QZP102" s="545"/>
      <c r="QZT102" s="545"/>
      <c r="QZV102" s="545"/>
      <c r="QZW102" s="545"/>
      <c r="QZX102" s="545"/>
      <c r="RAB102" s="545"/>
      <c r="RAD102" s="545"/>
      <c r="RAE102" s="545"/>
      <c r="RAF102" s="545"/>
      <c r="RAJ102" s="545"/>
      <c r="RAL102" s="545"/>
      <c r="RAM102" s="545"/>
      <c r="RAN102" s="545"/>
      <c r="RAR102" s="545"/>
      <c r="RAT102" s="545"/>
      <c r="RAU102" s="545"/>
      <c r="RAV102" s="545"/>
      <c r="RAZ102" s="545"/>
      <c r="RBB102" s="545"/>
      <c r="RBC102" s="545"/>
      <c r="RBD102" s="545"/>
      <c r="RBH102" s="545"/>
      <c r="RBJ102" s="545"/>
      <c r="RBK102" s="545"/>
      <c r="RBL102" s="545"/>
      <c r="RBP102" s="545"/>
      <c r="RBR102" s="545"/>
      <c r="RBS102" s="545"/>
      <c r="RBT102" s="545"/>
      <c r="RBX102" s="545"/>
      <c r="RBZ102" s="545"/>
      <c r="RCA102" s="545"/>
      <c r="RCB102" s="545"/>
      <c r="RCF102" s="545"/>
      <c r="RCH102" s="545"/>
      <c r="RCI102" s="545"/>
      <c r="RCJ102" s="545"/>
      <c r="RCN102" s="545"/>
      <c r="RCP102" s="545"/>
      <c r="RCQ102" s="545"/>
      <c r="RCR102" s="545"/>
      <c r="RCV102" s="545"/>
      <c r="RCX102" s="545"/>
      <c r="RCY102" s="545"/>
      <c r="RCZ102" s="545"/>
      <c r="RDD102" s="545"/>
      <c r="RDF102" s="545"/>
      <c r="RDG102" s="545"/>
      <c r="RDH102" s="545"/>
      <c r="RDL102" s="545"/>
      <c r="RDN102" s="545"/>
      <c r="RDO102" s="545"/>
      <c r="RDP102" s="545"/>
      <c r="RDT102" s="545"/>
      <c r="RDV102" s="545"/>
      <c r="RDW102" s="545"/>
      <c r="RDX102" s="545"/>
      <c r="REB102" s="545"/>
      <c r="RED102" s="545"/>
      <c r="REE102" s="545"/>
      <c r="REF102" s="545"/>
      <c r="REJ102" s="545"/>
      <c r="REL102" s="545"/>
      <c r="REM102" s="545"/>
      <c r="REN102" s="545"/>
      <c r="RER102" s="545"/>
      <c r="RET102" s="545"/>
      <c r="REU102" s="545"/>
      <c r="REV102" s="545"/>
      <c r="REZ102" s="545"/>
      <c r="RFB102" s="545"/>
      <c r="RFC102" s="545"/>
      <c r="RFD102" s="545"/>
      <c r="RFH102" s="545"/>
      <c r="RFJ102" s="545"/>
      <c r="RFK102" s="545"/>
      <c r="RFL102" s="545"/>
      <c r="RFP102" s="545"/>
      <c r="RFR102" s="545"/>
      <c r="RFS102" s="545"/>
      <c r="RFT102" s="545"/>
      <c r="RFX102" s="545"/>
      <c r="RFZ102" s="545"/>
      <c r="RGA102" s="545"/>
      <c r="RGB102" s="545"/>
      <c r="RGF102" s="545"/>
      <c r="RGH102" s="545"/>
      <c r="RGI102" s="545"/>
      <c r="RGJ102" s="545"/>
      <c r="RGN102" s="545"/>
      <c r="RGP102" s="545"/>
      <c r="RGQ102" s="545"/>
      <c r="RGR102" s="545"/>
      <c r="RGV102" s="545"/>
      <c r="RGX102" s="545"/>
      <c r="RGY102" s="545"/>
      <c r="RGZ102" s="545"/>
      <c r="RHD102" s="545"/>
      <c r="RHF102" s="545"/>
      <c r="RHG102" s="545"/>
      <c r="RHH102" s="545"/>
      <c r="RHL102" s="545"/>
      <c r="RHN102" s="545"/>
      <c r="RHO102" s="545"/>
      <c r="RHP102" s="545"/>
      <c r="RHT102" s="545"/>
      <c r="RHV102" s="545"/>
      <c r="RHW102" s="545"/>
      <c r="RHX102" s="545"/>
      <c r="RIB102" s="545"/>
      <c r="RID102" s="545"/>
      <c r="RIE102" s="545"/>
      <c r="RIF102" s="545"/>
      <c r="RIJ102" s="545"/>
      <c r="RIL102" s="545"/>
      <c r="RIM102" s="545"/>
      <c r="RIN102" s="545"/>
      <c r="RIR102" s="545"/>
      <c r="RIT102" s="545"/>
      <c r="RIU102" s="545"/>
      <c r="RIV102" s="545"/>
      <c r="RIZ102" s="545"/>
      <c r="RJB102" s="545"/>
      <c r="RJC102" s="545"/>
      <c r="RJD102" s="545"/>
      <c r="RJH102" s="545"/>
      <c r="RJJ102" s="545"/>
      <c r="RJK102" s="545"/>
      <c r="RJL102" s="545"/>
      <c r="RJP102" s="545"/>
      <c r="RJR102" s="545"/>
      <c r="RJS102" s="545"/>
      <c r="RJT102" s="545"/>
      <c r="RJX102" s="545"/>
      <c r="RJZ102" s="545"/>
      <c r="RKA102" s="545"/>
      <c r="RKB102" s="545"/>
      <c r="RKF102" s="545"/>
      <c r="RKH102" s="545"/>
      <c r="RKI102" s="545"/>
      <c r="RKJ102" s="545"/>
      <c r="RKN102" s="545"/>
      <c r="RKP102" s="545"/>
      <c r="RKQ102" s="545"/>
      <c r="RKR102" s="545"/>
      <c r="RKV102" s="545"/>
      <c r="RKX102" s="545"/>
      <c r="RKY102" s="545"/>
      <c r="RKZ102" s="545"/>
      <c r="RLD102" s="545"/>
      <c r="RLF102" s="545"/>
      <c r="RLG102" s="545"/>
      <c r="RLH102" s="545"/>
      <c r="RLL102" s="545"/>
      <c r="RLN102" s="545"/>
      <c r="RLO102" s="545"/>
      <c r="RLP102" s="545"/>
      <c r="RLT102" s="545"/>
      <c r="RLV102" s="545"/>
      <c r="RLW102" s="545"/>
      <c r="RLX102" s="545"/>
      <c r="RMB102" s="545"/>
      <c r="RMD102" s="545"/>
      <c r="RME102" s="545"/>
      <c r="RMF102" s="545"/>
      <c r="RMJ102" s="545"/>
      <c r="RML102" s="545"/>
      <c r="RMM102" s="545"/>
      <c r="RMN102" s="545"/>
      <c r="RMR102" s="545"/>
      <c r="RMT102" s="545"/>
      <c r="RMU102" s="545"/>
      <c r="RMV102" s="545"/>
      <c r="RMZ102" s="545"/>
      <c r="RNB102" s="545"/>
      <c r="RNC102" s="545"/>
      <c r="RND102" s="545"/>
      <c r="RNH102" s="545"/>
      <c r="RNJ102" s="545"/>
      <c r="RNK102" s="545"/>
      <c r="RNL102" s="545"/>
      <c r="RNP102" s="545"/>
      <c r="RNR102" s="545"/>
      <c r="RNS102" s="545"/>
      <c r="RNT102" s="545"/>
      <c r="RNX102" s="545"/>
      <c r="RNZ102" s="545"/>
      <c r="ROA102" s="545"/>
      <c r="ROB102" s="545"/>
      <c r="ROF102" s="545"/>
      <c r="ROH102" s="545"/>
      <c r="ROI102" s="545"/>
      <c r="ROJ102" s="545"/>
      <c r="RON102" s="545"/>
      <c r="ROP102" s="545"/>
      <c r="ROQ102" s="545"/>
      <c r="ROR102" s="545"/>
      <c r="ROV102" s="545"/>
      <c r="ROX102" s="545"/>
      <c r="ROY102" s="545"/>
      <c r="ROZ102" s="545"/>
      <c r="RPD102" s="545"/>
      <c r="RPF102" s="545"/>
      <c r="RPG102" s="545"/>
      <c r="RPH102" s="545"/>
      <c r="RPL102" s="545"/>
      <c r="RPN102" s="545"/>
      <c r="RPO102" s="545"/>
      <c r="RPP102" s="545"/>
      <c r="RPT102" s="545"/>
      <c r="RPV102" s="545"/>
      <c r="RPW102" s="545"/>
      <c r="RPX102" s="545"/>
      <c r="RQB102" s="545"/>
      <c r="RQD102" s="545"/>
      <c r="RQE102" s="545"/>
      <c r="RQF102" s="545"/>
      <c r="RQJ102" s="545"/>
      <c r="RQL102" s="545"/>
      <c r="RQM102" s="545"/>
      <c r="RQN102" s="545"/>
      <c r="RQR102" s="545"/>
      <c r="RQT102" s="545"/>
      <c r="RQU102" s="545"/>
      <c r="RQV102" s="545"/>
      <c r="RQZ102" s="545"/>
      <c r="RRB102" s="545"/>
      <c r="RRC102" s="545"/>
      <c r="RRD102" s="545"/>
      <c r="RRH102" s="545"/>
      <c r="RRJ102" s="545"/>
      <c r="RRK102" s="545"/>
      <c r="RRL102" s="545"/>
      <c r="RRP102" s="545"/>
      <c r="RRR102" s="545"/>
      <c r="RRS102" s="545"/>
      <c r="RRT102" s="545"/>
      <c r="RRX102" s="545"/>
      <c r="RRZ102" s="545"/>
      <c r="RSA102" s="545"/>
      <c r="RSB102" s="545"/>
      <c r="RSF102" s="545"/>
      <c r="RSH102" s="545"/>
      <c r="RSI102" s="545"/>
      <c r="RSJ102" s="545"/>
      <c r="RSN102" s="545"/>
      <c r="RSP102" s="545"/>
      <c r="RSQ102" s="545"/>
      <c r="RSR102" s="545"/>
      <c r="RSV102" s="545"/>
      <c r="RSX102" s="545"/>
      <c r="RSY102" s="545"/>
      <c r="RSZ102" s="545"/>
      <c r="RTD102" s="545"/>
      <c r="RTF102" s="545"/>
      <c r="RTG102" s="545"/>
      <c r="RTH102" s="545"/>
      <c r="RTL102" s="545"/>
      <c r="RTN102" s="545"/>
      <c r="RTO102" s="545"/>
      <c r="RTP102" s="545"/>
      <c r="RTT102" s="545"/>
      <c r="RTV102" s="545"/>
      <c r="RTW102" s="545"/>
      <c r="RTX102" s="545"/>
      <c r="RUB102" s="545"/>
      <c r="RUD102" s="545"/>
      <c r="RUE102" s="545"/>
      <c r="RUF102" s="545"/>
      <c r="RUJ102" s="545"/>
      <c r="RUL102" s="545"/>
      <c r="RUM102" s="545"/>
      <c r="RUN102" s="545"/>
      <c r="RUR102" s="545"/>
      <c r="RUT102" s="545"/>
      <c r="RUU102" s="545"/>
      <c r="RUV102" s="545"/>
      <c r="RUZ102" s="545"/>
      <c r="RVB102" s="545"/>
      <c r="RVC102" s="545"/>
      <c r="RVD102" s="545"/>
      <c r="RVH102" s="545"/>
      <c r="RVJ102" s="545"/>
      <c r="RVK102" s="545"/>
      <c r="RVL102" s="545"/>
      <c r="RVP102" s="545"/>
      <c r="RVR102" s="545"/>
      <c r="RVS102" s="545"/>
      <c r="RVT102" s="545"/>
      <c r="RVX102" s="545"/>
      <c r="RVZ102" s="545"/>
      <c r="RWA102" s="545"/>
      <c r="RWB102" s="545"/>
      <c r="RWF102" s="545"/>
      <c r="RWH102" s="545"/>
      <c r="RWI102" s="545"/>
      <c r="RWJ102" s="545"/>
      <c r="RWN102" s="545"/>
      <c r="RWP102" s="545"/>
      <c r="RWQ102" s="545"/>
      <c r="RWR102" s="545"/>
      <c r="RWV102" s="545"/>
      <c r="RWX102" s="545"/>
      <c r="RWY102" s="545"/>
      <c r="RWZ102" s="545"/>
      <c r="RXD102" s="545"/>
      <c r="RXF102" s="545"/>
      <c r="RXG102" s="545"/>
      <c r="RXH102" s="545"/>
      <c r="RXL102" s="545"/>
      <c r="RXN102" s="545"/>
      <c r="RXO102" s="545"/>
      <c r="RXP102" s="545"/>
      <c r="RXT102" s="545"/>
      <c r="RXV102" s="545"/>
      <c r="RXW102" s="545"/>
      <c r="RXX102" s="545"/>
      <c r="RYB102" s="545"/>
      <c r="RYD102" s="545"/>
      <c r="RYE102" s="545"/>
      <c r="RYF102" s="545"/>
      <c r="RYJ102" s="545"/>
      <c r="RYL102" s="545"/>
      <c r="RYM102" s="545"/>
      <c r="RYN102" s="545"/>
      <c r="RYR102" s="545"/>
      <c r="RYT102" s="545"/>
      <c r="RYU102" s="545"/>
      <c r="RYV102" s="545"/>
      <c r="RYZ102" s="545"/>
      <c r="RZB102" s="545"/>
      <c r="RZC102" s="545"/>
      <c r="RZD102" s="545"/>
      <c r="RZH102" s="545"/>
      <c r="RZJ102" s="545"/>
      <c r="RZK102" s="545"/>
      <c r="RZL102" s="545"/>
      <c r="RZP102" s="545"/>
      <c r="RZR102" s="545"/>
      <c r="RZS102" s="545"/>
      <c r="RZT102" s="545"/>
      <c r="RZX102" s="545"/>
      <c r="RZZ102" s="545"/>
      <c r="SAA102" s="545"/>
      <c r="SAB102" s="545"/>
      <c r="SAF102" s="545"/>
      <c r="SAH102" s="545"/>
      <c r="SAI102" s="545"/>
      <c r="SAJ102" s="545"/>
      <c r="SAN102" s="545"/>
      <c r="SAP102" s="545"/>
      <c r="SAQ102" s="545"/>
      <c r="SAR102" s="545"/>
      <c r="SAV102" s="545"/>
      <c r="SAX102" s="545"/>
      <c r="SAY102" s="545"/>
      <c r="SAZ102" s="545"/>
      <c r="SBD102" s="545"/>
      <c r="SBF102" s="545"/>
      <c r="SBG102" s="545"/>
      <c r="SBH102" s="545"/>
      <c r="SBL102" s="545"/>
      <c r="SBN102" s="545"/>
      <c r="SBO102" s="545"/>
      <c r="SBP102" s="545"/>
      <c r="SBT102" s="545"/>
      <c r="SBV102" s="545"/>
      <c r="SBW102" s="545"/>
      <c r="SBX102" s="545"/>
      <c r="SCB102" s="545"/>
      <c r="SCD102" s="545"/>
      <c r="SCE102" s="545"/>
      <c r="SCF102" s="545"/>
      <c r="SCJ102" s="545"/>
      <c r="SCL102" s="545"/>
      <c r="SCM102" s="545"/>
      <c r="SCN102" s="545"/>
      <c r="SCR102" s="545"/>
      <c r="SCT102" s="545"/>
      <c r="SCU102" s="545"/>
      <c r="SCV102" s="545"/>
      <c r="SCZ102" s="545"/>
      <c r="SDB102" s="545"/>
      <c r="SDC102" s="545"/>
      <c r="SDD102" s="545"/>
      <c r="SDH102" s="545"/>
      <c r="SDJ102" s="545"/>
      <c r="SDK102" s="545"/>
      <c r="SDL102" s="545"/>
      <c r="SDP102" s="545"/>
      <c r="SDR102" s="545"/>
      <c r="SDS102" s="545"/>
      <c r="SDT102" s="545"/>
      <c r="SDX102" s="545"/>
      <c r="SDZ102" s="545"/>
      <c r="SEA102" s="545"/>
      <c r="SEB102" s="545"/>
      <c r="SEF102" s="545"/>
      <c r="SEH102" s="545"/>
      <c r="SEI102" s="545"/>
      <c r="SEJ102" s="545"/>
      <c r="SEN102" s="545"/>
      <c r="SEP102" s="545"/>
      <c r="SEQ102" s="545"/>
      <c r="SER102" s="545"/>
      <c r="SEV102" s="545"/>
      <c r="SEX102" s="545"/>
      <c r="SEY102" s="545"/>
      <c r="SEZ102" s="545"/>
      <c r="SFD102" s="545"/>
      <c r="SFF102" s="545"/>
      <c r="SFG102" s="545"/>
      <c r="SFH102" s="545"/>
      <c r="SFL102" s="545"/>
      <c r="SFN102" s="545"/>
      <c r="SFO102" s="545"/>
      <c r="SFP102" s="545"/>
      <c r="SFT102" s="545"/>
      <c r="SFV102" s="545"/>
      <c r="SFW102" s="545"/>
      <c r="SFX102" s="545"/>
      <c r="SGB102" s="545"/>
      <c r="SGD102" s="545"/>
      <c r="SGE102" s="545"/>
      <c r="SGF102" s="545"/>
      <c r="SGJ102" s="545"/>
      <c r="SGL102" s="545"/>
      <c r="SGM102" s="545"/>
      <c r="SGN102" s="545"/>
      <c r="SGR102" s="545"/>
      <c r="SGT102" s="545"/>
      <c r="SGU102" s="545"/>
      <c r="SGV102" s="545"/>
      <c r="SGZ102" s="545"/>
      <c r="SHB102" s="545"/>
      <c r="SHC102" s="545"/>
      <c r="SHD102" s="545"/>
      <c r="SHH102" s="545"/>
      <c r="SHJ102" s="545"/>
      <c r="SHK102" s="545"/>
      <c r="SHL102" s="545"/>
      <c r="SHP102" s="545"/>
      <c r="SHR102" s="545"/>
      <c r="SHS102" s="545"/>
      <c r="SHT102" s="545"/>
      <c r="SHX102" s="545"/>
      <c r="SHZ102" s="545"/>
      <c r="SIA102" s="545"/>
      <c r="SIB102" s="545"/>
      <c r="SIF102" s="545"/>
      <c r="SIH102" s="545"/>
      <c r="SII102" s="545"/>
      <c r="SIJ102" s="545"/>
      <c r="SIN102" s="545"/>
      <c r="SIP102" s="545"/>
      <c r="SIQ102" s="545"/>
      <c r="SIR102" s="545"/>
      <c r="SIV102" s="545"/>
      <c r="SIX102" s="545"/>
      <c r="SIY102" s="545"/>
      <c r="SIZ102" s="545"/>
      <c r="SJD102" s="545"/>
      <c r="SJF102" s="545"/>
      <c r="SJG102" s="545"/>
      <c r="SJH102" s="545"/>
      <c r="SJL102" s="545"/>
      <c r="SJN102" s="545"/>
      <c r="SJO102" s="545"/>
      <c r="SJP102" s="545"/>
      <c r="SJT102" s="545"/>
      <c r="SJV102" s="545"/>
      <c r="SJW102" s="545"/>
      <c r="SJX102" s="545"/>
      <c r="SKB102" s="545"/>
      <c r="SKD102" s="545"/>
      <c r="SKE102" s="545"/>
      <c r="SKF102" s="545"/>
      <c r="SKJ102" s="545"/>
      <c r="SKL102" s="545"/>
      <c r="SKM102" s="545"/>
      <c r="SKN102" s="545"/>
      <c r="SKR102" s="545"/>
      <c r="SKT102" s="545"/>
      <c r="SKU102" s="545"/>
      <c r="SKV102" s="545"/>
      <c r="SKZ102" s="545"/>
      <c r="SLB102" s="545"/>
      <c r="SLC102" s="545"/>
      <c r="SLD102" s="545"/>
      <c r="SLH102" s="545"/>
      <c r="SLJ102" s="545"/>
      <c r="SLK102" s="545"/>
      <c r="SLL102" s="545"/>
      <c r="SLP102" s="545"/>
      <c r="SLR102" s="545"/>
      <c r="SLS102" s="545"/>
      <c r="SLT102" s="545"/>
      <c r="SLX102" s="545"/>
      <c r="SLZ102" s="545"/>
      <c r="SMA102" s="545"/>
      <c r="SMB102" s="545"/>
      <c r="SMF102" s="545"/>
      <c r="SMH102" s="545"/>
      <c r="SMI102" s="545"/>
      <c r="SMJ102" s="545"/>
      <c r="SMN102" s="545"/>
      <c r="SMP102" s="545"/>
      <c r="SMQ102" s="545"/>
      <c r="SMR102" s="545"/>
      <c r="SMV102" s="545"/>
      <c r="SMX102" s="545"/>
      <c r="SMY102" s="545"/>
      <c r="SMZ102" s="545"/>
      <c r="SND102" s="545"/>
      <c r="SNF102" s="545"/>
      <c r="SNG102" s="545"/>
      <c r="SNH102" s="545"/>
      <c r="SNL102" s="545"/>
      <c r="SNN102" s="545"/>
      <c r="SNO102" s="545"/>
      <c r="SNP102" s="545"/>
      <c r="SNT102" s="545"/>
      <c r="SNV102" s="545"/>
      <c r="SNW102" s="545"/>
      <c r="SNX102" s="545"/>
      <c r="SOB102" s="545"/>
      <c r="SOD102" s="545"/>
      <c r="SOE102" s="545"/>
      <c r="SOF102" s="545"/>
      <c r="SOJ102" s="545"/>
      <c r="SOL102" s="545"/>
      <c r="SOM102" s="545"/>
      <c r="SON102" s="545"/>
      <c r="SOR102" s="545"/>
      <c r="SOT102" s="545"/>
      <c r="SOU102" s="545"/>
      <c r="SOV102" s="545"/>
      <c r="SOZ102" s="545"/>
      <c r="SPB102" s="545"/>
      <c r="SPC102" s="545"/>
      <c r="SPD102" s="545"/>
      <c r="SPH102" s="545"/>
      <c r="SPJ102" s="545"/>
      <c r="SPK102" s="545"/>
      <c r="SPL102" s="545"/>
      <c r="SPP102" s="545"/>
      <c r="SPR102" s="545"/>
      <c r="SPS102" s="545"/>
      <c r="SPT102" s="545"/>
      <c r="SPX102" s="545"/>
      <c r="SPZ102" s="545"/>
      <c r="SQA102" s="545"/>
      <c r="SQB102" s="545"/>
      <c r="SQF102" s="545"/>
      <c r="SQH102" s="545"/>
      <c r="SQI102" s="545"/>
      <c r="SQJ102" s="545"/>
      <c r="SQN102" s="545"/>
      <c r="SQP102" s="545"/>
      <c r="SQQ102" s="545"/>
      <c r="SQR102" s="545"/>
      <c r="SQV102" s="545"/>
      <c r="SQX102" s="545"/>
      <c r="SQY102" s="545"/>
      <c r="SQZ102" s="545"/>
      <c r="SRD102" s="545"/>
      <c r="SRF102" s="545"/>
      <c r="SRG102" s="545"/>
      <c r="SRH102" s="545"/>
      <c r="SRL102" s="545"/>
      <c r="SRN102" s="545"/>
      <c r="SRO102" s="545"/>
      <c r="SRP102" s="545"/>
      <c r="SRT102" s="545"/>
      <c r="SRV102" s="545"/>
      <c r="SRW102" s="545"/>
      <c r="SRX102" s="545"/>
      <c r="SSB102" s="545"/>
      <c r="SSD102" s="545"/>
      <c r="SSE102" s="545"/>
      <c r="SSF102" s="545"/>
      <c r="SSJ102" s="545"/>
      <c r="SSL102" s="545"/>
      <c r="SSM102" s="545"/>
      <c r="SSN102" s="545"/>
      <c r="SSR102" s="545"/>
      <c r="SST102" s="545"/>
      <c r="SSU102" s="545"/>
      <c r="SSV102" s="545"/>
      <c r="SSZ102" s="545"/>
      <c r="STB102" s="545"/>
      <c r="STC102" s="545"/>
      <c r="STD102" s="545"/>
      <c r="STH102" s="545"/>
      <c r="STJ102" s="545"/>
      <c r="STK102" s="545"/>
      <c r="STL102" s="545"/>
      <c r="STP102" s="545"/>
      <c r="STR102" s="545"/>
      <c r="STS102" s="545"/>
      <c r="STT102" s="545"/>
      <c r="STX102" s="545"/>
      <c r="STZ102" s="545"/>
      <c r="SUA102" s="545"/>
      <c r="SUB102" s="545"/>
      <c r="SUF102" s="545"/>
      <c r="SUH102" s="545"/>
      <c r="SUI102" s="545"/>
      <c r="SUJ102" s="545"/>
      <c r="SUN102" s="545"/>
      <c r="SUP102" s="545"/>
      <c r="SUQ102" s="545"/>
      <c r="SUR102" s="545"/>
      <c r="SUV102" s="545"/>
      <c r="SUX102" s="545"/>
      <c r="SUY102" s="545"/>
      <c r="SUZ102" s="545"/>
      <c r="SVD102" s="545"/>
      <c r="SVF102" s="545"/>
      <c r="SVG102" s="545"/>
      <c r="SVH102" s="545"/>
      <c r="SVL102" s="545"/>
      <c r="SVN102" s="545"/>
      <c r="SVO102" s="545"/>
      <c r="SVP102" s="545"/>
      <c r="SVT102" s="545"/>
      <c r="SVV102" s="545"/>
      <c r="SVW102" s="545"/>
      <c r="SVX102" s="545"/>
      <c r="SWB102" s="545"/>
      <c r="SWD102" s="545"/>
      <c r="SWE102" s="545"/>
      <c r="SWF102" s="545"/>
      <c r="SWJ102" s="545"/>
      <c r="SWL102" s="545"/>
      <c r="SWM102" s="545"/>
      <c r="SWN102" s="545"/>
      <c r="SWR102" s="545"/>
      <c r="SWT102" s="545"/>
      <c r="SWU102" s="545"/>
      <c r="SWV102" s="545"/>
      <c r="SWZ102" s="545"/>
      <c r="SXB102" s="545"/>
      <c r="SXC102" s="545"/>
      <c r="SXD102" s="545"/>
      <c r="SXH102" s="545"/>
      <c r="SXJ102" s="545"/>
      <c r="SXK102" s="545"/>
      <c r="SXL102" s="545"/>
      <c r="SXP102" s="545"/>
      <c r="SXR102" s="545"/>
      <c r="SXS102" s="545"/>
      <c r="SXT102" s="545"/>
      <c r="SXX102" s="545"/>
      <c r="SXZ102" s="545"/>
      <c r="SYA102" s="545"/>
      <c r="SYB102" s="545"/>
      <c r="SYF102" s="545"/>
      <c r="SYH102" s="545"/>
      <c r="SYI102" s="545"/>
      <c r="SYJ102" s="545"/>
      <c r="SYN102" s="545"/>
      <c r="SYP102" s="545"/>
      <c r="SYQ102" s="545"/>
      <c r="SYR102" s="545"/>
      <c r="SYV102" s="545"/>
      <c r="SYX102" s="545"/>
      <c r="SYY102" s="545"/>
      <c r="SYZ102" s="545"/>
      <c r="SZD102" s="545"/>
      <c r="SZF102" s="545"/>
      <c r="SZG102" s="545"/>
      <c r="SZH102" s="545"/>
      <c r="SZL102" s="545"/>
      <c r="SZN102" s="545"/>
      <c r="SZO102" s="545"/>
      <c r="SZP102" s="545"/>
      <c r="SZT102" s="545"/>
      <c r="SZV102" s="545"/>
      <c r="SZW102" s="545"/>
      <c r="SZX102" s="545"/>
      <c r="TAB102" s="545"/>
      <c r="TAD102" s="545"/>
      <c r="TAE102" s="545"/>
      <c r="TAF102" s="545"/>
      <c r="TAJ102" s="545"/>
      <c r="TAL102" s="545"/>
      <c r="TAM102" s="545"/>
      <c r="TAN102" s="545"/>
      <c r="TAR102" s="545"/>
      <c r="TAT102" s="545"/>
      <c r="TAU102" s="545"/>
      <c r="TAV102" s="545"/>
      <c r="TAZ102" s="545"/>
      <c r="TBB102" s="545"/>
      <c r="TBC102" s="545"/>
      <c r="TBD102" s="545"/>
      <c r="TBH102" s="545"/>
      <c r="TBJ102" s="545"/>
      <c r="TBK102" s="545"/>
      <c r="TBL102" s="545"/>
      <c r="TBP102" s="545"/>
      <c r="TBR102" s="545"/>
      <c r="TBS102" s="545"/>
      <c r="TBT102" s="545"/>
      <c r="TBX102" s="545"/>
      <c r="TBZ102" s="545"/>
      <c r="TCA102" s="545"/>
      <c r="TCB102" s="545"/>
      <c r="TCF102" s="545"/>
      <c r="TCH102" s="545"/>
      <c r="TCI102" s="545"/>
      <c r="TCJ102" s="545"/>
      <c r="TCN102" s="545"/>
      <c r="TCP102" s="545"/>
      <c r="TCQ102" s="545"/>
      <c r="TCR102" s="545"/>
      <c r="TCV102" s="545"/>
      <c r="TCX102" s="545"/>
      <c r="TCY102" s="545"/>
      <c r="TCZ102" s="545"/>
      <c r="TDD102" s="545"/>
      <c r="TDF102" s="545"/>
      <c r="TDG102" s="545"/>
      <c r="TDH102" s="545"/>
      <c r="TDL102" s="545"/>
      <c r="TDN102" s="545"/>
      <c r="TDO102" s="545"/>
      <c r="TDP102" s="545"/>
      <c r="TDT102" s="545"/>
      <c r="TDV102" s="545"/>
      <c r="TDW102" s="545"/>
      <c r="TDX102" s="545"/>
      <c r="TEB102" s="545"/>
      <c r="TED102" s="545"/>
      <c r="TEE102" s="545"/>
      <c r="TEF102" s="545"/>
      <c r="TEJ102" s="545"/>
      <c r="TEL102" s="545"/>
      <c r="TEM102" s="545"/>
      <c r="TEN102" s="545"/>
      <c r="TER102" s="545"/>
      <c r="TET102" s="545"/>
      <c r="TEU102" s="545"/>
      <c r="TEV102" s="545"/>
      <c r="TEZ102" s="545"/>
      <c r="TFB102" s="545"/>
      <c r="TFC102" s="545"/>
      <c r="TFD102" s="545"/>
      <c r="TFH102" s="545"/>
      <c r="TFJ102" s="545"/>
      <c r="TFK102" s="545"/>
      <c r="TFL102" s="545"/>
      <c r="TFP102" s="545"/>
      <c r="TFR102" s="545"/>
      <c r="TFS102" s="545"/>
      <c r="TFT102" s="545"/>
      <c r="TFX102" s="545"/>
      <c r="TFZ102" s="545"/>
      <c r="TGA102" s="545"/>
      <c r="TGB102" s="545"/>
      <c r="TGF102" s="545"/>
      <c r="TGH102" s="545"/>
      <c r="TGI102" s="545"/>
      <c r="TGJ102" s="545"/>
      <c r="TGN102" s="545"/>
      <c r="TGP102" s="545"/>
      <c r="TGQ102" s="545"/>
      <c r="TGR102" s="545"/>
      <c r="TGV102" s="545"/>
      <c r="TGX102" s="545"/>
      <c r="TGY102" s="545"/>
      <c r="TGZ102" s="545"/>
      <c r="THD102" s="545"/>
      <c r="THF102" s="545"/>
      <c r="THG102" s="545"/>
      <c r="THH102" s="545"/>
      <c r="THL102" s="545"/>
      <c r="THN102" s="545"/>
      <c r="THO102" s="545"/>
      <c r="THP102" s="545"/>
      <c r="THT102" s="545"/>
      <c r="THV102" s="545"/>
      <c r="THW102" s="545"/>
      <c r="THX102" s="545"/>
      <c r="TIB102" s="545"/>
      <c r="TID102" s="545"/>
      <c r="TIE102" s="545"/>
      <c r="TIF102" s="545"/>
      <c r="TIJ102" s="545"/>
      <c r="TIL102" s="545"/>
      <c r="TIM102" s="545"/>
      <c r="TIN102" s="545"/>
      <c r="TIR102" s="545"/>
      <c r="TIT102" s="545"/>
      <c r="TIU102" s="545"/>
      <c r="TIV102" s="545"/>
      <c r="TIZ102" s="545"/>
      <c r="TJB102" s="545"/>
      <c r="TJC102" s="545"/>
      <c r="TJD102" s="545"/>
      <c r="TJH102" s="545"/>
      <c r="TJJ102" s="545"/>
      <c r="TJK102" s="545"/>
      <c r="TJL102" s="545"/>
      <c r="TJP102" s="545"/>
      <c r="TJR102" s="545"/>
      <c r="TJS102" s="545"/>
      <c r="TJT102" s="545"/>
      <c r="TJX102" s="545"/>
      <c r="TJZ102" s="545"/>
      <c r="TKA102" s="545"/>
      <c r="TKB102" s="545"/>
      <c r="TKF102" s="545"/>
      <c r="TKH102" s="545"/>
      <c r="TKI102" s="545"/>
      <c r="TKJ102" s="545"/>
      <c r="TKN102" s="545"/>
      <c r="TKP102" s="545"/>
      <c r="TKQ102" s="545"/>
      <c r="TKR102" s="545"/>
      <c r="TKV102" s="545"/>
      <c r="TKX102" s="545"/>
      <c r="TKY102" s="545"/>
      <c r="TKZ102" s="545"/>
      <c r="TLD102" s="545"/>
      <c r="TLF102" s="545"/>
      <c r="TLG102" s="545"/>
      <c r="TLH102" s="545"/>
      <c r="TLL102" s="545"/>
      <c r="TLN102" s="545"/>
      <c r="TLO102" s="545"/>
      <c r="TLP102" s="545"/>
      <c r="TLT102" s="545"/>
      <c r="TLV102" s="545"/>
      <c r="TLW102" s="545"/>
      <c r="TLX102" s="545"/>
      <c r="TMB102" s="545"/>
      <c r="TMD102" s="545"/>
      <c r="TME102" s="545"/>
      <c r="TMF102" s="545"/>
      <c r="TMJ102" s="545"/>
      <c r="TML102" s="545"/>
      <c r="TMM102" s="545"/>
      <c r="TMN102" s="545"/>
      <c r="TMR102" s="545"/>
      <c r="TMT102" s="545"/>
      <c r="TMU102" s="545"/>
      <c r="TMV102" s="545"/>
      <c r="TMZ102" s="545"/>
      <c r="TNB102" s="545"/>
      <c r="TNC102" s="545"/>
      <c r="TND102" s="545"/>
      <c r="TNH102" s="545"/>
      <c r="TNJ102" s="545"/>
      <c r="TNK102" s="545"/>
      <c r="TNL102" s="545"/>
      <c r="TNP102" s="545"/>
      <c r="TNR102" s="545"/>
      <c r="TNS102" s="545"/>
      <c r="TNT102" s="545"/>
      <c r="TNX102" s="545"/>
      <c r="TNZ102" s="545"/>
      <c r="TOA102" s="545"/>
      <c r="TOB102" s="545"/>
      <c r="TOF102" s="545"/>
      <c r="TOH102" s="545"/>
      <c r="TOI102" s="545"/>
      <c r="TOJ102" s="545"/>
      <c r="TON102" s="545"/>
      <c r="TOP102" s="545"/>
      <c r="TOQ102" s="545"/>
      <c r="TOR102" s="545"/>
      <c r="TOV102" s="545"/>
      <c r="TOX102" s="545"/>
      <c r="TOY102" s="545"/>
      <c r="TOZ102" s="545"/>
      <c r="TPD102" s="545"/>
      <c r="TPF102" s="545"/>
      <c r="TPG102" s="545"/>
      <c r="TPH102" s="545"/>
      <c r="TPL102" s="545"/>
      <c r="TPN102" s="545"/>
      <c r="TPO102" s="545"/>
      <c r="TPP102" s="545"/>
      <c r="TPT102" s="545"/>
      <c r="TPV102" s="545"/>
      <c r="TPW102" s="545"/>
      <c r="TPX102" s="545"/>
      <c r="TQB102" s="545"/>
      <c r="TQD102" s="545"/>
      <c r="TQE102" s="545"/>
      <c r="TQF102" s="545"/>
      <c r="TQJ102" s="545"/>
      <c r="TQL102" s="545"/>
      <c r="TQM102" s="545"/>
      <c r="TQN102" s="545"/>
      <c r="TQR102" s="545"/>
      <c r="TQT102" s="545"/>
      <c r="TQU102" s="545"/>
      <c r="TQV102" s="545"/>
      <c r="TQZ102" s="545"/>
      <c r="TRB102" s="545"/>
      <c r="TRC102" s="545"/>
      <c r="TRD102" s="545"/>
      <c r="TRH102" s="545"/>
      <c r="TRJ102" s="545"/>
      <c r="TRK102" s="545"/>
      <c r="TRL102" s="545"/>
      <c r="TRP102" s="545"/>
      <c r="TRR102" s="545"/>
      <c r="TRS102" s="545"/>
      <c r="TRT102" s="545"/>
      <c r="TRX102" s="545"/>
      <c r="TRZ102" s="545"/>
      <c r="TSA102" s="545"/>
      <c r="TSB102" s="545"/>
      <c r="TSF102" s="545"/>
      <c r="TSH102" s="545"/>
      <c r="TSI102" s="545"/>
      <c r="TSJ102" s="545"/>
      <c r="TSN102" s="545"/>
      <c r="TSP102" s="545"/>
      <c r="TSQ102" s="545"/>
      <c r="TSR102" s="545"/>
      <c r="TSV102" s="545"/>
      <c r="TSX102" s="545"/>
      <c r="TSY102" s="545"/>
      <c r="TSZ102" s="545"/>
      <c r="TTD102" s="545"/>
      <c r="TTF102" s="545"/>
      <c r="TTG102" s="545"/>
      <c r="TTH102" s="545"/>
      <c r="TTL102" s="545"/>
      <c r="TTN102" s="545"/>
      <c r="TTO102" s="545"/>
      <c r="TTP102" s="545"/>
      <c r="TTT102" s="545"/>
      <c r="TTV102" s="545"/>
      <c r="TTW102" s="545"/>
      <c r="TTX102" s="545"/>
      <c r="TUB102" s="545"/>
      <c r="TUD102" s="545"/>
      <c r="TUE102" s="545"/>
      <c r="TUF102" s="545"/>
      <c r="TUJ102" s="545"/>
      <c r="TUL102" s="545"/>
      <c r="TUM102" s="545"/>
      <c r="TUN102" s="545"/>
      <c r="TUR102" s="545"/>
      <c r="TUT102" s="545"/>
      <c r="TUU102" s="545"/>
      <c r="TUV102" s="545"/>
      <c r="TUZ102" s="545"/>
      <c r="TVB102" s="545"/>
      <c r="TVC102" s="545"/>
      <c r="TVD102" s="545"/>
      <c r="TVH102" s="545"/>
      <c r="TVJ102" s="545"/>
      <c r="TVK102" s="545"/>
      <c r="TVL102" s="545"/>
      <c r="TVP102" s="545"/>
      <c r="TVR102" s="545"/>
      <c r="TVS102" s="545"/>
      <c r="TVT102" s="545"/>
      <c r="TVX102" s="545"/>
      <c r="TVZ102" s="545"/>
      <c r="TWA102" s="545"/>
      <c r="TWB102" s="545"/>
      <c r="TWF102" s="545"/>
      <c r="TWH102" s="545"/>
      <c r="TWI102" s="545"/>
      <c r="TWJ102" s="545"/>
      <c r="TWN102" s="545"/>
      <c r="TWP102" s="545"/>
      <c r="TWQ102" s="545"/>
      <c r="TWR102" s="545"/>
      <c r="TWV102" s="545"/>
      <c r="TWX102" s="545"/>
      <c r="TWY102" s="545"/>
      <c r="TWZ102" s="545"/>
      <c r="TXD102" s="545"/>
      <c r="TXF102" s="545"/>
      <c r="TXG102" s="545"/>
      <c r="TXH102" s="545"/>
      <c r="TXL102" s="545"/>
      <c r="TXN102" s="545"/>
      <c r="TXO102" s="545"/>
      <c r="TXP102" s="545"/>
      <c r="TXT102" s="545"/>
      <c r="TXV102" s="545"/>
      <c r="TXW102" s="545"/>
      <c r="TXX102" s="545"/>
      <c r="TYB102" s="545"/>
      <c r="TYD102" s="545"/>
      <c r="TYE102" s="545"/>
      <c r="TYF102" s="545"/>
      <c r="TYJ102" s="545"/>
      <c r="TYL102" s="545"/>
      <c r="TYM102" s="545"/>
      <c r="TYN102" s="545"/>
      <c r="TYR102" s="545"/>
      <c r="TYT102" s="545"/>
      <c r="TYU102" s="545"/>
      <c r="TYV102" s="545"/>
      <c r="TYZ102" s="545"/>
      <c r="TZB102" s="545"/>
      <c r="TZC102" s="545"/>
      <c r="TZD102" s="545"/>
      <c r="TZH102" s="545"/>
      <c r="TZJ102" s="545"/>
      <c r="TZK102" s="545"/>
      <c r="TZL102" s="545"/>
      <c r="TZP102" s="545"/>
      <c r="TZR102" s="545"/>
      <c r="TZS102" s="545"/>
      <c r="TZT102" s="545"/>
      <c r="TZX102" s="545"/>
      <c r="TZZ102" s="545"/>
      <c r="UAA102" s="545"/>
      <c r="UAB102" s="545"/>
      <c r="UAF102" s="545"/>
      <c r="UAH102" s="545"/>
      <c r="UAI102" s="545"/>
      <c r="UAJ102" s="545"/>
      <c r="UAN102" s="545"/>
      <c r="UAP102" s="545"/>
      <c r="UAQ102" s="545"/>
      <c r="UAR102" s="545"/>
      <c r="UAV102" s="545"/>
      <c r="UAX102" s="545"/>
      <c r="UAY102" s="545"/>
      <c r="UAZ102" s="545"/>
      <c r="UBD102" s="545"/>
      <c r="UBF102" s="545"/>
      <c r="UBG102" s="545"/>
      <c r="UBH102" s="545"/>
      <c r="UBL102" s="545"/>
      <c r="UBN102" s="545"/>
      <c r="UBO102" s="545"/>
      <c r="UBP102" s="545"/>
      <c r="UBT102" s="545"/>
      <c r="UBV102" s="545"/>
      <c r="UBW102" s="545"/>
      <c r="UBX102" s="545"/>
      <c r="UCB102" s="545"/>
      <c r="UCD102" s="545"/>
      <c r="UCE102" s="545"/>
      <c r="UCF102" s="545"/>
      <c r="UCJ102" s="545"/>
      <c r="UCL102" s="545"/>
      <c r="UCM102" s="545"/>
      <c r="UCN102" s="545"/>
      <c r="UCR102" s="545"/>
      <c r="UCT102" s="545"/>
      <c r="UCU102" s="545"/>
      <c r="UCV102" s="545"/>
      <c r="UCZ102" s="545"/>
      <c r="UDB102" s="545"/>
      <c r="UDC102" s="545"/>
      <c r="UDD102" s="545"/>
      <c r="UDH102" s="545"/>
      <c r="UDJ102" s="545"/>
      <c r="UDK102" s="545"/>
      <c r="UDL102" s="545"/>
      <c r="UDP102" s="545"/>
      <c r="UDR102" s="545"/>
      <c r="UDS102" s="545"/>
      <c r="UDT102" s="545"/>
      <c r="UDX102" s="545"/>
      <c r="UDZ102" s="545"/>
      <c r="UEA102" s="545"/>
      <c r="UEB102" s="545"/>
      <c r="UEF102" s="545"/>
      <c r="UEH102" s="545"/>
      <c r="UEI102" s="545"/>
      <c r="UEJ102" s="545"/>
      <c r="UEN102" s="545"/>
      <c r="UEP102" s="545"/>
      <c r="UEQ102" s="545"/>
      <c r="UER102" s="545"/>
      <c r="UEV102" s="545"/>
      <c r="UEX102" s="545"/>
      <c r="UEY102" s="545"/>
      <c r="UEZ102" s="545"/>
      <c r="UFD102" s="545"/>
      <c r="UFF102" s="545"/>
      <c r="UFG102" s="545"/>
      <c r="UFH102" s="545"/>
      <c r="UFL102" s="545"/>
      <c r="UFN102" s="545"/>
      <c r="UFO102" s="545"/>
      <c r="UFP102" s="545"/>
      <c r="UFT102" s="545"/>
      <c r="UFV102" s="545"/>
      <c r="UFW102" s="545"/>
      <c r="UFX102" s="545"/>
      <c r="UGB102" s="545"/>
      <c r="UGD102" s="545"/>
      <c r="UGE102" s="545"/>
      <c r="UGF102" s="545"/>
      <c r="UGJ102" s="545"/>
      <c r="UGL102" s="545"/>
      <c r="UGM102" s="545"/>
      <c r="UGN102" s="545"/>
      <c r="UGR102" s="545"/>
      <c r="UGT102" s="545"/>
      <c r="UGU102" s="545"/>
      <c r="UGV102" s="545"/>
      <c r="UGZ102" s="545"/>
      <c r="UHB102" s="545"/>
      <c r="UHC102" s="545"/>
      <c r="UHD102" s="545"/>
      <c r="UHH102" s="545"/>
      <c r="UHJ102" s="545"/>
      <c r="UHK102" s="545"/>
      <c r="UHL102" s="545"/>
      <c r="UHP102" s="545"/>
      <c r="UHR102" s="545"/>
      <c r="UHS102" s="545"/>
      <c r="UHT102" s="545"/>
      <c r="UHX102" s="545"/>
      <c r="UHZ102" s="545"/>
      <c r="UIA102" s="545"/>
      <c r="UIB102" s="545"/>
      <c r="UIF102" s="545"/>
      <c r="UIH102" s="545"/>
      <c r="UII102" s="545"/>
      <c r="UIJ102" s="545"/>
      <c r="UIN102" s="545"/>
      <c r="UIP102" s="545"/>
      <c r="UIQ102" s="545"/>
      <c r="UIR102" s="545"/>
      <c r="UIV102" s="545"/>
      <c r="UIX102" s="545"/>
      <c r="UIY102" s="545"/>
      <c r="UIZ102" s="545"/>
      <c r="UJD102" s="545"/>
      <c r="UJF102" s="545"/>
      <c r="UJG102" s="545"/>
      <c r="UJH102" s="545"/>
      <c r="UJL102" s="545"/>
      <c r="UJN102" s="545"/>
      <c r="UJO102" s="545"/>
      <c r="UJP102" s="545"/>
      <c r="UJT102" s="545"/>
      <c r="UJV102" s="545"/>
      <c r="UJW102" s="545"/>
      <c r="UJX102" s="545"/>
      <c r="UKB102" s="545"/>
      <c r="UKD102" s="545"/>
      <c r="UKE102" s="545"/>
      <c r="UKF102" s="545"/>
      <c r="UKJ102" s="545"/>
      <c r="UKL102" s="545"/>
      <c r="UKM102" s="545"/>
      <c r="UKN102" s="545"/>
      <c r="UKR102" s="545"/>
      <c r="UKT102" s="545"/>
      <c r="UKU102" s="545"/>
      <c r="UKV102" s="545"/>
      <c r="UKZ102" s="545"/>
      <c r="ULB102" s="545"/>
      <c r="ULC102" s="545"/>
      <c r="ULD102" s="545"/>
      <c r="ULH102" s="545"/>
      <c r="ULJ102" s="545"/>
      <c r="ULK102" s="545"/>
      <c r="ULL102" s="545"/>
      <c r="ULP102" s="545"/>
      <c r="ULR102" s="545"/>
      <c r="ULS102" s="545"/>
      <c r="ULT102" s="545"/>
      <c r="ULX102" s="545"/>
      <c r="ULZ102" s="545"/>
      <c r="UMA102" s="545"/>
      <c r="UMB102" s="545"/>
      <c r="UMF102" s="545"/>
      <c r="UMH102" s="545"/>
      <c r="UMI102" s="545"/>
      <c r="UMJ102" s="545"/>
      <c r="UMN102" s="545"/>
      <c r="UMP102" s="545"/>
      <c r="UMQ102" s="545"/>
      <c r="UMR102" s="545"/>
      <c r="UMV102" s="545"/>
      <c r="UMX102" s="545"/>
      <c r="UMY102" s="545"/>
      <c r="UMZ102" s="545"/>
      <c r="UND102" s="545"/>
      <c r="UNF102" s="545"/>
      <c r="UNG102" s="545"/>
      <c r="UNH102" s="545"/>
      <c r="UNL102" s="545"/>
      <c r="UNN102" s="545"/>
      <c r="UNO102" s="545"/>
      <c r="UNP102" s="545"/>
      <c r="UNT102" s="545"/>
      <c r="UNV102" s="545"/>
      <c r="UNW102" s="545"/>
      <c r="UNX102" s="545"/>
      <c r="UOB102" s="545"/>
      <c r="UOD102" s="545"/>
      <c r="UOE102" s="545"/>
      <c r="UOF102" s="545"/>
      <c r="UOJ102" s="545"/>
      <c r="UOL102" s="545"/>
      <c r="UOM102" s="545"/>
      <c r="UON102" s="545"/>
      <c r="UOR102" s="545"/>
      <c r="UOT102" s="545"/>
      <c r="UOU102" s="545"/>
      <c r="UOV102" s="545"/>
      <c r="UOZ102" s="545"/>
      <c r="UPB102" s="545"/>
      <c r="UPC102" s="545"/>
      <c r="UPD102" s="545"/>
      <c r="UPH102" s="545"/>
      <c r="UPJ102" s="545"/>
      <c r="UPK102" s="545"/>
      <c r="UPL102" s="545"/>
      <c r="UPP102" s="545"/>
      <c r="UPR102" s="545"/>
      <c r="UPS102" s="545"/>
      <c r="UPT102" s="545"/>
      <c r="UPX102" s="545"/>
      <c r="UPZ102" s="545"/>
      <c r="UQA102" s="545"/>
      <c r="UQB102" s="545"/>
      <c r="UQF102" s="545"/>
      <c r="UQH102" s="545"/>
      <c r="UQI102" s="545"/>
      <c r="UQJ102" s="545"/>
      <c r="UQN102" s="545"/>
      <c r="UQP102" s="545"/>
      <c r="UQQ102" s="545"/>
      <c r="UQR102" s="545"/>
      <c r="UQV102" s="545"/>
      <c r="UQX102" s="545"/>
      <c r="UQY102" s="545"/>
      <c r="UQZ102" s="545"/>
      <c r="URD102" s="545"/>
      <c r="URF102" s="545"/>
      <c r="URG102" s="545"/>
      <c r="URH102" s="545"/>
      <c r="URL102" s="545"/>
      <c r="URN102" s="545"/>
      <c r="URO102" s="545"/>
      <c r="URP102" s="545"/>
      <c r="URT102" s="545"/>
      <c r="URV102" s="545"/>
      <c r="URW102" s="545"/>
      <c r="URX102" s="545"/>
      <c r="USB102" s="545"/>
      <c r="USD102" s="545"/>
      <c r="USE102" s="545"/>
      <c r="USF102" s="545"/>
      <c r="USJ102" s="545"/>
      <c r="USL102" s="545"/>
      <c r="USM102" s="545"/>
      <c r="USN102" s="545"/>
      <c r="USR102" s="545"/>
      <c r="UST102" s="545"/>
      <c r="USU102" s="545"/>
      <c r="USV102" s="545"/>
      <c r="USZ102" s="545"/>
      <c r="UTB102" s="545"/>
      <c r="UTC102" s="545"/>
      <c r="UTD102" s="545"/>
      <c r="UTH102" s="545"/>
      <c r="UTJ102" s="545"/>
      <c r="UTK102" s="545"/>
      <c r="UTL102" s="545"/>
      <c r="UTP102" s="545"/>
      <c r="UTR102" s="545"/>
      <c r="UTS102" s="545"/>
      <c r="UTT102" s="545"/>
      <c r="UTX102" s="545"/>
      <c r="UTZ102" s="545"/>
      <c r="UUA102" s="545"/>
      <c r="UUB102" s="545"/>
      <c r="UUF102" s="545"/>
      <c r="UUH102" s="545"/>
      <c r="UUI102" s="545"/>
      <c r="UUJ102" s="545"/>
      <c r="UUN102" s="545"/>
      <c r="UUP102" s="545"/>
      <c r="UUQ102" s="545"/>
      <c r="UUR102" s="545"/>
      <c r="UUV102" s="545"/>
      <c r="UUX102" s="545"/>
      <c r="UUY102" s="545"/>
      <c r="UUZ102" s="545"/>
      <c r="UVD102" s="545"/>
      <c r="UVF102" s="545"/>
      <c r="UVG102" s="545"/>
      <c r="UVH102" s="545"/>
      <c r="UVL102" s="545"/>
      <c r="UVN102" s="545"/>
      <c r="UVO102" s="545"/>
      <c r="UVP102" s="545"/>
      <c r="UVT102" s="545"/>
      <c r="UVV102" s="545"/>
      <c r="UVW102" s="545"/>
      <c r="UVX102" s="545"/>
      <c r="UWB102" s="545"/>
      <c r="UWD102" s="545"/>
      <c r="UWE102" s="545"/>
      <c r="UWF102" s="545"/>
      <c r="UWJ102" s="545"/>
      <c r="UWL102" s="545"/>
      <c r="UWM102" s="545"/>
      <c r="UWN102" s="545"/>
      <c r="UWR102" s="545"/>
      <c r="UWT102" s="545"/>
      <c r="UWU102" s="545"/>
      <c r="UWV102" s="545"/>
      <c r="UWZ102" s="545"/>
      <c r="UXB102" s="545"/>
      <c r="UXC102" s="545"/>
      <c r="UXD102" s="545"/>
      <c r="UXH102" s="545"/>
      <c r="UXJ102" s="545"/>
      <c r="UXK102" s="545"/>
      <c r="UXL102" s="545"/>
      <c r="UXP102" s="545"/>
      <c r="UXR102" s="545"/>
      <c r="UXS102" s="545"/>
      <c r="UXT102" s="545"/>
      <c r="UXX102" s="545"/>
      <c r="UXZ102" s="545"/>
      <c r="UYA102" s="545"/>
      <c r="UYB102" s="545"/>
      <c r="UYF102" s="545"/>
      <c r="UYH102" s="545"/>
      <c r="UYI102" s="545"/>
      <c r="UYJ102" s="545"/>
      <c r="UYN102" s="545"/>
      <c r="UYP102" s="545"/>
      <c r="UYQ102" s="545"/>
      <c r="UYR102" s="545"/>
      <c r="UYV102" s="545"/>
      <c r="UYX102" s="545"/>
      <c r="UYY102" s="545"/>
      <c r="UYZ102" s="545"/>
      <c r="UZD102" s="545"/>
      <c r="UZF102" s="545"/>
      <c r="UZG102" s="545"/>
      <c r="UZH102" s="545"/>
      <c r="UZL102" s="545"/>
      <c r="UZN102" s="545"/>
      <c r="UZO102" s="545"/>
      <c r="UZP102" s="545"/>
      <c r="UZT102" s="545"/>
      <c r="UZV102" s="545"/>
      <c r="UZW102" s="545"/>
      <c r="UZX102" s="545"/>
      <c r="VAB102" s="545"/>
      <c r="VAD102" s="545"/>
      <c r="VAE102" s="545"/>
      <c r="VAF102" s="545"/>
      <c r="VAJ102" s="545"/>
      <c r="VAL102" s="545"/>
      <c r="VAM102" s="545"/>
      <c r="VAN102" s="545"/>
      <c r="VAR102" s="545"/>
      <c r="VAT102" s="545"/>
      <c r="VAU102" s="545"/>
      <c r="VAV102" s="545"/>
      <c r="VAZ102" s="545"/>
      <c r="VBB102" s="545"/>
      <c r="VBC102" s="545"/>
      <c r="VBD102" s="545"/>
      <c r="VBH102" s="545"/>
      <c r="VBJ102" s="545"/>
      <c r="VBK102" s="545"/>
      <c r="VBL102" s="545"/>
      <c r="VBP102" s="545"/>
      <c r="VBR102" s="545"/>
      <c r="VBS102" s="545"/>
      <c r="VBT102" s="545"/>
      <c r="VBX102" s="545"/>
      <c r="VBZ102" s="545"/>
      <c r="VCA102" s="545"/>
      <c r="VCB102" s="545"/>
      <c r="VCF102" s="545"/>
      <c r="VCH102" s="545"/>
      <c r="VCI102" s="545"/>
      <c r="VCJ102" s="545"/>
      <c r="VCN102" s="545"/>
      <c r="VCP102" s="545"/>
      <c r="VCQ102" s="545"/>
      <c r="VCR102" s="545"/>
      <c r="VCV102" s="545"/>
      <c r="VCX102" s="545"/>
      <c r="VCY102" s="545"/>
      <c r="VCZ102" s="545"/>
      <c r="VDD102" s="545"/>
      <c r="VDF102" s="545"/>
      <c r="VDG102" s="545"/>
      <c r="VDH102" s="545"/>
      <c r="VDL102" s="545"/>
      <c r="VDN102" s="545"/>
      <c r="VDO102" s="545"/>
      <c r="VDP102" s="545"/>
      <c r="VDT102" s="545"/>
      <c r="VDV102" s="545"/>
      <c r="VDW102" s="545"/>
      <c r="VDX102" s="545"/>
      <c r="VEB102" s="545"/>
      <c r="VED102" s="545"/>
      <c r="VEE102" s="545"/>
      <c r="VEF102" s="545"/>
      <c r="VEJ102" s="545"/>
      <c r="VEL102" s="545"/>
      <c r="VEM102" s="545"/>
      <c r="VEN102" s="545"/>
      <c r="VER102" s="545"/>
      <c r="VET102" s="545"/>
      <c r="VEU102" s="545"/>
      <c r="VEV102" s="545"/>
      <c r="VEZ102" s="545"/>
      <c r="VFB102" s="545"/>
      <c r="VFC102" s="545"/>
      <c r="VFD102" s="545"/>
      <c r="VFH102" s="545"/>
      <c r="VFJ102" s="545"/>
      <c r="VFK102" s="545"/>
      <c r="VFL102" s="545"/>
      <c r="VFP102" s="545"/>
      <c r="VFR102" s="545"/>
      <c r="VFS102" s="545"/>
      <c r="VFT102" s="545"/>
      <c r="VFX102" s="545"/>
      <c r="VFZ102" s="545"/>
      <c r="VGA102" s="545"/>
      <c r="VGB102" s="545"/>
      <c r="VGF102" s="545"/>
      <c r="VGH102" s="545"/>
      <c r="VGI102" s="545"/>
      <c r="VGJ102" s="545"/>
      <c r="VGN102" s="545"/>
      <c r="VGP102" s="545"/>
      <c r="VGQ102" s="545"/>
      <c r="VGR102" s="545"/>
      <c r="VGV102" s="545"/>
      <c r="VGX102" s="545"/>
      <c r="VGY102" s="545"/>
      <c r="VGZ102" s="545"/>
      <c r="VHD102" s="545"/>
      <c r="VHF102" s="545"/>
      <c r="VHG102" s="545"/>
      <c r="VHH102" s="545"/>
      <c r="VHL102" s="545"/>
      <c r="VHN102" s="545"/>
      <c r="VHO102" s="545"/>
      <c r="VHP102" s="545"/>
      <c r="VHT102" s="545"/>
      <c r="VHV102" s="545"/>
      <c r="VHW102" s="545"/>
      <c r="VHX102" s="545"/>
      <c r="VIB102" s="545"/>
      <c r="VID102" s="545"/>
      <c r="VIE102" s="545"/>
      <c r="VIF102" s="545"/>
      <c r="VIJ102" s="545"/>
      <c r="VIL102" s="545"/>
      <c r="VIM102" s="545"/>
      <c r="VIN102" s="545"/>
      <c r="VIR102" s="545"/>
      <c r="VIT102" s="545"/>
      <c r="VIU102" s="545"/>
      <c r="VIV102" s="545"/>
      <c r="VIZ102" s="545"/>
      <c r="VJB102" s="545"/>
      <c r="VJC102" s="545"/>
      <c r="VJD102" s="545"/>
      <c r="VJH102" s="545"/>
      <c r="VJJ102" s="545"/>
      <c r="VJK102" s="545"/>
      <c r="VJL102" s="545"/>
      <c r="VJP102" s="545"/>
      <c r="VJR102" s="545"/>
      <c r="VJS102" s="545"/>
      <c r="VJT102" s="545"/>
      <c r="VJX102" s="545"/>
      <c r="VJZ102" s="545"/>
      <c r="VKA102" s="545"/>
      <c r="VKB102" s="545"/>
      <c r="VKF102" s="545"/>
      <c r="VKH102" s="545"/>
      <c r="VKI102" s="545"/>
      <c r="VKJ102" s="545"/>
      <c r="VKN102" s="545"/>
      <c r="VKP102" s="545"/>
      <c r="VKQ102" s="545"/>
      <c r="VKR102" s="545"/>
      <c r="VKV102" s="545"/>
      <c r="VKX102" s="545"/>
      <c r="VKY102" s="545"/>
      <c r="VKZ102" s="545"/>
      <c r="VLD102" s="545"/>
      <c r="VLF102" s="545"/>
      <c r="VLG102" s="545"/>
      <c r="VLH102" s="545"/>
      <c r="VLL102" s="545"/>
      <c r="VLN102" s="545"/>
      <c r="VLO102" s="545"/>
      <c r="VLP102" s="545"/>
      <c r="VLT102" s="545"/>
      <c r="VLV102" s="545"/>
      <c r="VLW102" s="545"/>
      <c r="VLX102" s="545"/>
      <c r="VMB102" s="545"/>
      <c r="VMD102" s="545"/>
      <c r="VME102" s="545"/>
      <c r="VMF102" s="545"/>
      <c r="VMJ102" s="545"/>
      <c r="VML102" s="545"/>
      <c r="VMM102" s="545"/>
      <c r="VMN102" s="545"/>
      <c r="VMR102" s="545"/>
      <c r="VMT102" s="545"/>
      <c r="VMU102" s="545"/>
      <c r="VMV102" s="545"/>
      <c r="VMZ102" s="545"/>
      <c r="VNB102" s="545"/>
      <c r="VNC102" s="545"/>
      <c r="VND102" s="545"/>
      <c r="VNH102" s="545"/>
      <c r="VNJ102" s="545"/>
      <c r="VNK102" s="545"/>
      <c r="VNL102" s="545"/>
      <c r="VNP102" s="545"/>
      <c r="VNR102" s="545"/>
      <c r="VNS102" s="545"/>
      <c r="VNT102" s="545"/>
      <c r="VNX102" s="545"/>
      <c r="VNZ102" s="545"/>
      <c r="VOA102" s="545"/>
      <c r="VOB102" s="545"/>
      <c r="VOF102" s="545"/>
      <c r="VOH102" s="545"/>
      <c r="VOI102" s="545"/>
      <c r="VOJ102" s="545"/>
      <c r="VON102" s="545"/>
      <c r="VOP102" s="545"/>
      <c r="VOQ102" s="545"/>
      <c r="VOR102" s="545"/>
      <c r="VOV102" s="545"/>
      <c r="VOX102" s="545"/>
      <c r="VOY102" s="545"/>
      <c r="VOZ102" s="545"/>
      <c r="VPD102" s="545"/>
      <c r="VPF102" s="545"/>
      <c r="VPG102" s="545"/>
      <c r="VPH102" s="545"/>
      <c r="VPL102" s="545"/>
      <c r="VPN102" s="545"/>
      <c r="VPO102" s="545"/>
      <c r="VPP102" s="545"/>
      <c r="VPT102" s="545"/>
      <c r="VPV102" s="545"/>
      <c r="VPW102" s="545"/>
      <c r="VPX102" s="545"/>
      <c r="VQB102" s="545"/>
      <c r="VQD102" s="545"/>
      <c r="VQE102" s="545"/>
      <c r="VQF102" s="545"/>
      <c r="VQJ102" s="545"/>
      <c r="VQL102" s="545"/>
      <c r="VQM102" s="545"/>
      <c r="VQN102" s="545"/>
      <c r="VQR102" s="545"/>
      <c r="VQT102" s="545"/>
      <c r="VQU102" s="545"/>
      <c r="VQV102" s="545"/>
      <c r="VQZ102" s="545"/>
      <c r="VRB102" s="545"/>
      <c r="VRC102" s="545"/>
      <c r="VRD102" s="545"/>
      <c r="VRH102" s="545"/>
      <c r="VRJ102" s="545"/>
      <c r="VRK102" s="545"/>
      <c r="VRL102" s="545"/>
      <c r="VRP102" s="545"/>
      <c r="VRR102" s="545"/>
      <c r="VRS102" s="545"/>
      <c r="VRT102" s="545"/>
      <c r="VRX102" s="545"/>
      <c r="VRZ102" s="545"/>
      <c r="VSA102" s="545"/>
      <c r="VSB102" s="545"/>
      <c r="VSF102" s="545"/>
      <c r="VSH102" s="545"/>
      <c r="VSI102" s="545"/>
      <c r="VSJ102" s="545"/>
      <c r="VSN102" s="545"/>
      <c r="VSP102" s="545"/>
      <c r="VSQ102" s="545"/>
      <c r="VSR102" s="545"/>
      <c r="VSV102" s="545"/>
      <c r="VSX102" s="545"/>
      <c r="VSY102" s="545"/>
      <c r="VSZ102" s="545"/>
      <c r="VTD102" s="545"/>
      <c r="VTF102" s="545"/>
      <c r="VTG102" s="545"/>
      <c r="VTH102" s="545"/>
      <c r="VTL102" s="545"/>
      <c r="VTN102" s="545"/>
      <c r="VTO102" s="545"/>
      <c r="VTP102" s="545"/>
      <c r="VTT102" s="545"/>
      <c r="VTV102" s="545"/>
      <c r="VTW102" s="545"/>
      <c r="VTX102" s="545"/>
      <c r="VUB102" s="545"/>
      <c r="VUD102" s="545"/>
      <c r="VUE102" s="545"/>
      <c r="VUF102" s="545"/>
      <c r="VUJ102" s="545"/>
      <c r="VUL102" s="545"/>
      <c r="VUM102" s="545"/>
      <c r="VUN102" s="545"/>
      <c r="VUR102" s="545"/>
      <c r="VUT102" s="545"/>
      <c r="VUU102" s="545"/>
      <c r="VUV102" s="545"/>
      <c r="VUZ102" s="545"/>
      <c r="VVB102" s="545"/>
      <c r="VVC102" s="545"/>
      <c r="VVD102" s="545"/>
      <c r="VVH102" s="545"/>
      <c r="VVJ102" s="545"/>
      <c r="VVK102" s="545"/>
      <c r="VVL102" s="545"/>
      <c r="VVP102" s="545"/>
      <c r="VVR102" s="545"/>
      <c r="VVS102" s="545"/>
      <c r="VVT102" s="545"/>
      <c r="VVX102" s="545"/>
      <c r="VVZ102" s="545"/>
      <c r="VWA102" s="545"/>
      <c r="VWB102" s="545"/>
      <c r="VWF102" s="545"/>
      <c r="VWH102" s="545"/>
      <c r="VWI102" s="545"/>
      <c r="VWJ102" s="545"/>
      <c r="VWN102" s="545"/>
      <c r="VWP102" s="545"/>
      <c r="VWQ102" s="545"/>
      <c r="VWR102" s="545"/>
      <c r="VWV102" s="545"/>
      <c r="VWX102" s="545"/>
      <c r="VWY102" s="545"/>
      <c r="VWZ102" s="545"/>
      <c r="VXD102" s="545"/>
      <c r="VXF102" s="545"/>
      <c r="VXG102" s="545"/>
      <c r="VXH102" s="545"/>
      <c r="VXL102" s="545"/>
      <c r="VXN102" s="545"/>
      <c r="VXO102" s="545"/>
      <c r="VXP102" s="545"/>
      <c r="VXT102" s="545"/>
      <c r="VXV102" s="545"/>
      <c r="VXW102" s="545"/>
      <c r="VXX102" s="545"/>
      <c r="VYB102" s="545"/>
      <c r="VYD102" s="545"/>
      <c r="VYE102" s="545"/>
      <c r="VYF102" s="545"/>
      <c r="VYJ102" s="545"/>
      <c r="VYL102" s="545"/>
      <c r="VYM102" s="545"/>
      <c r="VYN102" s="545"/>
      <c r="VYR102" s="545"/>
      <c r="VYT102" s="545"/>
      <c r="VYU102" s="545"/>
      <c r="VYV102" s="545"/>
      <c r="VYZ102" s="545"/>
      <c r="VZB102" s="545"/>
      <c r="VZC102" s="545"/>
      <c r="VZD102" s="545"/>
      <c r="VZH102" s="545"/>
      <c r="VZJ102" s="545"/>
      <c r="VZK102" s="545"/>
      <c r="VZL102" s="545"/>
      <c r="VZP102" s="545"/>
      <c r="VZR102" s="545"/>
      <c r="VZS102" s="545"/>
      <c r="VZT102" s="545"/>
      <c r="VZX102" s="545"/>
      <c r="VZZ102" s="545"/>
      <c r="WAA102" s="545"/>
      <c r="WAB102" s="545"/>
      <c r="WAF102" s="545"/>
      <c r="WAH102" s="545"/>
      <c r="WAI102" s="545"/>
      <c r="WAJ102" s="545"/>
      <c r="WAN102" s="545"/>
      <c r="WAP102" s="545"/>
      <c r="WAQ102" s="545"/>
      <c r="WAR102" s="545"/>
      <c r="WAV102" s="545"/>
      <c r="WAX102" s="545"/>
      <c r="WAY102" s="545"/>
      <c r="WAZ102" s="545"/>
      <c r="WBD102" s="545"/>
      <c r="WBF102" s="545"/>
      <c r="WBG102" s="545"/>
      <c r="WBH102" s="545"/>
      <c r="WBL102" s="545"/>
      <c r="WBN102" s="545"/>
      <c r="WBO102" s="545"/>
      <c r="WBP102" s="545"/>
      <c r="WBT102" s="545"/>
      <c r="WBV102" s="545"/>
      <c r="WBW102" s="545"/>
      <c r="WBX102" s="545"/>
      <c r="WCB102" s="545"/>
      <c r="WCD102" s="545"/>
      <c r="WCE102" s="545"/>
      <c r="WCF102" s="545"/>
      <c r="WCJ102" s="545"/>
      <c r="WCL102" s="545"/>
      <c r="WCM102" s="545"/>
      <c r="WCN102" s="545"/>
      <c r="WCR102" s="545"/>
      <c r="WCT102" s="545"/>
      <c r="WCU102" s="545"/>
      <c r="WCV102" s="545"/>
      <c r="WCZ102" s="545"/>
      <c r="WDB102" s="545"/>
      <c r="WDC102" s="545"/>
      <c r="WDD102" s="545"/>
      <c r="WDH102" s="545"/>
      <c r="WDJ102" s="545"/>
      <c r="WDK102" s="545"/>
      <c r="WDL102" s="545"/>
      <c r="WDP102" s="545"/>
      <c r="WDR102" s="545"/>
      <c r="WDS102" s="545"/>
      <c r="WDT102" s="545"/>
      <c r="WDX102" s="545"/>
      <c r="WDZ102" s="545"/>
      <c r="WEA102" s="545"/>
      <c r="WEB102" s="545"/>
      <c r="WEF102" s="545"/>
      <c r="WEH102" s="545"/>
      <c r="WEI102" s="545"/>
      <c r="WEJ102" s="545"/>
      <c r="WEN102" s="545"/>
      <c r="WEP102" s="545"/>
      <c r="WEQ102" s="545"/>
      <c r="WER102" s="545"/>
      <c r="WEV102" s="545"/>
      <c r="WEX102" s="545"/>
      <c r="WEY102" s="545"/>
      <c r="WEZ102" s="545"/>
      <c r="WFD102" s="545"/>
      <c r="WFF102" s="545"/>
      <c r="WFG102" s="545"/>
      <c r="WFH102" s="545"/>
      <c r="WFL102" s="545"/>
      <c r="WFN102" s="545"/>
      <c r="WFO102" s="545"/>
      <c r="WFP102" s="545"/>
      <c r="WFT102" s="545"/>
      <c r="WFV102" s="545"/>
      <c r="WFW102" s="545"/>
      <c r="WFX102" s="545"/>
      <c r="WGB102" s="545"/>
      <c r="WGD102" s="545"/>
      <c r="WGE102" s="545"/>
      <c r="WGF102" s="545"/>
      <c r="WGJ102" s="545"/>
      <c r="WGL102" s="545"/>
      <c r="WGM102" s="545"/>
      <c r="WGN102" s="545"/>
      <c r="WGR102" s="545"/>
      <c r="WGT102" s="545"/>
      <c r="WGU102" s="545"/>
      <c r="WGV102" s="545"/>
      <c r="WGZ102" s="545"/>
      <c r="WHB102" s="545"/>
      <c r="WHC102" s="545"/>
      <c r="WHD102" s="545"/>
      <c r="WHH102" s="545"/>
      <c r="WHJ102" s="545"/>
      <c r="WHK102" s="545"/>
      <c r="WHL102" s="545"/>
      <c r="WHP102" s="545"/>
      <c r="WHR102" s="545"/>
      <c r="WHS102" s="545"/>
      <c r="WHT102" s="545"/>
      <c r="WHX102" s="545"/>
      <c r="WHZ102" s="545"/>
      <c r="WIA102" s="545"/>
      <c r="WIB102" s="545"/>
      <c r="WIF102" s="545"/>
      <c r="WIH102" s="545"/>
      <c r="WII102" s="545"/>
      <c r="WIJ102" s="545"/>
      <c r="WIN102" s="545"/>
      <c r="WIP102" s="545"/>
      <c r="WIQ102" s="545"/>
      <c r="WIR102" s="545"/>
      <c r="WIV102" s="545"/>
      <c r="WIX102" s="545"/>
      <c r="WIY102" s="545"/>
      <c r="WIZ102" s="545"/>
      <c r="WJD102" s="545"/>
      <c r="WJF102" s="545"/>
      <c r="WJG102" s="545"/>
      <c r="WJH102" s="545"/>
      <c r="WJL102" s="545"/>
      <c r="WJN102" s="545"/>
      <c r="WJO102" s="545"/>
      <c r="WJP102" s="545"/>
      <c r="WJT102" s="545"/>
      <c r="WJV102" s="545"/>
      <c r="WJW102" s="545"/>
      <c r="WJX102" s="545"/>
      <c r="WKB102" s="545"/>
      <c r="WKD102" s="545"/>
      <c r="WKE102" s="545"/>
      <c r="WKF102" s="545"/>
      <c r="WKJ102" s="545"/>
      <c r="WKL102" s="545"/>
      <c r="WKM102" s="545"/>
      <c r="WKN102" s="545"/>
      <c r="WKR102" s="545"/>
      <c r="WKT102" s="545"/>
      <c r="WKU102" s="545"/>
      <c r="WKV102" s="545"/>
      <c r="WKZ102" s="545"/>
      <c r="WLB102" s="545"/>
      <c r="WLC102" s="545"/>
      <c r="WLD102" s="545"/>
      <c r="WLH102" s="545"/>
      <c r="WLJ102" s="545"/>
      <c r="WLK102" s="545"/>
      <c r="WLL102" s="545"/>
      <c r="WLP102" s="545"/>
      <c r="WLR102" s="545"/>
      <c r="WLS102" s="545"/>
      <c r="WLT102" s="545"/>
      <c r="WLX102" s="545"/>
      <c r="WLZ102" s="545"/>
      <c r="WMA102" s="545"/>
      <c r="WMB102" s="545"/>
      <c r="WMF102" s="545"/>
      <c r="WMH102" s="545"/>
      <c r="WMI102" s="545"/>
      <c r="WMJ102" s="545"/>
      <c r="WMN102" s="545"/>
      <c r="WMP102" s="545"/>
      <c r="WMQ102" s="545"/>
      <c r="WMR102" s="545"/>
      <c r="WMV102" s="545"/>
      <c r="WMX102" s="545"/>
      <c r="WMY102" s="545"/>
      <c r="WMZ102" s="545"/>
      <c r="WND102" s="545"/>
      <c r="WNF102" s="545"/>
      <c r="WNG102" s="545"/>
      <c r="WNH102" s="545"/>
      <c r="WNL102" s="545"/>
      <c r="WNN102" s="545"/>
      <c r="WNO102" s="545"/>
      <c r="WNP102" s="545"/>
      <c r="WNT102" s="545"/>
      <c r="WNV102" s="545"/>
      <c r="WNW102" s="545"/>
      <c r="WNX102" s="545"/>
      <c r="WOB102" s="545"/>
      <c r="WOD102" s="545"/>
      <c r="WOE102" s="545"/>
      <c r="WOF102" s="545"/>
      <c r="WOJ102" s="545"/>
      <c r="WOL102" s="545"/>
      <c r="WOM102" s="545"/>
      <c r="WON102" s="545"/>
      <c r="WOR102" s="545"/>
      <c r="WOT102" s="545"/>
      <c r="WOU102" s="545"/>
      <c r="WOV102" s="545"/>
      <c r="WOZ102" s="545"/>
      <c r="WPB102" s="545"/>
      <c r="WPC102" s="545"/>
      <c r="WPD102" s="545"/>
      <c r="WPH102" s="545"/>
      <c r="WPJ102" s="545"/>
      <c r="WPK102" s="545"/>
      <c r="WPL102" s="545"/>
      <c r="WPP102" s="545"/>
      <c r="WPR102" s="545"/>
      <c r="WPS102" s="545"/>
      <c r="WPT102" s="545"/>
      <c r="WPX102" s="545"/>
      <c r="WPZ102" s="545"/>
      <c r="WQA102" s="545"/>
      <c r="WQB102" s="545"/>
      <c r="WQF102" s="545"/>
      <c r="WQH102" s="545"/>
      <c r="WQI102" s="545"/>
      <c r="WQJ102" s="545"/>
      <c r="WQN102" s="545"/>
      <c r="WQP102" s="545"/>
      <c r="WQQ102" s="545"/>
      <c r="WQR102" s="545"/>
      <c r="WQV102" s="545"/>
      <c r="WQX102" s="545"/>
      <c r="WQY102" s="545"/>
      <c r="WQZ102" s="545"/>
      <c r="WRD102" s="545"/>
      <c r="WRF102" s="545"/>
      <c r="WRG102" s="545"/>
      <c r="WRH102" s="545"/>
      <c r="WRL102" s="545"/>
      <c r="WRN102" s="545"/>
      <c r="WRO102" s="545"/>
      <c r="WRP102" s="545"/>
      <c r="WRT102" s="545"/>
      <c r="WRV102" s="545"/>
      <c r="WRW102" s="545"/>
      <c r="WRX102" s="545"/>
      <c r="WSB102" s="545"/>
      <c r="WSD102" s="545"/>
      <c r="WSE102" s="545"/>
      <c r="WSF102" s="545"/>
      <c r="WSJ102" s="545"/>
      <c r="WSL102" s="545"/>
      <c r="WSM102" s="545"/>
      <c r="WSN102" s="545"/>
      <c r="WSR102" s="545"/>
      <c r="WST102" s="545"/>
      <c r="WSU102" s="545"/>
      <c r="WSV102" s="545"/>
      <c r="WSZ102" s="545"/>
      <c r="WTB102" s="545"/>
      <c r="WTC102" s="545"/>
      <c r="WTD102" s="545"/>
      <c r="WTH102" s="545"/>
      <c r="WTJ102" s="545"/>
      <c r="WTK102" s="545"/>
      <c r="WTL102" s="545"/>
      <c r="WTP102" s="545"/>
      <c r="WTR102" s="545"/>
      <c r="WTS102" s="545"/>
      <c r="WTT102" s="545"/>
      <c r="WTX102" s="545"/>
      <c r="WTZ102" s="545"/>
      <c r="WUA102" s="545"/>
      <c r="WUB102" s="545"/>
      <c r="WUF102" s="545"/>
      <c r="WUH102" s="545"/>
      <c r="WUI102" s="545"/>
      <c r="WUJ102" s="545"/>
      <c r="WUN102" s="545"/>
      <c r="WUP102" s="545"/>
      <c r="WUQ102" s="545"/>
      <c r="WUR102" s="545"/>
      <c r="WUV102" s="545"/>
      <c r="WUX102" s="545"/>
      <c r="WUY102" s="545"/>
      <c r="WUZ102" s="545"/>
      <c r="WVD102" s="545"/>
      <c r="WVF102" s="545"/>
      <c r="WVG102" s="545"/>
      <c r="WVH102" s="545"/>
      <c r="WVL102" s="545"/>
      <c r="WVN102" s="545"/>
      <c r="WVO102" s="545"/>
      <c r="WVP102" s="545"/>
      <c r="WVT102" s="545"/>
      <c r="WVV102" s="545"/>
      <c r="WVW102" s="545"/>
      <c r="WVX102" s="545"/>
      <c r="WWB102" s="545"/>
      <c r="WWD102" s="545"/>
      <c r="WWE102" s="545"/>
      <c r="WWF102" s="545"/>
      <c r="WWJ102" s="545"/>
      <c r="WWL102" s="545"/>
      <c r="WWM102" s="545"/>
      <c r="WWN102" s="545"/>
      <c r="WWR102" s="545"/>
      <c r="WWT102" s="545"/>
      <c r="WWU102" s="545"/>
      <c r="WWV102" s="545"/>
      <c r="WWZ102" s="545"/>
      <c r="WXB102" s="545"/>
      <c r="WXC102" s="545"/>
      <c r="WXD102" s="545"/>
      <c r="WXH102" s="545"/>
      <c r="WXJ102" s="545"/>
      <c r="WXK102" s="545"/>
      <c r="WXL102" s="545"/>
      <c r="WXP102" s="545"/>
      <c r="WXR102" s="545"/>
      <c r="WXS102" s="545"/>
      <c r="WXT102" s="545"/>
      <c r="WXX102" s="545"/>
      <c r="WXZ102" s="545"/>
      <c r="WYA102" s="545"/>
      <c r="WYB102" s="545"/>
      <c r="WYF102" s="545"/>
      <c r="WYH102" s="545"/>
      <c r="WYI102" s="545"/>
      <c r="WYJ102" s="545"/>
      <c r="WYN102" s="545"/>
      <c r="WYP102" s="545"/>
      <c r="WYQ102" s="545"/>
      <c r="WYR102" s="545"/>
      <c r="WYV102" s="545"/>
      <c r="WYX102" s="545"/>
      <c r="WYY102" s="545"/>
      <c r="WYZ102" s="545"/>
      <c r="WZD102" s="545"/>
      <c r="WZF102" s="545"/>
      <c r="WZG102" s="545"/>
      <c r="WZH102" s="545"/>
      <c r="WZL102" s="545"/>
      <c r="WZN102" s="545"/>
      <c r="WZO102" s="545"/>
      <c r="WZP102" s="545"/>
      <c r="WZT102" s="545"/>
      <c r="WZV102" s="545"/>
      <c r="WZW102" s="545"/>
      <c r="WZX102" s="545"/>
      <c r="XAB102" s="545"/>
      <c r="XAD102" s="545"/>
      <c r="XAE102" s="545"/>
      <c r="XAF102" s="545"/>
      <c r="XAJ102" s="545"/>
      <c r="XAL102" s="545"/>
      <c r="XAM102" s="545"/>
      <c r="XAN102" s="545"/>
      <c r="XAR102" s="545"/>
      <c r="XAT102" s="545"/>
      <c r="XAU102" s="545"/>
      <c r="XAV102" s="545"/>
      <c r="XAZ102" s="545"/>
      <c r="XBB102" s="545"/>
      <c r="XBC102" s="545"/>
      <c r="XBD102" s="545"/>
      <c r="XBH102" s="545"/>
      <c r="XBJ102" s="545"/>
      <c r="XBK102" s="545"/>
      <c r="XBL102" s="545"/>
      <c r="XBP102" s="545"/>
      <c r="XBR102" s="545"/>
      <c r="XBS102" s="545"/>
      <c r="XBT102" s="545"/>
      <c r="XBX102" s="545"/>
      <c r="XBZ102" s="545"/>
      <c r="XCA102" s="545"/>
      <c r="XCB102" s="545"/>
      <c r="XCF102" s="545"/>
      <c r="XCH102" s="545"/>
      <c r="XCI102" s="545"/>
      <c r="XCJ102" s="545"/>
      <c r="XCN102" s="545"/>
      <c r="XCP102" s="545"/>
      <c r="XCQ102" s="545"/>
      <c r="XCR102" s="545"/>
      <c r="XCV102" s="545"/>
      <c r="XCX102" s="545"/>
      <c r="XCY102" s="545"/>
      <c r="XCZ102" s="545"/>
      <c r="XDD102" s="545"/>
      <c r="XDF102" s="545"/>
      <c r="XDG102" s="545"/>
      <c r="XDH102" s="545"/>
      <c r="XDL102" s="545"/>
      <c r="XDN102" s="545"/>
      <c r="XDO102" s="545"/>
      <c r="XDP102" s="545"/>
      <c r="XDT102" s="545"/>
      <c r="XDV102" s="545"/>
      <c r="XDW102" s="545"/>
      <c r="XDX102" s="545"/>
      <c r="XEB102" s="545"/>
      <c r="XED102" s="545"/>
      <c r="XEE102" s="545"/>
      <c r="XEF102" s="545"/>
      <c r="XEJ102" s="545"/>
      <c r="XEL102" s="545"/>
      <c r="XEM102" s="545"/>
      <c r="XEN102" s="545"/>
      <c r="XER102" s="545"/>
      <c r="XET102" s="545"/>
      <c r="XEU102" s="545"/>
      <c r="XEV102" s="545"/>
      <c r="XEZ102" s="545"/>
      <c r="XFB102" s="545"/>
      <c r="XFC102" s="545"/>
      <c r="XFD102" s="545"/>
    </row>
    <row r="103" spans="3:1024 1026:2048 2050:3072 3074:4096 4098:5120 5122:6144 6146:7168 7170:8192 8194:9216 9218:10240 10242:11264 11266:12288 12290:13312 13314:14336 14338:15360 15362:16384" s="256" customFormat="1" x14ac:dyDescent="0.15">
      <c r="D103" s="542" t="s">
        <v>846</v>
      </c>
      <c r="E103" s="523">
        <v>2.2999999999999998</v>
      </c>
      <c r="F103" s="520"/>
      <c r="G103" s="264">
        <f t="shared" si="12"/>
        <v>9.2379238316312104E-3</v>
      </c>
      <c r="H103" s="15">
        <f t="shared" si="13"/>
        <v>21.247224812751782</v>
      </c>
      <c r="I103" s="15">
        <f t="shared" si="14"/>
        <v>0</v>
      </c>
      <c r="J103" s="15">
        <f>H103/SUM(H94:H104)*F17</f>
        <v>44.598204210828527</v>
      </c>
      <c r="K103" s="15">
        <f t="shared" si="11"/>
        <v>0</v>
      </c>
      <c r="L103" s="263">
        <v>0.9</v>
      </c>
      <c r="M103" s="264">
        <f t="shared" si="15"/>
        <v>40.138383789745674</v>
      </c>
    </row>
    <row r="104" spans="3:1024 1026:2048 2050:3072 3074:4096 4098:5120 5122:6144 6146:7168 7170:8192 8194:9216 9218:10240 10242:11264 11266:12288 12290:13312 13314:14336 14338:15360 15362:16384" s="256" customFormat="1" x14ac:dyDescent="0.15">
      <c r="D104" s="542" t="s">
        <v>847</v>
      </c>
      <c r="E104" s="523">
        <v>35.5</v>
      </c>
      <c r="F104" s="520"/>
      <c r="G104" s="264">
        <f t="shared" si="12"/>
        <v>6.200957768843196E-2</v>
      </c>
      <c r="H104" s="15">
        <f t="shared" si="13"/>
        <v>2201.3400079393346</v>
      </c>
      <c r="I104" s="15">
        <f t="shared" si="14"/>
        <v>0</v>
      </c>
      <c r="J104" s="15">
        <f>H104/SUM(H94:H104)*F17</f>
        <v>4620.6416168112419</v>
      </c>
      <c r="K104" s="15">
        <f t="shared" si="11"/>
        <v>0</v>
      </c>
      <c r="L104" s="263">
        <v>0.9</v>
      </c>
      <c r="M104" s="264">
        <f t="shared" si="15"/>
        <v>4158.5774551301174</v>
      </c>
      <c r="N104" s="512"/>
      <c r="T104" s="512"/>
      <c r="AB104" s="512"/>
      <c r="AJ104" s="512"/>
      <c r="AR104" s="512"/>
      <c r="AZ104" s="512"/>
      <c r="BH104" s="512"/>
      <c r="BP104" s="512"/>
      <c r="BX104" s="512"/>
      <c r="CF104" s="512"/>
      <c r="CN104" s="512"/>
      <c r="CV104" s="512"/>
      <c r="DD104" s="512"/>
      <c r="DL104" s="512"/>
      <c r="DT104" s="512"/>
      <c r="EB104" s="512"/>
      <c r="EJ104" s="512"/>
      <c r="ER104" s="512"/>
      <c r="EZ104" s="512"/>
      <c r="FH104" s="512"/>
      <c r="FP104" s="512"/>
      <c r="FX104" s="512"/>
      <c r="GF104" s="512"/>
      <c r="GN104" s="512"/>
      <c r="GV104" s="512"/>
      <c r="HD104" s="512"/>
      <c r="HL104" s="512"/>
      <c r="HT104" s="512"/>
      <c r="IB104" s="512"/>
      <c r="IJ104" s="512"/>
      <c r="IR104" s="512"/>
      <c r="IZ104" s="512"/>
      <c r="JH104" s="512"/>
      <c r="JP104" s="512"/>
      <c r="JX104" s="512"/>
      <c r="KF104" s="512"/>
      <c r="KN104" s="512"/>
      <c r="KV104" s="512"/>
      <c r="LD104" s="512"/>
      <c r="LL104" s="512"/>
      <c r="LT104" s="512"/>
      <c r="MB104" s="512"/>
      <c r="MJ104" s="512"/>
      <c r="MR104" s="512"/>
      <c r="MZ104" s="512"/>
      <c r="NH104" s="512"/>
      <c r="NP104" s="512"/>
      <c r="NX104" s="512"/>
      <c r="OF104" s="512"/>
      <c r="ON104" s="512"/>
      <c r="OV104" s="512"/>
      <c r="PD104" s="512"/>
      <c r="PL104" s="512"/>
      <c r="PT104" s="512"/>
      <c r="QB104" s="512"/>
      <c r="QJ104" s="512"/>
      <c r="QR104" s="512"/>
      <c r="QZ104" s="512"/>
      <c r="RH104" s="512"/>
      <c r="RP104" s="512"/>
      <c r="RX104" s="512"/>
      <c r="SF104" s="512"/>
      <c r="SN104" s="512"/>
      <c r="SV104" s="512"/>
      <c r="TD104" s="512"/>
      <c r="TL104" s="512"/>
      <c r="TT104" s="512"/>
      <c r="UB104" s="512"/>
      <c r="UJ104" s="512"/>
      <c r="UR104" s="512"/>
      <c r="UZ104" s="512"/>
      <c r="VH104" s="512"/>
      <c r="VP104" s="512"/>
      <c r="VX104" s="512"/>
      <c r="WF104" s="512"/>
      <c r="WN104" s="512"/>
      <c r="WV104" s="512"/>
      <c r="XD104" s="512"/>
      <c r="XL104" s="512"/>
      <c r="XT104" s="512"/>
      <c r="YB104" s="512"/>
      <c r="YJ104" s="512"/>
      <c r="YR104" s="512"/>
      <c r="YZ104" s="512"/>
      <c r="ZH104" s="512"/>
      <c r="ZP104" s="512"/>
      <c r="ZX104" s="512"/>
      <c r="AAF104" s="512"/>
      <c r="AAN104" s="512"/>
      <c r="AAV104" s="512"/>
      <c r="ABD104" s="512"/>
      <c r="ABL104" s="512"/>
      <c r="ABT104" s="512"/>
      <c r="ACB104" s="512"/>
      <c r="ACJ104" s="512"/>
      <c r="ACR104" s="512"/>
      <c r="ACZ104" s="512"/>
      <c r="ADH104" s="512"/>
      <c r="ADP104" s="512"/>
      <c r="ADX104" s="512"/>
      <c r="AEF104" s="512"/>
      <c r="AEN104" s="512"/>
      <c r="AEV104" s="512"/>
      <c r="AFD104" s="512"/>
      <c r="AFL104" s="512"/>
      <c r="AFT104" s="512"/>
      <c r="AGB104" s="512"/>
      <c r="AGJ104" s="512"/>
      <c r="AGR104" s="512"/>
      <c r="AGZ104" s="512"/>
      <c r="AHH104" s="512"/>
      <c r="AHP104" s="512"/>
      <c r="AHX104" s="512"/>
      <c r="AIF104" s="512"/>
      <c r="AIN104" s="512"/>
      <c r="AIV104" s="512"/>
      <c r="AJD104" s="512"/>
      <c r="AJL104" s="512"/>
      <c r="AJT104" s="512"/>
      <c r="AKB104" s="512"/>
      <c r="AKJ104" s="512"/>
      <c r="AKR104" s="512"/>
      <c r="AKZ104" s="512"/>
      <c r="ALH104" s="512"/>
      <c r="ALP104" s="512"/>
      <c r="ALX104" s="512"/>
      <c r="AMF104" s="512"/>
      <c r="AMN104" s="512"/>
      <c r="AMV104" s="512"/>
      <c r="AND104" s="512"/>
      <c r="ANL104" s="512"/>
      <c r="ANT104" s="512"/>
      <c r="AOB104" s="512"/>
      <c r="AOJ104" s="512"/>
      <c r="AOR104" s="512"/>
      <c r="AOZ104" s="512"/>
      <c r="APH104" s="512"/>
      <c r="APP104" s="512"/>
      <c r="APX104" s="512"/>
      <c r="AQF104" s="512"/>
      <c r="AQN104" s="512"/>
      <c r="AQV104" s="512"/>
      <c r="ARD104" s="512"/>
      <c r="ARL104" s="512"/>
      <c r="ART104" s="512"/>
      <c r="ASB104" s="512"/>
      <c r="ASJ104" s="512"/>
      <c r="ASR104" s="512"/>
      <c r="ASZ104" s="512"/>
      <c r="ATH104" s="512"/>
      <c r="ATP104" s="512"/>
      <c r="ATX104" s="512"/>
      <c r="AUF104" s="512"/>
      <c r="AUN104" s="512"/>
      <c r="AUV104" s="512"/>
      <c r="AVD104" s="512"/>
      <c r="AVL104" s="512"/>
      <c r="AVT104" s="512"/>
      <c r="AWB104" s="512"/>
      <c r="AWJ104" s="512"/>
      <c r="AWR104" s="512"/>
      <c r="AWZ104" s="512"/>
      <c r="AXH104" s="512"/>
      <c r="AXP104" s="512"/>
      <c r="AXX104" s="512"/>
      <c r="AYF104" s="512"/>
      <c r="AYN104" s="512"/>
      <c r="AYV104" s="512"/>
      <c r="AZD104" s="512"/>
      <c r="AZL104" s="512"/>
      <c r="AZT104" s="512"/>
      <c r="BAB104" s="512"/>
      <c r="BAJ104" s="512"/>
      <c r="BAR104" s="512"/>
      <c r="BAZ104" s="512"/>
      <c r="BBH104" s="512"/>
      <c r="BBP104" s="512"/>
      <c r="BBX104" s="512"/>
      <c r="BCF104" s="512"/>
      <c r="BCN104" s="512"/>
      <c r="BCV104" s="512"/>
      <c r="BDD104" s="512"/>
      <c r="BDL104" s="512"/>
      <c r="BDT104" s="512"/>
      <c r="BEB104" s="512"/>
      <c r="BEJ104" s="512"/>
      <c r="BER104" s="512"/>
      <c r="BEZ104" s="512"/>
      <c r="BFH104" s="512"/>
      <c r="BFP104" s="512"/>
      <c r="BFX104" s="512"/>
      <c r="BGF104" s="512"/>
      <c r="BGN104" s="512"/>
      <c r="BGV104" s="512"/>
      <c r="BHD104" s="512"/>
      <c r="BHL104" s="512"/>
      <c r="BHT104" s="512"/>
      <c r="BIB104" s="512"/>
      <c r="BIJ104" s="512"/>
      <c r="BIR104" s="512"/>
      <c r="BIZ104" s="512"/>
      <c r="BJH104" s="512"/>
      <c r="BJP104" s="512"/>
      <c r="BJX104" s="512"/>
      <c r="BKF104" s="512"/>
      <c r="BKN104" s="512"/>
      <c r="BKV104" s="512"/>
      <c r="BLD104" s="512"/>
      <c r="BLL104" s="512"/>
      <c r="BLT104" s="512"/>
      <c r="BMB104" s="512"/>
      <c r="BMJ104" s="512"/>
      <c r="BMR104" s="512"/>
      <c r="BMZ104" s="512"/>
      <c r="BNH104" s="512"/>
      <c r="BNP104" s="512"/>
      <c r="BNX104" s="512"/>
      <c r="BOF104" s="512"/>
      <c r="BON104" s="512"/>
      <c r="BOV104" s="512"/>
      <c r="BPD104" s="512"/>
      <c r="BPL104" s="512"/>
      <c r="BPT104" s="512"/>
      <c r="BQB104" s="512"/>
      <c r="BQJ104" s="512"/>
      <c r="BQR104" s="512"/>
      <c r="BQZ104" s="512"/>
      <c r="BRH104" s="512"/>
      <c r="BRP104" s="512"/>
      <c r="BRX104" s="512"/>
      <c r="BSF104" s="512"/>
      <c r="BSN104" s="512"/>
      <c r="BSV104" s="512"/>
      <c r="BTD104" s="512"/>
      <c r="BTL104" s="512"/>
      <c r="BTT104" s="512"/>
      <c r="BUB104" s="512"/>
      <c r="BUJ104" s="512"/>
      <c r="BUR104" s="512"/>
      <c r="BUZ104" s="512"/>
      <c r="BVH104" s="512"/>
      <c r="BVP104" s="512"/>
      <c r="BVX104" s="512"/>
      <c r="BWF104" s="512"/>
      <c r="BWN104" s="512"/>
      <c r="BWV104" s="512"/>
      <c r="BXD104" s="512"/>
      <c r="BXL104" s="512"/>
      <c r="BXT104" s="512"/>
      <c r="BYB104" s="512"/>
      <c r="BYJ104" s="512"/>
      <c r="BYR104" s="512"/>
      <c r="BYZ104" s="512"/>
      <c r="BZH104" s="512"/>
      <c r="BZP104" s="512"/>
      <c r="BZX104" s="512"/>
      <c r="CAF104" s="512"/>
      <c r="CAN104" s="512"/>
      <c r="CAV104" s="512"/>
      <c r="CBD104" s="512"/>
      <c r="CBL104" s="512"/>
      <c r="CBT104" s="512"/>
      <c r="CCB104" s="512"/>
      <c r="CCJ104" s="512"/>
      <c r="CCR104" s="512"/>
      <c r="CCZ104" s="512"/>
      <c r="CDH104" s="512"/>
      <c r="CDP104" s="512"/>
      <c r="CDX104" s="512"/>
      <c r="CEF104" s="512"/>
      <c r="CEN104" s="512"/>
      <c r="CEV104" s="512"/>
      <c r="CFD104" s="512"/>
      <c r="CFL104" s="512"/>
      <c r="CFT104" s="512"/>
      <c r="CGB104" s="512"/>
      <c r="CGJ104" s="512"/>
      <c r="CGR104" s="512"/>
      <c r="CGZ104" s="512"/>
      <c r="CHH104" s="512"/>
      <c r="CHP104" s="512"/>
      <c r="CHX104" s="512"/>
      <c r="CIF104" s="512"/>
      <c r="CIN104" s="512"/>
      <c r="CIV104" s="512"/>
      <c r="CJD104" s="512"/>
      <c r="CJL104" s="512"/>
      <c r="CJT104" s="512"/>
      <c r="CKB104" s="512"/>
      <c r="CKJ104" s="512"/>
      <c r="CKR104" s="512"/>
      <c r="CKZ104" s="512"/>
      <c r="CLH104" s="512"/>
      <c r="CLP104" s="512"/>
      <c r="CLX104" s="512"/>
      <c r="CMF104" s="512"/>
      <c r="CMN104" s="512"/>
      <c r="CMV104" s="512"/>
      <c r="CND104" s="512"/>
      <c r="CNL104" s="512"/>
      <c r="CNT104" s="512"/>
      <c r="COB104" s="512"/>
      <c r="COJ104" s="512"/>
      <c r="COR104" s="512"/>
      <c r="COZ104" s="512"/>
      <c r="CPH104" s="512"/>
      <c r="CPP104" s="512"/>
      <c r="CPX104" s="512"/>
      <c r="CQF104" s="512"/>
      <c r="CQN104" s="512"/>
      <c r="CQV104" s="512"/>
      <c r="CRD104" s="512"/>
      <c r="CRL104" s="512"/>
      <c r="CRT104" s="512"/>
      <c r="CSB104" s="512"/>
      <c r="CSJ104" s="512"/>
      <c r="CSR104" s="512"/>
      <c r="CSZ104" s="512"/>
      <c r="CTH104" s="512"/>
      <c r="CTP104" s="512"/>
      <c r="CTX104" s="512"/>
      <c r="CUF104" s="512"/>
      <c r="CUN104" s="512"/>
      <c r="CUV104" s="512"/>
      <c r="CVD104" s="512"/>
      <c r="CVL104" s="512"/>
      <c r="CVT104" s="512"/>
      <c r="CWB104" s="512"/>
      <c r="CWJ104" s="512"/>
      <c r="CWR104" s="512"/>
      <c r="CWZ104" s="512"/>
      <c r="CXH104" s="512"/>
      <c r="CXP104" s="512"/>
      <c r="CXX104" s="512"/>
      <c r="CYF104" s="512"/>
      <c r="CYN104" s="512"/>
      <c r="CYV104" s="512"/>
      <c r="CZD104" s="512"/>
      <c r="CZL104" s="512"/>
      <c r="CZT104" s="512"/>
      <c r="DAB104" s="512"/>
      <c r="DAJ104" s="512"/>
      <c r="DAR104" s="512"/>
      <c r="DAZ104" s="512"/>
      <c r="DBH104" s="512"/>
      <c r="DBP104" s="512"/>
      <c r="DBX104" s="512"/>
      <c r="DCF104" s="512"/>
      <c r="DCN104" s="512"/>
      <c r="DCV104" s="512"/>
      <c r="DDD104" s="512"/>
      <c r="DDL104" s="512"/>
      <c r="DDT104" s="512"/>
      <c r="DEB104" s="512"/>
      <c r="DEJ104" s="512"/>
      <c r="DER104" s="512"/>
      <c r="DEZ104" s="512"/>
      <c r="DFH104" s="512"/>
      <c r="DFP104" s="512"/>
      <c r="DFX104" s="512"/>
      <c r="DGF104" s="512"/>
      <c r="DGN104" s="512"/>
      <c r="DGV104" s="512"/>
      <c r="DHD104" s="512"/>
      <c r="DHL104" s="512"/>
      <c r="DHT104" s="512"/>
      <c r="DIB104" s="512"/>
      <c r="DIJ104" s="512"/>
      <c r="DIR104" s="512"/>
      <c r="DIZ104" s="512"/>
      <c r="DJH104" s="512"/>
      <c r="DJP104" s="512"/>
      <c r="DJX104" s="512"/>
      <c r="DKF104" s="512"/>
      <c r="DKN104" s="512"/>
      <c r="DKV104" s="512"/>
      <c r="DLD104" s="512"/>
      <c r="DLL104" s="512"/>
      <c r="DLT104" s="512"/>
      <c r="DMB104" s="512"/>
      <c r="DMJ104" s="512"/>
      <c r="DMR104" s="512"/>
      <c r="DMZ104" s="512"/>
      <c r="DNH104" s="512"/>
      <c r="DNP104" s="512"/>
      <c r="DNX104" s="512"/>
      <c r="DOF104" s="512"/>
      <c r="DON104" s="512"/>
      <c r="DOV104" s="512"/>
      <c r="DPD104" s="512"/>
      <c r="DPL104" s="512"/>
      <c r="DPT104" s="512"/>
      <c r="DQB104" s="512"/>
      <c r="DQJ104" s="512"/>
      <c r="DQR104" s="512"/>
      <c r="DQZ104" s="512"/>
      <c r="DRH104" s="512"/>
      <c r="DRP104" s="512"/>
      <c r="DRX104" s="512"/>
      <c r="DSF104" s="512"/>
      <c r="DSN104" s="512"/>
      <c r="DSV104" s="512"/>
      <c r="DTD104" s="512"/>
      <c r="DTL104" s="512"/>
      <c r="DTT104" s="512"/>
      <c r="DUB104" s="512"/>
      <c r="DUJ104" s="512"/>
      <c r="DUR104" s="512"/>
      <c r="DUZ104" s="512"/>
      <c r="DVH104" s="512"/>
      <c r="DVP104" s="512"/>
      <c r="DVX104" s="512"/>
      <c r="DWF104" s="512"/>
      <c r="DWN104" s="512"/>
      <c r="DWV104" s="512"/>
      <c r="DXD104" s="512"/>
      <c r="DXL104" s="512"/>
      <c r="DXT104" s="512"/>
      <c r="DYB104" s="512"/>
      <c r="DYJ104" s="512"/>
      <c r="DYR104" s="512"/>
      <c r="DYZ104" s="512"/>
      <c r="DZH104" s="512"/>
      <c r="DZP104" s="512"/>
      <c r="DZX104" s="512"/>
      <c r="EAF104" s="512"/>
      <c r="EAN104" s="512"/>
      <c r="EAV104" s="512"/>
      <c r="EBD104" s="512"/>
      <c r="EBL104" s="512"/>
      <c r="EBT104" s="512"/>
      <c r="ECB104" s="512"/>
      <c r="ECJ104" s="512"/>
      <c r="ECR104" s="512"/>
      <c r="ECZ104" s="512"/>
      <c r="EDH104" s="512"/>
      <c r="EDP104" s="512"/>
      <c r="EDX104" s="512"/>
      <c r="EEF104" s="512"/>
      <c r="EEN104" s="512"/>
      <c r="EEV104" s="512"/>
      <c r="EFD104" s="512"/>
      <c r="EFL104" s="512"/>
      <c r="EFT104" s="512"/>
      <c r="EGB104" s="512"/>
      <c r="EGJ104" s="512"/>
      <c r="EGR104" s="512"/>
      <c r="EGZ104" s="512"/>
      <c r="EHH104" s="512"/>
      <c r="EHP104" s="512"/>
      <c r="EHX104" s="512"/>
      <c r="EIF104" s="512"/>
      <c r="EIN104" s="512"/>
      <c r="EIV104" s="512"/>
      <c r="EJD104" s="512"/>
      <c r="EJL104" s="512"/>
      <c r="EJT104" s="512"/>
      <c r="EKB104" s="512"/>
      <c r="EKJ104" s="512"/>
      <c r="EKR104" s="512"/>
      <c r="EKZ104" s="512"/>
      <c r="ELH104" s="512"/>
      <c r="ELP104" s="512"/>
      <c r="ELX104" s="512"/>
      <c r="EMF104" s="512"/>
      <c r="EMN104" s="512"/>
      <c r="EMV104" s="512"/>
      <c r="END104" s="512"/>
      <c r="ENL104" s="512"/>
      <c r="ENT104" s="512"/>
      <c r="EOB104" s="512"/>
      <c r="EOJ104" s="512"/>
      <c r="EOR104" s="512"/>
      <c r="EOZ104" s="512"/>
      <c r="EPH104" s="512"/>
      <c r="EPP104" s="512"/>
      <c r="EPX104" s="512"/>
      <c r="EQF104" s="512"/>
      <c r="EQN104" s="512"/>
      <c r="EQV104" s="512"/>
      <c r="ERD104" s="512"/>
      <c r="ERL104" s="512"/>
      <c r="ERT104" s="512"/>
      <c r="ESB104" s="512"/>
      <c r="ESJ104" s="512"/>
      <c r="ESR104" s="512"/>
      <c r="ESZ104" s="512"/>
      <c r="ETH104" s="512"/>
      <c r="ETP104" s="512"/>
      <c r="ETX104" s="512"/>
      <c r="EUF104" s="512"/>
      <c r="EUN104" s="512"/>
      <c r="EUV104" s="512"/>
      <c r="EVD104" s="512"/>
      <c r="EVL104" s="512"/>
      <c r="EVT104" s="512"/>
      <c r="EWB104" s="512"/>
      <c r="EWJ104" s="512"/>
      <c r="EWR104" s="512"/>
      <c r="EWZ104" s="512"/>
      <c r="EXH104" s="512"/>
      <c r="EXP104" s="512"/>
      <c r="EXX104" s="512"/>
      <c r="EYF104" s="512"/>
      <c r="EYN104" s="512"/>
      <c r="EYV104" s="512"/>
      <c r="EZD104" s="512"/>
      <c r="EZL104" s="512"/>
      <c r="EZT104" s="512"/>
      <c r="FAB104" s="512"/>
      <c r="FAJ104" s="512"/>
      <c r="FAR104" s="512"/>
      <c r="FAZ104" s="512"/>
      <c r="FBH104" s="512"/>
      <c r="FBP104" s="512"/>
      <c r="FBX104" s="512"/>
      <c r="FCF104" s="512"/>
      <c r="FCN104" s="512"/>
      <c r="FCV104" s="512"/>
      <c r="FDD104" s="512"/>
      <c r="FDL104" s="512"/>
      <c r="FDT104" s="512"/>
      <c r="FEB104" s="512"/>
      <c r="FEJ104" s="512"/>
      <c r="FER104" s="512"/>
      <c r="FEZ104" s="512"/>
      <c r="FFH104" s="512"/>
      <c r="FFP104" s="512"/>
      <c r="FFX104" s="512"/>
      <c r="FGF104" s="512"/>
      <c r="FGN104" s="512"/>
      <c r="FGV104" s="512"/>
      <c r="FHD104" s="512"/>
      <c r="FHL104" s="512"/>
      <c r="FHT104" s="512"/>
      <c r="FIB104" s="512"/>
      <c r="FIJ104" s="512"/>
      <c r="FIR104" s="512"/>
      <c r="FIZ104" s="512"/>
      <c r="FJH104" s="512"/>
      <c r="FJP104" s="512"/>
      <c r="FJX104" s="512"/>
      <c r="FKF104" s="512"/>
      <c r="FKN104" s="512"/>
      <c r="FKV104" s="512"/>
      <c r="FLD104" s="512"/>
      <c r="FLL104" s="512"/>
      <c r="FLT104" s="512"/>
      <c r="FMB104" s="512"/>
      <c r="FMJ104" s="512"/>
      <c r="FMR104" s="512"/>
      <c r="FMZ104" s="512"/>
      <c r="FNH104" s="512"/>
      <c r="FNP104" s="512"/>
      <c r="FNX104" s="512"/>
      <c r="FOF104" s="512"/>
      <c r="FON104" s="512"/>
      <c r="FOV104" s="512"/>
      <c r="FPD104" s="512"/>
      <c r="FPL104" s="512"/>
      <c r="FPT104" s="512"/>
      <c r="FQB104" s="512"/>
      <c r="FQJ104" s="512"/>
      <c r="FQR104" s="512"/>
      <c r="FQZ104" s="512"/>
      <c r="FRH104" s="512"/>
      <c r="FRP104" s="512"/>
      <c r="FRX104" s="512"/>
      <c r="FSF104" s="512"/>
      <c r="FSN104" s="512"/>
      <c r="FSV104" s="512"/>
      <c r="FTD104" s="512"/>
      <c r="FTL104" s="512"/>
      <c r="FTT104" s="512"/>
      <c r="FUB104" s="512"/>
      <c r="FUJ104" s="512"/>
      <c r="FUR104" s="512"/>
      <c r="FUZ104" s="512"/>
      <c r="FVH104" s="512"/>
      <c r="FVP104" s="512"/>
      <c r="FVX104" s="512"/>
      <c r="FWF104" s="512"/>
      <c r="FWN104" s="512"/>
      <c r="FWV104" s="512"/>
      <c r="FXD104" s="512"/>
      <c r="FXL104" s="512"/>
      <c r="FXT104" s="512"/>
      <c r="FYB104" s="512"/>
      <c r="FYJ104" s="512"/>
      <c r="FYR104" s="512"/>
      <c r="FYZ104" s="512"/>
      <c r="FZH104" s="512"/>
      <c r="FZP104" s="512"/>
      <c r="FZX104" s="512"/>
      <c r="GAF104" s="512"/>
      <c r="GAN104" s="512"/>
      <c r="GAV104" s="512"/>
      <c r="GBD104" s="512"/>
      <c r="GBL104" s="512"/>
      <c r="GBT104" s="512"/>
      <c r="GCB104" s="512"/>
      <c r="GCJ104" s="512"/>
      <c r="GCR104" s="512"/>
      <c r="GCZ104" s="512"/>
      <c r="GDH104" s="512"/>
      <c r="GDP104" s="512"/>
      <c r="GDX104" s="512"/>
      <c r="GEF104" s="512"/>
      <c r="GEN104" s="512"/>
      <c r="GEV104" s="512"/>
      <c r="GFD104" s="512"/>
      <c r="GFL104" s="512"/>
      <c r="GFT104" s="512"/>
      <c r="GGB104" s="512"/>
      <c r="GGJ104" s="512"/>
      <c r="GGR104" s="512"/>
      <c r="GGZ104" s="512"/>
      <c r="GHH104" s="512"/>
      <c r="GHP104" s="512"/>
      <c r="GHX104" s="512"/>
      <c r="GIF104" s="512"/>
      <c r="GIN104" s="512"/>
      <c r="GIV104" s="512"/>
      <c r="GJD104" s="512"/>
      <c r="GJL104" s="512"/>
      <c r="GJT104" s="512"/>
      <c r="GKB104" s="512"/>
      <c r="GKJ104" s="512"/>
      <c r="GKR104" s="512"/>
      <c r="GKZ104" s="512"/>
      <c r="GLH104" s="512"/>
      <c r="GLP104" s="512"/>
      <c r="GLX104" s="512"/>
      <c r="GMF104" s="512"/>
      <c r="GMN104" s="512"/>
      <c r="GMV104" s="512"/>
      <c r="GND104" s="512"/>
      <c r="GNL104" s="512"/>
      <c r="GNT104" s="512"/>
      <c r="GOB104" s="512"/>
      <c r="GOJ104" s="512"/>
      <c r="GOR104" s="512"/>
      <c r="GOZ104" s="512"/>
      <c r="GPH104" s="512"/>
      <c r="GPP104" s="512"/>
      <c r="GPX104" s="512"/>
      <c r="GQF104" s="512"/>
      <c r="GQN104" s="512"/>
      <c r="GQV104" s="512"/>
      <c r="GRD104" s="512"/>
      <c r="GRL104" s="512"/>
      <c r="GRT104" s="512"/>
      <c r="GSB104" s="512"/>
      <c r="GSJ104" s="512"/>
      <c r="GSR104" s="512"/>
      <c r="GSZ104" s="512"/>
      <c r="GTH104" s="512"/>
      <c r="GTP104" s="512"/>
      <c r="GTX104" s="512"/>
      <c r="GUF104" s="512"/>
      <c r="GUN104" s="512"/>
      <c r="GUV104" s="512"/>
      <c r="GVD104" s="512"/>
      <c r="GVL104" s="512"/>
      <c r="GVT104" s="512"/>
      <c r="GWB104" s="512"/>
      <c r="GWJ104" s="512"/>
      <c r="GWR104" s="512"/>
      <c r="GWZ104" s="512"/>
      <c r="GXH104" s="512"/>
      <c r="GXP104" s="512"/>
      <c r="GXX104" s="512"/>
      <c r="GYF104" s="512"/>
      <c r="GYN104" s="512"/>
      <c r="GYV104" s="512"/>
      <c r="GZD104" s="512"/>
      <c r="GZL104" s="512"/>
      <c r="GZT104" s="512"/>
      <c r="HAB104" s="512"/>
      <c r="HAJ104" s="512"/>
      <c r="HAR104" s="512"/>
      <c r="HAZ104" s="512"/>
      <c r="HBH104" s="512"/>
      <c r="HBP104" s="512"/>
      <c r="HBX104" s="512"/>
      <c r="HCF104" s="512"/>
      <c r="HCN104" s="512"/>
      <c r="HCV104" s="512"/>
      <c r="HDD104" s="512"/>
      <c r="HDL104" s="512"/>
      <c r="HDT104" s="512"/>
      <c r="HEB104" s="512"/>
      <c r="HEJ104" s="512"/>
      <c r="HER104" s="512"/>
      <c r="HEZ104" s="512"/>
      <c r="HFH104" s="512"/>
      <c r="HFP104" s="512"/>
      <c r="HFX104" s="512"/>
      <c r="HGF104" s="512"/>
      <c r="HGN104" s="512"/>
      <c r="HGV104" s="512"/>
      <c r="HHD104" s="512"/>
      <c r="HHL104" s="512"/>
      <c r="HHT104" s="512"/>
      <c r="HIB104" s="512"/>
      <c r="HIJ104" s="512"/>
      <c r="HIR104" s="512"/>
      <c r="HIZ104" s="512"/>
      <c r="HJH104" s="512"/>
      <c r="HJP104" s="512"/>
      <c r="HJX104" s="512"/>
      <c r="HKF104" s="512"/>
      <c r="HKN104" s="512"/>
      <c r="HKV104" s="512"/>
      <c r="HLD104" s="512"/>
      <c r="HLL104" s="512"/>
      <c r="HLT104" s="512"/>
      <c r="HMB104" s="512"/>
      <c r="HMJ104" s="512"/>
      <c r="HMR104" s="512"/>
      <c r="HMZ104" s="512"/>
      <c r="HNH104" s="512"/>
      <c r="HNP104" s="512"/>
      <c r="HNX104" s="512"/>
      <c r="HOF104" s="512"/>
      <c r="HON104" s="512"/>
      <c r="HOV104" s="512"/>
      <c r="HPD104" s="512"/>
      <c r="HPL104" s="512"/>
      <c r="HPT104" s="512"/>
      <c r="HQB104" s="512"/>
      <c r="HQJ104" s="512"/>
      <c r="HQR104" s="512"/>
      <c r="HQZ104" s="512"/>
      <c r="HRH104" s="512"/>
      <c r="HRP104" s="512"/>
      <c r="HRX104" s="512"/>
      <c r="HSF104" s="512"/>
      <c r="HSN104" s="512"/>
      <c r="HSV104" s="512"/>
      <c r="HTD104" s="512"/>
      <c r="HTL104" s="512"/>
      <c r="HTT104" s="512"/>
      <c r="HUB104" s="512"/>
      <c r="HUJ104" s="512"/>
      <c r="HUR104" s="512"/>
      <c r="HUZ104" s="512"/>
      <c r="HVH104" s="512"/>
      <c r="HVP104" s="512"/>
      <c r="HVX104" s="512"/>
      <c r="HWF104" s="512"/>
      <c r="HWN104" s="512"/>
      <c r="HWV104" s="512"/>
      <c r="HXD104" s="512"/>
      <c r="HXL104" s="512"/>
      <c r="HXT104" s="512"/>
      <c r="HYB104" s="512"/>
      <c r="HYJ104" s="512"/>
      <c r="HYR104" s="512"/>
      <c r="HYZ104" s="512"/>
      <c r="HZH104" s="512"/>
      <c r="HZP104" s="512"/>
      <c r="HZX104" s="512"/>
      <c r="IAF104" s="512"/>
      <c r="IAN104" s="512"/>
      <c r="IAV104" s="512"/>
      <c r="IBD104" s="512"/>
      <c r="IBL104" s="512"/>
      <c r="IBT104" s="512"/>
      <c r="ICB104" s="512"/>
      <c r="ICJ104" s="512"/>
      <c r="ICR104" s="512"/>
      <c r="ICZ104" s="512"/>
      <c r="IDH104" s="512"/>
      <c r="IDP104" s="512"/>
      <c r="IDX104" s="512"/>
      <c r="IEF104" s="512"/>
      <c r="IEN104" s="512"/>
      <c r="IEV104" s="512"/>
      <c r="IFD104" s="512"/>
      <c r="IFL104" s="512"/>
      <c r="IFT104" s="512"/>
      <c r="IGB104" s="512"/>
      <c r="IGJ104" s="512"/>
      <c r="IGR104" s="512"/>
      <c r="IGZ104" s="512"/>
      <c r="IHH104" s="512"/>
      <c r="IHP104" s="512"/>
      <c r="IHX104" s="512"/>
      <c r="IIF104" s="512"/>
      <c r="IIN104" s="512"/>
      <c r="IIV104" s="512"/>
      <c r="IJD104" s="512"/>
      <c r="IJL104" s="512"/>
      <c r="IJT104" s="512"/>
      <c r="IKB104" s="512"/>
      <c r="IKJ104" s="512"/>
      <c r="IKR104" s="512"/>
      <c r="IKZ104" s="512"/>
      <c r="ILH104" s="512"/>
      <c r="ILP104" s="512"/>
      <c r="ILX104" s="512"/>
      <c r="IMF104" s="512"/>
      <c r="IMN104" s="512"/>
      <c r="IMV104" s="512"/>
      <c r="IND104" s="512"/>
      <c r="INL104" s="512"/>
      <c r="INT104" s="512"/>
      <c r="IOB104" s="512"/>
      <c r="IOJ104" s="512"/>
      <c r="IOR104" s="512"/>
      <c r="IOZ104" s="512"/>
      <c r="IPH104" s="512"/>
      <c r="IPP104" s="512"/>
      <c r="IPX104" s="512"/>
      <c r="IQF104" s="512"/>
      <c r="IQN104" s="512"/>
      <c r="IQV104" s="512"/>
      <c r="IRD104" s="512"/>
      <c r="IRL104" s="512"/>
      <c r="IRT104" s="512"/>
      <c r="ISB104" s="512"/>
      <c r="ISJ104" s="512"/>
      <c r="ISR104" s="512"/>
      <c r="ISZ104" s="512"/>
      <c r="ITH104" s="512"/>
      <c r="ITP104" s="512"/>
      <c r="ITX104" s="512"/>
      <c r="IUF104" s="512"/>
      <c r="IUN104" s="512"/>
      <c r="IUV104" s="512"/>
      <c r="IVD104" s="512"/>
      <c r="IVL104" s="512"/>
      <c r="IVT104" s="512"/>
      <c r="IWB104" s="512"/>
      <c r="IWJ104" s="512"/>
      <c r="IWR104" s="512"/>
      <c r="IWZ104" s="512"/>
      <c r="IXH104" s="512"/>
      <c r="IXP104" s="512"/>
      <c r="IXX104" s="512"/>
      <c r="IYF104" s="512"/>
      <c r="IYN104" s="512"/>
      <c r="IYV104" s="512"/>
      <c r="IZD104" s="512"/>
      <c r="IZL104" s="512"/>
      <c r="IZT104" s="512"/>
      <c r="JAB104" s="512"/>
      <c r="JAJ104" s="512"/>
      <c r="JAR104" s="512"/>
      <c r="JAZ104" s="512"/>
      <c r="JBH104" s="512"/>
      <c r="JBP104" s="512"/>
      <c r="JBX104" s="512"/>
      <c r="JCF104" s="512"/>
      <c r="JCN104" s="512"/>
      <c r="JCV104" s="512"/>
      <c r="JDD104" s="512"/>
      <c r="JDL104" s="512"/>
      <c r="JDT104" s="512"/>
      <c r="JEB104" s="512"/>
      <c r="JEJ104" s="512"/>
      <c r="JER104" s="512"/>
      <c r="JEZ104" s="512"/>
      <c r="JFH104" s="512"/>
      <c r="JFP104" s="512"/>
      <c r="JFX104" s="512"/>
      <c r="JGF104" s="512"/>
      <c r="JGN104" s="512"/>
      <c r="JGV104" s="512"/>
      <c r="JHD104" s="512"/>
      <c r="JHL104" s="512"/>
      <c r="JHT104" s="512"/>
      <c r="JIB104" s="512"/>
      <c r="JIJ104" s="512"/>
      <c r="JIR104" s="512"/>
      <c r="JIZ104" s="512"/>
      <c r="JJH104" s="512"/>
      <c r="JJP104" s="512"/>
      <c r="JJX104" s="512"/>
      <c r="JKF104" s="512"/>
      <c r="JKN104" s="512"/>
      <c r="JKV104" s="512"/>
      <c r="JLD104" s="512"/>
      <c r="JLL104" s="512"/>
      <c r="JLT104" s="512"/>
      <c r="JMB104" s="512"/>
      <c r="JMJ104" s="512"/>
      <c r="JMR104" s="512"/>
      <c r="JMZ104" s="512"/>
      <c r="JNH104" s="512"/>
      <c r="JNP104" s="512"/>
      <c r="JNX104" s="512"/>
      <c r="JOF104" s="512"/>
      <c r="JON104" s="512"/>
      <c r="JOV104" s="512"/>
      <c r="JPD104" s="512"/>
      <c r="JPL104" s="512"/>
      <c r="JPT104" s="512"/>
      <c r="JQB104" s="512"/>
      <c r="JQJ104" s="512"/>
      <c r="JQR104" s="512"/>
      <c r="JQZ104" s="512"/>
      <c r="JRH104" s="512"/>
      <c r="JRP104" s="512"/>
      <c r="JRX104" s="512"/>
      <c r="JSF104" s="512"/>
      <c r="JSN104" s="512"/>
      <c r="JSV104" s="512"/>
      <c r="JTD104" s="512"/>
      <c r="JTL104" s="512"/>
      <c r="JTT104" s="512"/>
      <c r="JUB104" s="512"/>
      <c r="JUJ104" s="512"/>
      <c r="JUR104" s="512"/>
      <c r="JUZ104" s="512"/>
      <c r="JVH104" s="512"/>
      <c r="JVP104" s="512"/>
      <c r="JVX104" s="512"/>
      <c r="JWF104" s="512"/>
      <c r="JWN104" s="512"/>
      <c r="JWV104" s="512"/>
      <c r="JXD104" s="512"/>
      <c r="JXL104" s="512"/>
      <c r="JXT104" s="512"/>
      <c r="JYB104" s="512"/>
      <c r="JYJ104" s="512"/>
      <c r="JYR104" s="512"/>
      <c r="JYZ104" s="512"/>
      <c r="JZH104" s="512"/>
      <c r="JZP104" s="512"/>
      <c r="JZX104" s="512"/>
      <c r="KAF104" s="512"/>
      <c r="KAN104" s="512"/>
      <c r="KAV104" s="512"/>
      <c r="KBD104" s="512"/>
      <c r="KBL104" s="512"/>
      <c r="KBT104" s="512"/>
      <c r="KCB104" s="512"/>
      <c r="KCJ104" s="512"/>
      <c r="KCR104" s="512"/>
      <c r="KCZ104" s="512"/>
      <c r="KDH104" s="512"/>
      <c r="KDP104" s="512"/>
      <c r="KDX104" s="512"/>
      <c r="KEF104" s="512"/>
      <c r="KEN104" s="512"/>
      <c r="KEV104" s="512"/>
      <c r="KFD104" s="512"/>
      <c r="KFL104" s="512"/>
      <c r="KFT104" s="512"/>
      <c r="KGB104" s="512"/>
      <c r="KGJ104" s="512"/>
      <c r="KGR104" s="512"/>
      <c r="KGZ104" s="512"/>
      <c r="KHH104" s="512"/>
      <c r="KHP104" s="512"/>
      <c r="KHX104" s="512"/>
      <c r="KIF104" s="512"/>
      <c r="KIN104" s="512"/>
      <c r="KIV104" s="512"/>
      <c r="KJD104" s="512"/>
      <c r="KJL104" s="512"/>
      <c r="KJT104" s="512"/>
      <c r="KKB104" s="512"/>
      <c r="KKJ104" s="512"/>
      <c r="KKR104" s="512"/>
      <c r="KKZ104" s="512"/>
      <c r="KLH104" s="512"/>
      <c r="KLP104" s="512"/>
      <c r="KLX104" s="512"/>
      <c r="KMF104" s="512"/>
      <c r="KMN104" s="512"/>
      <c r="KMV104" s="512"/>
      <c r="KND104" s="512"/>
      <c r="KNL104" s="512"/>
      <c r="KNT104" s="512"/>
      <c r="KOB104" s="512"/>
      <c r="KOJ104" s="512"/>
      <c r="KOR104" s="512"/>
      <c r="KOZ104" s="512"/>
      <c r="KPH104" s="512"/>
      <c r="KPP104" s="512"/>
      <c r="KPX104" s="512"/>
      <c r="KQF104" s="512"/>
      <c r="KQN104" s="512"/>
      <c r="KQV104" s="512"/>
      <c r="KRD104" s="512"/>
      <c r="KRL104" s="512"/>
      <c r="KRT104" s="512"/>
      <c r="KSB104" s="512"/>
      <c r="KSJ104" s="512"/>
      <c r="KSR104" s="512"/>
      <c r="KSZ104" s="512"/>
      <c r="KTH104" s="512"/>
      <c r="KTP104" s="512"/>
      <c r="KTX104" s="512"/>
      <c r="KUF104" s="512"/>
      <c r="KUN104" s="512"/>
      <c r="KUV104" s="512"/>
      <c r="KVD104" s="512"/>
      <c r="KVL104" s="512"/>
      <c r="KVT104" s="512"/>
      <c r="KWB104" s="512"/>
      <c r="KWJ104" s="512"/>
      <c r="KWR104" s="512"/>
      <c r="KWZ104" s="512"/>
      <c r="KXH104" s="512"/>
      <c r="KXP104" s="512"/>
      <c r="KXX104" s="512"/>
      <c r="KYF104" s="512"/>
      <c r="KYN104" s="512"/>
      <c r="KYV104" s="512"/>
      <c r="KZD104" s="512"/>
      <c r="KZL104" s="512"/>
      <c r="KZT104" s="512"/>
      <c r="LAB104" s="512"/>
      <c r="LAJ104" s="512"/>
      <c r="LAR104" s="512"/>
      <c r="LAZ104" s="512"/>
      <c r="LBH104" s="512"/>
      <c r="LBP104" s="512"/>
      <c r="LBX104" s="512"/>
      <c r="LCF104" s="512"/>
      <c r="LCN104" s="512"/>
      <c r="LCV104" s="512"/>
      <c r="LDD104" s="512"/>
      <c r="LDL104" s="512"/>
      <c r="LDT104" s="512"/>
      <c r="LEB104" s="512"/>
      <c r="LEJ104" s="512"/>
      <c r="LER104" s="512"/>
      <c r="LEZ104" s="512"/>
      <c r="LFH104" s="512"/>
      <c r="LFP104" s="512"/>
      <c r="LFX104" s="512"/>
      <c r="LGF104" s="512"/>
      <c r="LGN104" s="512"/>
      <c r="LGV104" s="512"/>
      <c r="LHD104" s="512"/>
      <c r="LHL104" s="512"/>
      <c r="LHT104" s="512"/>
      <c r="LIB104" s="512"/>
      <c r="LIJ104" s="512"/>
      <c r="LIR104" s="512"/>
      <c r="LIZ104" s="512"/>
      <c r="LJH104" s="512"/>
      <c r="LJP104" s="512"/>
      <c r="LJX104" s="512"/>
      <c r="LKF104" s="512"/>
      <c r="LKN104" s="512"/>
      <c r="LKV104" s="512"/>
      <c r="LLD104" s="512"/>
      <c r="LLL104" s="512"/>
      <c r="LLT104" s="512"/>
      <c r="LMB104" s="512"/>
      <c r="LMJ104" s="512"/>
      <c r="LMR104" s="512"/>
      <c r="LMZ104" s="512"/>
      <c r="LNH104" s="512"/>
      <c r="LNP104" s="512"/>
      <c r="LNX104" s="512"/>
      <c r="LOF104" s="512"/>
      <c r="LON104" s="512"/>
      <c r="LOV104" s="512"/>
      <c r="LPD104" s="512"/>
      <c r="LPL104" s="512"/>
      <c r="LPT104" s="512"/>
      <c r="LQB104" s="512"/>
      <c r="LQJ104" s="512"/>
      <c r="LQR104" s="512"/>
      <c r="LQZ104" s="512"/>
      <c r="LRH104" s="512"/>
      <c r="LRP104" s="512"/>
      <c r="LRX104" s="512"/>
      <c r="LSF104" s="512"/>
      <c r="LSN104" s="512"/>
      <c r="LSV104" s="512"/>
      <c r="LTD104" s="512"/>
      <c r="LTL104" s="512"/>
      <c r="LTT104" s="512"/>
      <c r="LUB104" s="512"/>
      <c r="LUJ104" s="512"/>
      <c r="LUR104" s="512"/>
      <c r="LUZ104" s="512"/>
      <c r="LVH104" s="512"/>
      <c r="LVP104" s="512"/>
      <c r="LVX104" s="512"/>
      <c r="LWF104" s="512"/>
      <c r="LWN104" s="512"/>
      <c r="LWV104" s="512"/>
      <c r="LXD104" s="512"/>
      <c r="LXL104" s="512"/>
      <c r="LXT104" s="512"/>
      <c r="LYB104" s="512"/>
      <c r="LYJ104" s="512"/>
      <c r="LYR104" s="512"/>
      <c r="LYZ104" s="512"/>
      <c r="LZH104" s="512"/>
      <c r="LZP104" s="512"/>
      <c r="LZX104" s="512"/>
      <c r="MAF104" s="512"/>
      <c r="MAN104" s="512"/>
      <c r="MAV104" s="512"/>
      <c r="MBD104" s="512"/>
      <c r="MBL104" s="512"/>
      <c r="MBT104" s="512"/>
      <c r="MCB104" s="512"/>
      <c r="MCJ104" s="512"/>
      <c r="MCR104" s="512"/>
      <c r="MCZ104" s="512"/>
      <c r="MDH104" s="512"/>
      <c r="MDP104" s="512"/>
      <c r="MDX104" s="512"/>
      <c r="MEF104" s="512"/>
      <c r="MEN104" s="512"/>
      <c r="MEV104" s="512"/>
      <c r="MFD104" s="512"/>
      <c r="MFL104" s="512"/>
      <c r="MFT104" s="512"/>
      <c r="MGB104" s="512"/>
      <c r="MGJ104" s="512"/>
      <c r="MGR104" s="512"/>
      <c r="MGZ104" s="512"/>
      <c r="MHH104" s="512"/>
      <c r="MHP104" s="512"/>
      <c r="MHX104" s="512"/>
      <c r="MIF104" s="512"/>
      <c r="MIN104" s="512"/>
      <c r="MIV104" s="512"/>
      <c r="MJD104" s="512"/>
      <c r="MJL104" s="512"/>
      <c r="MJT104" s="512"/>
      <c r="MKB104" s="512"/>
      <c r="MKJ104" s="512"/>
      <c r="MKR104" s="512"/>
      <c r="MKZ104" s="512"/>
      <c r="MLH104" s="512"/>
      <c r="MLP104" s="512"/>
      <c r="MLX104" s="512"/>
      <c r="MMF104" s="512"/>
      <c r="MMN104" s="512"/>
      <c r="MMV104" s="512"/>
      <c r="MND104" s="512"/>
      <c r="MNL104" s="512"/>
      <c r="MNT104" s="512"/>
      <c r="MOB104" s="512"/>
      <c r="MOJ104" s="512"/>
      <c r="MOR104" s="512"/>
      <c r="MOZ104" s="512"/>
      <c r="MPH104" s="512"/>
      <c r="MPP104" s="512"/>
      <c r="MPX104" s="512"/>
      <c r="MQF104" s="512"/>
      <c r="MQN104" s="512"/>
      <c r="MQV104" s="512"/>
      <c r="MRD104" s="512"/>
      <c r="MRL104" s="512"/>
      <c r="MRT104" s="512"/>
      <c r="MSB104" s="512"/>
      <c r="MSJ104" s="512"/>
      <c r="MSR104" s="512"/>
      <c r="MSZ104" s="512"/>
      <c r="MTH104" s="512"/>
      <c r="MTP104" s="512"/>
      <c r="MTX104" s="512"/>
      <c r="MUF104" s="512"/>
      <c r="MUN104" s="512"/>
      <c r="MUV104" s="512"/>
      <c r="MVD104" s="512"/>
      <c r="MVL104" s="512"/>
      <c r="MVT104" s="512"/>
      <c r="MWB104" s="512"/>
      <c r="MWJ104" s="512"/>
      <c r="MWR104" s="512"/>
      <c r="MWZ104" s="512"/>
      <c r="MXH104" s="512"/>
      <c r="MXP104" s="512"/>
      <c r="MXX104" s="512"/>
      <c r="MYF104" s="512"/>
      <c r="MYN104" s="512"/>
      <c r="MYV104" s="512"/>
      <c r="MZD104" s="512"/>
      <c r="MZL104" s="512"/>
      <c r="MZT104" s="512"/>
      <c r="NAB104" s="512"/>
      <c r="NAJ104" s="512"/>
      <c r="NAR104" s="512"/>
      <c r="NAZ104" s="512"/>
      <c r="NBH104" s="512"/>
      <c r="NBP104" s="512"/>
      <c r="NBX104" s="512"/>
      <c r="NCF104" s="512"/>
      <c r="NCN104" s="512"/>
      <c r="NCV104" s="512"/>
      <c r="NDD104" s="512"/>
      <c r="NDL104" s="512"/>
      <c r="NDT104" s="512"/>
      <c r="NEB104" s="512"/>
      <c r="NEJ104" s="512"/>
      <c r="NER104" s="512"/>
      <c r="NEZ104" s="512"/>
      <c r="NFH104" s="512"/>
      <c r="NFP104" s="512"/>
      <c r="NFX104" s="512"/>
      <c r="NGF104" s="512"/>
      <c r="NGN104" s="512"/>
      <c r="NGV104" s="512"/>
      <c r="NHD104" s="512"/>
      <c r="NHL104" s="512"/>
      <c r="NHT104" s="512"/>
      <c r="NIB104" s="512"/>
      <c r="NIJ104" s="512"/>
      <c r="NIR104" s="512"/>
      <c r="NIZ104" s="512"/>
      <c r="NJH104" s="512"/>
      <c r="NJP104" s="512"/>
      <c r="NJX104" s="512"/>
      <c r="NKF104" s="512"/>
      <c r="NKN104" s="512"/>
      <c r="NKV104" s="512"/>
      <c r="NLD104" s="512"/>
      <c r="NLL104" s="512"/>
      <c r="NLT104" s="512"/>
      <c r="NMB104" s="512"/>
      <c r="NMJ104" s="512"/>
      <c r="NMR104" s="512"/>
      <c r="NMZ104" s="512"/>
      <c r="NNH104" s="512"/>
      <c r="NNP104" s="512"/>
      <c r="NNX104" s="512"/>
      <c r="NOF104" s="512"/>
      <c r="NON104" s="512"/>
      <c r="NOV104" s="512"/>
      <c r="NPD104" s="512"/>
      <c r="NPL104" s="512"/>
      <c r="NPT104" s="512"/>
      <c r="NQB104" s="512"/>
      <c r="NQJ104" s="512"/>
      <c r="NQR104" s="512"/>
      <c r="NQZ104" s="512"/>
      <c r="NRH104" s="512"/>
      <c r="NRP104" s="512"/>
      <c r="NRX104" s="512"/>
      <c r="NSF104" s="512"/>
      <c r="NSN104" s="512"/>
      <c r="NSV104" s="512"/>
      <c r="NTD104" s="512"/>
      <c r="NTL104" s="512"/>
      <c r="NTT104" s="512"/>
      <c r="NUB104" s="512"/>
      <c r="NUJ104" s="512"/>
      <c r="NUR104" s="512"/>
      <c r="NUZ104" s="512"/>
      <c r="NVH104" s="512"/>
      <c r="NVP104" s="512"/>
      <c r="NVX104" s="512"/>
      <c r="NWF104" s="512"/>
      <c r="NWN104" s="512"/>
      <c r="NWV104" s="512"/>
      <c r="NXD104" s="512"/>
      <c r="NXL104" s="512"/>
      <c r="NXT104" s="512"/>
      <c r="NYB104" s="512"/>
      <c r="NYJ104" s="512"/>
      <c r="NYR104" s="512"/>
      <c r="NYZ104" s="512"/>
      <c r="NZH104" s="512"/>
      <c r="NZP104" s="512"/>
      <c r="NZX104" s="512"/>
      <c r="OAF104" s="512"/>
      <c r="OAN104" s="512"/>
      <c r="OAV104" s="512"/>
      <c r="OBD104" s="512"/>
      <c r="OBL104" s="512"/>
      <c r="OBT104" s="512"/>
      <c r="OCB104" s="512"/>
      <c r="OCJ104" s="512"/>
      <c r="OCR104" s="512"/>
      <c r="OCZ104" s="512"/>
      <c r="ODH104" s="512"/>
      <c r="ODP104" s="512"/>
      <c r="ODX104" s="512"/>
      <c r="OEF104" s="512"/>
      <c r="OEN104" s="512"/>
      <c r="OEV104" s="512"/>
      <c r="OFD104" s="512"/>
      <c r="OFL104" s="512"/>
      <c r="OFT104" s="512"/>
      <c r="OGB104" s="512"/>
      <c r="OGJ104" s="512"/>
      <c r="OGR104" s="512"/>
      <c r="OGZ104" s="512"/>
      <c r="OHH104" s="512"/>
      <c r="OHP104" s="512"/>
      <c r="OHX104" s="512"/>
      <c r="OIF104" s="512"/>
      <c r="OIN104" s="512"/>
      <c r="OIV104" s="512"/>
      <c r="OJD104" s="512"/>
      <c r="OJL104" s="512"/>
      <c r="OJT104" s="512"/>
      <c r="OKB104" s="512"/>
      <c r="OKJ104" s="512"/>
      <c r="OKR104" s="512"/>
      <c r="OKZ104" s="512"/>
      <c r="OLH104" s="512"/>
      <c r="OLP104" s="512"/>
      <c r="OLX104" s="512"/>
      <c r="OMF104" s="512"/>
      <c r="OMN104" s="512"/>
      <c r="OMV104" s="512"/>
      <c r="OND104" s="512"/>
      <c r="ONL104" s="512"/>
      <c r="ONT104" s="512"/>
      <c r="OOB104" s="512"/>
      <c r="OOJ104" s="512"/>
      <c r="OOR104" s="512"/>
      <c r="OOZ104" s="512"/>
      <c r="OPH104" s="512"/>
      <c r="OPP104" s="512"/>
      <c r="OPX104" s="512"/>
      <c r="OQF104" s="512"/>
      <c r="OQN104" s="512"/>
      <c r="OQV104" s="512"/>
      <c r="ORD104" s="512"/>
      <c r="ORL104" s="512"/>
      <c r="ORT104" s="512"/>
      <c r="OSB104" s="512"/>
      <c r="OSJ104" s="512"/>
      <c r="OSR104" s="512"/>
      <c r="OSZ104" s="512"/>
      <c r="OTH104" s="512"/>
      <c r="OTP104" s="512"/>
      <c r="OTX104" s="512"/>
      <c r="OUF104" s="512"/>
      <c r="OUN104" s="512"/>
      <c r="OUV104" s="512"/>
      <c r="OVD104" s="512"/>
      <c r="OVL104" s="512"/>
      <c r="OVT104" s="512"/>
      <c r="OWB104" s="512"/>
      <c r="OWJ104" s="512"/>
      <c r="OWR104" s="512"/>
      <c r="OWZ104" s="512"/>
      <c r="OXH104" s="512"/>
      <c r="OXP104" s="512"/>
      <c r="OXX104" s="512"/>
      <c r="OYF104" s="512"/>
      <c r="OYN104" s="512"/>
      <c r="OYV104" s="512"/>
      <c r="OZD104" s="512"/>
      <c r="OZL104" s="512"/>
      <c r="OZT104" s="512"/>
      <c r="PAB104" s="512"/>
      <c r="PAJ104" s="512"/>
      <c r="PAR104" s="512"/>
      <c r="PAZ104" s="512"/>
      <c r="PBH104" s="512"/>
      <c r="PBP104" s="512"/>
      <c r="PBX104" s="512"/>
      <c r="PCF104" s="512"/>
      <c r="PCN104" s="512"/>
      <c r="PCV104" s="512"/>
      <c r="PDD104" s="512"/>
      <c r="PDL104" s="512"/>
      <c r="PDT104" s="512"/>
      <c r="PEB104" s="512"/>
      <c r="PEJ104" s="512"/>
      <c r="PER104" s="512"/>
      <c r="PEZ104" s="512"/>
      <c r="PFH104" s="512"/>
      <c r="PFP104" s="512"/>
      <c r="PFX104" s="512"/>
      <c r="PGF104" s="512"/>
      <c r="PGN104" s="512"/>
      <c r="PGV104" s="512"/>
      <c r="PHD104" s="512"/>
      <c r="PHL104" s="512"/>
      <c r="PHT104" s="512"/>
      <c r="PIB104" s="512"/>
      <c r="PIJ104" s="512"/>
      <c r="PIR104" s="512"/>
      <c r="PIZ104" s="512"/>
      <c r="PJH104" s="512"/>
      <c r="PJP104" s="512"/>
      <c r="PJX104" s="512"/>
      <c r="PKF104" s="512"/>
      <c r="PKN104" s="512"/>
      <c r="PKV104" s="512"/>
      <c r="PLD104" s="512"/>
      <c r="PLL104" s="512"/>
      <c r="PLT104" s="512"/>
      <c r="PMB104" s="512"/>
      <c r="PMJ104" s="512"/>
      <c r="PMR104" s="512"/>
      <c r="PMZ104" s="512"/>
      <c r="PNH104" s="512"/>
      <c r="PNP104" s="512"/>
      <c r="PNX104" s="512"/>
      <c r="POF104" s="512"/>
      <c r="PON104" s="512"/>
      <c r="POV104" s="512"/>
      <c r="PPD104" s="512"/>
      <c r="PPL104" s="512"/>
      <c r="PPT104" s="512"/>
      <c r="PQB104" s="512"/>
      <c r="PQJ104" s="512"/>
      <c r="PQR104" s="512"/>
      <c r="PQZ104" s="512"/>
      <c r="PRH104" s="512"/>
      <c r="PRP104" s="512"/>
      <c r="PRX104" s="512"/>
      <c r="PSF104" s="512"/>
      <c r="PSN104" s="512"/>
      <c r="PSV104" s="512"/>
      <c r="PTD104" s="512"/>
      <c r="PTL104" s="512"/>
      <c r="PTT104" s="512"/>
      <c r="PUB104" s="512"/>
      <c r="PUJ104" s="512"/>
      <c r="PUR104" s="512"/>
      <c r="PUZ104" s="512"/>
      <c r="PVH104" s="512"/>
      <c r="PVP104" s="512"/>
      <c r="PVX104" s="512"/>
      <c r="PWF104" s="512"/>
      <c r="PWN104" s="512"/>
      <c r="PWV104" s="512"/>
      <c r="PXD104" s="512"/>
      <c r="PXL104" s="512"/>
      <c r="PXT104" s="512"/>
      <c r="PYB104" s="512"/>
      <c r="PYJ104" s="512"/>
      <c r="PYR104" s="512"/>
      <c r="PYZ104" s="512"/>
      <c r="PZH104" s="512"/>
      <c r="PZP104" s="512"/>
      <c r="PZX104" s="512"/>
      <c r="QAF104" s="512"/>
      <c r="QAN104" s="512"/>
      <c r="QAV104" s="512"/>
      <c r="QBD104" s="512"/>
      <c r="QBL104" s="512"/>
      <c r="QBT104" s="512"/>
      <c r="QCB104" s="512"/>
      <c r="QCJ104" s="512"/>
      <c r="QCR104" s="512"/>
      <c r="QCZ104" s="512"/>
      <c r="QDH104" s="512"/>
      <c r="QDP104" s="512"/>
      <c r="QDX104" s="512"/>
      <c r="QEF104" s="512"/>
      <c r="QEN104" s="512"/>
      <c r="QEV104" s="512"/>
      <c r="QFD104" s="512"/>
      <c r="QFL104" s="512"/>
      <c r="QFT104" s="512"/>
      <c r="QGB104" s="512"/>
      <c r="QGJ104" s="512"/>
      <c r="QGR104" s="512"/>
      <c r="QGZ104" s="512"/>
      <c r="QHH104" s="512"/>
      <c r="QHP104" s="512"/>
      <c r="QHX104" s="512"/>
      <c r="QIF104" s="512"/>
      <c r="QIN104" s="512"/>
      <c r="QIV104" s="512"/>
      <c r="QJD104" s="512"/>
      <c r="QJL104" s="512"/>
      <c r="QJT104" s="512"/>
      <c r="QKB104" s="512"/>
      <c r="QKJ104" s="512"/>
      <c r="QKR104" s="512"/>
      <c r="QKZ104" s="512"/>
      <c r="QLH104" s="512"/>
      <c r="QLP104" s="512"/>
      <c r="QLX104" s="512"/>
      <c r="QMF104" s="512"/>
      <c r="QMN104" s="512"/>
      <c r="QMV104" s="512"/>
      <c r="QND104" s="512"/>
      <c r="QNL104" s="512"/>
      <c r="QNT104" s="512"/>
      <c r="QOB104" s="512"/>
      <c r="QOJ104" s="512"/>
      <c r="QOR104" s="512"/>
      <c r="QOZ104" s="512"/>
      <c r="QPH104" s="512"/>
      <c r="QPP104" s="512"/>
      <c r="QPX104" s="512"/>
      <c r="QQF104" s="512"/>
      <c r="QQN104" s="512"/>
      <c r="QQV104" s="512"/>
      <c r="QRD104" s="512"/>
      <c r="QRL104" s="512"/>
      <c r="QRT104" s="512"/>
      <c r="QSB104" s="512"/>
      <c r="QSJ104" s="512"/>
      <c r="QSR104" s="512"/>
      <c r="QSZ104" s="512"/>
      <c r="QTH104" s="512"/>
      <c r="QTP104" s="512"/>
      <c r="QTX104" s="512"/>
      <c r="QUF104" s="512"/>
      <c r="QUN104" s="512"/>
      <c r="QUV104" s="512"/>
      <c r="QVD104" s="512"/>
      <c r="QVL104" s="512"/>
      <c r="QVT104" s="512"/>
      <c r="QWB104" s="512"/>
      <c r="QWJ104" s="512"/>
      <c r="QWR104" s="512"/>
      <c r="QWZ104" s="512"/>
      <c r="QXH104" s="512"/>
      <c r="QXP104" s="512"/>
      <c r="QXX104" s="512"/>
      <c r="QYF104" s="512"/>
      <c r="QYN104" s="512"/>
      <c r="QYV104" s="512"/>
      <c r="QZD104" s="512"/>
      <c r="QZL104" s="512"/>
      <c r="QZT104" s="512"/>
      <c r="RAB104" s="512"/>
      <c r="RAJ104" s="512"/>
      <c r="RAR104" s="512"/>
      <c r="RAZ104" s="512"/>
      <c r="RBH104" s="512"/>
      <c r="RBP104" s="512"/>
      <c r="RBX104" s="512"/>
      <c r="RCF104" s="512"/>
      <c r="RCN104" s="512"/>
      <c r="RCV104" s="512"/>
      <c r="RDD104" s="512"/>
      <c r="RDL104" s="512"/>
      <c r="RDT104" s="512"/>
      <c r="REB104" s="512"/>
      <c r="REJ104" s="512"/>
      <c r="RER104" s="512"/>
      <c r="REZ104" s="512"/>
      <c r="RFH104" s="512"/>
      <c r="RFP104" s="512"/>
      <c r="RFX104" s="512"/>
      <c r="RGF104" s="512"/>
      <c r="RGN104" s="512"/>
      <c r="RGV104" s="512"/>
      <c r="RHD104" s="512"/>
      <c r="RHL104" s="512"/>
      <c r="RHT104" s="512"/>
      <c r="RIB104" s="512"/>
      <c r="RIJ104" s="512"/>
      <c r="RIR104" s="512"/>
      <c r="RIZ104" s="512"/>
      <c r="RJH104" s="512"/>
      <c r="RJP104" s="512"/>
      <c r="RJX104" s="512"/>
      <c r="RKF104" s="512"/>
      <c r="RKN104" s="512"/>
      <c r="RKV104" s="512"/>
      <c r="RLD104" s="512"/>
      <c r="RLL104" s="512"/>
      <c r="RLT104" s="512"/>
      <c r="RMB104" s="512"/>
      <c r="RMJ104" s="512"/>
      <c r="RMR104" s="512"/>
      <c r="RMZ104" s="512"/>
      <c r="RNH104" s="512"/>
      <c r="RNP104" s="512"/>
      <c r="RNX104" s="512"/>
      <c r="ROF104" s="512"/>
      <c r="RON104" s="512"/>
      <c r="ROV104" s="512"/>
      <c r="RPD104" s="512"/>
      <c r="RPL104" s="512"/>
      <c r="RPT104" s="512"/>
      <c r="RQB104" s="512"/>
      <c r="RQJ104" s="512"/>
      <c r="RQR104" s="512"/>
      <c r="RQZ104" s="512"/>
      <c r="RRH104" s="512"/>
      <c r="RRP104" s="512"/>
      <c r="RRX104" s="512"/>
      <c r="RSF104" s="512"/>
      <c r="RSN104" s="512"/>
      <c r="RSV104" s="512"/>
      <c r="RTD104" s="512"/>
      <c r="RTL104" s="512"/>
      <c r="RTT104" s="512"/>
      <c r="RUB104" s="512"/>
      <c r="RUJ104" s="512"/>
      <c r="RUR104" s="512"/>
      <c r="RUZ104" s="512"/>
      <c r="RVH104" s="512"/>
      <c r="RVP104" s="512"/>
      <c r="RVX104" s="512"/>
      <c r="RWF104" s="512"/>
      <c r="RWN104" s="512"/>
      <c r="RWV104" s="512"/>
      <c r="RXD104" s="512"/>
      <c r="RXL104" s="512"/>
      <c r="RXT104" s="512"/>
      <c r="RYB104" s="512"/>
      <c r="RYJ104" s="512"/>
      <c r="RYR104" s="512"/>
      <c r="RYZ104" s="512"/>
      <c r="RZH104" s="512"/>
      <c r="RZP104" s="512"/>
      <c r="RZX104" s="512"/>
      <c r="SAF104" s="512"/>
      <c r="SAN104" s="512"/>
      <c r="SAV104" s="512"/>
      <c r="SBD104" s="512"/>
      <c r="SBL104" s="512"/>
      <c r="SBT104" s="512"/>
      <c r="SCB104" s="512"/>
      <c r="SCJ104" s="512"/>
      <c r="SCR104" s="512"/>
      <c r="SCZ104" s="512"/>
      <c r="SDH104" s="512"/>
      <c r="SDP104" s="512"/>
      <c r="SDX104" s="512"/>
      <c r="SEF104" s="512"/>
      <c r="SEN104" s="512"/>
      <c r="SEV104" s="512"/>
      <c r="SFD104" s="512"/>
      <c r="SFL104" s="512"/>
      <c r="SFT104" s="512"/>
      <c r="SGB104" s="512"/>
      <c r="SGJ104" s="512"/>
      <c r="SGR104" s="512"/>
      <c r="SGZ104" s="512"/>
      <c r="SHH104" s="512"/>
      <c r="SHP104" s="512"/>
      <c r="SHX104" s="512"/>
      <c r="SIF104" s="512"/>
      <c r="SIN104" s="512"/>
      <c r="SIV104" s="512"/>
      <c r="SJD104" s="512"/>
      <c r="SJL104" s="512"/>
      <c r="SJT104" s="512"/>
      <c r="SKB104" s="512"/>
      <c r="SKJ104" s="512"/>
      <c r="SKR104" s="512"/>
      <c r="SKZ104" s="512"/>
      <c r="SLH104" s="512"/>
      <c r="SLP104" s="512"/>
      <c r="SLX104" s="512"/>
      <c r="SMF104" s="512"/>
      <c r="SMN104" s="512"/>
      <c r="SMV104" s="512"/>
      <c r="SND104" s="512"/>
      <c r="SNL104" s="512"/>
      <c r="SNT104" s="512"/>
      <c r="SOB104" s="512"/>
      <c r="SOJ104" s="512"/>
      <c r="SOR104" s="512"/>
      <c r="SOZ104" s="512"/>
      <c r="SPH104" s="512"/>
      <c r="SPP104" s="512"/>
      <c r="SPX104" s="512"/>
      <c r="SQF104" s="512"/>
      <c r="SQN104" s="512"/>
      <c r="SQV104" s="512"/>
      <c r="SRD104" s="512"/>
      <c r="SRL104" s="512"/>
      <c r="SRT104" s="512"/>
      <c r="SSB104" s="512"/>
      <c r="SSJ104" s="512"/>
      <c r="SSR104" s="512"/>
      <c r="SSZ104" s="512"/>
      <c r="STH104" s="512"/>
      <c r="STP104" s="512"/>
      <c r="STX104" s="512"/>
      <c r="SUF104" s="512"/>
      <c r="SUN104" s="512"/>
      <c r="SUV104" s="512"/>
      <c r="SVD104" s="512"/>
      <c r="SVL104" s="512"/>
      <c r="SVT104" s="512"/>
      <c r="SWB104" s="512"/>
      <c r="SWJ104" s="512"/>
      <c r="SWR104" s="512"/>
      <c r="SWZ104" s="512"/>
      <c r="SXH104" s="512"/>
      <c r="SXP104" s="512"/>
      <c r="SXX104" s="512"/>
      <c r="SYF104" s="512"/>
      <c r="SYN104" s="512"/>
      <c r="SYV104" s="512"/>
      <c r="SZD104" s="512"/>
      <c r="SZL104" s="512"/>
      <c r="SZT104" s="512"/>
      <c r="TAB104" s="512"/>
      <c r="TAJ104" s="512"/>
      <c r="TAR104" s="512"/>
      <c r="TAZ104" s="512"/>
      <c r="TBH104" s="512"/>
      <c r="TBP104" s="512"/>
      <c r="TBX104" s="512"/>
      <c r="TCF104" s="512"/>
      <c r="TCN104" s="512"/>
      <c r="TCV104" s="512"/>
      <c r="TDD104" s="512"/>
      <c r="TDL104" s="512"/>
      <c r="TDT104" s="512"/>
      <c r="TEB104" s="512"/>
      <c r="TEJ104" s="512"/>
      <c r="TER104" s="512"/>
      <c r="TEZ104" s="512"/>
      <c r="TFH104" s="512"/>
      <c r="TFP104" s="512"/>
      <c r="TFX104" s="512"/>
      <c r="TGF104" s="512"/>
      <c r="TGN104" s="512"/>
      <c r="TGV104" s="512"/>
      <c r="THD104" s="512"/>
      <c r="THL104" s="512"/>
      <c r="THT104" s="512"/>
      <c r="TIB104" s="512"/>
      <c r="TIJ104" s="512"/>
      <c r="TIR104" s="512"/>
      <c r="TIZ104" s="512"/>
      <c r="TJH104" s="512"/>
      <c r="TJP104" s="512"/>
      <c r="TJX104" s="512"/>
      <c r="TKF104" s="512"/>
      <c r="TKN104" s="512"/>
      <c r="TKV104" s="512"/>
      <c r="TLD104" s="512"/>
      <c r="TLL104" s="512"/>
      <c r="TLT104" s="512"/>
      <c r="TMB104" s="512"/>
      <c r="TMJ104" s="512"/>
      <c r="TMR104" s="512"/>
      <c r="TMZ104" s="512"/>
      <c r="TNH104" s="512"/>
      <c r="TNP104" s="512"/>
      <c r="TNX104" s="512"/>
      <c r="TOF104" s="512"/>
      <c r="TON104" s="512"/>
      <c r="TOV104" s="512"/>
      <c r="TPD104" s="512"/>
      <c r="TPL104" s="512"/>
      <c r="TPT104" s="512"/>
      <c r="TQB104" s="512"/>
      <c r="TQJ104" s="512"/>
      <c r="TQR104" s="512"/>
      <c r="TQZ104" s="512"/>
      <c r="TRH104" s="512"/>
      <c r="TRP104" s="512"/>
      <c r="TRX104" s="512"/>
      <c r="TSF104" s="512"/>
      <c r="TSN104" s="512"/>
      <c r="TSV104" s="512"/>
      <c r="TTD104" s="512"/>
      <c r="TTL104" s="512"/>
      <c r="TTT104" s="512"/>
      <c r="TUB104" s="512"/>
      <c r="TUJ104" s="512"/>
      <c r="TUR104" s="512"/>
      <c r="TUZ104" s="512"/>
      <c r="TVH104" s="512"/>
      <c r="TVP104" s="512"/>
      <c r="TVX104" s="512"/>
      <c r="TWF104" s="512"/>
      <c r="TWN104" s="512"/>
      <c r="TWV104" s="512"/>
      <c r="TXD104" s="512"/>
      <c r="TXL104" s="512"/>
      <c r="TXT104" s="512"/>
      <c r="TYB104" s="512"/>
      <c r="TYJ104" s="512"/>
      <c r="TYR104" s="512"/>
      <c r="TYZ104" s="512"/>
      <c r="TZH104" s="512"/>
      <c r="TZP104" s="512"/>
      <c r="TZX104" s="512"/>
      <c r="UAF104" s="512"/>
      <c r="UAN104" s="512"/>
      <c r="UAV104" s="512"/>
      <c r="UBD104" s="512"/>
      <c r="UBL104" s="512"/>
      <c r="UBT104" s="512"/>
      <c r="UCB104" s="512"/>
      <c r="UCJ104" s="512"/>
      <c r="UCR104" s="512"/>
      <c r="UCZ104" s="512"/>
      <c r="UDH104" s="512"/>
      <c r="UDP104" s="512"/>
      <c r="UDX104" s="512"/>
      <c r="UEF104" s="512"/>
      <c r="UEN104" s="512"/>
      <c r="UEV104" s="512"/>
      <c r="UFD104" s="512"/>
      <c r="UFL104" s="512"/>
      <c r="UFT104" s="512"/>
      <c r="UGB104" s="512"/>
      <c r="UGJ104" s="512"/>
      <c r="UGR104" s="512"/>
      <c r="UGZ104" s="512"/>
      <c r="UHH104" s="512"/>
      <c r="UHP104" s="512"/>
      <c r="UHX104" s="512"/>
      <c r="UIF104" s="512"/>
      <c r="UIN104" s="512"/>
      <c r="UIV104" s="512"/>
      <c r="UJD104" s="512"/>
      <c r="UJL104" s="512"/>
      <c r="UJT104" s="512"/>
      <c r="UKB104" s="512"/>
      <c r="UKJ104" s="512"/>
      <c r="UKR104" s="512"/>
      <c r="UKZ104" s="512"/>
      <c r="ULH104" s="512"/>
      <c r="ULP104" s="512"/>
      <c r="ULX104" s="512"/>
      <c r="UMF104" s="512"/>
      <c r="UMN104" s="512"/>
      <c r="UMV104" s="512"/>
      <c r="UND104" s="512"/>
      <c r="UNL104" s="512"/>
      <c r="UNT104" s="512"/>
      <c r="UOB104" s="512"/>
      <c r="UOJ104" s="512"/>
      <c r="UOR104" s="512"/>
      <c r="UOZ104" s="512"/>
      <c r="UPH104" s="512"/>
      <c r="UPP104" s="512"/>
      <c r="UPX104" s="512"/>
      <c r="UQF104" s="512"/>
      <c r="UQN104" s="512"/>
      <c r="UQV104" s="512"/>
      <c r="URD104" s="512"/>
      <c r="URL104" s="512"/>
      <c r="URT104" s="512"/>
      <c r="USB104" s="512"/>
      <c r="USJ104" s="512"/>
      <c r="USR104" s="512"/>
      <c r="USZ104" s="512"/>
      <c r="UTH104" s="512"/>
      <c r="UTP104" s="512"/>
      <c r="UTX104" s="512"/>
      <c r="UUF104" s="512"/>
      <c r="UUN104" s="512"/>
      <c r="UUV104" s="512"/>
      <c r="UVD104" s="512"/>
      <c r="UVL104" s="512"/>
      <c r="UVT104" s="512"/>
      <c r="UWB104" s="512"/>
      <c r="UWJ104" s="512"/>
      <c r="UWR104" s="512"/>
      <c r="UWZ104" s="512"/>
      <c r="UXH104" s="512"/>
      <c r="UXP104" s="512"/>
      <c r="UXX104" s="512"/>
      <c r="UYF104" s="512"/>
      <c r="UYN104" s="512"/>
      <c r="UYV104" s="512"/>
      <c r="UZD104" s="512"/>
      <c r="UZL104" s="512"/>
      <c r="UZT104" s="512"/>
      <c r="VAB104" s="512"/>
      <c r="VAJ104" s="512"/>
      <c r="VAR104" s="512"/>
      <c r="VAZ104" s="512"/>
      <c r="VBH104" s="512"/>
      <c r="VBP104" s="512"/>
      <c r="VBX104" s="512"/>
      <c r="VCF104" s="512"/>
      <c r="VCN104" s="512"/>
      <c r="VCV104" s="512"/>
      <c r="VDD104" s="512"/>
      <c r="VDL104" s="512"/>
      <c r="VDT104" s="512"/>
      <c r="VEB104" s="512"/>
      <c r="VEJ104" s="512"/>
      <c r="VER104" s="512"/>
      <c r="VEZ104" s="512"/>
      <c r="VFH104" s="512"/>
      <c r="VFP104" s="512"/>
      <c r="VFX104" s="512"/>
      <c r="VGF104" s="512"/>
      <c r="VGN104" s="512"/>
      <c r="VGV104" s="512"/>
      <c r="VHD104" s="512"/>
      <c r="VHL104" s="512"/>
      <c r="VHT104" s="512"/>
      <c r="VIB104" s="512"/>
      <c r="VIJ104" s="512"/>
      <c r="VIR104" s="512"/>
      <c r="VIZ104" s="512"/>
      <c r="VJH104" s="512"/>
      <c r="VJP104" s="512"/>
      <c r="VJX104" s="512"/>
      <c r="VKF104" s="512"/>
      <c r="VKN104" s="512"/>
      <c r="VKV104" s="512"/>
      <c r="VLD104" s="512"/>
      <c r="VLL104" s="512"/>
      <c r="VLT104" s="512"/>
      <c r="VMB104" s="512"/>
      <c r="VMJ104" s="512"/>
      <c r="VMR104" s="512"/>
      <c r="VMZ104" s="512"/>
      <c r="VNH104" s="512"/>
      <c r="VNP104" s="512"/>
      <c r="VNX104" s="512"/>
      <c r="VOF104" s="512"/>
      <c r="VON104" s="512"/>
      <c r="VOV104" s="512"/>
      <c r="VPD104" s="512"/>
      <c r="VPL104" s="512"/>
      <c r="VPT104" s="512"/>
      <c r="VQB104" s="512"/>
      <c r="VQJ104" s="512"/>
      <c r="VQR104" s="512"/>
      <c r="VQZ104" s="512"/>
      <c r="VRH104" s="512"/>
      <c r="VRP104" s="512"/>
      <c r="VRX104" s="512"/>
      <c r="VSF104" s="512"/>
      <c r="VSN104" s="512"/>
      <c r="VSV104" s="512"/>
      <c r="VTD104" s="512"/>
      <c r="VTL104" s="512"/>
      <c r="VTT104" s="512"/>
      <c r="VUB104" s="512"/>
      <c r="VUJ104" s="512"/>
      <c r="VUR104" s="512"/>
      <c r="VUZ104" s="512"/>
      <c r="VVH104" s="512"/>
      <c r="VVP104" s="512"/>
      <c r="VVX104" s="512"/>
      <c r="VWF104" s="512"/>
      <c r="VWN104" s="512"/>
      <c r="VWV104" s="512"/>
      <c r="VXD104" s="512"/>
      <c r="VXL104" s="512"/>
      <c r="VXT104" s="512"/>
      <c r="VYB104" s="512"/>
      <c r="VYJ104" s="512"/>
      <c r="VYR104" s="512"/>
      <c r="VYZ104" s="512"/>
      <c r="VZH104" s="512"/>
      <c r="VZP104" s="512"/>
      <c r="VZX104" s="512"/>
      <c r="WAF104" s="512"/>
      <c r="WAN104" s="512"/>
      <c r="WAV104" s="512"/>
      <c r="WBD104" s="512"/>
      <c r="WBL104" s="512"/>
      <c r="WBT104" s="512"/>
      <c r="WCB104" s="512"/>
      <c r="WCJ104" s="512"/>
      <c r="WCR104" s="512"/>
      <c r="WCZ104" s="512"/>
      <c r="WDH104" s="512"/>
      <c r="WDP104" s="512"/>
      <c r="WDX104" s="512"/>
      <c r="WEF104" s="512"/>
      <c r="WEN104" s="512"/>
      <c r="WEV104" s="512"/>
      <c r="WFD104" s="512"/>
      <c r="WFL104" s="512"/>
      <c r="WFT104" s="512"/>
      <c r="WGB104" s="512"/>
      <c r="WGJ104" s="512"/>
      <c r="WGR104" s="512"/>
      <c r="WGZ104" s="512"/>
      <c r="WHH104" s="512"/>
      <c r="WHP104" s="512"/>
      <c r="WHX104" s="512"/>
      <c r="WIF104" s="512"/>
      <c r="WIN104" s="512"/>
      <c r="WIV104" s="512"/>
      <c r="WJD104" s="512"/>
      <c r="WJL104" s="512"/>
      <c r="WJT104" s="512"/>
      <c r="WKB104" s="512"/>
      <c r="WKJ104" s="512"/>
      <c r="WKR104" s="512"/>
      <c r="WKZ104" s="512"/>
      <c r="WLH104" s="512"/>
      <c r="WLP104" s="512"/>
      <c r="WLX104" s="512"/>
      <c r="WMF104" s="512"/>
      <c r="WMN104" s="512"/>
      <c r="WMV104" s="512"/>
      <c r="WND104" s="512"/>
      <c r="WNL104" s="512"/>
      <c r="WNT104" s="512"/>
      <c r="WOB104" s="512"/>
      <c r="WOJ104" s="512"/>
      <c r="WOR104" s="512"/>
      <c r="WOZ104" s="512"/>
      <c r="WPH104" s="512"/>
      <c r="WPP104" s="512"/>
      <c r="WPX104" s="512"/>
      <c r="WQF104" s="512"/>
      <c r="WQN104" s="512"/>
      <c r="WQV104" s="512"/>
      <c r="WRD104" s="512"/>
      <c r="WRL104" s="512"/>
      <c r="WRT104" s="512"/>
      <c r="WSB104" s="512"/>
      <c r="WSJ104" s="512"/>
      <c r="WSR104" s="512"/>
      <c r="WSZ104" s="512"/>
      <c r="WTH104" s="512"/>
      <c r="WTP104" s="512"/>
      <c r="WTX104" s="512"/>
      <c r="WUF104" s="512"/>
      <c r="WUN104" s="512"/>
      <c r="WUV104" s="512"/>
      <c r="WVD104" s="512"/>
      <c r="WVL104" s="512"/>
      <c r="WVT104" s="512"/>
      <c r="WWB104" s="512"/>
      <c r="WWJ104" s="512"/>
      <c r="WWR104" s="512"/>
      <c r="WWZ104" s="512"/>
      <c r="WXH104" s="512"/>
      <c r="WXP104" s="512"/>
      <c r="WXX104" s="512"/>
      <c r="WYF104" s="512"/>
      <c r="WYN104" s="512"/>
      <c r="WYV104" s="512"/>
      <c r="WZD104" s="512"/>
      <c r="WZL104" s="512"/>
      <c r="WZT104" s="512"/>
      <c r="XAB104" s="512"/>
      <c r="XAJ104" s="512"/>
      <c r="XAR104" s="512"/>
      <c r="XAZ104" s="512"/>
      <c r="XBH104" s="512"/>
      <c r="XBP104" s="512"/>
      <c r="XBX104" s="512"/>
      <c r="XCF104" s="512"/>
      <c r="XCN104" s="512"/>
      <c r="XCV104" s="512"/>
      <c r="XDD104" s="512"/>
      <c r="XDL104" s="512"/>
      <c r="XDT104" s="512"/>
      <c r="XEB104" s="512"/>
      <c r="XEJ104" s="512"/>
      <c r="XER104" s="512"/>
      <c r="XEZ104" s="512"/>
    </row>
    <row r="105" spans="3:1024 1026:2048 2050:3072 3074:4096 4098:5120 5122:6144 6146:7168 7170:8192 8194:9216 9218:10240 10242:11264 11266:12288 12290:13312 13314:14336 14338:15360 15362:16384" s="256" customFormat="1" x14ac:dyDescent="0.15">
      <c r="E105" s="512"/>
      <c r="N105" s="512"/>
      <c r="T105" s="512"/>
      <c r="AB105" s="512"/>
      <c r="AJ105" s="512"/>
      <c r="AR105" s="512"/>
      <c r="AZ105" s="512"/>
      <c r="BH105" s="512"/>
      <c r="BP105" s="512"/>
      <c r="BX105" s="512"/>
      <c r="CF105" s="512"/>
      <c r="CN105" s="512"/>
      <c r="CV105" s="512"/>
      <c r="DD105" s="512"/>
      <c r="DL105" s="512"/>
      <c r="DT105" s="512"/>
      <c r="EB105" s="512"/>
      <c r="EJ105" s="512"/>
      <c r="ER105" s="512"/>
      <c r="EZ105" s="512"/>
      <c r="FH105" s="512"/>
      <c r="FP105" s="512"/>
      <c r="FX105" s="512"/>
      <c r="GF105" s="512"/>
      <c r="GN105" s="512"/>
      <c r="GV105" s="512"/>
      <c r="HD105" s="512"/>
      <c r="HL105" s="512"/>
      <c r="HT105" s="512"/>
      <c r="IB105" s="512"/>
      <c r="IJ105" s="512"/>
      <c r="IR105" s="512"/>
      <c r="IZ105" s="512"/>
      <c r="JH105" s="512"/>
      <c r="JP105" s="512"/>
      <c r="JX105" s="512"/>
      <c r="KF105" s="512"/>
      <c r="KN105" s="512"/>
      <c r="KV105" s="512"/>
      <c r="LD105" s="512"/>
      <c r="LL105" s="512"/>
      <c r="LT105" s="512"/>
      <c r="MB105" s="512"/>
      <c r="MJ105" s="512"/>
      <c r="MR105" s="512"/>
      <c r="MZ105" s="512"/>
      <c r="NH105" s="512"/>
      <c r="NP105" s="512"/>
      <c r="NX105" s="512"/>
      <c r="OF105" s="512"/>
      <c r="ON105" s="512"/>
      <c r="OV105" s="512"/>
      <c r="PD105" s="512"/>
      <c r="PL105" s="512"/>
      <c r="PT105" s="512"/>
      <c r="QB105" s="512"/>
      <c r="QJ105" s="512"/>
      <c r="QR105" s="512"/>
      <c r="QZ105" s="512"/>
      <c r="RH105" s="512"/>
      <c r="RP105" s="512"/>
      <c r="RX105" s="512"/>
      <c r="SF105" s="512"/>
      <c r="SN105" s="512"/>
      <c r="SV105" s="512"/>
      <c r="TD105" s="512"/>
      <c r="TL105" s="512"/>
      <c r="TT105" s="512"/>
      <c r="UB105" s="512"/>
      <c r="UJ105" s="512"/>
      <c r="UR105" s="512"/>
      <c r="UZ105" s="512"/>
      <c r="VH105" s="512"/>
      <c r="VP105" s="512"/>
      <c r="VX105" s="512"/>
      <c r="WF105" s="512"/>
      <c r="WN105" s="512"/>
      <c r="WV105" s="512"/>
      <c r="XD105" s="512"/>
      <c r="XL105" s="512"/>
      <c r="XT105" s="512"/>
      <c r="YB105" s="512"/>
      <c r="YJ105" s="512"/>
      <c r="YR105" s="512"/>
      <c r="YZ105" s="512"/>
      <c r="ZH105" s="512"/>
      <c r="ZP105" s="512"/>
      <c r="ZX105" s="512"/>
      <c r="AAF105" s="512"/>
      <c r="AAN105" s="512"/>
      <c r="AAV105" s="512"/>
      <c r="ABD105" s="512"/>
      <c r="ABL105" s="512"/>
      <c r="ABT105" s="512"/>
      <c r="ACB105" s="512"/>
      <c r="ACJ105" s="512"/>
      <c r="ACR105" s="512"/>
      <c r="ACZ105" s="512"/>
      <c r="ADH105" s="512"/>
      <c r="ADP105" s="512"/>
      <c r="ADX105" s="512"/>
      <c r="AEF105" s="512"/>
      <c r="AEN105" s="512"/>
      <c r="AEV105" s="512"/>
      <c r="AFD105" s="512"/>
      <c r="AFL105" s="512"/>
      <c r="AFT105" s="512"/>
      <c r="AGB105" s="512"/>
      <c r="AGJ105" s="512"/>
      <c r="AGR105" s="512"/>
      <c r="AGZ105" s="512"/>
      <c r="AHH105" s="512"/>
      <c r="AHP105" s="512"/>
      <c r="AHX105" s="512"/>
      <c r="AIF105" s="512"/>
      <c r="AIN105" s="512"/>
      <c r="AIV105" s="512"/>
      <c r="AJD105" s="512"/>
      <c r="AJL105" s="512"/>
      <c r="AJT105" s="512"/>
      <c r="AKB105" s="512"/>
      <c r="AKJ105" s="512"/>
      <c r="AKR105" s="512"/>
      <c r="AKZ105" s="512"/>
      <c r="ALH105" s="512"/>
      <c r="ALP105" s="512"/>
      <c r="ALX105" s="512"/>
      <c r="AMF105" s="512"/>
      <c r="AMN105" s="512"/>
      <c r="AMV105" s="512"/>
      <c r="AND105" s="512"/>
      <c r="ANL105" s="512"/>
      <c r="ANT105" s="512"/>
      <c r="AOB105" s="512"/>
      <c r="AOJ105" s="512"/>
      <c r="AOR105" s="512"/>
      <c r="AOZ105" s="512"/>
      <c r="APH105" s="512"/>
      <c r="APP105" s="512"/>
      <c r="APX105" s="512"/>
      <c r="AQF105" s="512"/>
      <c r="AQN105" s="512"/>
      <c r="AQV105" s="512"/>
      <c r="ARD105" s="512"/>
      <c r="ARL105" s="512"/>
      <c r="ART105" s="512"/>
      <c r="ASB105" s="512"/>
      <c r="ASJ105" s="512"/>
      <c r="ASR105" s="512"/>
      <c r="ASZ105" s="512"/>
      <c r="ATH105" s="512"/>
      <c r="ATP105" s="512"/>
      <c r="ATX105" s="512"/>
      <c r="AUF105" s="512"/>
      <c r="AUN105" s="512"/>
      <c r="AUV105" s="512"/>
      <c r="AVD105" s="512"/>
      <c r="AVL105" s="512"/>
      <c r="AVT105" s="512"/>
      <c r="AWB105" s="512"/>
      <c r="AWJ105" s="512"/>
      <c r="AWR105" s="512"/>
      <c r="AWZ105" s="512"/>
      <c r="AXH105" s="512"/>
      <c r="AXP105" s="512"/>
      <c r="AXX105" s="512"/>
      <c r="AYF105" s="512"/>
      <c r="AYN105" s="512"/>
      <c r="AYV105" s="512"/>
      <c r="AZD105" s="512"/>
      <c r="AZL105" s="512"/>
      <c r="AZT105" s="512"/>
      <c r="BAB105" s="512"/>
      <c r="BAJ105" s="512"/>
      <c r="BAR105" s="512"/>
      <c r="BAZ105" s="512"/>
      <c r="BBH105" s="512"/>
      <c r="BBP105" s="512"/>
      <c r="BBX105" s="512"/>
      <c r="BCF105" s="512"/>
      <c r="BCN105" s="512"/>
      <c r="BCV105" s="512"/>
      <c r="BDD105" s="512"/>
      <c r="BDL105" s="512"/>
      <c r="BDT105" s="512"/>
      <c r="BEB105" s="512"/>
      <c r="BEJ105" s="512"/>
      <c r="BER105" s="512"/>
      <c r="BEZ105" s="512"/>
      <c r="BFH105" s="512"/>
      <c r="BFP105" s="512"/>
      <c r="BFX105" s="512"/>
      <c r="BGF105" s="512"/>
      <c r="BGN105" s="512"/>
      <c r="BGV105" s="512"/>
      <c r="BHD105" s="512"/>
      <c r="BHL105" s="512"/>
      <c r="BHT105" s="512"/>
      <c r="BIB105" s="512"/>
      <c r="BIJ105" s="512"/>
      <c r="BIR105" s="512"/>
      <c r="BIZ105" s="512"/>
      <c r="BJH105" s="512"/>
      <c r="BJP105" s="512"/>
      <c r="BJX105" s="512"/>
      <c r="BKF105" s="512"/>
      <c r="BKN105" s="512"/>
      <c r="BKV105" s="512"/>
      <c r="BLD105" s="512"/>
      <c r="BLL105" s="512"/>
      <c r="BLT105" s="512"/>
      <c r="BMB105" s="512"/>
      <c r="BMJ105" s="512"/>
      <c r="BMR105" s="512"/>
      <c r="BMZ105" s="512"/>
      <c r="BNH105" s="512"/>
      <c r="BNP105" s="512"/>
      <c r="BNX105" s="512"/>
      <c r="BOF105" s="512"/>
      <c r="BON105" s="512"/>
      <c r="BOV105" s="512"/>
      <c r="BPD105" s="512"/>
      <c r="BPL105" s="512"/>
      <c r="BPT105" s="512"/>
      <c r="BQB105" s="512"/>
      <c r="BQJ105" s="512"/>
      <c r="BQR105" s="512"/>
      <c r="BQZ105" s="512"/>
      <c r="BRH105" s="512"/>
      <c r="BRP105" s="512"/>
      <c r="BRX105" s="512"/>
      <c r="BSF105" s="512"/>
      <c r="BSN105" s="512"/>
      <c r="BSV105" s="512"/>
      <c r="BTD105" s="512"/>
      <c r="BTL105" s="512"/>
      <c r="BTT105" s="512"/>
      <c r="BUB105" s="512"/>
      <c r="BUJ105" s="512"/>
      <c r="BUR105" s="512"/>
      <c r="BUZ105" s="512"/>
      <c r="BVH105" s="512"/>
      <c r="BVP105" s="512"/>
      <c r="BVX105" s="512"/>
      <c r="BWF105" s="512"/>
      <c r="BWN105" s="512"/>
      <c r="BWV105" s="512"/>
      <c r="BXD105" s="512"/>
      <c r="BXL105" s="512"/>
      <c r="BXT105" s="512"/>
      <c r="BYB105" s="512"/>
      <c r="BYJ105" s="512"/>
      <c r="BYR105" s="512"/>
      <c r="BYZ105" s="512"/>
      <c r="BZH105" s="512"/>
      <c r="BZP105" s="512"/>
      <c r="BZX105" s="512"/>
      <c r="CAF105" s="512"/>
      <c r="CAN105" s="512"/>
      <c r="CAV105" s="512"/>
      <c r="CBD105" s="512"/>
      <c r="CBL105" s="512"/>
      <c r="CBT105" s="512"/>
      <c r="CCB105" s="512"/>
      <c r="CCJ105" s="512"/>
      <c r="CCR105" s="512"/>
      <c r="CCZ105" s="512"/>
      <c r="CDH105" s="512"/>
      <c r="CDP105" s="512"/>
      <c r="CDX105" s="512"/>
      <c r="CEF105" s="512"/>
      <c r="CEN105" s="512"/>
      <c r="CEV105" s="512"/>
      <c r="CFD105" s="512"/>
      <c r="CFL105" s="512"/>
      <c r="CFT105" s="512"/>
      <c r="CGB105" s="512"/>
      <c r="CGJ105" s="512"/>
      <c r="CGR105" s="512"/>
      <c r="CGZ105" s="512"/>
      <c r="CHH105" s="512"/>
      <c r="CHP105" s="512"/>
      <c r="CHX105" s="512"/>
      <c r="CIF105" s="512"/>
      <c r="CIN105" s="512"/>
      <c r="CIV105" s="512"/>
      <c r="CJD105" s="512"/>
      <c r="CJL105" s="512"/>
      <c r="CJT105" s="512"/>
      <c r="CKB105" s="512"/>
      <c r="CKJ105" s="512"/>
      <c r="CKR105" s="512"/>
      <c r="CKZ105" s="512"/>
      <c r="CLH105" s="512"/>
      <c r="CLP105" s="512"/>
      <c r="CLX105" s="512"/>
      <c r="CMF105" s="512"/>
      <c r="CMN105" s="512"/>
      <c r="CMV105" s="512"/>
      <c r="CND105" s="512"/>
      <c r="CNL105" s="512"/>
      <c r="CNT105" s="512"/>
      <c r="COB105" s="512"/>
      <c r="COJ105" s="512"/>
      <c r="COR105" s="512"/>
      <c r="COZ105" s="512"/>
      <c r="CPH105" s="512"/>
      <c r="CPP105" s="512"/>
      <c r="CPX105" s="512"/>
      <c r="CQF105" s="512"/>
      <c r="CQN105" s="512"/>
      <c r="CQV105" s="512"/>
      <c r="CRD105" s="512"/>
      <c r="CRL105" s="512"/>
      <c r="CRT105" s="512"/>
      <c r="CSB105" s="512"/>
      <c r="CSJ105" s="512"/>
      <c r="CSR105" s="512"/>
      <c r="CSZ105" s="512"/>
      <c r="CTH105" s="512"/>
      <c r="CTP105" s="512"/>
      <c r="CTX105" s="512"/>
      <c r="CUF105" s="512"/>
      <c r="CUN105" s="512"/>
      <c r="CUV105" s="512"/>
      <c r="CVD105" s="512"/>
      <c r="CVL105" s="512"/>
      <c r="CVT105" s="512"/>
      <c r="CWB105" s="512"/>
      <c r="CWJ105" s="512"/>
      <c r="CWR105" s="512"/>
      <c r="CWZ105" s="512"/>
      <c r="CXH105" s="512"/>
      <c r="CXP105" s="512"/>
      <c r="CXX105" s="512"/>
      <c r="CYF105" s="512"/>
      <c r="CYN105" s="512"/>
      <c r="CYV105" s="512"/>
      <c r="CZD105" s="512"/>
      <c r="CZL105" s="512"/>
      <c r="CZT105" s="512"/>
      <c r="DAB105" s="512"/>
      <c r="DAJ105" s="512"/>
      <c r="DAR105" s="512"/>
      <c r="DAZ105" s="512"/>
      <c r="DBH105" s="512"/>
      <c r="DBP105" s="512"/>
      <c r="DBX105" s="512"/>
      <c r="DCF105" s="512"/>
      <c r="DCN105" s="512"/>
      <c r="DCV105" s="512"/>
      <c r="DDD105" s="512"/>
      <c r="DDL105" s="512"/>
      <c r="DDT105" s="512"/>
      <c r="DEB105" s="512"/>
      <c r="DEJ105" s="512"/>
      <c r="DER105" s="512"/>
      <c r="DEZ105" s="512"/>
      <c r="DFH105" s="512"/>
      <c r="DFP105" s="512"/>
      <c r="DFX105" s="512"/>
      <c r="DGF105" s="512"/>
      <c r="DGN105" s="512"/>
      <c r="DGV105" s="512"/>
      <c r="DHD105" s="512"/>
      <c r="DHL105" s="512"/>
      <c r="DHT105" s="512"/>
      <c r="DIB105" s="512"/>
      <c r="DIJ105" s="512"/>
      <c r="DIR105" s="512"/>
      <c r="DIZ105" s="512"/>
      <c r="DJH105" s="512"/>
      <c r="DJP105" s="512"/>
      <c r="DJX105" s="512"/>
      <c r="DKF105" s="512"/>
      <c r="DKN105" s="512"/>
      <c r="DKV105" s="512"/>
      <c r="DLD105" s="512"/>
      <c r="DLL105" s="512"/>
      <c r="DLT105" s="512"/>
      <c r="DMB105" s="512"/>
      <c r="DMJ105" s="512"/>
      <c r="DMR105" s="512"/>
      <c r="DMZ105" s="512"/>
      <c r="DNH105" s="512"/>
      <c r="DNP105" s="512"/>
      <c r="DNX105" s="512"/>
      <c r="DOF105" s="512"/>
      <c r="DON105" s="512"/>
      <c r="DOV105" s="512"/>
      <c r="DPD105" s="512"/>
      <c r="DPL105" s="512"/>
      <c r="DPT105" s="512"/>
      <c r="DQB105" s="512"/>
      <c r="DQJ105" s="512"/>
      <c r="DQR105" s="512"/>
      <c r="DQZ105" s="512"/>
      <c r="DRH105" s="512"/>
      <c r="DRP105" s="512"/>
      <c r="DRX105" s="512"/>
      <c r="DSF105" s="512"/>
      <c r="DSN105" s="512"/>
      <c r="DSV105" s="512"/>
      <c r="DTD105" s="512"/>
      <c r="DTL105" s="512"/>
      <c r="DTT105" s="512"/>
      <c r="DUB105" s="512"/>
      <c r="DUJ105" s="512"/>
      <c r="DUR105" s="512"/>
      <c r="DUZ105" s="512"/>
      <c r="DVH105" s="512"/>
      <c r="DVP105" s="512"/>
      <c r="DVX105" s="512"/>
      <c r="DWF105" s="512"/>
      <c r="DWN105" s="512"/>
      <c r="DWV105" s="512"/>
      <c r="DXD105" s="512"/>
      <c r="DXL105" s="512"/>
      <c r="DXT105" s="512"/>
      <c r="DYB105" s="512"/>
      <c r="DYJ105" s="512"/>
      <c r="DYR105" s="512"/>
      <c r="DYZ105" s="512"/>
      <c r="DZH105" s="512"/>
      <c r="DZP105" s="512"/>
      <c r="DZX105" s="512"/>
      <c r="EAF105" s="512"/>
      <c r="EAN105" s="512"/>
      <c r="EAV105" s="512"/>
      <c r="EBD105" s="512"/>
      <c r="EBL105" s="512"/>
      <c r="EBT105" s="512"/>
      <c r="ECB105" s="512"/>
      <c r="ECJ105" s="512"/>
      <c r="ECR105" s="512"/>
      <c r="ECZ105" s="512"/>
      <c r="EDH105" s="512"/>
      <c r="EDP105" s="512"/>
      <c r="EDX105" s="512"/>
      <c r="EEF105" s="512"/>
      <c r="EEN105" s="512"/>
      <c r="EEV105" s="512"/>
      <c r="EFD105" s="512"/>
      <c r="EFL105" s="512"/>
      <c r="EFT105" s="512"/>
      <c r="EGB105" s="512"/>
      <c r="EGJ105" s="512"/>
      <c r="EGR105" s="512"/>
      <c r="EGZ105" s="512"/>
      <c r="EHH105" s="512"/>
      <c r="EHP105" s="512"/>
      <c r="EHX105" s="512"/>
      <c r="EIF105" s="512"/>
      <c r="EIN105" s="512"/>
      <c r="EIV105" s="512"/>
      <c r="EJD105" s="512"/>
      <c r="EJL105" s="512"/>
      <c r="EJT105" s="512"/>
      <c r="EKB105" s="512"/>
      <c r="EKJ105" s="512"/>
      <c r="EKR105" s="512"/>
      <c r="EKZ105" s="512"/>
      <c r="ELH105" s="512"/>
      <c r="ELP105" s="512"/>
      <c r="ELX105" s="512"/>
      <c r="EMF105" s="512"/>
      <c r="EMN105" s="512"/>
      <c r="EMV105" s="512"/>
      <c r="END105" s="512"/>
      <c r="ENL105" s="512"/>
      <c r="ENT105" s="512"/>
      <c r="EOB105" s="512"/>
      <c r="EOJ105" s="512"/>
      <c r="EOR105" s="512"/>
      <c r="EOZ105" s="512"/>
      <c r="EPH105" s="512"/>
      <c r="EPP105" s="512"/>
      <c r="EPX105" s="512"/>
      <c r="EQF105" s="512"/>
      <c r="EQN105" s="512"/>
      <c r="EQV105" s="512"/>
      <c r="ERD105" s="512"/>
      <c r="ERL105" s="512"/>
      <c r="ERT105" s="512"/>
      <c r="ESB105" s="512"/>
      <c r="ESJ105" s="512"/>
      <c r="ESR105" s="512"/>
      <c r="ESZ105" s="512"/>
      <c r="ETH105" s="512"/>
      <c r="ETP105" s="512"/>
      <c r="ETX105" s="512"/>
      <c r="EUF105" s="512"/>
      <c r="EUN105" s="512"/>
      <c r="EUV105" s="512"/>
      <c r="EVD105" s="512"/>
      <c r="EVL105" s="512"/>
      <c r="EVT105" s="512"/>
      <c r="EWB105" s="512"/>
      <c r="EWJ105" s="512"/>
      <c r="EWR105" s="512"/>
      <c r="EWZ105" s="512"/>
      <c r="EXH105" s="512"/>
      <c r="EXP105" s="512"/>
      <c r="EXX105" s="512"/>
      <c r="EYF105" s="512"/>
      <c r="EYN105" s="512"/>
      <c r="EYV105" s="512"/>
      <c r="EZD105" s="512"/>
      <c r="EZL105" s="512"/>
      <c r="EZT105" s="512"/>
      <c r="FAB105" s="512"/>
      <c r="FAJ105" s="512"/>
      <c r="FAR105" s="512"/>
      <c r="FAZ105" s="512"/>
      <c r="FBH105" s="512"/>
      <c r="FBP105" s="512"/>
      <c r="FBX105" s="512"/>
      <c r="FCF105" s="512"/>
      <c r="FCN105" s="512"/>
      <c r="FCV105" s="512"/>
      <c r="FDD105" s="512"/>
      <c r="FDL105" s="512"/>
      <c r="FDT105" s="512"/>
      <c r="FEB105" s="512"/>
      <c r="FEJ105" s="512"/>
      <c r="FER105" s="512"/>
      <c r="FEZ105" s="512"/>
      <c r="FFH105" s="512"/>
      <c r="FFP105" s="512"/>
      <c r="FFX105" s="512"/>
      <c r="FGF105" s="512"/>
      <c r="FGN105" s="512"/>
      <c r="FGV105" s="512"/>
      <c r="FHD105" s="512"/>
      <c r="FHL105" s="512"/>
      <c r="FHT105" s="512"/>
      <c r="FIB105" s="512"/>
      <c r="FIJ105" s="512"/>
      <c r="FIR105" s="512"/>
      <c r="FIZ105" s="512"/>
      <c r="FJH105" s="512"/>
      <c r="FJP105" s="512"/>
      <c r="FJX105" s="512"/>
      <c r="FKF105" s="512"/>
      <c r="FKN105" s="512"/>
      <c r="FKV105" s="512"/>
      <c r="FLD105" s="512"/>
      <c r="FLL105" s="512"/>
      <c r="FLT105" s="512"/>
      <c r="FMB105" s="512"/>
      <c r="FMJ105" s="512"/>
      <c r="FMR105" s="512"/>
      <c r="FMZ105" s="512"/>
      <c r="FNH105" s="512"/>
      <c r="FNP105" s="512"/>
      <c r="FNX105" s="512"/>
      <c r="FOF105" s="512"/>
      <c r="FON105" s="512"/>
      <c r="FOV105" s="512"/>
      <c r="FPD105" s="512"/>
      <c r="FPL105" s="512"/>
      <c r="FPT105" s="512"/>
      <c r="FQB105" s="512"/>
      <c r="FQJ105" s="512"/>
      <c r="FQR105" s="512"/>
      <c r="FQZ105" s="512"/>
      <c r="FRH105" s="512"/>
      <c r="FRP105" s="512"/>
      <c r="FRX105" s="512"/>
      <c r="FSF105" s="512"/>
      <c r="FSN105" s="512"/>
      <c r="FSV105" s="512"/>
      <c r="FTD105" s="512"/>
      <c r="FTL105" s="512"/>
      <c r="FTT105" s="512"/>
      <c r="FUB105" s="512"/>
      <c r="FUJ105" s="512"/>
      <c r="FUR105" s="512"/>
      <c r="FUZ105" s="512"/>
      <c r="FVH105" s="512"/>
      <c r="FVP105" s="512"/>
      <c r="FVX105" s="512"/>
      <c r="FWF105" s="512"/>
      <c r="FWN105" s="512"/>
      <c r="FWV105" s="512"/>
      <c r="FXD105" s="512"/>
      <c r="FXL105" s="512"/>
      <c r="FXT105" s="512"/>
      <c r="FYB105" s="512"/>
      <c r="FYJ105" s="512"/>
      <c r="FYR105" s="512"/>
      <c r="FYZ105" s="512"/>
      <c r="FZH105" s="512"/>
      <c r="FZP105" s="512"/>
      <c r="FZX105" s="512"/>
      <c r="GAF105" s="512"/>
      <c r="GAN105" s="512"/>
      <c r="GAV105" s="512"/>
      <c r="GBD105" s="512"/>
      <c r="GBL105" s="512"/>
      <c r="GBT105" s="512"/>
      <c r="GCB105" s="512"/>
      <c r="GCJ105" s="512"/>
      <c r="GCR105" s="512"/>
      <c r="GCZ105" s="512"/>
      <c r="GDH105" s="512"/>
      <c r="GDP105" s="512"/>
      <c r="GDX105" s="512"/>
      <c r="GEF105" s="512"/>
      <c r="GEN105" s="512"/>
      <c r="GEV105" s="512"/>
      <c r="GFD105" s="512"/>
      <c r="GFL105" s="512"/>
      <c r="GFT105" s="512"/>
      <c r="GGB105" s="512"/>
      <c r="GGJ105" s="512"/>
      <c r="GGR105" s="512"/>
      <c r="GGZ105" s="512"/>
      <c r="GHH105" s="512"/>
      <c r="GHP105" s="512"/>
      <c r="GHX105" s="512"/>
      <c r="GIF105" s="512"/>
      <c r="GIN105" s="512"/>
      <c r="GIV105" s="512"/>
      <c r="GJD105" s="512"/>
      <c r="GJL105" s="512"/>
      <c r="GJT105" s="512"/>
      <c r="GKB105" s="512"/>
      <c r="GKJ105" s="512"/>
      <c r="GKR105" s="512"/>
      <c r="GKZ105" s="512"/>
      <c r="GLH105" s="512"/>
      <c r="GLP105" s="512"/>
      <c r="GLX105" s="512"/>
      <c r="GMF105" s="512"/>
      <c r="GMN105" s="512"/>
      <c r="GMV105" s="512"/>
      <c r="GND105" s="512"/>
      <c r="GNL105" s="512"/>
      <c r="GNT105" s="512"/>
      <c r="GOB105" s="512"/>
      <c r="GOJ105" s="512"/>
      <c r="GOR105" s="512"/>
      <c r="GOZ105" s="512"/>
      <c r="GPH105" s="512"/>
      <c r="GPP105" s="512"/>
      <c r="GPX105" s="512"/>
      <c r="GQF105" s="512"/>
      <c r="GQN105" s="512"/>
      <c r="GQV105" s="512"/>
      <c r="GRD105" s="512"/>
      <c r="GRL105" s="512"/>
      <c r="GRT105" s="512"/>
      <c r="GSB105" s="512"/>
      <c r="GSJ105" s="512"/>
      <c r="GSR105" s="512"/>
      <c r="GSZ105" s="512"/>
      <c r="GTH105" s="512"/>
      <c r="GTP105" s="512"/>
      <c r="GTX105" s="512"/>
      <c r="GUF105" s="512"/>
      <c r="GUN105" s="512"/>
      <c r="GUV105" s="512"/>
      <c r="GVD105" s="512"/>
      <c r="GVL105" s="512"/>
      <c r="GVT105" s="512"/>
      <c r="GWB105" s="512"/>
      <c r="GWJ105" s="512"/>
      <c r="GWR105" s="512"/>
      <c r="GWZ105" s="512"/>
      <c r="GXH105" s="512"/>
      <c r="GXP105" s="512"/>
      <c r="GXX105" s="512"/>
      <c r="GYF105" s="512"/>
      <c r="GYN105" s="512"/>
      <c r="GYV105" s="512"/>
      <c r="GZD105" s="512"/>
      <c r="GZL105" s="512"/>
      <c r="GZT105" s="512"/>
      <c r="HAB105" s="512"/>
      <c r="HAJ105" s="512"/>
      <c r="HAR105" s="512"/>
      <c r="HAZ105" s="512"/>
      <c r="HBH105" s="512"/>
      <c r="HBP105" s="512"/>
      <c r="HBX105" s="512"/>
      <c r="HCF105" s="512"/>
      <c r="HCN105" s="512"/>
      <c r="HCV105" s="512"/>
      <c r="HDD105" s="512"/>
      <c r="HDL105" s="512"/>
      <c r="HDT105" s="512"/>
      <c r="HEB105" s="512"/>
      <c r="HEJ105" s="512"/>
      <c r="HER105" s="512"/>
      <c r="HEZ105" s="512"/>
      <c r="HFH105" s="512"/>
      <c r="HFP105" s="512"/>
      <c r="HFX105" s="512"/>
      <c r="HGF105" s="512"/>
      <c r="HGN105" s="512"/>
      <c r="HGV105" s="512"/>
      <c r="HHD105" s="512"/>
      <c r="HHL105" s="512"/>
      <c r="HHT105" s="512"/>
      <c r="HIB105" s="512"/>
      <c r="HIJ105" s="512"/>
      <c r="HIR105" s="512"/>
      <c r="HIZ105" s="512"/>
      <c r="HJH105" s="512"/>
      <c r="HJP105" s="512"/>
      <c r="HJX105" s="512"/>
      <c r="HKF105" s="512"/>
      <c r="HKN105" s="512"/>
      <c r="HKV105" s="512"/>
      <c r="HLD105" s="512"/>
      <c r="HLL105" s="512"/>
      <c r="HLT105" s="512"/>
      <c r="HMB105" s="512"/>
      <c r="HMJ105" s="512"/>
      <c r="HMR105" s="512"/>
      <c r="HMZ105" s="512"/>
      <c r="HNH105" s="512"/>
      <c r="HNP105" s="512"/>
      <c r="HNX105" s="512"/>
      <c r="HOF105" s="512"/>
      <c r="HON105" s="512"/>
      <c r="HOV105" s="512"/>
      <c r="HPD105" s="512"/>
      <c r="HPL105" s="512"/>
      <c r="HPT105" s="512"/>
      <c r="HQB105" s="512"/>
      <c r="HQJ105" s="512"/>
      <c r="HQR105" s="512"/>
      <c r="HQZ105" s="512"/>
      <c r="HRH105" s="512"/>
      <c r="HRP105" s="512"/>
      <c r="HRX105" s="512"/>
      <c r="HSF105" s="512"/>
      <c r="HSN105" s="512"/>
      <c r="HSV105" s="512"/>
      <c r="HTD105" s="512"/>
      <c r="HTL105" s="512"/>
      <c r="HTT105" s="512"/>
      <c r="HUB105" s="512"/>
      <c r="HUJ105" s="512"/>
      <c r="HUR105" s="512"/>
      <c r="HUZ105" s="512"/>
      <c r="HVH105" s="512"/>
      <c r="HVP105" s="512"/>
      <c r="HVX105" s="512"/>
      <c r="HWF105" s="512"/>
      <c r="HWN105" s="512"/>
      <c r="HWV105" s="512"/>
      <c r="HXD105" s="512"/>
      <c r="HXL105" s="512"/>
      <c r="HXT105" s="512"/>
      <c r="HYB105" s="512"/>
      <c r="HYJ105" s="512"/>
      <c r="HYR105" s="512"/>
      <c r="HYZ105" s="512"/>
      <c r="HZH105" s="512"/>
      <c r="HZP105" s="512"/>
      <c r="HZX105" s="512"/>
      <c r="IAF105" s="512"/>
      <c r="IAN105" s="512"/>
      <c r="IAV105" s="512"/>
      <c r="IBD105" s="512"/>
      <c r="IBL105" s="512"/>
      <c r="IBT105" s="512"/>
      <c r="ICB105" s="512"/>
      <c r="ICJ105" s="512"/>
      <c r="ICR105" s="512"/>
      <c r="ICZ105" s="512"/>
      <c r="IDH105" s="512"/>
      <c r="IDP105" s="512"/>
      <c r="IDX105" s="512"/>
      <c r="IEF105" s="512"/>
      <c r="IEN105" s="512"/>
      <c r="IEV105" s="512"/>
      <c r="IFD105" s="512"/>
      <c r="IFL105" s="512"/>
      <c r="IFT105" s="512"/>
      <c r="IGB105" s="512"/>
      <c r="IGJ105" s="512"/>
      <c r="IGR105" s="512"/>
      <c r="IGZ105" s="512"/>
      <c r="IHH105" s="512"/>
      <c r="IHP105" s="512"/>
      <c r="IHX105" s="512"/>
      <c r="IIF105" s="512"/>
      <c r="IIN105" s="512"/>
      <c r="IIV105" s="512"/>
      <c r="IJD105" s="512"/>
      <c r="IJL105" s="512"/>
      <c r="IJT105" s="512"/>
      <c r="IKB105" s="512"/>
      <c r="IKJ105" s="512"/>
      <c r="IKR105" s="512"/>
      <c r="IKZ105" s="512"/>
      <c r="ILH105" s="512"/>
      <c r="ILP105" s="512"/>
      <c r="ILX105" s="512"/>
      <c r="IMF105" s="512"/>
      <c r="IMN105" s="512"/>
      <c r="IMV105" s="512"/>
      <c r="IND105" s="512"/>
      <c r="INL105" s="512"/>
      <c r="INT105" s="512"/>
      <c r="IOB105" s="512"/>
      <c r="IOJ105" s="512"/>
      <c r="IOR105" s="512"/>
      <c r="IOZ105" s="512"/>
      <c r="IPH105" s="512"/>
      <c r="IPP105" s="512"/>
      <c r="IPX105" s="512"/>
      <c r="IQF105" s="512"/>
      <c r="IQN105" s="512"/>
      <c r="IQV105" s="512"/>
      <c r="IRD105" s="512"/>
      <c r="IRL105" s="512"/>
      <c r="IRT105" s="512"/>
      <c r="ISB105" s="512"/>
      <c r="ISJ105" s="512"/>
      <c r="ISR105" s="512"/>
      <c r="ISZ105" s="512"/>
      <c r="ITH105" s="512"/>
      <c r="ITP105" s="512"/>
      <c r="ITX105" s="512"/>
      <c r="IUF105" s="512"/>
      <c r="IUN105" s="512"/>
      <c r="IUV105" s="512"/>
      <c r="IVD105" s="512"/>
      <c r="IVL105" s="512"/>
      <c r="IVT105" s="512"/>
      <c r="IWB105" s="512"/>
      <c r="IWJ105" s="512"/>
      <c r="IWR105" s="512"/>
      <c r="IWZ105" s="512"/>
      <c r="IXH105" s="512"/>
      <c r="IXP105" s="512"/>
      <c r="IXX105" s="512"/>
      <c r="IYF105" s="512"/>
      <c r="IYN105" s="512"/>
      <c r="IYV105" s="512"/>
      <c r="IZD105" s="512"/>
      <c r="IZL105" s="512"/>
      <c r="IZT105" s="512"/>
      <c r="JAB105" s="512"/>
      <c r="JAJ105" s="512"/>
      <c r="JAR105" s="512"/>
      <c r="JAZ105" s="512"/>
      <c r="JBH105" s="512"/>
      <c r="JBP105" s="512"/>
      <c r="JBX105" s="512"/>
      <c r="JCF105" s="512"/>
      <c r="JCN105" s="512"/>
      <c r="JCV105" s="512"/>
      <c r="JDD105" s="512"/>
      <c r="JDL105" s="512"/>
      <c r="JDT105" s="512"/>
      <c r="JEB105" s="512"/>
      <c r="JEJ105" s="512"/>
      <c r="JER105" s="512"/>
      <c r="JEZ105" s="512"/>
      <c r="JFH105" s="512"/>
      <c r="JFP105" s="512"/>
      <c r="JFX105" s="512"/>
      <c r="JGF105" s="512"/>
      <c r="JGN105" s="512"/>
      <c r="JGV105" s="512"/>
      <c r="JHD105" s="512"/>
      <c r="JHL105" s="512"/>
      <c r="JHT105" s="512"/>
      <c r="JIB105" s="512"/>
      <c r="JIJ105" s="512"/>
      <c r="JIR105" s="512"/>
      <c r="JIZ105" s="512"/>
      <c r="JJH105" s="512"/>
      <c r="JJP105" s="512"/>
      <c r="JJX105" s="512"/>
      <c r="JKF105" s="512"/>
      <c r="JKN105" s="512"/>
      <c r="JKV105" s="512"/>
      <c r="JLD105" s="512"/>
      <c r="JLL105" s="512"/>
      <c r="JLT105" s="512"/>
      <c r="JMB105" s="512"/>
      <c r="JMJ105" s="512"/>
      <c r="JMR105" s="512"/>
      <c r="JMZ105" s="512"/>
      <c r="JNH105" s="512"/>
      <c r="JNP105" s="512"/>
      <c r="JNX105" s="512"/>
      <c r="JOF105" s="512"/>
      <c r="JON105" s="512"/>
      <c r="JOV105" s="512"/>
      <c r="JPD105" s="512"/>
      <c r="JPL105" s="512"/>
      <c r="JPT105" s="512"/>
      <c r="JQB105" s="512"/>
      <c r="JQJ105" s="512"/>
      <c r="JQR105" s="512"/>
      <c r="JQZ105" s="512"/>
      <c r="JRH105" s="512"/>
      <c r="JRP105" s="512"/>
      <c r="JRX105" s="512"/>
      <c r="JSF105" s="512"/>
      <c r="JSN105" s="512"/>
      <c r="JSV105" s="512"/>
      <c r="JTD105" s="512"/>
      <c r="JTL105" s="512"/>
      <c r="JTT105" s="512"/>
      <c r="JUB105" s="512"/>
      <c r="JUJ105" s="512"/>
      <c r="JUR105" s="512"/>
      <c r="JUZ105" s="512"/>
      <c r="JVH105" s="512"/>
      <c r="JVP105" s="512"/>
      <c r="JVX105" s="512"/>
      <c r="JWF105" s="512"/>
      <c r="JWN105" s="512"/>
      <c r="JWV105" s="512"/>
      <c r="JXD105" s="512"/>
      <c r="JXL105" s="512"/>
      <c r="JXT105" s="512"/>
      <c r="JYB105" s="512"/>
      <c r="JYJ105" s="512"/>
      <c r="JYR105" s="512"/>
      <c r="JYZ105" s="512"/>
      <c r="JZH105" s="512"/>
      <c r="JZP105" s="512"/>
      <c r="JZX105" s="512"/>
      <c r="KAF105" s="512"/>
      <c r="KAN105" s="512"/>
      <c r="KAV105" s="512"/>
      <c r="KBD105" s="512"/>
      <c r="KBL105" s="512"/>
      <c r="KBT105" s="512"/>
      <c r="KCB105" s="512"/>
      <c r="KCJ105" s="512"/>
      <c r="KCR105" s="512"/>
      <c r="KCZ105" s="512"/>
      <c r="KDH105" s="512"/>
      <c r="KDP105" s="512"/>
      <c r="KDX105" s="512"/>
      <c r="KEF105" s="512"/>
      <c r="KEN105" s="512"/>
      <c r="KEV105" s="512"/>
      <c r="KFD105" s="512"/>
      <c r="KFL105" s="512"/>
      <c r="KFT105" s="512"/>
      <c r="KGB105" s="512"/>
      <c r="KGJ105" s="512"/>
      <c r="KGR105" s="512"/>
      <c r="KGZ105" s="512"/>
      <c r="KHH105" s="512"/>
      <c r="KHP105" s="512"/>
      <c r="KHX105" s="512"/>
      <c r="KIF105" s="512"/>
      <c r="KIN105" s="512"/>
      <c r="KIV105" s="512"/>
      <c r="KJD105" s="512"/>
      <c r="KJL105" s="512"/>
      <c r="KJT105" s="512"/>
      <c r="KKB105" s="512"/>
      <c r="KKJ105" s="512"/>
      <c r="KKR105" s="512"/>
      <c r="KKZ105" s="512"/>
      <c r="KLH105" s="512"/>
      <c r="KLP105" s="512"/>
      <c r="KLX105" s="512"/>
      <c r="KMF105" s="512"/>
      <c r="KMN105" s="512"/>
      <c r="KMV105" s="512"/>
      <c r="KND105" s="512"/>
      <c r="KNL105" s="512"/>
      <c r="KNT105" s="512"/>
      <c r="KOB105" s="512"/>
      <c r="KOJ105" s="512"/>
      <c r="KOR105" s="512"/>
      <c r="KOZ105" s="512"/>
      <c r="KPH105" s="512"/>
      <c r="KPP105" s="512"/>
      <c r="KPX105" s="512"/>
      <c r="KQF105" s="512"/>
      <c r="KQN105" s="512"/>
      <c r="KQV105" s="512"/>
      <c r="KRD105" s="512"/>
      <c r="KRL105" s="512"/>
      <c r="KRT105" s="512"/>
      <c r="KSB105" s="512"/>
      <c r="KSJ105" s="512"/>
      <c r="KSR105" s="512"/>
      <c r="KSZ105" s="512"/>
      <c r="KTH105" s="512"/>
      <c r="KTP105" s="512"/>
      <c r="KTX105" s="512"/>
      <c r="KUF105" s="512"/>
      <c r="KUN105" s="512"/>
      <c r="KUV105" s="512"/>
      <c r="KVD105" s="512"/>
      <c r="KVL105" s="512"/>
      <c r="KVT105" s="512"/>
      <c r="KWB105" s="512"/>
      <c r="KWJ105" s="512"/>
      <c r="KWR105" s="512"/>
      <c r="KWZ105" s="512"/>
      <c r="KXH105" s="512"/>
      <c r="KXP105" s="512"/>
      <c r="KXX105" s="512"/>
      <c r="KYF105" s="512"/>
      <c r="KYN105" s="512"/>
      <c r="KYV105" s="512"/>
      <c r="KZD105" s="512"/>
      <c r="KZL105" s="512"/>
      <c r="KZT105" s="512"/>
      <c r="LAB105" s="512"/>
      <c r="LAJ105" s="512"/>
      <c r="LAR105" s="512"/>
      <c r="LAZ105" s="512"/>
      <c r="LBH105" s="512"/>
      <c r="LBP105" s="512"/>
      <c r="LBX105" s="512"/>
      <c r="LCF105" s="512"/>
      <c r="LCN105" s="512"/>
      <c r="LCV105" s="512"/>
      <c r="LDD105" s="512"/>
      <c r="LDL105" s="512"/>
      <c r="LDT105" s="512"/>
      <c r="LEB105" s="512"/>
      <c r="LEJ105" s="512"/>
      <c r="LER105" s="512"/>
      <c r="LEZ105" s="512"/>
      <c r="LFH105" s="512"/>
      <c r="LFP105" s="512"/>
      <c r="LFX105" s="512"/>
      <c r="LGF105" s="512"/>
      <c r="LGN105" s="512"/>
      <c r="LGV105" s="512"/>
      <c r="LHD105" s="512"/>
      <c r="LHL105" s="512"/>
      <c r="LHT105" s="512"/>
      <c r="LIB105" s="512"/>
      <c r="LIJ105" s="512"/>
      <c r="LIR105" s="512"/>
      <c r="LIZ105" s="512"/>
      <c r="LJH105" s="512"/>
      <c r="LJP105" s="512"/>
      <c r="LJX105" s="512"/>
      <c r="LKF105" s="512"/>
      <c r="LKN105" s="512"/>
      <c r="LKV105" s="512"/>
      <c r="LLD105" s="512"/>
      <c r="LLL105" s="512"/>
      <c r="LLT105" s="512"/>
      <c r="LMB105" s="512"/>
      <c r="LMJ105" s="512"/>
      <c r="LMR105" s="512"/>
      <c r="LMZ105" s="512"/>
      <c r="LNH105" s="512"/>
      <c r="LNP105" s="512"/>
      <c r="LNX105" s="512"/>
      <c r="LOF105" s="512"/>
      <c r="LON105" s="512"/>
      <c r="LOV105" s="512"/>
      <c r="LPD105" s="512"/>
      <c r="LPL105" s="512"/>
      <c r="LPT105" s="512"/>
      <c r="LQB105" s="512"/>
      <c r="LQJ105" s="512"/>
      <c r="LQR105" s="512"/>
      <c r="LQZ105" s="512"/>
      <c r="LRH105" s="512"/>
      <c r="LRP105" s="512"/>
      <c r="LRX105" s="512"/>
      <c r="LSF105" s="512"/>
      <c r="LSN105" s="512"/>
      <c r="LSV105" s="512"/>
      <c r="LTD105" s="512"/>
      <c r="LTL105" s="512"/>
      <c r="LTT105" s="512"/>
      <c r="LUB105" s="512"/>
      <c r="LUJ105" s="512"/>
      <c r="LUR105" s="512"/>
      <c r="LUZ105" s="512"/>
      <c r="LVH105" s="512"/>
      <c r="LVP105" s="512"/>
      <c r="LVX105" s="512"/>
      <c r="LWF105" s="512"/>
      <c r="LWN105" s="512"/>
      <c r="LWV105" s="512"/>
      <c r="LXD105" s="512"/>
      <c r="LXL105" s="512"/>
      <c r="LXT105" s="512"/>
      <c r="LYB105" s="512"/>
      <c r="LYJ105" s="512"/>
      <c r="LYR105" s="512"/>
      <c r="LYZ105" s="512"/>
      <c r="LZH105" s="512"/>
      <c r="LZP105" s="512"/>
      <c r="LZX105" s="512"/>
      <c r="MAF105" s="512"/>
      <c r="MAN105" s="512"/>
      <c r="MAV105" s="512"/>
      <c r="MBD105" s="512"/>
      <c r="MBL105" s="512"/>
      <c r="MBT105" s="512"/>
      <c r="MCB105" s="512"/>
      <c r="MCJ105" s="512"/>
      <c r="MCR105" s="512"/>
      <c r="MCZ105" s="512"/>
      <c r="MDH105" s="512"/>
      <c r="MDP105" s="512"/>
      <c r="MDX105" s="512"/>
      <c r="MEF105" s="512"/>
      <c r="MEN105" s="512"/>
      <c r="MEV105" s="512"/>
      <c r="MFD105" s="512"/>
      <c r="MFL105" s="512"/>
      <c r="MFT105" s="512"/>
      <c r="MGB105" s="512"/>
      <c r="MGJ105" s="512"/>
      <c r="MGR105" s="512"/>
      <c r="MGZ105" s="512"/>
      <c r="MHH105" s="512"/>
      <c r="MHP105" s="512"/>
      <c r="MHX105" s="512"/>
      <c r="MIF105" s="512"/>
      <c r="MIN105" s="512"/>
      <c r="MIV105" s="512"/>
      <c r="MJD105" s="512"/>
      <c r="MJL105" s="512"/>
      <c r="MJT105" s="512"/>
      <c r="MKB105" s="512"/>
      <c r="MKJ105" s="512"/>
      <c r="MKR105" s="512"/>
      <c r="MKZ105" s="512"/>
      <c r="MLH105" s="512"/>
      <c r="MLP105" s="512"/>
      <c r="MLX105" s="512"/>
      <c r="MMF105" s="512"/>
      <c r="MMN105" s="512"/>
      <c r="MMV105" s="512"/>
      <c r="MND105" s="512"/>
      <c r="MNL105" s="512"/>
      <c r="MNT105" s="512"/>
      <c r="MOB105" s="512"/>
      <c r="MOJ105" s="512"/>
      <c r="MOR105" s="512"/>
      <c r="MOZ105" s="512"/>
      <c r="MPH105" s="512"/>
      <c r="MPP105" s="512"/>
      <c r="MPX105" s="512"/>
      <c r="MQF105" s="512"/>
      <c r="MQN105" s="512"/>
      <c r="MQV105" s="512"/>
      <c r="MRD105" s="512"/>
      <c r="MRL105" s="512"/>
      <c r="MRT105" s="512"/>
      <c r="MSB105" s="512"/>
      <c r="MSJ105" s="512"/>
      <c r="MSR105" s="512"/>
      <c r="MSZ105" s="512"/>
      <c r="MTH105" s="512"/>
      <c r="MTP105" s="512"/>
      <c r="MTX105" s="512"/>
      <c r="MUF105" s="512"/>
      <c r="MUN105" s="512"/>
      <c r="MUV105" s="512"/>
      <c r="MVD105" s="512"/>
      <c r="MVL105" s="512"/>
      <c r="MVT105" s="512"/>
      <c r="MWB105" s="512"/>
      <c r="MWJ105" s="512"/>
      <c r="MWR105" s="512"/>
      <c r="MWZ105" s="512"/>
      <c r="MXH105" s="512"/>
      <c r="MXP105" s="512"/>
      <c r="MXX105" s="512"/>
      <c r="MYF105" s="512"/>
      <c r="MYN105" s="512"/>
      <c r="MYV105" s="512"/>
      <c r="MZD105" s="512"/>
      <c r="MZL105" s="512"/>
      <c r="MZT105" s="512"/>
      <c r="NAB105" s="512"/>
      <c r="NAJ105" s="512"/>
      <c r="NAR105" s="512"/>
      <c r="NAZ105" s="512"/>
      <c r="NBH105" s="512"/>
      <c r="NBP105" s="512"/>
      <c r="NBX105" s="512"/>
      <c r="NCF105" s="512"/>
      <c r="NCN105" s="512"/>
      <c r="NCV105" s="512"/>
      <c r="NDD105" s="512"/>
      <c r="NDL105" s="512"/>
      <c r="NDT105" s="512"/>
      <c r="NEB105" s="512"/>
      <c r="NEJ105" s="512"/>
      <c r="NER105" s="512"/>
      <c r="NEZ105" s="512"/>
      <c r="NFH105" s="512"/>
      <c r="NFP105" s="512"/>
      <c r="NFX105" s="512"/>
      <c r="NGF105" s="512"/>
      <c r="NGN105" s="512"/>
      <c r="NGV105" s="512"/>
      <c r="NHD105" s="512"/>
      <c r="NHL105" s="512"/>
      <c r="NHT105" s="512"/>
      <c r="NIB105" s="512"/>
      <c r="NIJ105" s="512"/>
      <c r="NIR105" s="512"/>
      <c r="NIZ105" s="512"/>
      <c r="NJH105" s="512"/>
      <c r="NJP105" s="512"/>
      <c r="NJX105" s="512"/>
      <c r="NKF105" s="512"/>
      <c r="NKN105" s="512"/>
      <c r="NKV105" s="512"/>
      <c r="NLD105" s="512"/>
      <c r="NLL105" s="512"/>
      <c r="NLT105" s="512"/>
      <c r="NMB105" s="512"/>
      <c r="NMJ105" s="512"/>
      <c r="NMR105" s="512"/>
      <c r="NMZ105" s="512"/>
      <c r="NNH105" s="512"/>
      <c r="NNP105" s="512"/>
      <c r="NNX105" s="512"/>
      <c r="NOF105" s="512"/>
      <c r="NON105" s="512"/>
      <c r="NOV105" s="512"/>
      <c r="NPD105" s="512"/>
      <c r="NPL105" s="512"/>
      <c r="NPT105" s="512"/>
      <c r="NQB105" s="512"/>
      <c r="NQJ105" s="512"/>
      <c r="NQR105" s="512"/>
      <c r="NQZ105" s="512"/>
      <c r="NRH105" s="512"/>
      <c r="NRP105" s="512"/>
      <c r="NRX105" s="512"/>
      <c r="NSF105" s="512"/>
      <c r="NSN105" s="512"/>
      <c r="NSV105" s="512"/>
      <c r="NTD105" s="512"/>
      <c r="NTL105" s="512"/>
      <c r="NTT105" s="512"/>
      <c r="NUB105" s="512"/>
      <c r="NUJ105" s="512"/>
      <c r="NUR105" s="512"/>
      <c r="NUZ105" s="512"/>
      <c r="NVH105" s="512"/>
      <c r="NVP105" s="512"/>
      <c r="NVX105" s="512"/>
      <c r="NWF105" s="512"/>
      <c r="NWN105" s="512"/>
      <c r="NWV105" s="512"/>
      <c r="NXD105" s="512"/>
      <c r="NXL105" s="512"/>
      <c r="NXT105" s="512"/>
      <c r="NYB105" s="512"/>
      <c r="NYJ105" s="512"/>
      <c r="NYR105" s="512"/>
      <c r="NYZ105" s="512"/>
      <c r="NZH105" s="512"/>
      <c r="NZP105" s="512"/>
      <c r="NZX105" s="512"/>
      <c r="OAF105" s="512"/>
      <c r="OAN105" s="512"/>
      <c r="OAV105" s="512"/>
      <c r="OBD105" s="512"/>
      <c r="OBL105" s="512"/>
      <c r="OBT105" s="512"/>
      <c r="OCB105" s="512"/>
      <c r="OCJ105" s="512"/>
      <c r="OCR105" s="512"/>
      <c r="OCZ105" s="512"/>
      <c r="ODH105" s="512"/>
      <c r="ODP105" s="512"/>
      <c r="ODX105" s="512"/>
      <c r="OEF105" s="512"/>
      <c r="OEN105" s="512"/>
      <c r="OEV105" s="512"/>
      <c r="OFD105" s="512"/>
      <c r="OFL105" s="512"/>
      <c r="OFT105" s="512"/>
      <c r="OGB105" s="512"/>
      <c r="OGJ105" s="512"/>
      <c r="OGR105" s="512"/>
      <c r="OGZ105" s="512"/>
      <c r="OHH105" s="512"/>
      <c r="OHP105" s="512"/>
      <c r="OHX105" s="512"/>
      <c r="OIF105" s="512"/>
      <c r="OIN105" s="512"/>
      <c r="OIV105" s="512"/>
      <c r="OJD105" s="512"/>
      <c r="OJL105" s="512"/>
      <c r="OJT105" s="512"/>
      <c r="OKB105" s="512"/>
      <c r="OKJ105" s="512"/>
      <c r="OKR105" s="512"/>
      <c r="OKZ105" s="512"/>
      <c r="OLH105" s="512"/>
      <c r="OLP105" s="512"/>
      <c r="OLX105" s="512"/>
      <c r="OMF105" s="512"/>
      <c r="OMN105" s="512"/>
      <c r="OMV105" s="512"/>
      <c r="OND105" s="512"/>
      <c r="ONL105" s="512"/>
      <c r="ONT105" s="512"/>
      <c r="OOB105" s="512"/>
      <c r="OOJ105" s="512"/>
      <c r="OOR105" s="512"/>
      <c r="OOZ105" s="512"/>
      <c r="OPH105" s="512"/>
      <c r="OPP105" s="512"/>
      <c r="OPX105" s="512"/>
      <c r="OQF105" s="512"/>
      <c r="OQN105" s="512"/>
      <c r="OQV105" s="512"/>
      <c r="ORD105" s="512"/>
      <c r="ORL105" s="512"/>
      <c r="ORT105" s="512"/>
      <c r="OSB105" s="512"/>
      <c r="OSJ105" s="512"/>
      <c r="OSR105" s="512"/>
      <c r="OSZ105" s="512"/>
      <c r="OTH105" s="512"/>
      <c r="OTP105" s="512"/>
      <c r="OTX105" s="512"/>
      <c r="OUF105" s="512"/>
      <c r="OUN105" s="512"/>
      <c r="OUV105" s="512"/>
      <c r="OVD105" s="512"/>
      <c r="OVL105" s="512"/>
      <c r="OVT105" s="512"/>
      <c r="OWB105" s="512"/>
      <c r="OWJ105" s="512"/>
      <c r="OWR105" s="512"/>
      <c r="OWZ105" s="512"/>
      <c r="OXH105" s="512"/>
      <c r="OXP105" s="512"/>
      <c r="OXX105" s="512"/>
      <c r="OYF105" s="512"/>
      <c r="OYN105" s="512"/>
      <c r="OYV105" s="512"/>
      <c r="OZD105" s="512"/>
      <c r="OZL105" s="512"/>
      <c r="OZT105" s="512"/>
      <c r="PAB105" s="512"/>
      <c r="PAJ105" s="512"/>
      <c r="PAR105" s="512"/>
      <c r="PAZ105" s="512"/>
      <c r="PBH105" s="512"/>
      <c r="PBP105" s="512"/>
      <c r="PBX105" s="512"/>
      <c r="PCF105" s="512"/>
      <c r="PCN105" s="512"/>
      <c r="PCV105" s="512"/>
      <c r="PDD105" s="512"/>
      <c r="PDL105" s="512"/>
      <c r="PDT105" s="512"/>
      <c r="PEB105" s="512"/>
      <c r="PEJ105" s="512"/>
      <c r="PER105" s="512"/>
      <c r="PEZ105" s="512"/>
      <c r="PFH105" s="512"/>
      <c r="PFP105" s="512"/>
      <c r="PFX105" s="512"/>
      <c r="PGF105" s="512"/>
      <c r="PGN105" s="512"/>
      <c r="PGV105" s="512"/>
      <c r="PHD105" s="512"/>
      <c r="PHL105" s="512"/>
      <c r="PHT105" s="512"/>
      <c r="PIB105" s="512"/>
      <c r="PIJ105" s="512"/>
      <c r="PIR105" s="512"/>
      <c r="PIZ105" s="512"/>
      <c r="PJH105" s="512"/>
      <c r="PJP105" s="512"/>
      <c r="PJX105" s="512"/>
      <c r="PKF105" s="512"/>
      <c r="PKN105" s="512"/>
      <c r="PKV105" s="512"/>
      <c r="PLD105" s="512"/>
      <c r="PLL105" s="512"/>
      <c r="PLT105" s="512"/>
      <c r="PMB105" s="512"/>
      <c r="PMJ105" s="512"/>
      <c r="PMR105" s="512"/>
      <c r="PMZ105" s="512"/>
      <c r="PNH105" s="512"/>
      <c r="PNP105" s="512"/>
      <c r="PNX105" s="512"/>
      <c r="POF105" s="512"/>
      <c r="PON105" s="512"/>
      <c r="POV105" s="512"/>
      <c r="PPD105" s="512"/>
      <c r="PPL105" s="512"/>
      <c r="PPT105" s="512"/>
      <c r="PQB105" s="512"/>
      <c r="PQJ105" s="512"/>
      <c r="PQR105" s="512"/>
      <c r="PQZ105" s="512"/>
      <c r="PRH105" s="512"/>
      <c r="PRP105" s="512"/>
      <c r="PRX105" s="512"/>
      <c r="PSF105" s="512"/>
      <c r="PSN105" s="512"/>
      <c r="PSV105" s="512"/>
      <c r="PTD105" s="512"/>
      <c r="PTL105" s="512"/>
      <c r="PTT105" s="512"/>
      <c r="PUB105" s="512"/>
      <c r="PUJ105" s="512"/>
      <c r="PUR105" s="512"/>
      <c r="PUZ105" s="512"/>
      <c r="PVH105" s="512"/>
      <c r="PVP105" s="512"/>
      <c r="PVX105" s="512"/>
      <c r="PWF105" s="512"/>
      <c r="PWN105" s="512"/>
      <c r="PWV105" s="512"/>
      <c r="PXD105" s="512"/>
      <c r="PXL105" s="512"/>
      <c r="PXT105" s="512"/>
      <c r="PYB105" s="512"/>
      <c r="PYJ105" s="512"/>
      <c r="PYR105" s="512"/>
      <c r="PYZ105" s="512"/>
      <c r="PZH105" s="512"/>
      <c r="PZP105" s="512"/>
      <c r="PZX105" s="512"/>
      <c r="QAF105" s="512"/>
      <c r="QAN105" s="512"/>
      <c r="QAV105" s="512"/>
      <c r="QBD105" s="512"/>
      <c r="QBL105" s="512"/>
      <c r="QBT105" s="512"/>
      <c r="QCB105" s="512"/>
      <c r="QCJ105" s="512"/>
      <c r="QCR105" s="512"/>
      <c r="QCZ105" s="512"/>
      <c r="QDH105" s="512"/>
      <c r="QDP105" s="512"/>
      <c r="QDX105" s="512"/>
      <c r="QEF105" s="512"/>
      <c r="QEN105" s="512"/>
      <c r="QEV105" s="512"/>
      <c r="QFD105" s="512"/>
      <c r="QFL105" s="512"/>
      <c r="QFT105" s="512"/>
      <c r="QGB105" s="512"/>
      <c r="QGJ105" s="512"/>
      <c r="QGR105" s="512"/>
      <c r="QGZ105" s="512"/>
      <c r="QHH105" s="512"/>
      <c r="QHP105" s="512"/>
      <c r="QHX105" s="512"/>
      <c r="QIF105" s="512"/>
      <c r="QIN105" s="512"/>
      <c r="QIV105" s="512"/>
      <c r="QJD105" s="512"/>
      <c r="QJL105" s="512"/>
      <c r="QJT105" s="512"/>
      <c r="QKB105" s="512"/>
      <c r="QKJ105" s="512"/>
      <c r="QKR105" s="512"/>
      <c r="QKZ105" s="512"/>
      <c r="QLH105" s="512"/>
      <c r="QLP105" s="512"/>
      <c r="QLX105" s="512"/>
      <c r="QMF105" s="512"/>
      <c r="QMN105" s="512"/>
      <c r="QMV105" s="512"/>
      <c r="QND105" s="512"/>
      <c r="QNL105" s="512"/>
      <c r="QNT105" s="512"/>
      <c r="QOB105" s="512"/>
      <c r="QOJ105" s="512"/>
      <c r="QOR105" s="512"/>
      <c r="QOZ105" s="512"/>
      <c r="QPH105" s="512"/>
      <c r="QPP105" s="512"/>
      <c r="QPX105" s="512"/>
      <c r="QQF105" s="512"/>
      <c r="QQN105" s="512"/>
      <c r="QQV105" s="512"/>
      <c r="QRD105" s="512"/>
      <c r="QRL105" s="512"/>
      <c r="QRT105" s="512"/>
      <c r="QSB105" s="512"/>
      <c r="QSJ105" s="512"/>
      <c r="QSR105" s="512"/>
      <c r="QSZ105" s="512"/>
      <c r="QTH105" s="512"/>
      <c r="QTP105" s="512"/>
      <c r="QTX105" s="512"/>
      <c r="QUF105" s="512"/>
      <c r="QUN105" s="512"/>
      <c r="QUV105" s="512"/>
      <c r="QVD105" s="512"/>
      <c r="QVL105" s="512"/>
      <c r="QVT105" s="512"/>
      <c r="QWB105" s="512"/>
      <c r="QWJ105" s="512"/>
      <c r="QWR105" s="512"/>
      <c r="QWZ105" s="512"/>
      <c r="QXH105" s="512"/>
      <c r="QXP105" s="512"/>
      <c r="QXX105" s="512"/>
      <c r="QYF105" s="512"/>
      <c r="QYN105" s="512"/>
      <c r="QYV105" s="512"/>
      <c r="QZD105" s="512"/>
      <c r="QZL105" s="512"/>
      <c r="QZT105" s="512"/>
      <c r="RAB105" s="512"/>
      <c r="RAJ105" s="512"/>
      <c r="RAR105" s="512"/>
      <c r="RAZ105" s="512"/>
      <c r="RBH105" s="512"/>
      <c r="RBP105" s="512"/>
      <c r="RBX105" s="512"/>
      <c r="RCF105" s="512"/>
      <c r="RCN105" s="512"/>
      <c r="RCV105" s="512"/>
      <c r="RDD105" s="512"/>
      <c r="RDL105" s="512"/>
      <c r="RDT105" s="512"/>
      <c r="REB105" s="512"/>
      <c r="REJ105" s="512"/>
      <c r="RER105" s="512"/>
      <c r="REZ105" s="512"/>
      <c r="RFH105" s="512"/>
      <c r="RFP105" s="512"/>
      <c r="RFX105" s="512"/>
      <c r="RGF105" s="512"/>
      <c r="RGN105" s="512"/>
      <c r="RGV105" s="512"/>
      <c r="RHD105" s="512"/>
      <c r="RHL105" s="512"/>
      <c r="RHT105" s="512"/>
      <c r="RIB105" s="512"/>
      <c r="RIJ105" s="512"/>
      <c r="RIR105" s="512"/>
      <c r="RIZ105" s="512"/>
      <c r="RJH105" s="512"/>
      <c r="RJP105" s="512"/>
      <c r="RJX105" s="512"/>
      <c r="RKF105" s="512"/>
      <c r="RKN105" s="512"/>
      <c r="RKV105" s="512"/>
      <c r="RLD105" s="512"/>
      <c r="RLL105" s="512"/>
      <c r="RLT105" s="512"/>
      <c r="RMB105" s="512"/>
      <c r="RMJ105" s="512"/>
      <c r="RMR105" s="512"/>
      <c r="RMZ105" s="512"/>
      <c r="RNH105" s="512"/>
      <c r="RNP105" s="512"/>
      <c r="RNX105" s="512"/>
      <c r="ROF105" s="512"/>
      <c r="RON105" s="512"/>
      <c r="ROV105" s="512"/>
      <c r="RPD105" s="512"/>
      <c r="RPL105" s="512"/>
      <c r="RPT105" s="512"/>
      <c r="RQB105" s="512"/>
      <c r="RQJ105" s="512"/>
      <c r="RQR105" s="512"/>
      <c r="RQZ105" s="512"/>
      <c r="RRH105" s="512"/>
      <c r="RRP105" s="512"/>
      <c r="RRX105" s="512"/>
      <c r="RSF105" s="512"/>
      <c r="RSN105" s="512"/>
      <c r="RSV105" s="512"/>
      <c r="RTD105" s="512"/>
      <c r="RTL105" s="512"/>
      <c r="RTT105" s="512"/>
      <c r="RUB105" s="512"/>
      <c r="RUJ105" s="512"/>
      <c r="RUR105" s="512"/>
      <c r="RUZ105" s="512"/>
      <c r="RVH105" s="512"/>
      <c r="RVP105" s="512"/>
      <c r="RVX105" s="512"/>
      <c r="RWF105" s="512"/>
      <c r="RWN105" s="512"/>
      <c r="RWV105" s="512"/>
      <c r="RXD105" s="512"/>
      <c r="RXL105" s="512"/>
      <c r="RXT105" s="512"/>
      <c r="RYB105" s="512"/>
      <c r="RYJ105" s="512"/>
      <c r="RYR105" s="512"/>
      <c r="RYZ105" s="512"/>
      <c r="RZH105" s="512"/>
      <c r="RZP105" s="512"/>
      <c r="RZX105" s="512"/>
      <c r="SAF105" s="512"/>
      <c r="SAN105" s="512"/>
      <c r="SAV105" s="512"/>
      <c r="SBD105" s="512"/>
      <c r="SBL105" s="512"/>
      <c r="SBT105" s="512"/>
      <c r="SCB105" s="512"/>
      <c r="SCJ105" s="512"/>
      <c r="SCR105" s="512"/>
      <c r="SCZ105" s="512"/>
      <c r="SDH105" s="512"/>
      <c r="SDP105" s="512"/>
      <c r="SDX105" s="512"/>
      <c r="SEF105" s="512"/>
      <c r="SEN105" s="512"/>
      <c r="SEV105" s="512"/>
      <c r="SFD105" s="512"/>
      <c r="SFL105" s="512"/>
      <c r="SFT105" s="512"/>
      <c r="SGB105" s="512"/>
      <c r="SGJ105" s="512"/>
      <c r="SGR105" s="512"/>
      <c r="SGZ105" s="512"/>
      <c r="SHH105" s="512"/>
      <c r="SHP105" s="512"/>
      <c r="SHX105" s="512"/>
      <c r="SIF105" s="512"/>
      <c r="SIN105" s="512"/>
      <c r="SIV105" s="512"/>
      <c r="SJD105" s="512"/>
      <c r="SJL105" s="512"/>
      <c r="SJT105" s="512"/>
      <c r="SKB105" s="512"/>
      <c r="SKJ105" s="512"/>
      <c r="SKR105" s="512"/>
      <c r="SKZ105" s="512"/>
      <c r="SLH105" s="512"/>
      <c r="SLP105" s="512"/>
      <c r="SLX105" s="512"/>
      <c r="SMF105" s="512"/>
      <c r="SMN105" s="512"/>
      <c r="SMV105" s="512"/>
      <c r="SND105" s="512"/>
      <c r="SNL105" s="512"/>
      <c r="SNT105" s="512"/>
      <c r="SOB105" s="512"/>
      <c r="SOJ105" s="512"/>
      <c r="SOR105" s="512"/>
      <c r="SOZ105" s="512"/>
      <c r="SPH105" s="512"/>
      <c r="SPP105" s="512"/>
      <c r="SPX105" s="512"/>
      <c r="SQF105" s="512"/>
      <c r="SQN105" s="512"/>
      <c r="SQV105" s="512"/>
      <c r="SRD105" s="512"/>
      <c r="SRL105" s="512"/>
      <c r="SRT105" s="512"/>
      <c r="SSB105" s="512"/>
      <c r="SSJ105" s="512"/>
      <c r="SSR105" s="512"/>
      <c r="SSZ105" s="512"/>
      <c r="STH105" s="512"/>
      <c r="STP105" s="512"/>
      <c r="STX105" s="512"/>
      <c r="SUF105" s="512"/>
      <c r="SUN105" s="512"/>
      <c r="SUV105" s="512"/>
      <c r="SVD105" s="512"/>
      <c r="SVL105" s="512"/>
      <c r="SVT105" s="512"/>
      <c r="SWB105" s="512"/>
      <c r="SWJ105" s="512"/>
      <c r="SWR105" s="512"/>
      <c r="SWZ105" s="512"/>
      <c r="SXH105" s="512"/>
      <c r="SXP105" s="512"/>
      <c r="SXX105" s="512"/>
      <c r="SYF105" s="512"/>
      <c r="SYN105" s="512"/>
      <c r="SYV105" s="512"/>
      <c r="SZD105" s="512"/>
      <c r="SZL105" s="512"/>
      <c r="SZT105" s="512"/>
      <c r="TAB105" s="512"/>
      <c r="TAJ105" s="512"/>
      <c r="TAR105" s="512"/>
      <c r="TAZ105" s="512"/>
      <c r="TBH105" s="512"/>
      <c r="TBP105" s="512"/>
      <c r="TBX105" s="512"/>
      <c r="TCF105" s="512"/>
      <c r="TCN105" s="512"/>
      <c r="TCV105" s="512"/>
      <c r="TDD105" s="512"/>
      <c r="TDL105" s="512"/>
      <c r="TDT105" s="512"/>
      <c r="TEB105" s="512"/>
      <c r="TEJ105" s="512"/>
      <c r="TER105" s="512"/>
      <c r="TEZ105" s="512"/>
      <c r="TFH105" s="512"/>
      <c r="TFP105" s="512"/>
      <c r="TFX105" s="512"/>
      <c r="TGF105" s="512"/>
      <c r="TGN105" s="512"/>
      <c r="TGV105" s="512"/>
      <c r="THD105" s="512"/>
      <c r="THL105" s="512"/>
      <c r="THT105" s="512"/>
      <c r="TIB105" s="512"/>
      <c r="TIJ105" s="512"/>
      <c r="TIR105" s="512"/>
      <c r="TIZ105" s="512"/>
      <c r="TJH105" s="512"/>
      <c r="TJP105" s="512"/>
      <c r="TJX105" s="512"/>
      <c r="TKF105" s="512"/>
      <c r="TKN105" s="512"/>
      <c r="TKV105" s="512"/>
      <c r="TLD105" s="512"/>
      <c r="TLL105" s="512"/>
      <c r="TLT105" s="512"/>
      <c r="TMB105" s="512"/>
      <c r="TMJ105" s="512"/>
      <c r="TMR105" s="512"/>
      <c r="TMZ105" s="512"/>
      <c r="TNH105" s="512"/>
      <c r="TNP105" s="512"/>
      <c r="TNX105" s="512"/>
      <c r="TOF105" s="512"/>
      <c r="TON105" s="512"/>
      <c r="TOV105" s="512"/>
      <c r="TPD105" s="512"/>
      <c r="TPL105" s="512"/>
      <c r="TPT105" s="512"/>
      <c r="TQB105" s="512"/>
      <c r="TQJ105" s="512"/>
      <c r="TQR105" s="512"/>
      <c r="TQZ105" s="512"/>
      <c r="TRH105" s="512"/>
      <c r="TRP105" s="512"/>
      <c r="TRX105" s="512"/>
      <c r="TSF105" s="512"/>
      <c r="TSN105" s="512"/>
      <c r="TSV105" s="512"/>
      <c r="TTD105" s="512"/>
      <c r="TTL105" s="512"/>
      <c r="TTT105" s="512"/>
      <c r="TUB105" s="512"/>
      <c r="TUJ105" s="512"/>
      <c r="TUR105" s="512"/>
      <c r="TUZ105" s="512"/>
      <c r="TVH105" s="512"/>
      <c r="TVP105" s="512"/>
      <c r="TVX105" s="512"/>
      <c r="TWF105" s="512"/>
      <c r="TWN105" s="512"/>
      <c r="TWV105" s="512"/>
      <c r="TXD105" s="512"/>
      <c r="TXL105" s="512"/>
      <c r="TXT105" s="512"/>
      <c r="TYB105" s="512"/>
      <c r="TYJ105" s="512"/>
      <c r="TYR105" s="512"/>
      <c r="TYZ105" s="512"/>
      <c r="TZH105" s="512"/>
      <c r="TZP105" s="512"/>
      <c r="TZX105" s="512"/>
      <c r="UAF105" s="512"/>
      <c r="UAN105" s="512"/>
      <c r="UAV105" s="512"/>
      <c r="UBD105" s="512"/>
      <c r="UBL105" s="512"/>
      <c r="UBT105" s="512"/>
      <c r="UCB105" s="512"/>
      <c r="UCJ105" s="512"/>
      <c r="UCR105" s="512"/>
      <c r="UCZ105" s="512"/>
      <c r="UDH105" s="512"/>
      <c r="UDP105" s="512"/>
      <c r="UDX105" s="512"/>
      <c r="UEF105" s="512"/>
      <c r="UEN105" s="512"/>
      <c r="UEV105" s="512"/>
      <c r="UFD105" s="512"/>
      <c r="UFL105" s="512"/>
      <c r="UFT105" s="512"/>
      <c r="UGB105" s="512"/>
      <c r="UGJ105" s="512"/>
      <c r="UGR105" s="512"/>
      <c r="UGZ105" s="512"/>
      <c r="UHH105" s="512"/>
      <c r="UHP105" s="512"/>
      <c r="UHX105" s="512"/>
      <c r="UIF105" s="512"/>
      <c r="UIN105" s="512"/>
      <c r="UIV105" s="512"/>
      <c r="UJD105" s="512"/>
      <c r="UJL105" s="512"/>
      <c r="UJT105" s="512"/>
      <c r="UKB105" s="512"/>
      <c r="UKJ105" s="512"/>
      <c r="UKR105" s="512"/>
      <c r="UKZ105" s="512"/>
      <c r="ULH105" s="512"/>
      <c r="ULP105" s="512"/>
      <c r="ULX105" s="512"/>
      <c r="UMF105" s="512"/>
      <c r="UMN105" s="512"/>
      <c r="UMV105" s="512"/>
      <c r="UND105" s="512"/>
      <c r="UNL105" s="512"/>
      <c r="UNT105" s="512"/>
      <c r="UOB105" s="512"/>
      <c r="UOJ105" s="512"/>
      <c r="UOR105" s="512"/>
      <c r="UOZ105" s="512"/>
      <c r="UPH105" s="512"/>
      <c r="UPP105" s="512"/>
      <c r="UPX105" s="512"/>
      <c r="UQF105" s="512"/>
      <c r="UQN105" s="512"/>
      <c r="UQV105" s="512"/>
      <c r="URD105" s="512"/>
      <c r="URL105" s="512"/>
      <c r="URT105" s="512"/>
      <c r="USB105" s="512"/>
      <c r="USJ105" s="512"/>
      <c r="USR105" s="512"/>
      <c r="USZ105" s="512"/>
      <c r="UTH105" s="512"/>
      <c r="UTP105" s="512"/>
      <c r="UTX105" s="512"/>
      <c r="UUF105" s="512"/>
      <c r="UUN105" s="512"/>
      <c r="UUV105" s="512"/>
      <c r="UVD105" s="512"/>
      <c r="UVL105" s="512"/>
      <c r="UVT105" s="512"/>
      <c r="UWB105" s="512"/>
      <c r="UWJ105" s="512"/>
      <c r="UWR105" s="512"/>
      <c r="UWZ105" s="512"/>
      <c r="UXH105" s="512"/>
      <c r="UXP105" s="512"/>
      <c r="UXX105" s="512"/>
      <c r="UYF105" s="512"/>
      <c r="UYN105" s="512"/>
      <c r="UYV105" s="512"/>
      <c r="UZD105" s="512"/>
      <c r="UZL105" s="512"/>
      <c r="UZT105" s="512"/>
      <c r="VAB105" s="512"/>
      <c r="VAJ105" s="512"/>
      <c r="VAR105" s="512"/>
      <c r="VAZ105" s="512"/>
      <c r="VBH105" s="512"/>
      <c r="VBP105" s="512"/>
      <c r="VBX105" s="512"/>
      <c r="VCF105" s="512"/>
      <c r="VCN105" s="512"/>
      <c r="VCV105" s="512"/>
      <c r="VDD105" s="512"/>
      <c r="VDL105" s="512"/>
      <c r="VDT105" s="512"/>
      <c r="VEB105" s="512"/>
      <c r="VEJ105" s="512"/>
      <c r="VER105" s="512"/>
      <c r="VEZ105" s="512"/>
      <c r="VFH105" s="512"/>
      <c r="VFP105" s="512"/>
      <c r="VFX105" s="512"/>
      <c r="VGF105" s="512"/>
      <c r="VGN105" s="512"/>
      <c r="VGV105" s="512"/>
      <c r="VHD105" s="512"/>
      <c r="VHL105" s="512"/>
      <c r="VHT105" s="512"/>
      <c r="VIB105" s="512"/>
      <c r="VIJ105" s="512"/>
      <c r="VIR105" s="512"/>
      <c r="VIZ105" s="512"/>
      <c r="VJH105" s="512"/>
      <c r="VJP105" s="512"/>
      <c r="VJX105" s="512"/>
      <c r="VKF105" s="512"/>
      <c r="VKN105" s="512"/>
      <c r="VKV105" s="512"/>
      <c r="VLD105" s="512"/>
      <c r="VLL105" s="512"/>
      <c r="VLT105" s="512"/>
      <c r="VMB105" s="512"/>
      <c r="VMJ105" s="512"/>
      <c r="VMR105" s="512"/>
      <c r="VMZ105" s="512"/>
      <c r="VNH105" s="512"/>
      <c r="VNP105" s="512"/>
      <c r="VNX105" s="512"/>
      <c r="VOF105" s="512"/>
      <c r="VON105" s="512"/>
      <c r="VOV105" s="512"/>
      <c r="VPD105" s="512"/>
      <c r="VPL105" s="512"/>
      <c r="VPT105" s="512"/>
      <c r="VQB105" s="512"/>
      <c r="VQJ105" s="512"/>
      <c r="VQR105" s="512"/>
      <c r="VQZ105" s="512"/>
      <c r="VRH105" s="512"/>
      <c r="VRP105" s="512"/>
      <c r="VRX105" s="512"/>
      <c r="VSF105" s="512"/>
      <c r="VSN105" s="512"/>
      <c r="VSV105" s="512"/>
      <c r="VTD105" s="512"/>
      <c r="VTL105" s="512"/>
      <c r="VTT105" s="512"/>
      <c r="VUB105" s="512"/>
      <c r="VUJ105" s="512"/>
      <c r="VUR105" s="512"/>
      <c r="VUZ105" s="512"/>
      <c r="VVH105" s="512"/>
      <c r="VVP105" s="512"/>
      <c r="VVX105" s="512"/>
      <c r="VWF105" s="512"/>
      <c r="VWN105" s="512"/>
      <c r="VWV105" s="512"/>
      <c r="VXD105" s="512"/>
      <c r="VXL105" s="512"/>
      <c r="VXT105" s="512"/>
      <c r="VYB105" s="512"/>
      <c r="VYJ105" s="512"/>
      <c r="VYR105" s="512"/>
      <c r="VYZ105" s="512"/>
      <c r="VZH105" s="512"/>
      <c r="VZP105" s="512"/>
      <c r="VZX105" s="512"/>
      <c r="WAF105" s="512"/>
      <c r="WAN105" s="512"/>
      <c r="WAV105" s="512"/>
      <c r="WBD105" s="512"/>
      <c r="WBL105" s="512"/>
      <c r="WBT105" s="512"/>
      <c r="WCB105" s="512"/>
      <c r="WCJ105" s="512"/>
      <c r="WCR105" s="512"/>
      <c r="WCZ105" s="512"/>
      <c r="WDH105" s="512"/>
      <c r="WDP105" s="512"/>
      <c r="WDX105" s="512"/>
      <c r="WEF105" s="512"/>
      <c r="WEN105" s="512"/>
      <c r="WEV105" s="512"/>
      <c r="WFD105" s="512"/>
      <c r="WFL105" s="512"/>
      <c r="WFT105" s="512"/>
      <c r="WGB105" s="512"/>
      <c r="WGJ105" s="512"/>
      <c r="WGR105" s="512"/>
      <c r="WGZ105" s="512"/>
      <c r="WHH105" s="512"/>
      <c r="WHP105" s="512"/>
      <c r="WHX105" s="512"/>
      <c r="WIF105" s="512"/>
      <c r="WIN105" s="512"/>
      <c r="WIV105" s="512"/>
      <c r="WJD105" s="512"/>
      <c r="WJL105" s="512"/>
      <c r="WJT105" s="512"/>
      <c r="WKB105" s="512"/>
      <c r="WKJ105" s="512"/>
      <c r="WKR105" s="512"/>
      <c r="WKZ105" s="512"/>
      <c r="WLH105" s="512"/>
      <c r="WLP105" s="512"/>
      <c r="WLX105" s="512"/>
      <c r="WMF105" s="512"/>
      <c r="WMN105" s="512"/>
      <c r="WMV105" s="512"/>
      <c r="WND105" s="512"/>
      <c r="WNL105" s="512"/>
      <c r="WNT105" s="512"/>
      <c r="WOB105" s="512"/>
      <c r="WOJ105" s="512"/>
      <c r="WOR105" s="512"/>
      <c r="WOZ105" s="512"/>
      <c r="WPH105" s="512"/>
      <c r="WPP105" s="512"/>
      <c r="WPX105" s="512"/>
      <c r="WQF105" s="512"/>
      <c r="WQN105" s="512"/>
      <c r="WQV105" s="512"/>
      <c r="WRD105" s="512"/>
      <c r="WRL105" s="512"/>
      <c r="WRT105" s="512"/>
      <c r="WSB105" s="512"/>
      <c r="WSJ105" s="512"/>
      <c r="WSR105" s="512"/>
      <c r="WSZ105" s="512"/>
      <c r="WTH105" s="512"/>
      <c r="WTP105" s="512"/>
      <c r="WTX105" s="512"/>
      <c r="WUF105" s="512"/>
      <c r="WUN105" s="512"/>
      <c r="WUV105" s="512"/>
      <c r="WVD105" s="512"/>
      <c r="WVL105" s="512"/>
      <c r="WVT105" s="512"/>
      <c r="WWB105" s="512"/>
      <c r="WWJ105" s="512"/>
      <c r="WWR105" s="512"/>
      <c r="WWZ105" s="512"/>
      <c r="WXH105" s="512"/>
      <c r="WXP105" s="512"/>
      <c r="WXX105" s="512"/>
      <c r="WYF105" s="512"/>
      <c r="WYN105" s="512"/>
      <c r="WYV105" s="512"/>
      <c r="WZD105" s="512"/>
      <c r="WZL105" s="512"/>
      <c r="WZT105" s="512"/>
      <c r="XAB105" s="512"/>
      <c r="XAJ105" s="512"/>
      <c r="XAR105" s="512"/>
      <c r="XAZ105" s="512"/>
      <c r="XBH105" s="512"/>
      <c r="XBP105" s="512"/>
      <c r="XBX105" s="512"/>
      <c r="XCF105" s="512"/>
      <c r="XCN105" s="512"/>
      <c r="XCV105" s="512"/>
      <c r="XDD105" s="512"/>
      <c r="XDL105" s="512"/>
      <c r="XDT105" s="512"/>
      <c r="XEB105" s="512"/>
      <c r="XEJ105" s="512"/>
      <c r="XER105" s="512"/>
      <c r="XEZ105" s="512"/>
    </row>
    <row r="106" spans="3:1024 1026:2048 2050:3072 3074:4096 4098:5120 5122:6144 6146:7168 7170:8192 8194:9216 9218:10240 10242:11264 11266:12288 12290:13312 13314:14336 14338:15360 15362:16384" s="256" customFormat="1" x14ac:dyDescent="0.15">
      <c r="C106" s="512"/>
      <c r="N106" s="512"/>
      <c r="T106" s="512"/>
      <c r="AB106" s="512"/>
      <c r="AJ106" s="512"/>
      <c r="AR106" s="512"/>
      <c r="AZ106" s="512"/>
      <c r="BH106" s="512"/>
      <c r="BP106" s="512"/>
      <c r="BX106" s="512"/>
      <c r="CF106" s="512"/>
      <c r="CN106" s="512"/>
      <c r="CV106" s="512"/>
      <c r="DD106" s="512"/>
      <c r="DL106" s="512"/>
      <c r="DT106" s="512"/>
      <c r="EB106" s="512"/>
      <c r="EJ106" s="512"/>
      <c r="ER106" s="512"/>
      <c r="EZ106" s="512"/>
      <c r="FH106" s="512"/>
      <c r="FP106" s="512"/>
      <c r="FX106" s="512"/>
      <c r="GF106" s="512"/>
      <c r="GN106" s="512"/>
      <c r="GV106" s="512"/>
      <c r="HD106" s="512"/>
      <c r="HL106" s="512"/>
      <c r="HT106" s="512"/>
      <c r="IB106" s="512"/>
      <c r="IJ106" s="512"/>
      <c r="IR106" s="512"/>
      <c r="IZ106" s="512"/>
      <c r="JH106" s="512"/>
      <c r="JP106" s="512"/>
      <c r="JX106" s="512"/>
      <c r="KF106" s="512"/>
      <c r="KN106" s="512"/>
      <c r="KV106" s="512"/>
      <c r="LD106" s="512"/>
      <c r="LL106" s="512"/>
      <c r="LT106" s="512"/>
      <c r="MB106" s="512"/>
      <c r="MJ106" s="512"/>
      <c r="MR106" s="512"/>
      <c r="MZ106" s="512"/>
      <c r="NH106" s="512"/>
      <c r="NP106" s="512"/>
      <c r="NX106" s="512"/>
      <c r="OF106" s="512"/>
      <c r="ON106" s="512"/>
      <c r="OV106" s="512"/>
      <c r="PD106" s="512"/>
      <c r="PL106" s="512"/>
      <c r="PT106" s="512"/>
      <c r="QB106" s="512"/>
      <c r="QJ106" s="512"/>
      <c r="QR106" s="512"/>
      <c r="QZ106" s="512"/>
      <c r="RH106" s="512"/>
      <c r="RP106" s="512"/>
      <c r="RX106" s="512"/>
      <c r="SF106" s="512"/>
      <c r="SN106" s="512"/>
      <c r="SV106" s="512"/>
      <c r="TD106" s="512"/>
      <c r="TL106" s="512"/>
      <c r="TT106" s="512"/>
      <c r="UB106" s="512"/>
      <c r="UJ106" s="512"/>
      <c r="UR106" s="512"/>
      <c r="UZ106" s="512"/>
      <c r="VH106" s="512"/>
      <c r="VP106" s="512"/>
      <c r="VX106" s="512"/>
      <c r="WF106" s="512"/>
      <c r="WN106" s="512"/>
      <c r="WV106" s="512"/>
      <c r="XD106" s="512"/>
      <c r="XL106" s="512"/>
      <c r="XT106" s="512"/>
      <c r="YB106" s="512"/>
      <c r="YJ106" s="512"/>
      <c r="YR106" s="512"/>
      <c r="YZ106" s="512"/>
      <c r="ZH106" s="512"/>
      <c r="ZP106" s="512"/>
      <c r="ZX106" s="512"/>
      <c r="AAF106" s="512"/>
      <c r="AAN106" s="512"/>
      <c r="AAV106" s="512"/>
      <c r="ABD106" s="512"/>
      <c r="ABL106" s="512"/>
      <c r="ABT106" s="512"/>
      <c r="ACB106" s="512"/>
      <c r="ACJ106" s="512"/>
      <c r="ACR106" s="512"/>
      <c r="ACZ106" s="512"/>
      <c r="ADH106" s="512"/>
      <c r="ADP106" s="512"/>
      <c r="ADX106" s="512"/>
      <c r="AEF106" s="512"/>
      <c r="AEN106" s="512"/>
      <c r="AEV106" s="512"/>
      <c r="AFD106" s="512"/>
      <c r="AFL106" s="512"/>
      <c r="AFT106" s="512"/>
      <c r="AGB106" s="512"/>
      <c r="AGJ106" s="512"/>
      <c r="AGR106" s="512"/>
      <c r="AGZ106" s="512"/>
      <c r="AHH106" s="512"/>
      <c r="AHP106" s="512"/>
      <c r="AHX106" s="512"/>
      <c r="AIF106" s="512"/>
      <c r="AIN106" s="512"/>
      <c r="AIV106" s="512"/>
      <c r="AJD106" s="512"/>
      <c r="AJL106" s="512"/>
      <c r="AJT106" s="512"/>
      <c r="AKB106" s="512"/>
      <c r="AKJ106" s="512"/>
      <c r="AKR106" s="512"/>
      <c r="AKZ106" s="512"/>
      <c r="ALH106" s="512"/>
      <c r="ALP106" s="512"/>
      <c r="ALX106" s="512"/>
      <c r="AMF106" s="512"/>
      <c r="AMN106" s="512"/>
      <c r="AMV106" s="512"/>
      <c r="AND106" s="512"/>
      <c r="ANL106" s="512"/>
      <c r="ANT106" s="512"/>
      <c r="AOB106" s="512"/>
      <c r="AOJ106" s="512"/>
      <c r="AOR106" s="512"/>
      <c r="AOZ106" s="512"/>
      <c r="APH106" s="512"/>
      <c r="APP106" s="512"/>
      <c r="APX106" s="512"/>
      <c r="AQF106" s="512"/>
      <c r="AQN106" s="512"/>
      <c r="AQV106" s="512"/>
      <c r="ARD106" s="512"/>
      <c r="ARL106" s="512"/>
      <c r="ART106" s="512"/>
      <c r="ASB106" s="512"/>
      <c r="ASJ106" s="512"/>
      <c r="ASR106" s="512"/>
      <c r="ASZ106" s="512"/>
      <c r="ATH106" s="512"/>
      <c r="ATP106" s="512"/>
      <c r="ATX106" s="512"/>
      <c r="AUF106" s="512"/>
      <c r="AUN106" s="512"/>
      <c r="AUV106" s="512"/>
      <c r="AVD106" s="512"/>
      <c r="AVL106" s="512"/>
      <c r="AVT106" s="512"/>
      <c r="AWB106" s="512"/>
      <c r="AWJ106" s="512"/>
      <c r="AWR106" s="512"/>
      <c r="AWZ106" s="512"/>
      <c r="AXH106" s="512"/>
      <c r="AXP106" s="512"/>
      <c r="AXX106" s="512"/>
      <c r="AYF106" s="512"/>
      <c r="AYN106" s="512"/>
      <c r="AYV106" s="512"/>
      <c r="AZD106" s="512"/>
      <c r="AZL106" s="512"/>
      <c r="AZT106" s="512"/>
      <c r="BAB106" s="512"/>
      <c r="BAJ106" s="512"/>
      <c r="BAR106" s="512"/>
      <c r="BAZ106" s="512"/>
      <c r="BBH106" s="512"/>
      <c r="BBP106" s="512"/>
      <c r="BBX106" s="512"/>
      <c r="BCF106" s="512"/>
      <c r="BCN106" s="512"/>
      <c r="BCV106" s="512"/>
      <c r="BDD106" s="512"/>
      <c r="BDL106" s="512"/>
      <c r="BDT106" s="512"/>
      <c r="BEB106" s="512"/>
      <c r="BEJ106" s="512"/>
      <c r="BER106" s="512"/>
      <c r="BEZ106" s="512"/>
      <c r="BFH106" s="512"/>
      <c r="BFP106" s="512"/>
      <c r="BFX106" s="512"/>
      <c r="BGF106" s="512"/>
      <c r="BGN106" s="512"/>
      <c r="BGV106" s="512"/>
      <c r="BHD106" s="512"/>
      <c r="BHL106" s="512"/>
      <c r="BHT106" s="512"/>
      <c r="BIB106" s="512"/>
      <c r="BIJ106" s="512"/>
      <c r="BIR106" s="512"/>
      <c r="BIZ106" s="512"/>
      <c r="BJH106" s="512"/>
      <c r="BJP106" s="512"/>
      <c r="BJX106" s="512"/>
      <c r="BKF106" s="512"/>
      <c r="BKN106" s="512"/>
      <c r="BKV106" s="512"/>
      <c r="BLD106" s="512"/>
      <c r="BLL106" s="512"/>
      <c r="BLT106" s="512"/>
      <c r="BMB106" s="512"/>
      <c r="BMJ106" s="512"/>
      <c r="BMR106" s="512"/>
      <c r="BMZ106" s="512"/>
      <c r="BNH106" s="512"/>
      <c r="BNP106" s="512"/>
      <c r="BNX106" s="512"/>
      <c r="BOF106" s="512"/>
      <c r="BON106" s="512"/>
      <c r="BOV106" s="512"/>
      <c r="BPD106" s="512"/>
      <c r="BPL106" s="512"/>
      <c r="BPT106" s="512"/>
      <c r="BQB106" s="512"/>
      <c r="BQJ106" s="512"/>
      <c r="BQR106" s="512"/>
      <c r="BQZ106" s="512"/>
      <c r="BRH106" s="512"/>
      <c r="BRP106" s="512"/>
      <c r="BRX106" s="512"/>
      <c r="BSF106" s="512"/>
      <c r="BSN106" s="512"/>
      <c r="BSV106" s="512"/>
      <c r="BTD106" s="512"/>
      <c r="BTL106" s="512"/>
      <c r="BTT106" s="512"/>
      <c r="BUB106" s="512"/>
      <c r="BUJ106" s="512"/>
      <c r="BUR106" s="512"/>
      <c r="BUZ106" s="512"/>
      <c r="BVH106" s="512"/>
      <c r="BVP106" s="512"/>
      <c r="BVX106" s="512"/>
      <c r="BWF106" s="512"/>
      <c r="BWN106" s="512"/>
      <c r="BWV106" s="512"/>
      <c r="BXD106" s="512"/>
      <c r="BXL106" s="512"/>
      <c r="BXT106" s="512"/>
      <c r="BYB106" s="512"/>
      <c r="BYJ106" s="512"/>
      <c r="BYR106" s="512"/>
      <c r="BYZ106" s="512"/>
      <c r="BZH106" s="512"/>
      <c r="BZP106" s="512"/>
      <c r="BZX106" s="512"/>
      <c r="CAF106" s="512"/>
      <c r="CAN106" s="512"/>
      <c r="CAV106" s="512"/>
      <c r="CBD106" s="512"/>
      <c r="CBL106" s="512"/>
      <c r="CBT106" s="512"/>
      <c r="CCB106" s="512"/>
      <c r="CCJ106" s="512"/>
      <c r="CCR106" s="512"/>
      <c r="CCZ106" s="512"/>
      <c r="CDH106" s="512"/>
      <c r="CDP106" s="512"/>
      <c r="CDX106" s="512"/>
      <c r="CEF106" s="512"/>
      <c r="CEN106" s="512"/>
      <c r="CEV106" s="512"/>
      <c r="CFD106" s="512"/>
      <c r="CFL106" s="512"/>
      <c r="CFT106" s="512"/>
      <c r="CGB106" s="512"/>
      <c r="CGJ106" s="512"/>
      <c r="CGR106" s="512"/>
      <c r="CGZ106" s="512"/>
      <c r="CHH106" s="512"/>
      <c r="CHP106" s="512"/>
      <c r="CHX106" s="512"/>
      <c r="CIF106" s="512"/>
      <c r="CIN106" s="512"/>
      <c r="CIV106" s="512"/>
      <c r="CJD106" s="512"/>
      <c r="CJL106" s="512"/>
      <c r="CJT106" s="512"/>
      <c r="CKB106" s="512"/>
      <c r="CKJ106" s="512"/>
      <c r="CKR106" s="512"/>
      <c r="CKZ106" s="512"/>
      <c r="CLH106" s="512"/>
      <c r="CLP106" s="512"/>
      <c r="CLX106" s="512"/>
      <c r="CMF106" s="512"/>
      <c r="CMN106" s="512"/>
      <c r="CMV106" s="512"/>
      <c r="CND106" s="512"/>
      <c r="CNL106" s="512"/>
      <c r="CNT106" s="512"/>
      <c r="COB106" s="512"/>
      <c r="COJ106" s="512"/>
      <c r="COR106" s="512"/>
      <c r="COZ106" s="512"/>
      <c r="CPH106" s="512"/>
      <c r="CPP106" s="512"/>
      <c r="CPX106" s="512"/>
      <c r="CQF106" s="512"/>
      <c r="CQN106" s="512"/>
      <c r="CQV106" s="512"/>
      <c r="CRD106" s="512"/>
      <c r="CRL106" s="512"/>
      <c r="CRT106" s="512"/>
      <c r="CSB106" s="512"/>
      <c r="CSJ106" s="512"/>
      <c r="CSR106" s="512"/>
      <c r="CSZ106" s="512"/>
      <c r="CTH106" s="512"/>
      <c r="CTP106" s="512"/>
      <c r="CTX106" s="512"/>
      <c r="CUF106" s="512"/>
      <c r="CUN106" s="512"/>
      <c r="CUV106" s="512"/>
      <c r="CVD106" s="512"/>
      <c r="CVL106" s="512"/>
      <c r="CVT106" s="512"/>
      <c r="CWB106" s="512"/>
      <c r="CWJ106" s="512"/>
      <c r="CWR106" s="512"/>
      <c r="CWZ106" s="512"/>
      <c r="CXH106" s="512"/>
      <c r="CXP106" s="512"/>
      <c r="CXX106" s="512"/>
      <c r="CYF106" s="512"/>
      <c r="CYN106" s="512"/>
      <c r="CYV106" s="512"/>
      <c r="CZD106" s="512"/>
      <c r="CZL106" s="512"/>
      <c r="CZT106" s="512"/>
      <c r="DAB106" s="512"/>
      <c r="DAJ106" s="512"/>
      <c r="DAR106" s="512"/>
      <c r="DAZ106" s="512"/>
      <c r="DBH106" s="512"/>
      <c r="DBP106" s="512"/>
      <c r="DBX106" s="512"/>
      <c r="DCF106" s="512"/>
      <c r="DCN106" s="512"/>
      <c r="DCV106" s="512"/>
      <c r="DDD106" s="512"/>
      <c r="DDL106" s="512"/>
      <c r="DDT106" s="512"/>
      <c r="DEB106" s="512"/>
      <c r="DEJ106" s="512"/>
      <c r="DER106" s="512"/>
      <c r="DEZ106" s="512"/>
      <c r="DFH106" s="512"/>
      <c r="DFP106" s="512"/>
      <c r="DFX106" s="512"/>
      <c r="DGF106" s="512"/>
      <c r="DGN106" s="512"/>
      <c r="DGV106" s="512"/>
      <c r="DHD106" s="512"/>
      <c r="DHL106" s="512"/>
      <c r="DHT106" s="512"/>
      <c r="DIB106" s="512"/>
      <c r="DIJ106" s="512"/>
      <c r="DIR106" s="512"/>
      <c r="DIZ106" s="512"/>
      <c r="DJH106" s="512"/>
      <c r="DJP106" s="512"/>
      <c r="DJX106" s="512"/>
      <c r="DKF106" s="512"/>
      <c r="DKN106" s="512"/>
      <c r="DKV106" s="512"/>
      <c r="DLD106" s="512"/>
      <c r="DLL106" s="512"/>
      <c r="DLT106" s="512"/>
      <c r="DMB106" s="512"/>
      <c r="DMJ106" s="512"/>
      <c r="DMR106" s="512"/>
      <c r="DMZ106" s="512"/>
      <c r="DNH106" s="512"/>
      <c r="DNP106" s="512"/>
      <c r="DNX106" s="512"/>
      <c r="DOF106" s="512"/>
      <c r="DON106" s="512"/>
      <c r="DOV106" s="512"/>
      <c r="DPD106" s="512"/>
      <c r="DPL106" s="512"/>
      <c r="DPT106" s="512"/>
      <c r="DQB106" s="512"/>
      <c r="DQJ106" s="512"/>
      <c r="DQR106" s="512"/>
      <c r="DQZ106" s="512"/>
      <c r="DRH106" s="512"/>
      <c r="DRP106" s="512"/>
      <c r="DRX106" s="512"/>
      <c r="DSF106" s="512"/>
      <c r="DSN106" s="512"/>
      <c r="DSV106" s="512"/>
      <c r="DTD106" s="512"/>
      <c r="DTL106" s="512"/>
      <c r="DTT106" s="512"/>
      <c r="DUB106" s="512"/>
      <c r="DUJ106" s="512"/>
      <c r="DUR106" s="512"/>
      <c r="DUZ106" s="512"/>
      <c r="DVH106" s="512"/>
      <c r="DVP106" s="512"/>
      <c r="DVX106" s="512"/>
      <c r="DWF106" s="512"/>
      <c r="DWN106" s="512"/>
      <c r="DWV106" s="512"/>
      <c r="DXD106" s="512"/>
      <c r="DXL106" s="512"/>
      <c r="DXT106" s="512"/>
      <c r="DYB106" s="512"/>
      <c r="DYJ106" s="512"/>
      <c r="DYR106" s="512"/>
      <c r="DYZ106" s="512"/>
      <c r="DZH106" s="512"/>
      <c r="DZP106" s="512"/>
      <c r="DZX106" s="512"/>
      <c r="EAF106" s="512"/>
      <c r="EAN106" s="512"/>
      <c r="EAV106" s="512"/>
      <c r="EBD106" s="512"/>
      <c r="EBL106" s="512"/>
      <c r="EBT106" s="512"/>
      <c r="ECB106" s="512"/>
      <c r="ECJ106" s="512"/>
      <c r="ECR106" s="512"/>
      <c r="ECZ106" s="512"/>
      <c r="EDH106" s="512"/>
      <c r="EDP106" s="512"/>
      <c r="EDX106" s="512"/>
      <c r="EEF106" s="512"/>
      <c r="EEN106" s="512"/>
      <c r="EEV106" s="512"/>
      <c r="EFD106" s="512"/>
      <c r="EFL106" s="512"/>
      <c r="EFT106" s="512"/>
      <c r="EGB106" s="512"/>
      <c r="EGJ106" s="512"/>
      <c r="EGR106" s="512"/>
      <c r="EGZ106" s="512"/>
      <c r="EHH106" s="512"/>
      <c r="EHP106" s="512"/>
      <c r="EHX106" s="512"/>
      <c r="EIF106" s="512"/>
      <c r="EIN106" s="512"/>
      <c r="EIV106" s="512"/>
      <c r="EJD106" s="512"/>
      <c r="EJL106" s="512"/>
      <c r="EJT106" s="512"/>
      <c r="EKB106" s="512"/>
      <c r="EKJ106" s="512"/>
      <c r="EKR106" s="512"/>
      <c r="EKZ106" s="512"/>
      <c r="ELH106" s="512"/>
      <c r="ELP106" s="512"/>
      <c r="ELX106" s="512"/>
      <c r="EMF106" s="512"/>
      <c r="EMN106" s="512"/>
      <c r="EMV106" s="512"/>
      <c r="END106" s="512"/>
      <c r="ENL106" s="512"/>
      <c r="ENT106" s="512"/>
      <c r="EOB106" s="512"/>
      <c r="EOJ106" s="512"/>
      <c r="EOR106" s="512"/>
      <c r="EOZ106" s="512"/>
      <c r="EPH106" s="512"/>
      <c r="EPP106" s="512"/>
      <c r="EPX106" s="512"/>
      <c r="EQF106" s="512"/>
      <c r="EQN106" s="512"/>
      <c r="EQV106" s="512"/>
      <c r="ERD106" s="512"/>
      <c r="ERL106" s="512"/>
      <c r="ERT106" s="512"/>
      <c r="ESB106" s="512"/>
      <c r="ESJ106" s="512"/>
      <c r="ESR106" s="512"/>
      <c r="ESZ106" s="512"/>
      <c r="ETH106" s="512"/>
      <c r="ETP106" s="512"/>
      <c r="ETX106" s="512"/>
      <c r="EUF106" s="512"/>
      <c r="EUN106" s="512"/>
      <c r="EUV106" s="512"/>
      <c r="EVD106" s="512"/>
      <c r="EVL106" s="512"/>
      <c r="EVT106" s="512"/>
      <c r="EWB106" s="512"/>
      <c r="EWJ106" s="512"/>
      <c r="EWR106" s="512"/>
      <c r="EWZ106" s="512"/>
      <c r="EXH106" s="512"/>
      <c r="EXP106" s="512"/>
      <c r="EXX106" s="512"/>
      <c r="EYF106" s="512"/>
      <c r="EYN106" s="512"/>
      <c r="EYV106" s="512"/>
      <c r="EZD106" s="512"/>
      <c r="EZL106" s="512"/>
      <c r="EZT106" s="512"/>
      <c r="FAB106" s="512"/>
      <c r="FAJ106" s="512"/>
      <c r="FAR106" s="512"/>
      <c r="FAZ106" s="512"/>
      <c r="FBH106" s="512"/>
      <c r="FBP106" s="512"/>
      <c r="FBX106" s="512"/>
      <c r="FCF106" s="512"/>
      <c r="FCN106" s="512"/>
      <c r="FCV106" s="512"/>
      <c r="FDD106" s="512"/>
      <c r="FDL106" s="512"/>
      <c r="FDT106" s="512"/>
      <c r="FEB106" s="512"/>
      <c r="FEJ106" s="512"/>
      <c r="FER106" s="512"/>
      <c r="FEZ106" s="512"/>
      <c r="FFH106" s="512"/>
      <c r="FFP106" s="512"/>
      <c r="FFX106" s="512"/>
      <c r="FGF106" s="512"/>
      <c r="FGN106" s="512"/>
      <c r="FGV106" s="512"/>
      <c r="FHD106" s="512"/>
      <c r="FHL106" s="512"/>
      <c r="FHT106" s="512"/>
      <c r="FIB106" s="512"/>
      <c r="FIJ106" s="512"/>
      <c r="FIR106" s="512"/>
      <c r="FIZ106" s="512"/>
      <c r="FJH106" s="512"/>
      <c r="FJP106" s="512"/>
      <c r="FJX106" s="512"/>
      <c r="FKF106" s="512"/>
      <c r="FKN106" s="512"/>
      <c r="FKV106" s="512"/>
      <c r="FLD106" s="512"/>
      <c r="FLL106" s="512"/>
      <c r="FLT106" s="512"/>
      <c r="FMB106" s="512"/>
      <c r="FMJ106" s="512"/>
      <c r="FMR106" s="512"/>
      <c r="FMZ106" s="512"/>
      <c r="FNH106" s="512"/>
      <c r="FNP106" s="512"/>
      <c r="FNX106" s="512"/>
      <c r="FOF106" s="512"/>
      <c r="FON106" s="512"/>
      <c r="FOV106" s="512"/>
      <c r="FPD106" s="512"/>
      <c r="FPL106" s="512"/>
      <c r="FPT106" s="512"/>
      <c r="FQB106" s="512"/>
      <c r="FQJ106" s="512"/>
      <c r="FQR106" s="512"/>
      <c r="FQZ106" s="512"/>
      <c r="FRH106" s="512"/>
      <c r="FRP106" s="512"/>
      <c r="FRX106" s="512"/>
      <c r="FSF106" s="512"/>
      <c r="FSN106" s="512"/>
      <c r="FSV106" s="512"/>
      <c r="FTD106" s="512"/>
      <c r="FTL106" s="512"/>
      <c r="FTT106" s="512"/>
      <c r="FUB106" s="512"/>
      <c r="FUJ106" s="512"/>
      <c r="FUR106" s="512"/>
      <c r="FUZ106" s="512"/>
      <c r="FVH106" s="512"/>
      <c r="FVP106" s="512"/>
      <c r="FVX106" s="512"/>
      <c r="FWF106" s="512"/>
      <c r="FWN106" s="512"/>
      <c r="FWV106" s="512"/>
      <c r="FXD106" s="512"/>
      <c r="FXL106" s="512"/>
      <c r="FXT106" s="512"/>
      <c r="FYB106" s="512"/>
      <c r="FYJ106" s="512"/>
      <c r="FYR106" s="512"/>
      <c r="FYZ106" s="512"/>
      <c r="FZH106" s="512"/>
      <c r="FZP106" s="512"/>
      <c r="FZX106" s="512"/>
      <c r="GAF106" s="512"/>
      <c r="GAN106" s="512"/>
      <c r="GAV106" s="512"/>
      <c r="GBD106" s="512"/>
      <c r="GBL106" s="512"/>
      <c r="GBT106" s="512"/>
      <c r="GCB106" s="512"/>
      <c r="GCJ106" s="512"/>
      <c r="GCR106" s="512"/>
      <c r="GCZ106" s="512"/>
      <c r="GDH106" s="512"/>
      <c r="GDP106" s="512"/>
      <c r="GDX106" s="512"/>
      <c r="GEF106" s="512"/>
      <c r="GEN106" s="512"/>
      <c r="GEV106" s="512"/>
      <c r="GFD106" s="512"/>
      <c r="GFL106" s="512"/>
      <c r="GFT106" s="512"/>
      <c r="GGB106" s="512"/>
      <c r="GGJ106" s="512"/>
      <c r="GGR106" s="512"/>
      <c r="GGZ106" s="512"/>
      <c r="GHH106" s="512"/>
      <c r="GHP106" s="512"/>
      <c r="GHX106" s="512"/>
      <c r="GIF106" s="512"/>
      <c r="GIN106" s="512"/>
      <c r="GIV106" s="512"/>
      <c r="GJD106" s="512"/>
      <c r="GJL106" s="512"/>
      <c r="GJT106" s="512"/>
      <c r="GKB106" s="512"/>
      <c r="GKJ106" s="512"/>
      <c r="GKR106" s="512"/>
      <c r="GKZ106" s="512"/>
      <c r="GLH106" s="512"/>
      <c r="GLP106" s="512"/>
      <c r="GLX106" s="512"/>
      <c r="GMF106" s="512"/>
      <c r="GMN106" s="512"/>
      <c r="GMV106" s="512"/>
      <c r="GND106" s="512"/>
      <c r="GNL106" s="512"/>
      <c r="GNT106" s="512"/>
      <c r="GOB106" s="512"/>
      <c r="GOJ106" s="512"/>
      <c r="GOR106" s="512"/>
      <c r="GOZ106" s="512"/>
      <c r="GPH106" s="512"/>
      <c r="GPP106" s="512"/>
      <c r="GPX106" s="512"/>
      <c r="GQF106" s="512"/>
      <c r="GQN106" s="512"/>
      <c r="GQV106" s="512"/>
      <c r="GRD106" s="512"/>
      <c r="GRL106" s="512"/>
      <c r="GRT106" s="512"/>
      <c r="GSB106" s="512"/>
      <c r="GSJ106" s="512"/>
      <c r="GSR106" s="512"/>
      <c r="GSZ106" s="512"/>
      <c r="GTH106" s="512"/>
      <c r="GTP106" s="512"/>
      <c r="GTX106" s="512"/>
      <c r="GUF106" s="512"/>
      <c r="GUN106" s="512"/>
      <c r="GUV106" s="512"/>
      <c r="GVD106" s="512"/>
      <c r="GVL106" s="512"/>
      <c r="GVT106" s="512"/>
      <c r="GWB106" s="512"/>
      <c r="GWJ106" s="512"/>
      <c r="GWR106" s="512"/>
      <c r="GWZ106" s="512"/>
      <c r="GXH106" s="512"/>
      <c r="GXP106" s="512"/>
      <c r="GXX106" s="512"/>
      <c r="GYF106" s="512"/>
      <c r="GYN106" s="512"/>
      <c r="GYV106" s="512"/>
      <c r="GZD106" s="512"/>
      <c r="GZL106" s="512"/>
      <c r="GZT106" s="512"/>
      <c r="HAB106" s="512"/>
      <c r="HAJ106" s="512"/>
      <c r="HAR106" s="512"/>
      <c r="HAZ106" s="512"/>
      <c r="HBH106" s="512"/>
      <c r="HBP106" s="512"/>
      <c r="HBX106" s="512"/>
      <c r="HCF106" s="512"/>
      <c r="HCN106" s="512"/>
      <c r="HCV106" s="512"/>
      <c r="HDD106" s="512"/>
      <c r="HDL106" s="512"/>
      <c r="HDT106" s="512"/>
      <c r="HEB106" s="512"/>
      <c r="HEJ106" s="512"/>
      <c r="HER106" s="512"/>
      <c r="HEZ106" s="512"/>
      <c r="HFH106" s="512"/>
      <c r="HFP106" s="512"/>
      <c r="HFX106" s="512"/>
      <c r="HGF106" s="512"/>
      <c r="HGN106" s="512"/>
      <c r="HGV106" s="512"/>
      <c r="HHD106" s="512"/>
      <c r="HHL106" s="512"/>
      <c r="HHT106" s="512"/>
      <c r="HIB106" s="512"/>
      <c r="HIJ106" s="512"/>
      <c r="HIR106" s="512"/>
      <c r="HIZ106" s="512"/>
      <c r="HJH106" s="512"/>
      <c r="HJP106" s="512"/>
      <c r="HJX106" s="512"/>
      <c r="HKF106" s="512"/>
      <c r="HKN106" s="512"/>
      <c r="HKV106" s="512"/>
      <c r="HLD106" s="512"/>
      <c r="HLL106" s="512"/>
      <c r="HLT106" s="512"/>
      <c r="HMB106" s="512"/>
      <c r="HMJ106" s="512"/>
      <c r="HMR106" s="512"/>
      <c r="HMZ106" s="512"/>
      <c r="HNH106" s="512"/>
      <c r="HNP106" s="512"/>
      <c r="HNX106" s="512"/>
      <c r="HOF106" s="512"/>
      <c r="HON106" s="512"/>
      <c r="HOV106" s="512"/>
      <c r="HPD106" s="512"/>
      <c r="HPL106" s="512"/>
      <c r="HPT106" s="512"/>
      <c r="HQB106" s="512"/>
      <c r="HQJ106" s="512"/>
      <c r="HQR106" s="512"/>
      <c r="HQZ106" s="512"/>
      <c r="HRH106" s="512"/>
      <c r="HRP106" s="512"/>
      <c r="HRX106" s="512"/>
      <c r="HSF106" s="512"/>
      <c r="HSN106" s="512"/>
      <c r="HSV106" s="512"/>
      <c r="HTD106" s="512"/>
      <c r="HTL106" s="512"/>
      <c r="HTT106" s="512"/>
      <c r="HUB106" s="512"/>
      <c r="HUJ106" s="512"/>
      <c r="HUR106" s="512"/>
      <c r="HUZ106" s="512"/>
      <c r="HVH106" s="512"/>
      <c r="HVP106" s="512"/>
      <c r="HVX106" s="512"/>
      <c r="HWF106" s="512"/>
      <c r="HWN106" s="512"/>
      <c r="HWV106" s="512"/>
      <c r="HXD106" s="512"/>
      <c r="HXL106" s="512"/>
      <c r="HXT106" s="512"/>
      <c r="HYB106" s="512"/>
      <c r="HYJ106" s="512"/>
      <c r="HYR106" s="512"/>
      <c r="HYZ106" s="512"/>
      <c r="HZH106" s="512"/>
      <c r="HZP106" s="512"/>
      <c r="HZX106" s="512"/>
      <c r="IAF106" s="512"/>
      <c r="IAN106" s="512"/>
      <c r="IAV106" s="512"/>
      <c r="IBD106" s="512"/>
      <c r="IBL106" s="512"/>
      <c r="IBT106" s="512"/>
      <c r="ICB106" s="512"/>
      <c r="ICJ106" s="512"/>
      <c r="ICR106" s="512"/>
      <c r="ICZ106" s="512"/>
      <c r="IDH106" s="512"/>
      <c r="IDP106" s="512"/>
      <c r="IDX106" s="512"/>
      <c r="IEF106" s="512"/>
      <c r="IEN106" s="512"/>
      <c r="IEV106" s="512"/>
      <c r="IFD106" s="512"/>
      <c r="IFL106" s="512"/>
      <c r="IFT106" s="512"/>
      <c r="IGB106" s="512"/>
      <c r="IGJ106" s="512"/>
      <c r="IGR106" s="512"/>
      <c r="IGZ106" s="512"/>
      <c r="IHH106" s="512"/>
      <c r="IHP106" s="512"/>
      <c r="IHX106" s="512"/>
      <c r="IIF106" s="512"/>
      <c r="IIN106" s="512"/>
      <c r="IIV106" s="512"/>
      <c r="IJD106" s="512"/>
      <c r="IJL106" s="512"/>
      <c r="IJT106" s="512"/>
      <c r="IKB106" s="512"/>
      <c r="IKJ106" s="512"/>
      <c r="IKR106" s="512"/>
      <c r="IKZ106" s="512"/>
      <c r="ILH106" s="512"/>
      <c r="ILP106" s="512"/>
      <c r="ILX106" s="512"/>
      <c r="IMF106" s="512"/>
      <c r="IMN106" s="512"/>
      <c r="IMV106" s="512"/>
      <c r="IND106" s="512"/>
      <c r="INL106" s="512"/>
      <c r="INT106" s="512"/>
      <c r="IOB106" s="512"/>
      <c r="IOJ106" s="512"/>
      <c r="IOR106" s="512"/>
      <c r="IOZ106" s="512"/>
      <c r="IPH106" s="512"/>
      <c r="IPP106" s="512"/>
      <c r="IPX106" s="512"/>
      <c r="IQF106" s="512"/>
      <c r="IQN106" s="512"/>
      <c r="IQV106" s="512"/>
      <c r="IRD106" s="512"/>
      <c r="IRL106" s="512"/>
      <c r="IRT106" s="512"/>
      <c r="ISB106" s="512"/>
      <c r="ISJ106" s="512"/>
      <c r="ISR106" s="512"/>
      <c r="ISZ106" s="512"/>
      <c r="ITH106" s="512"/>
      <c r="ITP106" s="512"/>
      <c r="ITX106" s="512"/>
      <c r="IUF106" s="512"/>
      <c r="IUN106" s="512"/>
      <c r="IUV106" s="512"/>
      <c r="IVD106" s="512"/>
      <c r="IVL106" s="512"/>
      <c r="IVT106" s="512"/>
      <c r="IWB106" s="512"/>
      <c r="IWJ106" s="512"/>
      <c r="IWR106" s="512"/>
      <c r="IWZ106" s="512"/>
      <c r="IXH106" s="512"/>
      <c r="IXP106" s="512"/>
      <c r="IXX106" s="512"/>
      <c r="IYF106" s="512"/>
      <c r="IYN106" s="512"/>
      <c r="IYV106" s="512"/>
      <c r="IZD106" s="512"/>
      <c r="IZL106" s="512"/>
      <c r="IZT106" s="512"/>
      <c r="JAB106" s="512"/>
      <c r="JAJ106" s="512"/>
      <c r="JAR106" s="512"/>
      <c r="JAZ106" s="512"/>
      <c r="JBH106" s="512"/>
      <c r="JBP106" s="512"/>
      <c r="JBX106" s="512"/>
      <c r="JCF106" s="512"/>
      <c r="JCN106" s="512"/>
      <c r="JCV106" s="512"/>
      <c r="JDD106" s="512"/>
      <c r="JDL106" s="512"/>
      <c r="JDT106" s="512"/>
      <c r="JEB106" s="512"/>
      <c r="JEJ106" s="512"/>
      <c r="JER106" s="512"/>
      <c r="JEZ106" s="512"/>
      <c r="JFH106" s="512"/>
      <c r="JFP106" s="512"/>
      <c r="JFX106" s="512"/>
      <c r="JGF106" s="512"/>
      <c r="JGN106" s="512"/>
      <c r="JGV106" s="512"/>
      <c r="JHD106" s="512"/>
      <c r="JHL106" s="512"/>
      <c r="JHT106" s="512"/>
      <c r="JIB106" s="512"/>
      <c r="JIJ106" s="512"/>
      <c r="JIR106" s="512"/>
      <c r="JIZ106" s="512"/>
      <c r="JJH106" s="512"/>
      <c r="JJP106" s="512"/>
      <c r="JJX106" s="512"/>
      <c r="JKF106" s="512"/>
      <c r="JKN106" s="512"/>
      <c r="JKV106" s="512"/>
      <c r="JLD106" s="512"/>
      <c r="JLL106" s="512"/>
      <c r="JLT106" s="512"/>
      <c r="JMB106" s="512"/>
      <c r="JMJ106" s="512"/>
      <c r="JMR106" s="512"/>
      <c r="JMZ106" s="512"/>
      <c r="JNH106" s="512"/>
      <c r="JNP106" s="512"/>
      <c r="JNX106" s="512"/>
      <c r="JOF106" s="512"/>
      <c r="JON106" s="512"/>
      <c r="JOV106" s="512"/>
      <c r="JPD106" s="512"/>
      <c r="JPL106" s="512"/>
      <c r="JPT106" s="512"/>
      <c r="JQB106" s="512"/>
      <c r="JQJ106" s="512"/>
      <c r="JQR106" s="512"/>
      <c r="JQZ106" s="512"/>
      <c r="JRH106" s="512"/>
      <c r="JRP106" s="512"/>
      <c r="JRX106" s="512"/>
      <c r="JSF106" s="512"/>
      <c r="JSN106" s="512"/>
      <c r="JSV106" s="512"/>
      <c r="JTD106" s="512"/>
      <c r="JTL106" s="512"/>
      <c r="JTT106" s="512"/>
      <c r="JUB106" s="512"/>
      <c r="JUJ106" s="512"/>
      <c r="JUR106" s="512"/>
      <c r="JUZ106" s="512"/>
      <c r="JVH106" s="512"/>
      <c r="JVP106" s="512"/>
      <c r="JVX106" s="512"/>
      <c r="JWF106" s="512"/>
      <c r="JWN106" s="512"/>
      <c r="JWV106" s="512"/>
      <c r="JXD106" s="512"/>
      <c r="JXL106" s="512"/>
      <c r="JXT106" s="512"/>
      <c r="JYB106" s="512"/>
      <c r="JYJ106" s="512"/>
      <c r="JYR106" s="512"/>
      <c r="JYZ106" s="512"/>
      <c r="JZH106" s="512"/>
      <c r="JZP106" s="512"/>
      <c r="JZX106" s="512"/>
      <c r="KAF106" s="512"/>
      <c r="KAN106" s="512"/>
      <c r="KAV106" s="512"/>
      <c r="KBD106" s="512"/>
      <c r="KBL106" s="512"/>
      <c r="KBT106" s="512"/>
      <c r="KCB106" s="512"/>
      <c r="KCJ106" s="512"/>
      <c r="KCR106" s="512"/>
      <c r="KCZ106" s="512"/>
      <c r="KDH106" s="512"/>
      <c r="KDP106" s="512"/>
      <c r="KDX106" s="512"/>
      <c r="KEF106" s="512"/>
      <c r="KEN106" s="512"/>
      <c r="KEV106" s="512"/>
      <c r="KFD106" s="512"/>
      <c r="KFL106" s="512"/>
      <c r="KFT106" s="512"/>
      <c r="KGB106" s="512"/>
      <c r="KGJ106" s="512"/>
      <c r="KGR106" s="512"/>
      <c r="KGZ106" s="512"/>
      <c r="KHH106" s="512"/>
      <c r="KHP106" s="512"/>
      <c r="KHX106" s="512"/>
      <c r="KIF106" s="512"/>
      <c r="KIN106" s="512"/>
      <c r="KIV106" s="512"/>
      <c r="KJD106" s="512"/>
      <c r="KJL106" s="512"/>
      <c r="KJT106" s="512"/>
      <c r="KKB106" s="512"/>
      <c r="KKJ106" s="512"/>
      <c r="KKR106" s="512"/>
      <c r="KKZ106" s="512"/>
      <c r="KLH106" s="512"/>
      <c r="KLP106" s="512"/>
      <c r="KLX106" s="512"/>
      <c r="KMF106" s="512"/>
      <c r="KMN106" s="512"/>
      <c r="KMV106" s="512"/>
      <c r="KND106" s="512"/>
      <c r="KNL106" s="512"/>
      <c r="KNT106" s="512"/>
      <c r="KOB106" s="512"/>
      <c r="KOJ106" s="512"/>
      <c r="KOR106" s="512"/>
      <c r="KOZ106" s="512"/>
      <c r="KPH106" s="512"/>
      <c r="KPP106" s="512"/>
      <c r="KPX106" s="512"/>
      <c r="KQF106" s="512"/>
      <c r="KQN106" s="512"/>
      <c r="KQV106" s="512"/>
      <c r="KRD106" s="512"/>
      <c r="KRL106" s="512"/>
      <c r="KRT106" s="512"/>
      <c r="KSB106" s="512"/>
      <c r="KSJ106" s="512"/>
      <c r="KSR106" s="512"/>
      <c r="KSZ106" s="512"/>
      <c r="KTH106" s="512"/>
      <c r="KTP106" s="512"/>
      <c r="KTX106" s="512"/>
      <c r="KUF106" s="512"/>
      <c r="KUN106" s="512"/>
      <c r="KUV106" s="512"/>
      <c r="KVD106" s="512"/>
      <c r="KVL106" s="512"/>
      <c r="KVT106" s="512"/>
      <c r="KWB106" s="512"/>
      <c r="KWJ106" s="512"/>
      <c r="KWR106" s="512"/>
      <c r="KWZ106" s="512"/>
      <c r="KXH106" s="512"/>
      <c r="KXP106" s="512"/>
      <c r="KXX106" s="512"/>
      <c r="KYF106" s="512"/>
      <c r="KYN106" s="512"/>
      <c r="KYV106" s="512"/>
      <c r="KZD106" s="512"/>
      <c r="KZL106" s="512"/>
      <c r="KZT106" s="512"/>
      <c r="LAB106" s="512"/>
      <c r="LAJ106" s="512"/>
      <c r="LAR106" s="512"/>
      <c r="LAZ106" s="512"/>
      <c r="LBH106" s="512"/>
      <c r="LBP106" s="512"/>
      <c r="LBX106" s="512"/>
      <c r="LCF106" s="512"/>
      <c r="LCN106" s="512"/>
      <c r="LCV106" s="512"/>
      <c r="LDD106" s="512"/>
      <c r="LDL106" s="512"/>
      <c r="LDT106" s="512"/>
      <c r="LEB106" s="512"/>
      <c r="LEJ106" s="512"/>
      <c r="LER106" s="512"/>
      <c r="LEZ106" s="512"/>
      <c r="LFH106" s="512"/>
      <c r="LFP106" s="512"/>
      <c r="LFX106" s="512"/>
      <c r="LGF106" s="512"/>
      <c r="LGN106" s="512"/>
      <c r="LGV106" s="512"/>
      <c r="LHD106" s="512"/>
      <c r="LHL106" s="512"/>
      <c r="LHT106" s="512"/>
      <c r="LIB106" s="512"/>
      <c r="LIJ106" s="512"/>
      <c r="LIR106" s="512"/>
      <c r="LIZ106" s="512"/>
      <c r="LJH106" s="512"/>
      <c r="LJP106" s="512"/>
      <c r="LJX106" s="512"/>
      <c r="LKF106" s="512"/>
      <c r="LKN106" s="512"/>
      <c r="LKV106" s="512"/>
      <c r="LLD106" s="512"/>
      <c r="LLL106" s="512"/>
      <c r="LLT106" s="512"/>
      <c r="LMB106" s="512"/>
      <c r="LMJ106" s="512"/>
      <c r="LMR106" s="512"/>
      <c r="LMZ106" s="512"/>
      <c r="LNH106" s="512"/>
      <c r="LNP106" s="512"/>
      <c r="LNX106" s="512"/>
      <c r="LOF106" s="512"/>
      <c r="LON106" s="512"/>
      <c r="LOV106" s="512"/>
      <c r="LPD106" s="512"/>
      <c r="LPL106" s="512"/>
      <c r="LPT106" s="512"/>
      <c r="LQB106" s="512"/>
      <c r="LQJ106" s="512"/>
      <c r="LQR106" s="512"/>
      <c r="LQZ106" s="512"/>
      <c r="LRH106" s="512"/>
      <c r="LRP106" s="512"/>
      <c r="LRX106" s="512"/>
      <c r="LSF106" s="512"/>
      <c r="LSN106" s="512"/>
      <c r="LSV106" s="512"/>
      <c r="LTD106" s="512"/>
      <c r="LTL106" s="512"/>
      <c r="LTT106" s="512"/>
      <c r="LUB106" s="512"/>
      <c r="LUJ106" s="512"/>
      <c r="LUR106" s="512"/>
      <c r="LUZ106" s="512"/>
      <c r="LVH106" s="512"/>
      <c r="LVP106" s="512"/>
      <c r="LVX106" s="512"/>
      <c r="LWF106" s="512"/>
      <c r="LWN106" s="512"/>
      <c r="LWV106" s="512"/>
      <c r="LXD106" s="512"/>
      <c r="LXL106" s="512"/>
      <c r="LXT106" s="512"/>
      <c r="LYB106" s="512"/>
      <c r="LYJ106" s="512"/>
      <c r="LYR106" s="512"/>
      <c r="LYZ106" s="512"/>
      <c r="LZH106" s="512"/>
      <c r="LZP106" s="512"/>
      <c r="LZX106" s="512"/>
      <c r="MAF106" s="512"/>
      <c r="MAN106" s="512"/>
      <c r="MAV106" s="512"/>
      <c r="MBD106" s="512"/>
      <c r="MBL106" s="512"/>
      <c r="MBT106" s="512"/>
      <c r="MCB106" s="512"/>
      <c r="MCJ106" s="512"/>
      <c r="MCR106" s="512"/>
      <c r="MCZ106" s="512"/>
      <c r="MDH106" s="512"/>
      <c r="MDP106" s="512"/>
      <c r="MDX106" s="512"/>
      <c r="MEF106" s="512"/>
      <c r="MEN106" s="512"/>
      <c r="MEV106" s="512"/>
      <c r="MFD106" s="512"/>
      <c r="MFL106" s="512"/>
      <c r="MFT106" s="512"/>
      <c r="MGB106" s="512"/>
      <c r="MGJ106" s="512"/>
      <c r="MGR106" s="512"/>
      <c r="MGZ106" s="512"/>
      <c r="MHH106" s="512"/>
      <c r="MHP106" s="512"/>
      <c r="MHX106" s="512"/>
      <c r="MIF106" s="512"/>
      <c r="MIN106" s="512"/>
      <c r="MIV106" s="512"/>
      <c r="MJD106" s="512"/>
      <c r="MJL106" s="512"/>
      <c r="MJT106" s="512"/>
      <c r="MKB106" s="512"/>
      <c r="MKJ106" s="512"/>
      <c r="MKR106" s="512"/>
      <c r="MKZ106" s="512"/>
      <c r="MLH106" s="512"/>
      <c r="MLP106" s="512"/>
      <c r="MLX106" s="512"/>
      <c r="MMF106" s="512"/>
      <c r="MMN106" s="512"/>
      <c r="MMV106" s="512"/>
      <c r="MND106" s="512"/>
      <c r="MNL106" s="512"/>
      <c r="MNT106" s="512"/>
      <c r="MOB106" s="512"/>
      <c r="MOJ106" s="512"/>
      <c r="MOR106" s="512"/>
      <c r="MOZ106" s="512"/>
      <c r="MPH106" s="512"/>
      <c r="MPP106" s="512"/>
      <c r="MPX106" s="512"/>
      <c r="MQF106" s="512"/>
      <c r="MQN106" s="512"/>
      <c r="MQV106" s="512"/>
      <c r="MRD106" s="512"/>
      <c r="MRL106" s="512"/>
      <c r="MRT106" s="512"/>
      <c r="MSB106" s="512"/>
      <c r="MSJ106" s="512"/>
      <c r="MSR106" s="512"/>
      <c r="MSZ106" s="512"/>
      <c r="MTH106" s="512"/>
      <c r="MTP106" s="512"/>
      <c r="MTX106" s="512"/>
      <c r="MUF106" s="512"/>
      <c r="MUN106" s="512"/>
      <c r="MUV106" s="512"/>
      <c r="MVD106" s="512"/>
      <c r="MVL106" s="512"/>
      <c r="MVT106" s="512"/>
      <c r="MWB106" s="512"/>
      <c r="MWJ106" s="512"/>
      <c r="MWR106" s="512"/>
      <c r="MWZ106" s="512"/>
      <c r="MXH106" s="512"/>
      <c r="MXP106" s="512"/>
      <c r="MXX106" s="512"/>
      <c r="MYF106" s="512"/>
      <c r="MYN106" s="512"/>
      <c r="MYV106" s="512"/>
      <c r="MZD106" s="512"/>
      <c r="MZL106" s="512"/>
      <c r="MZT106" s="512"/>
      <c r="NAB106" s="512"/>
      <c r="NAJ106" s="512"/>
      <c r="NAR106" s="512"/>
      <c r="NAZ106" s="512"/>
      <c r="NBH106" s="512"/>
      <c r="NBP106" s="512"/>
      <c r="NBX106" s="512"/>
      <c r="NCF106" s="512"/>
      <c r="NCN106" s="512"/>
      <c r="NCV106" s="512"/>
      <c r="NDD106" s="512"/>
      <c r="NDL106" s="512"/>
      <c r="NDT106" s="512"/>
      <c r="NEB106" s="512"/>
      <c r="NEJ106" s="512"/>
      <c r="NER106" s="512"/>
      <c r="NEZ106" s="512"/>
      <c r="NFH106" s="512"/>
      <c r="NFP106" s="512"/>
      <c r="NFX106" s="512"/>
      <c r="NGF106" s="512"/>
      <c r="NGN106" s="512"/>
      <c r="NGV106" s="512"/>
      <c r="NHD106" s="512"/>
      <c r="NHL106" s="512"/>
      <c r="NHT106" s="512"/>
      <c r="NIB106" s="512"/>
      <c r="NIJ106" s="512"/>
      <c r="NIR106" s="512"/>
      <c r="NIZ106" s="512"/>
      <c r="NJH106" s="512"/>
      <c r="NJP106" s="512"/>
      <c r="NJX106" s="512"/>
      <c r="NKF106" s="512"/>
      <c r="NKN106" s="512"/>
      <c r="NKV106" s="512"/>
      <c r="NLD106" s="512"/>
      <c r="NLL106" s="512"/>
      <c r="NLT106" s="512"/>
      <c r="NMB106" s="512"/>
      <c r="NMJ106" s="512"/>
      <c r="NMR106" s="512"/>
      <c r="NMZ106" s="512"/>
      <c r="NNH106" s="512"/>
      <c r="NNP106" s="512"/>
      <c r="NNX106" s="512"/>
      <c r="NOF106" s="512"/>
      <c r="NON106" s="512"/>
      <c r="NOV106" s="512"/>
      <c r="NPD106" s="512"/>
      <c r="NPL106" s="512"/>
      <c r="NPT106" s="512"/>
      <c r="NQB106" s="512"/>
      <c r="NQJ106" s="512"/>
      <c r="NQR106" s="512"/>
      <c r="NQZ106" s="512"/>
      <c r="NRH106" s="512"/>
      <c r="NRP106" s="512"/>
      <c r="NRX106" s="512"/>
      <c r="NSF106" s="512"/>
      <c r="NSN106" s="512"/>
      <c r="NSV106" s="512"/>
      <c r="NTD106" s="512"/>
      <c r="NTL106" s="512"/>
      <c r="NTT106" s="512"/>
      <c r="NUB106" s="512"/>
      <c r="NUJ106" s="512"/>
      <c r="NUR106" s="512"/>
      <c r="NUZ106" s="512"/>
      <c r="NVH106" s="512"/>
      <c r="NVP106" s="512"/>
      <c r="NVX106" s="512"/>
      <c r="NWF106" s="512"/>
      <c r="NWN106" s="512"/>
      <c r="NWV106" s="512"/>
      <c r="NXD106" s="512"/>
      <c r="NXL106" s="512"/>
      <c r="NXT106" s="512"/>
      <c r="NYB106" s="512"/>
      <c r="NYJ106" s="512"/>
      <c r="NYR106" s="512"/>
      <c r="NYZ106" s="512"/>
      <c r="NZH106" s="512"/>
      <c r="NZP106" s="512"/>
      <c r="NZX106" s="512"/>
      <c r="OAF106" s="512"/>
      <c r="OAN106" s="512"/>
      <c r="OAV106" s="512"/>
      <c r="OBD106" s="512"/>
      <c r="OBL106" s="512"/>
      <c r="OBT106" s="512"/>
      <c r="OCB106" s="512"/>
      <c r="OCJ106" s="512"/>
      <c r="OCR106" s="512"/>
      <c r="OCZ106" s="512"/>
      <c r="ODH106" s="512"/>
      <c r="ODP106" s="512"/>
      <c r="ODX106" s="512"/>
      <c r="OEF106" s="512"/>
      <c r="OEN106" s="512"/>
      <c r="OEV106" s="512"/>
      <c r="OFD106" s="512"/>
      <c r="OFL106" s="512"/>
      <c r="OFT106" s="512"/>
      <c r="OGB106" s="512"/>
      <c r="OGJ106" s="512"/>
      <c r="OGR106" s="512"/>
      <c r="OGZ106" s="512"/>
      <c r="OHH106" s="512"/>
      <c r="OHP106" s="512"/>
      <c r="OHX106" s="512"/>
      <c r="OIF106" s="512"/>
      <c r="OIN106" s="512"/>
      <c r="OIV106" s="512"/>
      <c r="OJD106" s="512"/>
      <c r="OJL106" s="512"/>
      <c r="OJT106" s="512"/>
      <c r="OKB106" s="512"/>
      <c r="OKJ106" s="512"/>
      <c r="OKR106" s="512"/>
      <c r="OKZ106" s="512"/>
      <c r="OLH106" s="512"/>
      <c r="OLP106" s="512"/>
      <c r="OLX106" s="512"/>
      <c r="OMF106" s="512"/>
      <c r="OMN106" s="512"/>
      <c r="OMV106" s="512"/>
      <c r="OND106" s="512"/>
      <c r="ONL106" s="512"/>
      <c r="ONT106" s="512"/>
      <c r="OOB106" s="512"/>
      <c r="OOJ106" s="512"/>
      <c r="OOR106" s="512"/>
      <c r="OOZ106" s="512"/>
      <c r="OPH106" s="512"/>
      <c r="OPP106" s="512"/>
      <c r="OPX106" s="512"/>
      <c r="OQF106" s="512"/>
      <c r="OQN106" s="512"/>
      <c r="OQV106" s="512"/>
      <c r="ORD106" s="512"/>
      <c r="ORL106" s="512"/>
      <c r="ORT106" s="512"/>
      <c r="OSB106" s="512"/>
      <c r="OSJ106" s="512"/>
      <c r="OSR106" s="512"/>
      <c r="OSZ106" s="512"/>
      <c r="OTH106" s="512"/>
      <c r="OTP106" s="512"/>
      <c r="OTX106" s="512"/>
      <c r="OUF106" s="512"/>
      <c r="OUN106" s="512"/>
      <c r="OUV106" s="512"/>
      <c r="OVD106" s="512"/>
      <c r="OVL106" s="512"/>
      <c r="OVT106" s="512"/>
      <c r="OWB106" s="512"/>
      <c r="OWJ106" s="512"/>
      <c r="OWR106" s="512"/>
      <c r="OWZ106" s="512"/>
      <c r="OXH106" s="512"/>
      <c r="OXP106" s="512"/>
      <c r="OXX106" s="512"/>
      <c r="OYF106" s="512"/>
      <c r="OYN106" s="512"/>
      <c r="OYV106" s="512"/>
      <c r="OZD106" s="512"/>
      <c r="OZL106" s="512"/>
      <c r="OZT106" s="512"/>
      <c r="PAB106" s="512"/>
      <c r="PAJ106" s="512"/>
      <c r="PAR106" s="512"/>
      <c r="PAZ106" s="512"/>
      <c r="PBH106" s="512"/>
      <c r="PBP106" s="512"/>
      <c r="PBX106" s="512"/>
      <c r="PCF106" s="512"/>
      <c r="PCN106" s="512"/>
      <c r="PCV106" s="512"/>
      <c r="PDD106" s="512"/>
      <c r="PDL106" s="512"/>
      <c r="PDT106" s="512"/>
      <c r="PEB106" s="512"/>
      <c r="PEJ106" s="512"/>
      <c r="PER106" s="512"/>
      <c r="PEZ106" s="512"/>
      <c r="PFH106" s="512"/>
      <c r="PFP106" s="512"/>
      <c r="PFX106" s="512"/>
      <c r="PGF106" s="512"/>
      <c r="PGN106" s="512"/>
      <c r="PGV106" s="512"/>
      <c r="PHD106" s="512"/>
      <c r="PHL106" s="512"/>
      <c r="PHT106" s="512"/>
      <c r="PIB106" s="512"/>
      <c r="PIJ106" s="512"/>
      <c r="PIR106" s="512"/>
      <c r="PIZ106" s="512"/>
      <c r="PJH106" s="512"/>
      <c r="PJP106" s="512"/>
      <c r="PJX106" s="512"/>
      <c r="PKF106" s="512"/>
      <c r="PKN106" s="512"/>
      <c r="PKV106" s="512"/>
      <c r="PLD106" s="512"/>
      <c r="PLL106" s="512"/>
      <c r="PLT106" s="512"/>
      <c r="PMB106" s="512"/>
      <c r="PMJ106" s="512"/>
      <c r="PMR106" s="512"/>
      <c r="PMZ106" s="512"/>
      <c r="PNH106" s="512"/>
      <c r="PNP106" s="512"/>
      <c r="PNX106" s="512"/>
      <c r="POF106" s="512"/>
      <c r="PON106" s="512"/>
      <c r="POV106" s="512"/>
      <c r="PPD106" s="512"/>
      <c r="PPL106" s="512"/>
      <c r="PPT106" s="512"/>
      <c r="PQB106" s="512"/>
      <c r="PQJ106" s="512"/>
      <c r="PQR106" s="512"/>
      <c r="PQZ106" s="512"/>
      <c r="PRH106" s="512"/>
      <c r="PRP106" s="512"/>
      <c r="PRX106" s="512"/>
      <c r="PSF106" s="512"/>
      <c r="PSN106" s="512"/>
      <c r="PSV106" s="512"/>
      <c r="PTD106" s="512"/>
      <c r="PTL106" s="512"/>
      <c r="PTT106" s="512"/>
      <c r="PUB106" s="512"/>
      <c r="PUJ106" s="512"/>
      <c r="PUR106" s="512"/>
      <c r="PUZ106" s="512"/>
      <c r="PVH106" s="512"/>
      <c r="PVP106" s="512"/>
      <c r="PVX106" s="512"/>
      <c r="PWF106" s="512"/>
      <c r="PWN106" s="512"/>
      <c r="PWV106" s="512"/>
      <c r="PXD106" s="512"/>
      <c r="PXL106" s="512"/>
      <c r="PXT106" s="512"/>
      <c r="PYB106" s="512"/>
      <c r="PYJ106" s="512"/>
      <c r="PYR106" s="512"/>
      <c r="PYZ106" s="512"/>
      <c r="PZH106" s="512"/>
      <c r="PZP106" s="512"/>
      <c r="PZX106" s="512"/>
      <c r="QAF106" s="512"/>
      <c r="QAN106" s="512"/>
      <c r="QAV106" s="512"/>
      <c r="QBD106" s="512"/>
      <c r="QBL106" s="512"/>
      <c r="QBT106" s="512"/>
      <c r="QCB106" s="512"/>
      <c r="QCJ106" s="512"/>
      <c r="QCR106" s="512"/>
      <c r="QCZ106" s="512"/>
      <c r="QDH106" s="512"/>
      <c r="QDP106" s="512"/>
      <c r="QDX106" s="512"/>
      <c r="QEF106" s="512"/>
      <c r="QEN106" s="512"/>
      <c r="QEV106" s="512"/>
      <c r="QFD106" s="512"/>
      <c r="QFL106" s="512"/>
      <c r="QFT106" s="512"/>
      <c r="QGB106" s="512"/>
      <c r="QGJ106" s="512"/>
      <c r="QGR106" s="512"/>
      <c r="QGZ106" s="512"/>
      <c r="QHH106" s="512"/>
      <c r="QHP106" s="512"/>
      <c r="QHX106" s="512"/>
      <c r="QIF106" s="512"/>
      <c r="QIN106" s="512"/>
      <c r="QIV106" s="512"/>
      <c r="QJD106" s="512"/>
      <c r="QJL106" s="512"/>
      <c r="QJT106" s="512"/>
      <c r="QKB106" s="512"/>
      <c r="QKJ106" s="512"/>
      <c r="QKR106" s="512"/>
      <c r="QKZ106" s="512"/>
      <c r="QLH106" s="512"/>
      <c r="QLP106" s="512"/>
      <c r="QLX106" s="512"/>
      <c r="QMF106" s="512"/>
      <c r="QMN106" s="512"/>
      <c r="QMV106" s="512"/>
      <c r="QND106" s="512"/>
      <c r="QNL106" s="512"/>
      <c r="QNT106" s="512"/>
      <c r="QOB106" s="512"/>
      <c r="QOJ106" s="512"/>
      <c r="QOR106" s="512"/>
      <c r="QOZ106" s="512"/>
      <c r="QPH106" s="512"/>
      <c r="QPP106" s="512"/>
      <c r="QPX106" s="512"/>
      <c r="QQF106" s="512"/>
      <c r="QQN106" s="512"/>
      <c r="QQV106" s="512"/>
      <c r="QRD106" s="512"/>
      <c r="QRL106" s="512"/>
      <c r="QRT106" s="512"/>
      <c r="QSB106" s="512"/>
      <c r="QSJ106" s="512"/>
      <c r="QSR106" s="512"/>
      <c r="QSZ106" s="512"/>
      <c r="QTH106" s="512"/>
      <c r="QTP106" s="512"/>
      <c r="QTX106" s="512"/>
      <c r="QUF106" s="512"/>
      <c r="QUN106" s="512"/>
      <c r="QUV106" s="512"/>
      <c r="QVD106" s="512"/>
      <c r="QVL106" s="512"/>
      <c r="QVT106" s="512"/>
      <c r="QWB106" s="512"/>
      <c r="QWJ106" s="512"/>
      <c r="QWR106" s="512"/>
      <c r="QWZ106" s="512"/>
      <c r="QXH106" s="512"/>
      <c r="QXP106" s="512"/>
      <c r="QXX106" s="512"/>
      <c r="QYF106" s="512"/>
      <c r="QYN106" s="512"/>
      <c r="QYV106" s="512"/>
      <c r="QZD106" s="512"/>
      <c r="QZL106" s="512"/>
      <c r="QZT106" s="512"/>
      <c r="RAB106" s="512"/>
      <c r="RAJ106" s="512"/>
      <c r="RAR106" s="512"/>
      <c r="RAZ106" s="512"/>
      <c r="RBH106" s="512"/>
      <c r="RBP106" s="512"/>
      <c r="RBX106" s="512"/>
      <c r="RCF106" s="512"/>
      <c r="RCN106" s="512"/>
      <c r="RCV106" s="512"/>
      <c r="RDD106" s="512"/>
      <c r="RDL106" s="512"/>
      <c r="RDT106" s="512"/>
      <c r="REB106" s="512"/>
      <c r="REJ106" s="512"/>
      <c r="RER106" s="512"/>
      <c r="REZ106" s="512"/>
      <c r="RFH106" s="512"/>
      <c r="RFP106" s="512"/>
      <c r="RFX106" s="512"/>
      <c r="RGF106" s="512"/>
      <c r="RGN106" s="512"/>
      <c r="RGV106" s="512"/>
      <c r="RHD106" s="512"/>
      <c r="RHL106" s="512"/>
      <c r="RHT106" s="512"/>
      <c r="RIB106" s="512"/>
      <c r="RIJ106" s="512"/>
      <c r="RIR106" s="512"/>
      <c r="RIZ106" s="512"/>
      <c r="RJH106" s="512"/>
      <c r="RJP106" s="512"/>
      <c r="RJX106" s="512"/>
      <c r="RKF106" s="512"/>
      <c r="RKN106" s="512"/>
      <c r="RKV106" s="512"/>
      <c r="RLD106" s="512"/>
      <c r="RLL106" s="512"/>
      <c r="RLT106" s="512"/>
      <c r="RMB106" s="512"/>
      <c r="RMJ106" s="512"/>
      <c r="RMR106" s="512"/>
      <c r="RMZ106" s="512"/>
      <c r="RNH106" s="512"/>
      <c r="RNP106" s="512"/>
      <c r="RNX106" s="512"/>
      <c r="ROF106" s="512"/>
      <c r="RON106" s="512"/>
      <c r="ROV106" s="512"/>
      <c r="RPD106" s="512"/>
      <c r="RPL106" s="512"/>
      <c r="RPT106" s="512"/>
      <c r="RQB106" s="512"/>
      <c r="RQJ106" s="512"/>
      <c r="RQR106" s="512"/>
      <c r="RQZ106" s="512"/>
      <c r="RRH106" s="512"/>
      <c r="RRP106" s="512"/>
      <c r="RRX106" s="512"/>
      <c r="RSF106" s="512"/>
      <c r="RSN106" s="512"/>
      <c r="RSV106" s="512"/>
      <c r="RTD106" s="512"/>
      <c r="RTL106" s="512"/>
      <c r="RTT106" s="512"/>
      <c r="RUB106" s="512"/>
      <c r="RUJ106" s="512"/>
      <c r="RUR106" s="512"/>
      <c r="RUZ106" s="512"/>
      <c r="RVH106" s="512"/>
      <c r="RVP106" s="512"/>
      <c r="RVX106" s="512"/>
      <c r="RWF106" s="512"/>
      <c r="RWN106" s="512"/>
      <c r="RWV106" s="512"/>
      <c r="RXD106" s="512"/>
      <c r="RXL106" s="512"/>
      <c r="RXT106" s="512"/>
      <c r="RYB106" s="512"/>
      <c r="RYJ106" s="512"/>
      <c r="RYR106" s="512"/>
      <c r="RYZ106" s="512"/>
      <c r="RZH106" s="512"/>
      <c r="RZP106" s="512"/>
      <c r="RZX106" s="512"/>
      <c r="SAF106" s="512"/>
      <c r="SAN106" s="512"/>
      <c r="SAV106" s="512"/>
      <c r="SBD106" s="512"/>
      <c r="SBL106" s="512"/>
      <c r="SBT106" s="512"/>
      <c r="SCB106" s="512"/>
      <c r="SCJ106" s="512"/>
      <c r="SCR106" s="512"/>
      <c r="SCZ106" s="512"/>
      <c r="SDH106" s="512"/>
      <c r="SDP106" s="512"/>
      <c r="SDX106" s="512"/>
      <c r="SEF106" s="512"/>
      <c r="SEN106" s="512"/>
      <c r="SEV106" s="512"/>
      <c r="SFD106" s="512"/>
      <c r="SFL106" s="512"/>
      <c r="SFT106" s="512"/>
      <c r="SGB106" s="512"/>
      <c r="SGJ106" s="512"/>
      <c r="SGR106" s="512"/>
      <c r="SGZ106" s="512"/>
      <c r="SHH106" s="512"/>
      <c r="SHP106" s="512"/>
      <c r="SHX106" s="512"/>
      <c r="SIF106" s="512"/>
      <c r="SIN106" s="512"/>
      <c r="SIV106" s="512"/>
      <c r="SJD106" s="512"/>
      <c r="SJL106" s="512"/>
      <c r="SJT106" s="512"/>
      <c r="SKB106" s="512"/>
      <c r="SKJ106" s="512"/>
      <c r="SKR106" s="512"/>
      <c r="SKZ106" s="512"/>
      <c r="SLH106" s="512"/>
      <c r="SLP106" s="512"/>
      <c r="SLX106" s="512"/>
      <c r="SMF106" s="512"/>
      <c r="SMN106" s="512"/>
      <c r="SMV106" s="512"/>
      <c r="SND106" s="512"/>
      <c r="SNL106" s="512"/>
      <c r="SNT106" s="512"/>
      <c r="SOB106" s="512"/>
      <c r="SOJ106" s="512"/>
      <c r="SOR106" s="512"/>
      <c r="SOZ106" s="512"/>
      <c r="SPH106" s="512"/>
      <c r="SPP106" s="512"/>
      <c r="SPX106" s="512"/>
      <c r="SQF106" s="512"/>
      <c r="SQN106" s="512"/>
      <c r="SQV106" s="512"/>
      <c r="SRD106" s="512"/>
      <c r="SRL106" s="512"/>
      <c r="SRT106" s="512"/>
      <c r="SSB106" s="512"/>
      <c r="SSJ106" s="512"/>
      <c r="SSR106" s="512"/>
      <c r="SSZ106" s="512"/>
      <c r="STH106" s="512"/>
      <c r="STP106" s="512"/>
      <c r="STX106" s="512"/>
      <c r="SUF106" s="512"/>
      <c r="SUN106" s="512"/>
      <c r="SUV106" s="512"/>
      <c r="SVD106" s="512"/>
      <c r="SVL106" s="512"/>
      <c r="SVT106" s="512"/>
      <c r="SWB106" s="512"/>
      <c r="SWJ106" s="512"/>
      <c r="SWR106" s="512"/>
      <c r="SWZ106" s="512"/>
      <c r="SXH106" s="512"/>
      <c r="SXP106" s="512"/>
      <c r="SXX106" s="512"/>
      <c r="SYF106" s="512"/>
      <c r="SYN106" s="512"/>
      <c r="SYV106" s="512"/>
      <c r="SZD106" s="512"/>
      <c r="SZL106" s="512"/>
      <c r="SZT106" s="512"/>
      <c r="TAB106" s="512"/>
      <c r="TAJ106" s="512"/>
      <c r="TAR106" s="512"/>
      <c r="TAZ106" s="512"/>
      <c r="TBH106" s="512"/>
      <c r="TBP106" s="512"/>
      <c r="TBX106" s="512"/>
      <c r="TCF106" s="512"/>
      <c r="TCN106" s="512"/>
      <c r="TCV106" s="512"/>
      <c r="TDD106" s="512"/>
      <c r="TDL106" s="512"/>
      <c r="TDT106" s="512"/>
      <c r="TEB106" s="512"/>
      <c r="TEJ106" s="512"/>
      <c r="TER106" s="512"/>
      <c r="TEZ106" s="512"/>
      <c r="TFH106" s="512"/>
      <c r="TFP106" s="512"/>
      <c r="TFX106" s="512"/>
      <c r="TGF106" s="512"/>
      <c r="TGN106" s="512"/>
      <c r="TGV106" s="512"/>
      <c r="THD106" s="512"/>
      <c r="THL106" s="512"/>
      <c r="THT106" s="512"/>
      <c r="TIB106" s="512"/>
      <c r="TIJ106" s="512"/>
      <c r="TIR106" s="512"/>
      <c r="TIZ106" s="512"/>
      <c r="TJH106" s="512"/>
      <c r="TJP106" s="512"/>
      <c r="TJX106" s="512"/>
      <c r="TKF106" s="512"/>
      <c r="TKN106" s="512"/>
      <c r="TKV106" s="512"/>
      <c r="TLD106" s="512"/>
      <c r="TLL106" s="512"/>
      <c r="TLT106" s="512"/>
      <c r="TMB106" s="512"/>
      <c r="TMJ106" s="512"/>
      <c r="TMR106" s="512"/>
      <c r="TMZ106" s="512"/>
      <c r="TNH106" s="512"/>
      <c r="TNP106" s="512"/>
      <c r="TNX106" s="512"/>
      <c r="TOF106" s="512"/>
      <c r="TON106" s="512"/>
      <c r="TOV106" s="512"/>
      <c r="TPD106" s="512"/>
      <c r="TPL106" s="512"/>
      <c r="TPT106" s="512"/>
      <c r="TQB106" s="512"/>
      <c r="TQJ106" s="512"/>
      <c r="TQR106" s="512"/>
      <c r="TQZ106" s="512"/>
      <c r="TRH106" s="512"/>
      <c r="TRP106" s="512"/>
      <c r="TRX106" s="512"/>
      <c r="TSF106" s="512"/>
      <c r="TSN106" s="512"/>
      <c r="TSV106" s="512"/>
      <c r="TTD106" s="512"/>
      <c r="TTL106" s="512"/>
      <c r="TTT106" s="512"/>
      <c r="TUB106" s="512"/>
      <c r="TUJ106" s="512"/>
      <c r="TUR106" s="512"/>
      <c r="TUZ106" s="512"/>
      <c r="TVH106" s="512"/>
      <c r="TVP106" s="512"/>
      <c r="TVX106" s="512"/>
      <c r="TWF106" s="512"/>
      <c r="TWN106" s="512"/>
      <c r="TWV106" s="512"/>
      <c r="TXD106" s="512"/>
      <c r="TXL106" s="512"/>
      <c r="TXT106" s="512"/>
      <c r="TYB106" s="512"/>
      <c r="TYJ106" s="512"/>
      <c r="TYR106" s="512"/>
      <c r="TYZ106" s="512"/>
      <c r="TZH106" s="512"/>
      <c r="TZP106" s="512"/>
      <c r="TZX106" s="512"/>
      <c r="UAF106" s="512"/>
      <c r="UAN106" s="512"/>
      <c r="UAV106" s="512"/>
      <c r="UBD106" s="512"/>
      <c r="UBL106" s="512"/>
      <c r="UBT106" s="512"/>
      <c r="UCB106" s="512"/>
      <c r="UCJ106" s="512"/>
      <c r="UCR106" s="512"/>
      <c r="UCZ106" s="512"/>
      <c r="UDH106" s="512"/>
      <c r="UDP106" s="512"/>
      <c r="UDX106" s="512"/>
      <c r="UEF106" s="512"/>
      <c r="UEN106" s="512"/>
      <c r="UEV106" s="512"/>
      <c r="UFD106" s="512"/>
      <c r="UFL106" s="512"/>
      <c r="UFT106" s="512"/>
      <c r="UGB106" s="512"/>
      <c r="UGJ106" s="512"/>
      <c r="UGR106" s="512"/>
      <c r="UGZ106" s="512"/>
      <c r="UHH106" s="512"/>
      <c r="UHP106" s="512"/>
      <c r="UHX106" s="512"/>
      <c r="UIF106" s="512"/>
      <c r="UIN106" s="512"/>
      <c r="UIV106" s="512"/>
      <c r="UJD106" s="512"/>
      <c r="UJL106" s="512"/>
      <c r="UJT106" s="512"/>
      <c r="UKB106" s="512"/>
      <c r="UKJ106" s="512"/>
      <c r="UKR106" s="512"/>
      <c r="UKZ106" s="512"/>
      <c r="ULH106" s="512"/>
      <c r="ULP106" s="512"/>
      <c r="ULX106" s="512"/>
      <c r="UMF106" s="512"/>
      <c r="UMN106" s="512"/>
      <c r="UMV106" s="512"/>
      <c r="UND106" s="512"/>
      <c r="UNL106" s="512"/>
      <c r="UNT106" s="512"/>
      <c r="UOB106" s="512"/>
      <c r="UOJ106" s="512"/>
      <c r="UOR106" s="512"/>
      <c r="UOZ106" s="512"/>
      <c r="UPH106" s="512"/>
      <c r="UPP106" s="512"/>
      <c r="UPX106" s="512"/>
      <c r="UQF106" s="512"/>
      <c r="UQN106" s="512"/>
      <c r="UQV106" s="512"/>
      <c r="URD106" s="512"/>
      <c r="URL106" s="512"/>
      <c r="URT106" s="512"/>
      <c r="USB106" s="512"/>
      <c r="USJ106" s="512"/>
      <c r="USR106" s="512"/>
      <c r="USZ106" s="512"/>
      <c r="UTH106" s="512"/>
      <c r="UTP106" s="512"/>
      <c r="UTX106" s="512"/>
      <c r="UUF106" s="512"/>
      <c r="UUN106" s="512"/>
      <c r="UUV106" s="512"/>
      <c r="UVD106" s="512"/>
      <c r="UVL106" s="512"/>
      <c r="UVT106" s="512"/>
      <c r="UWB106" s="512"/>
      <c r="UWJ106" s="512"/>
      <c r="UWR106" s="512"/>
      <c r="UWZ106" s="512"/>
      <c r="UXH106" s="512"/>
      <c r="UXP106" s="512"/>
      <c r="UXX106" s="512"/>
      <c r="UYF106" s="512"/>
      <c r="UYN106" s="512"/>
      <c r="UYV106" s="512"/>
      <c r="UZD106" s="512"/>
      <c r="UZL106" s="512"/>
      <c r="UZT106" s="512"/>
      <c r="VAB106" s="512"/>
      <c r="VAJ106" s="512"/>
      <c r="VAR106" s="512"/>
      <c r="VAZ106" s="512"/>
      <c r="VBH106" s="512"/>
      <c r="VBP106" s="512"/>
      <c r="VBX106" s="512"/>
      <c r="VCF106" s="512"/>
      <c r="VCN106" s="512"/>
      <c r="VCV106" s="512"/>
      <c r="VDD106" s="512"/>
      <c r="VDL106" s="512"/>
      <c r="VDT106" s="512"/>
      <c r="VEB106" s="512"/>
      <c r="VEJ106" s="512"/>
      <c r="VER106" s="512"/>
      <c r="VEZ106" s="512"/>
      <c r="VFH106" s="512"/>
      <c r="VFP106" s="512"/>
      <c r="VFX106" s="512"/>
      <c r="VGF106" s="512"/>
      <c r="VGN106" s="512"/>
      <c r="VGV106" s="512"/>
      <c r="VHD106" s="512"/>
      <c r="VHL106" s="512"/>
      <c r="VHT106" s="512"/>
      <c r="VIB106" s="512"/>
      <c r="VIJ106" s="512"/>
      <c r="VIR106" s="512"/>
      <c r="VIZ106" s="512"/>
      <c r="VJH106" s="512"/>
      <c r="VJP106" s="512"/>
      <c r="VJX106" s="512"/>
      <c r="VKF106" s="512"/>
      <c r="VKN106" s="512"/>
      <c r="VKV106" s="512"/>
      <c r="VLD106" s="512"/>
      <c r="VLL106" s="512"/>
      <c r="VLT106" s="512"/>
      <c r="VMB106" s="512"/>
      <c r="VMJ106" s="512"/>
      <c r="VMR106" s="512"/>
      <c r="VMZ106" s="512"/>
      <c r="VNH106" s="512"/>
      <c r="VNP106" s="512"/>
      <c r="VNX106" s="512"/>
      <c r="VOF106" s="512"/>
      <c r="VON106" s="512"/>
      <c r="VOV106" s="512"/>
      <c r="VPD106" s="512"/>
      <c r="VPL106" s="512"/>
      <c r="VPT106" s="512"/>
      <c r="VQB106" s="512"/>
      <c r="VQJ106" s="512"/>
      <c r="VQR106" s="512"/>
      <c r="VQZ106" s="512"/>
      <c r="VRH106" s="512"/>
      <c r="VRP106" s="512"/>
      <c r="VRX106" s="512"/>
      <c r="VSF106" s="512"/>
      <c r="VSN106" s="512"/>
      <c r="VSV106" s="512"/>
      <c r="VTD106" s="512"/>
      <c r="VTL106" s="512"/>
      <c r="VTT106" s="512"/>
      <c r="VUB106" s="512"/>
      <c r="VUJ106" s="512"/>
      <c r="VUR106" s="512"/>
      <c r="VUZ106" s="512"/>
      <c r="VVH106" s="512"/>
      <c r="VVP106" s="512"/>
      <c r="VVX106" s="512"/>
      <c r="VWF106" s="512"/>
      <c r="VWN106" s="512"/>
      <c r="VWV106" s="512"/>
      <c r="VXD106" s="512"/>
      <c r="VXL106" s="512"/>
      <c r="VXT106" s="512"/>
      <c r="VYB106" s="512"/>
      <c r="VYJ106" s="512"/>
      <c r="VYR106" s="512"/>
      <c r="VYZ106" s="512"/>
      <c r="VZH106" s="512"/>
      <c r="VZP106" s="512"/>
      <c r="VZX106" s="512"/>
      <c r="WAF106" s="512"/>
      <c r="WAN106" s="512"/>
      <c r="WAV106" s="512"/>
      <c r="WBD106" s="512"/>
      <c r="WBL106" s="512"/>
      <c r="WBT106" s="512"/>
      <c r="WCB106" s="512"/>
      <c r="WCJ106" s="512"/>
      <c r="WCR106" s="512"/>
      <c r="WCZ106" s="512"/>
      <c r="WDH106" s="512"/>
      <c r="WDP106" s="512"/>
      <c r="WDX106" s="512"/>
      <c r="WEF106" s="512"/>
      <c r="WEN106" s="512"/>
      <c r="WEV106" s="512"/>
      <c r="WFD106" s="512"/>
      <c r="WFL106" s="512"/>
      <c r="WFT106" s="512"/>
      <c r="WGB106" s="512"/>
      <c r="WGJ106" s="512"/>
      <c r="WGR106" s="512"/>
      <c r="WGZ106" s="512"/>
      <c r="WHH106" s="512"/>
      <c r="WHP106" s="512"/>
      <c r="WHX106" s="512"/>
      <c r="WIF106" s="512"/>
      <c r="WIN106" s="512"/>
      <c r="WIV106" s="512"/>
      <c r="WJD106" s="512"/>
      <c r="WJL106" s="512"/>
      <c r="WJT106" s="512"/>
      <c r="WKB106" s="512"/>
      <c r="WKJ106" s="512"/>
      <c r="WKR106" s="512"/>
      <c r="WKZ106" s="512"/>
      <c r="WLH106" s="512"/>
      <c r="WLP106" s="512"/>
      <c r="WLX106" s="512"/>
      <c r="WMF106" s="512"/>
      <c r="WMN106" s="512"/>
      <c r="WMV106" s="512"/>
      <c r="WND106" s="512"/>
      <c r="WNL106" s="512"/>
      <c r="WNT106" s="512"/>
      <c r="WOB106" s="512"/>
      <c r="WOJ106" s="512"/>
      <c r="WOR106" s="512"/>
      <c r="WOZ106" s="512"/>
      <c r="WPH106" s="512"/>
      <c r="WPP106" s="512"/>
      <c r="WPX106" s="512"/>
      <c r="WQF106" s="512"/>
      <c r="WQN106" s="512"/>
      <c r="WQV106" s="512"/>
      <c r="WRD106" s="512"/>
      <c r="WRL106" s="512"/>
      <c r="WRT106" s="512"/>
      <c r="WSB106" s="512"/>
      <c r="WSJ106" s="512"/>
      <c r="WSR106" s="512"/>
      <c r="WSZ106" s="512"/>
      <c r="WTH106" s="512"/>
      <c r="WTP106" s="512"/>
      <c r="WTX106" s="512"/>
      <c r="WUF106" s="512"/>
      <c r="WUN106" s="512"/>
      <c r="WUV106" s="512"/>
      <c r="WVD106" s="512"/>
      <c r="WVL106" s="512"/>
      <c r="WVT106" s="512"/>
      <c r="WWB106" s="512"/>
      <c r="WWJ106" s="512"/>
      <c r="WWR106" s="512"/>
      <c r="WWZ106" s="512"/>
      <c r="WXH106" s="512"/>
      <c r="WXP106" s="512"/>
      <c r="WXX106" s="512"/>
      <c r="WYF106" s="512"/>
      <c r="WYN106" s="512"/>
      <c r="WYV106" s="512"/>
      <c r="WZD106" s="512"/>
      <c r="WZL106" s="512"/>
      <c r="WZT106" s="512"/>
      <c r="XAB106" s="512"/>
      <c r="XAJ106" s="512"/>
      <c r="XAR106" s="512"/>
      <c r="XAZ106" s="512"/>
      <c r="XBH106" s="512"/>
      <c r="XBP106" s="512"/>
      <c r="XBX106" s="512"/>
      <c r="XCF106" s="512"/>
      <c r="XCN106" s="512"/>
      <c r="XCV106" s="512"/>
      <c r="XDD106" s="512"/>
      <c r="XDL106" s="512"/>
      <c r="XDT106" s="512"/>
      <c r="XEB106" s="512"/>
      <c r="XEJ106" s="512"/>
      <c r="XER106" s="512"/>
      <c r="XEZ106" s="512"/>
    </row>
    <row r="107" spans="3:1024 1026:2048 2050:3072 3074:4096 4098:5120 5122:6144 6146:7168 7170:8192 8194:9216 9218:10240 10242:11264 11266:12288 12290:13312 13314:14336 14338:15360 15362:16384" s="256" customFormat="1" x14ac:dyDescent="0.15">
      <c r="C107" s="512"/>
      <c r="N107" s="512"/>
      <c r="T107" s="512"/>
      <c r="AB107" s="512"/>
      <c r="AJ107" s="512"/>
      <c r="AR107" s="512"/>
      <c r="AZ107" s="512"/>
      <c r="BH107" s="512"/>
      <c r="BP107" s="512"/>
      <c r="BX107" s="512"/>
      <c r="CF107" s="512"/>
      <c r="CN107" s="512"/>
      <c r="CV107" s="512"/>
      <c r="DD107" s="512"/>
      <c r="DL107" s="512"/>
      <c r="DT107" s="512"/>
      <c r="EB107" s="512"/>
      <c r="EJ107" s="512"/>
      <c r="ER107" s="512"/>
      <c r="EZ107" s="512"/>
      <c r="FH107" s="512"/>
      <c r="FP107" s="512"/>
      <c r="FX107" s="512"/>
      <c r="GF107" s="512"/>
      <c r="GN107" s="512"/>
      <c r="GV107" s="512"/>
      <c r="HD107" s="512"/>
      <c r="HL107" s="512"/>
      <c r="HT107" s="512"/>
      <c r="IB107" s="512"/>
      <c r="IJ107" s="512"/>
      <c r="IR107" s="512"/>
      <c r="IZ107" s="512"/>
      <c r="JH107" s="512"/>
      <c r="JP107" s="512"/>
      <c r="JX107" s="512"/>
      <c r="KF107" s="512"/>
      <c r="KN107" s="512"/>
      <c r="KV107" s="512"/>
      <c r="LD107" s="512"/>
      <c r="LL107" s="512"/>
      <c r="LT107" s="512"/>
      <c r="MB107" s="512"/>
      <c r="MJ107" s="512"/>
      <c r="MR107" s="512"/>
      <c r="MZ107" s="512"/>
      <c r="NH107" s="512"/>
      <c r="NP107" s="512"/>
      <c r="NX107" s="512"/>
      <c r="OF107" s="512"/>
      <c r="ON107" s="512"/>
      <c r="OV107" s="512"/>
      <c r="PD107" s="512"/>
      <c r="PL107" s="512"/>
      <c r="PT107" s="512"/>
      <c r="QB107" s="512"/>
      <c r="QJ107" s="512"/>
      <c r="QR107" s="512"/>
      <c r="QZ107" s="512"/>
      <c r="RH107" s="512"/>
      <c r="RP107" s="512"/>
      <c r="RX107" s="512"/>
      <c r="SF107" s="512"/>
      <c r="SN107" s="512"/>
      <c r="SV107" s="512"/>
      <c r="TD107" s="512"/>
      <c r="TL107" s="512"/>
      <c r="TT107" s="512"/>
      <c r="UB107" s="512"/>
      <c r="UJ107" s="512"/>
      <c r="UR107" s="512"/>
      <c r="UZ107" s="512"/>
      <c r="VH107" s="512"/>
      <c r="VP107" s="512"/>
      <c r="VX107" s="512"/>
      <c r="WF107" s="512"/>
      <c r="WN107" s="512"/>
      <c r="WV107" s="512"/>
      <c r="XD107" s="512"/>
      <c r="XL107" s="512"/>
      <c r="XT107" s="512"/>
      <c r="YB107" s="512"/>
      <c r="YJ107" s="512"/>
      <c r="YR107" s="512"/>
      <c r="YZ107" s="512"/>
      <c r="ZH107" s="512"/>
      <c r="ZP107" s="512"/>
      <c r="ZX107" s="512"/>
      <c r="AAF107" s="512"/>
      <c r="AAN107" s="512"/>
      <c r="AAV107" s="512"/>
      <c r="ABD107" s="512"/>
      <c r="ABL107" s="512"/>
      <c r="ABT107" s="512"/>
      <c r="ACB107" s="512"/>
      <c r="ACJ107" s="512"/>
      <c r="ACR107" s="512"/>
      <c r="ACZ107" s="512"/>
      <c r="ADH107" s="512"/>
      <c r="ADP107" s="512"/>
      <c r="ADX107" s="512"/>
      <c r="AEF107" s="512"/>
      <c r="AEN107" s="512"/>
      <c r="AEV107" s="512"/>
      <c r="AFD107" s="512"/>
      <c r="AFL107" s="512"/>
      <c r="AFT107" s="512"/>
      <c r="AGB107" s="512"/>
      <c r="AGJ107" s="512"/>
      <c r="AGR107" s="512"/>
      <c r="AGZ107" s="512"/>
      <c r="AHH107" s="512"/>
      <c r="AHP107" s="512"/>
      <c r="AHX107" s="512"/>
      <c r="AIF107" s="512"/>
      <c r="AIN107" s="512"/>
      <c r="AIV107" s="512"/>
      <c r="AJD107" s="512"/>
      <c r="AJL107" s="512"/>
      <c r="AJT107" s="512"/>
      <c r="AKB107" s="512"/>
      <c r="AKJ107" s="512"/>
      <c r="AKR107" s="512"/>
      <c r="AKZ107" s="512"/>
      <c r="ALH107" s="512"/>
      <c r="ALP107" s="512"/>
      <c r="ALX107" s="512"/>
      <c r="AMF107" s="512"/>
      <c r="AMN107" s="512"/>
      <c r="AMV107" s="512"/>
      <c r="AND107" s="512"/>
      <c r="ANL107" s="512"/>
      <c r="ANT107" s="512"/>
      <c r="AOB107" s="512"/>
      <c r="AOJ107" s="512"/>
      <c r="AOR107" s="512"/>
      <c r="AOZ107" s="512"/>
      <c r="APH107" s="512"/>
      <c r="APP107" s="512"/>
      <c r="APX107" s="512"/>
      <c r="AQF107" s="512"/>
      <c r="AQN107" s="512"/>
      <c r="AQV107" s="512"/>
      <c r="ARD107" s="512"/>
      <c r="ARL107" s="512"/>
      <c r="ART107" s="512"/>
      <c r="ASB107" s="512"/>
      <c r="ASJ107" s="512"/>
      <c r="ASR107" s="512"/>
      <c r="ASZ107" s="512"/>
      <c r="ATH107" s="512"/>
      <c r="ATP107" s="512"/>
      <c r="ATX107" s="512"/>
      <c r="AUF107" s="512"/>
      <c r="AUN107" s="512"/>
      <c r="AUV107" s="512"/>
      <c r="AVD107" s="512"/>
      <c r="AVL107" s="512"/>
      <c r="AVT107" s="512"/>
      <c r="AWB107" s="512"/>
      <c r="AWJ107" s="512"/>
      <c r="AWR107" s="512"/>
      <c r="AWZ107" s="512"/>
      <c r="AXH107" s="512"/>
      <c r="AXP107" s="512"/>
      <c r="AXX107" s="512"/>
      <c r="AYF107" s="512"/>
      <c r="AYN107" s="512"/>
      <c r="AYV107" s="512"/>
      <c r="AZD107" s="512"/>
      <c r="AZL107" s="512"/>
      <c r="AZT107" s="512"/>
      <c r="BAB107" s="512"/>
      <c r="BAJ107" s="512"/>
      <c r="BAR107" s="512"/>
      <c r="BAZ107" s="512"/>
      <c r="BBH107" s="512"/>
      <c r="BBP107" s="512"/>
      <c r="BBX107" s="512"/>
      <c r="BCF107" s="512"/>
      <c r="BCN107" s="512"/>
      <c r="BCV107" s="512"/>
      <c r="BDD107" s="512"/>
      <c r="BDL107" s="512"/>
      <c r="BDT107" s="512"/>
      <c r="BEB107" s="512"/>
      <c r="BEJ107" s="512"/>
      <c r="BER107" s="512"/>
      <c r="BEZ107" s="512"/>
      <c r="BFH107" s="512"/>
      <c r="BFP107" s="512"/>
      <c r="BFX107" s="512"/>
      <c r="BGF107" s="512"/>
      <c r="BGN107" s="512"/>
      <c r="BGV107" s="512"/>
      <c r="BHD107" s="512"/>
      <c r="BHL107" s="512"/>
      <c r="BHT107" s="512"/>
      <c r="BIB107" s="512"/>
      <c r="BIJ107" s="512"/>
      <c r="BIR107" s="512"/>
      <c r="BIZ107" s="512"/>
      <c r="BJH107" s="512"/>
      <c r="BJP107" s="512"/>
      <c r="BJX107" s="512"/>
      <c r="BKF107" s="512"/>
      <c r="BKN107" s="512"/>
      <c r="BKV107" s="512"/>
      <c r="BLD107" s="512"/>
      <c r="BLL107" s="512"/>
      <c r="BLT107" s="512"/>
      <c r="BMB107" s="512"/>
      <c r="BMJ107" s="512"/>
      <c r="BMR107" s="512"/>
      <c r="BMZ107" s="512"/>
      <c r="BNH107" s="512"/>
      <c r="BNP107" s="512"/>
      <c r="BNX107" s="512"/>
      <c r="BOF107" s="512"/>
      <c r="BON107" s="512"/>
      <c r="BOV107" s="512"/>
      <c r="BPD107" s="512"/>
      <c r="BPL107" s="512"/>
      <c r="BPT107" s="512"/>
      <c r="BQB107" s="512"/>
      <c r="BQJ107" s="512"/>
      <c r="BQR107" s="512"/>
      <c r="BQZ107" s="512"/>
      <c r="BRH107" s="512"/>
      <c r="BRP107" s="512"/>
      <c r="BRX107" s="512"/>
      <c r="BSF107" s="512"/>
      <c r="BSN107" s="512"/>
      <c r="BSV107" s="512"/>
      <c r="BTD107" s="512"/>
      <c r="BTL107" s="512"/>
      <c r="BTT107" s="512"/>
      <c r="BUB107" s="512"/>
      <c r="BUJ107" s="512"/>
      <c r="BUR107" s="512"/>
      <c r="BUZ107" s="512"/>
      <c r="BVH107" s="512"/>
      <c r="BVP107" s="512"/>
      <c r="BVX107" s="512"/>
      <c r="BWF107" s="512"/>
      <c r="BWN107" s="512"/>
      <c r="BWV107" s="512"/>
      <c r="BXD107" s="512"/>
      <c r="BXL107" s="512"/>
      <c r="BXT107" s="512"/>
      <c r="BYB107" s="512"/>
      <c r="BYJ107" s="512"/>
      <c r="BYR107" s="512"/>
      <c r="BYZ107" s="512"/>
      <c r="BZH107" s="512"/>
      <c r="BZP107" s="512"/>
      <c r="BZX107" s="512"/>
      <c r="CAF107" s="512"/>
      <c r="CAN107" s="512"/>
      <c r="CAV107" s="512"/>
      <c r="CBD107" s="512"/>
      <c r="CBL107" s="512"/>
      <c r="CBT107" s="512"/>
      <c r="CCB107" s="512"/>
      <c r="CCJ107" s="512"/>
      <c r="CCR107" s="512"/>
      <c r="CCZ107" s="512"/>
      <c r="CDH107" s="512"/>
      <c r="CDP107" s="512"/>
      <c r="CDX107" s="512"/>
      <c r="CEF107" s="512"/>
      <c r="CEN107" s="512"/>
      <c r="CEV107" s="512"/>
      <c r="CFD107" s="512"/>
      <c r="CFL107" s="512"/>
      <c r="CFT107" s="512"/>
      <c r="CGB107" s="512"/>
      <c r="CGJ107" s="512"/>
      <c r="CGR107" s="512"/>
      <c r="CGZ107" s="512"/>
      <c r="CHH107" s="512"/>
      <c r="CHP107" s="512"/>
      <c r="CHX107" s="512"/>
      <c r="CIF107" s="512"/>
      <c r="CIN107" s="512"/>
      <c r="CIV107" s="512"/>
      <c r="CJD107" s="512"/>
      <c r="CJL107" s="512"/>
      <c r="CJT107" s="512"/>
      <c r="CKB107" s="512"/>
      <c r="CKJ107" s="512"/>
      <c r="CKR107" s="512"/>
      <c r="CKZ107" s="512"/>
      <c r="CLH107" s="512"/>
      <c r="CLP107" s="512"/>
      <c r="CLX107" s="512"/>
      <c r="CMF107" s="512"/>
      <c r="CMN107" s="512"/>
      <c r="CMV107" s="512"/>
      <c r="CND107" s="512"/>
      <c r="CNL107" s="512"/>
      <c r="CNT107" s="512"/>
      <c r="COB107" s="512"/>
      <c r="COJ107" s="512"/>
      <c r="COR107" s="512"/>
      <c r="COZ107" s="512"/>
      <c r="CPH107" s="512"/>
      <c r="CPP107" s="512"/>
      <c r="CPX107" s="512"/>
      <c r="CQF107" s="512"/>
      <c r="CQN107" s="512"/>
      <c r="CQV107" s="512"/>
      <c r="CRD107" s="512"/>
      <c r="CRL107" s="512"/>
      <c r="CRT107" s="512"/>
      <c r="CSB107" s="512"/>
      <c r="CSJ107" s="512"/>
      <c r="CSR107" s="512"/>
      <c r="CSZ107" s="512"/>
      <c r="CTH107" s="512"/>
      <c r="CTP107" s="512"/>
      <c r="CTX107" s="512"/>
      <c r="CUF107" s="512"/>
      <c r="CUN107" s="512"/>
      <c r="CUV107" s="512"/>
      <c r="CVD107" s="512"/>
      <c r="CVL107" s="512"/>
      <c r="CVT107" s="512"/>
      <c r="CWB107" s="512"/>
      <c r="CWJ107" s="512"/>
      <c r="CWR107" s="512"/>
      <c r="CWZ107" s="512"/>
      <c r="CXH107" s="512"/>
      <c r="CXP107" s="512"/>
      <c r="CXX107" s="512"/>
      <c r="CYF107" s="512"/>
      <c r="CYN107" s="512"/>
      <c r="CYV107" s="512"/>
      <c r="CZD107" s="512"/>
      <c r="CZL107" s="512"/>
      <c r="CZT107" s="512"/>
      <c r="DAB107" s="512"/>
      <c r="DAJ107" s="512"/>
      <c r="DAR107" s="512"/>
      <c r="DAZ107" s="512"/>
      <c r="DBH107" s="512"/>
      <c r="DBP107" s="512"/>
      <c r="DBX107" s="512"/>
      <c r="DCF107" s="512"/>
      <c r="DCN107" s="512"/>
      <c r="DCV107" s="512"/>
      <c r="DDD107" s="512"/>
      <c r="DDL107" s="512"/>
      <c r="DDT107" s="512"/>
      <c r="DEB107" s="512"/>
      <c r="DEJ107" s="512"/>
      <c r="DER107" s="512"/>
      <c r="DEZ107" s="512"/>
      <c r="DFH107" s="512"/>
      <c r="DFP107" s="512"/>
      <c r="DFX107" s="512"/>
      <c r="DGF107" s="512"/>
      <c r="DGN107" s="512"/>
      <c r="DGV107" s="512"/>
      <c r="DHD107" s="512"/>
      <c r="DHL107" s="512"/>
      <c r="DHT107" s="512"/>
      <c r="DIB107" s="512"/>
      <c r="DIJ107" s="512"/>
      <c r="DIR107" s="512"/>
      <c r="DIZ107" s="512"/>
      <c r="DJH107" s="512"/>
      <c r="DJP107" s="512"/>
      <c r="DJX107" s="512"/>
      <c r="DKF107" s="512"/>
      <c r="DKN107" s="512"/>
      <c r="DKV107" s="512"/>
      <c r="DLD107" s="512"/>
      <c r="DLL107" s="512"/>
      <c r="DLT107" s="512"/>
      <c r="DMB107" s="512"/>
      <c r="DMJ107" s="512"/>
      <c r="DMR107" s="512"/>
      <c r="DMZ107" s="512"/>
      <c r="DNH107" s="512"/>
      <c r="DNP107" s="512"/>
      <c r="DNX107" s="512"/>
      <c r="DOF107" s="512"/>
      <c r="DON107" s="512"/>
      <c r="DOV107" s="512"/>
      <c r="DPD107" s="512"/>
      <c r="DPL107" s="512"/>
      <c r="DPT107" s="512"/>
      <c r="DQB107" s="512"/>
      <c r="DQJ107" s="512"/>
      <c r="DQR107" s="512"/>
      <c r="DQZ107" s="512"/>
      <c r="DRH107" s="512"/>
      <c r="DRP107" s="512"/>
      <c r="DRX107" s="512"/>
      <c r="DSF107" s="512"/>
      <c r="DSN107" s="512"/>
      <c r="DSV107" s="512"/>
      <c r="DTD107" s="512"/>
      <c r="DTL107" s="512"/>
      <c r="DTT107" s="512"/>
      <c r="DUB107" s="512"/>
      <c r="DUJ107" s="512"/>
      <c r="DUR107" s="512"/>
      <c r="DUZ107" s="512"/>
      <c r="DVH107" s="512"/>
      <c r="DVP107" s="512"/>
      <c r="DVX107" s="512"/>
      <c r="DWF107" s="512"/>
      <c r="DWN107" s="512"/>
      <c r="DWV107" s="512"/>
      <c r="DXD107" s="512"/>
      <c r="DXL107" s="512"/>
      <c r="DXT107" s="512"/>
      <c r="DYB107" s="512"/>
      <c r="DYJ107" s="512"/>
      <c r="DYR107" s="512"/>
      <c r="DYZ107" s="512"/>
      <c r="DZH107" s="512"/>
      <c r="DZP107" s="512"/>
      <c r="DZX107" s="512"/>
      <c r="EAF107" s="512"/>
      <c r="EAN107" s="512"/>
      <c r="EAV107" s="512"/>
      <c r="EBD107" s="512"/>
      <c r="EBL107" s="512"/>
      <c r="EBT107" s="512"/>
      <c r="ECB107" s="512"/>
      <c r="ECJ107" s="512"/>
      <c r="ECR107" s="512"/>
      <c r="ECZ107" s="512"/>
      <c r="EDH107" s="512"/>
      <c r="EDP107" s="512"/>
      <c r="EDX107" s="512"/>
      <c r="EEF107" s="512"/>
      <c r="EEN107" s="512"/>
      <c r="EEV107" s="512"/>
      <c r="EFD107" s="512"/>
      <c r="EFL107" s="512"/>
      <c r="EFT107" s="512"/>
      <c r="EGB107" s="512"/>
      <c r="EGJ107" s="512"/>
      <c r="EGR107" s="512"/>
      <c r="EGZ107" s="512"/>
      <c r="EHH107" s="512"/>
      <c r="EHP107" s="512"/>
      <c r="EHX107" s="512"/>
      <c r="EIF107" s="512"/>
      <c r="EIN107" s="512"/>
      <c r="EIV107" s="512"/>
      <c r="EJD107" s="512"/>
      <c r="EJL107" s="512"/>
      <c r="EJT107" s="512"/>
      <c r="EKB107" s="512"/>
      <c r="EKJ107" s="512"/>
      <c r="EKR107" s="512"/>
      <c r="EKZ107" s="512"/>
      <c r="ELH107" s="512"/>
      <c r="ELP107" s="512"/>
      <c r="ELX107" s="512"/>
      <c r="EMF107" s="512"/>
      <c r="EMN107" s="512"/>
      <c r="EMV107" s="512"/>
      <c r="END107" s="512"/>
      <c r="ENL107" s="512"/>
      <c r="ENT107" s="512"/>
      <c r="EOB107" s="512"/>
      <c r="EOJ107" s="512"/>
      <c r="EOR107" s="512"/>
      <c r="EOZ107" s="512"/>
      <c r="EPH107" s="512"/>
      <c r="EPP107" s="512"/>
      <c r="EPX107" s="512"/>
      <c r="EQF107" s="512"/>
      <c r="EQN107" s="512"/>
      <c r="EQV107" s="512"/>
      <c r="ERD107" s="512"/>
      <c r="ERL107" s="512"/>
      <c r="ERT107" s="512"/>
      <c r="ESB107" s="512"/>
      <c r="ESJ107" s="512"/>
      <c r="ESR107" s="512"/>
      <c r="ESZ107" s="512"/>
      <c r="ETH107" s="512"/>
      <c r="ETP107" s="512"/>
      <c r="ETX107" s="512"/>
      <c r="EUF107" s="512"/>
      <c r="EUN107" s="512"/>
      <c r="EUV107" s="512"/>
      <c r="EVD107" s="512"/>
      <c r="EVL107" s="512"/>
      <c r="EVT107" s="512"/>
      <c r="EWB107" s="512"/>
      <c r="EWJ107" s="512"/>
      <c r="EWR107" s="512"/>
      <c r="EWZ107" s="512"/>
      <c r="EXH107" s="512"/>
      <c r="EXP107" s="512"/>
      <c r="EXX107" s="512"/>
      <c r="EYF107" s="512"/>
      <c r="EYN107" s="512"/>
      <c r="EYV107" s="512"/>
      <c r="EZD107" s="512"/>
      <c r="EZL107" s="512"/>
      <c r="EZT107" s="512"/>
      <c r="FAB107" s="512"/>
      <c r="FAJ107" s="512"/>
      <c r="FAR107" s="512"/>
      <c r="FAZ107" s="512"/>
      <c r="FBH107" s="512"/>
      <c r="FBP107" s="512"/>
      <c r="FBX107" s="512"/>
      <c r="FCF107" s="512"/>
      <c r="FCN107" s="512"/>
      <c r="FCV107" s="512"/>
      <c r="FDD107" s="512"/>
      <c r="FDL107" s="512"/>
      <c r="FDT107" s="512"/>
      <c r="FEB107" s="512"/>
      <c r="FEJ107" s="512"/>
      <c r="FER107" s="512"/>
      <c r="FEZ107" s="512"/>
      <c r="FFH107" s="512"/>
      <c r="FFP107" s="512"/>
      <c r="FFX107" s="512"/>
      <c r="FGF107" s="512"/>
      <c r="FGN107" s="512"/>
      <c r="FGV107" s="512"/>
      <c r="FHD107" s="512"/>
      <c r="FHL107" s="512"/>
      <c r="FHT107" s="512"/>
      <c r="FIB107" s="512"/>
      <c r="FIJ107" s="512"/>
      <c r="FIR107" s="512"/>
      <c r="FIZ107" s="512"/>
      <c r="FJH107" s="512"/>
      <c r="FJP107" s="512"/>
      <c r="FJX107" s="512"/>
      <c r="FKF107" s="512"/>
      <c r="FKN107" s="512"/>
      <c r="FKV107" s="512"/>
      <c r="FLD107" s="512"/>
      <c r="FLL107" s="512"/>
      <c r="FLT107" s="512"/>
      <c r="FMB107" s="512"/>
      <c r="FMJ107" s="512"/>
      <c r="FMR107" s="512"/>
      <c r="FMZ107" s="512"/>
      <c r="FNH107" s="512"/>
      <c r="FNP107" s="512"/>
      <c r="FNX107" s="512"/>
      <c r="FOF107" s="512"/>
      <c r="FON107" s="512"/>
      <c r="FOV107" s="512"/>
      <c r="FPD107" s="512"/>
      <c r="FPL107" s="512"/>
      <c r="FPT107" s="512"/>
      <c r="FQB107" s="512"/>
      <c r="FQJ107" s="512"/>
      <c r="FQR107" s="512"/>
      <c r="FQZ107" s="512"/>
      <c r="FRH107" s="512"/>
      <c r="FRP107" s="512"/>
      <c r="FRX107" s="512"/>
      <c r="FSF107" s="512"/>
      <c r="FSN107" s="512"/>
      <c r="FSV107" s="512"/>
      <c r="FTD107" s="512"/>
      <c r="FTL107" s="512"/>
      <c r="FTT107" s="512"/>
      <c r="FUB107" s="512"/>
      <c r="FUJ107" s="512"/>
      <c r="FUR107" s="512"/>
      <c r="FUZ107" s="512"/>
      <c r="FVH107" s="512"/>
      <c r="FVP107" s="512"/>
      <c r="FVX107" s="512"/>
      <c r="FWF107" s="512"/>
      <c r="FWN107" s="512"/>
      <c r="FWV107" s="512"/>
      <c r="FXD107" s="512"/>
      <c r="FXL107" s="512"/>
      <c r="FXT107" s="512"/>
      <c r="FYB107" s="512"/>
      <c r="FYJ107" s="512"/>
      <c r="FYR107" s="512"/>
      <c r="FYZ107" s="512"/>
      <c r="FZH107" s="512"/>
      <c r="FZP107" s="512"/>
      <c r="FZX107" s="512"/>
      <c r="GAF107" s="512"/>
      <c r="GAN107" s="512"/>
      <c r="GAV107" s="512"/>
      <c r="GBD107" s="512"/>
      <c r="GBL107" s="512"/>
      <c r="GBT107" s="512"/>
      <c r="GCB107" s="512"/>
      <c r="GCJ107" s="512"/>
      <c r="GCR107" s="512"/>
      <c r="GCZ107" s="512"/>
      <c r="GDH107" s="512"/>
      <c r="GDP107" s="512"/>
      <c r="GDX107" s="512"/>
      <c r="GEF107" s="512"/>
      <c r="GEN107" s="512"/>
      <c r="GEV107" s="512"/>
      <c r="GFD107" s="512"/>
      <c r="GFL107" s="512"/>
      <c r="GFT107" s="512"/>
      <c r="GGB107" s="512"/>
      <c r="GGJ107" s="512"/>
      <c r="GGR107" s="512"/>
      <c r="GGZ107" s="512"/>
      <c r="GHH107" s="512"/>
      <c r="GHP107" s="512"/>
      <c r="GHX107" s="512"/>
      <c r="GIF107" s="512"/>
      <c r="GIN107" s="512"/>
      <c r="GIV107" s="512"/>
      <c r="GJD107" s="512"/>
      <c r="GJL107" s="512"/>
      <c r="GJT107" s="512"/>
      <c r="GKB107" s="512"/>
      <c r="GKJ107" s="512"/>
      <c r="GKR107" s="512"/>
      <c r="GKZ107" s="512"/>
      <c r="GLH107" s="512"/>
      <c r="GLP107" s="512"/>
      <c r="GLX107" s="512"/>
      <c r="GMF107" s="512"/>
      <c r="GMN107" s="512"/>
      <c r="GMV107" s="512"/>
      <c r="GND107" s="512"/>
      <c r="GNL107" s="512"/>
      <c r="GNT107" s="512"/>
      <c r="GOB107" s="512"/>
      <c r="GOJ107" s="512"/>
      <c r="GOR107" s="512"/>
      <c r="GOZ107" s="512"/>
      <c r="GPH107" s="512"/>
      <c r="GPP107" s="512"/>
      <c r="GPX107" s="512"/>
      <c r="GQF107" s="512"/>
      <c r="GQN107" s="512"/>
      <c r="GQV107" s="512"/>
      <c r="GRD107" s="512"/>
      <c r="GRL107" s="512"/>
      <c r="GRT107" s="512"/>
      <c r="GSB107" s="512"/>
      <c r="GSJ107" s="512"/>
      <c r="GSR107" s="512"/>
      <c r="GSZ107" s="512"/>
      <c r="GTH107" s="512"/>
      <c r="GTP107" s="512"/>
      <c r="GTX107" s="512"/>
      <c r="GUF107" s="512"/>
      <c r="GUN107" s="512"/>
      <c r="GUV107" s="512"/>
      <c r="GVD107" s="512"/>
      <c r="GVL107" s="512"/>
      <c r="GVT107" s="512"/>
      <c r="GWB107" s="512"/>
      <c r="GWJ107" s="512"/>
      <c r="GWR107" s="512"/>
      <c r="GWZ107" s="512"/>
      <c r="GXH107" s="512"/>
      <c r="GXP107" s="512"/>
      <c r="GXX107" s="512"/>
      <c r="GYF107" s="512"/>
      <c r="GYN107" s="512"/>
      <c r="GYV107" s="512"/>
      <c r="GZD107" s="512"/>
      <c r="GZL107" s="512"/>
      <c r="GZT107" s="512"/>
      <c r="HAB107" s="512"/>
      <c r="HAJ107" s="512"/>
      <c r="HAR107" s="512"/>
      <c r="HAZ107" s="512"/>
      <c r="HBH107" s="512"/>
      <c r="HBP107" s="512"/>
      <c r="HBX107" s="512"/>
      <c r="HCF107" s="512"/>
      <c r="HCN107" s="512"/>
      <c r="HCV107" s="512"/>
      <c r="HDD107" s="512"/>
      <c r="HDL107" s="512"/>
      <c r="HDT107" s="512"/>
      <c r="HEB107" s="512"/>
      <c r="HEJ107" s="512"/>
      <c r="HER107" s="512"/>
      <c r="HEZ107" s="512"/>
      <c r="HFH107" s="512"/>
      <c r="HFP107" s="512"/>
      <c r="HFX107" s="512"/>
      <c r="HGF107" s="512"/>
      <c r="HGN107" s="512"/>
      <c r="HGV107" s="512"/>
      <c r="HHD107" s="512"/>
      <c r="HHL107" s="512"/>
      <c r="HHT107" s="512"/>
      <c r="HIB107" s="512"/>
      <c r="HIJ107" s="512"/>
      <c r="HIR107" s="512"/>
      <c r="HIZ107" s="512"/>
      <c r="HJH107" s="512"/>
      <c r="HJP107" s="512"/>
      <c r="HJX107" s="512"/>
      <c r="HKF107" s="512"/>
      <c r="HKN107" s="512"/>
      <c r="HKV107" s="512"/>
      <c r="HLD107" s="512"/>
      <c r="HLL107" s="512"/>
      <c r="HLT107" s="512"/>
      <c r="HMB107" s="512"/>
      <c r="HMJ107" s="512"/>
      <c r="HMR107" s="512"/>
      <c r="HMZ107" s="512"/>
      <c r="HNH107" s="512"/>
      <c r="HNP107" s="512"/>
      <c r="HNX107" s="512"/>
      <c r="HOF107" s="512"/>
      <c r="HON107" s="512"/>
      <c r="HOV107" s="512"/>
      <c r="HPD107" s="512"/>
      <c r="HPL107" s="512"/>
      <c r="HPT107" s="512"/>
      <c r="HQB107" s="512"/>
      <c r="HQJ107" s="512"/>
      <c r="HQR107" s="512"/>
      <c r="HQZ107" s="512"/>
      <c r="HRH107" s="512"/>
      <c r="HRP107" s="512"/>
      <c r="HRX107" s="512"/>
      <c r="HSF107" s="512"/>
      <c r="HSN107" s="512"/>
      <c r="HSV107" s="512"/>
      <c r="HTD107" s="512"/>
      <c r="HTL107" s="512"/>
      <c r="HTT107" s="512"/>
      <c r="HUB107" s="512"/>
      <c r="HUJ107" s="512"/>
      <c r="HUR107" s="512"/>
      <c r="HUZ107" s="512"/>
      <c r="HVH107" s="512"/>
      <c r="HVP107" s="512"/>
      <c r="HVX107" s="512"/>
      <c r="HWF107" s="512"/>
      <c r="HWN107" s="512"/>
      <c r="HWV107" s="512"/>
      <c r="HXD107" s="512"/>
      <c r="HXL107" s="512"/>
      <c r="HXT107" s="512"/>
      <c r="HYB107" s="512"/>
      <c r="HYJ107" s="512"/>
      <c r="HYR107" s="512"/>
      <c r="HYZ107" s="512"/>
      <c r="HZH107" s="512"/>
      <c r="HZP107" s="512"/>
      <c r="HZX107" s="512"/>
      <c r="IAF107" s="512"/>
      <c r="IAN107" s="512"/>
      <c r="IAV107" s="512"/>
      <c r="IBD107" s="512"/>
      <c r="IBL107" s="512"/>
      <c r="IBT107" s="512"/>
      <c r="ICB107" s="512"/>
      <c r="ICJ107" s="512"/>
      <c r="ICR107" s="512"/>
      <c r="ICZ107" s="512"/>
      <c r="IDH107" s="512"/>
      <c r="IDP107" s="512"/>
      <c r="IDX107" s="512"/>
      <c r="IEF107" s="512"/>
      <c r="IEN107" s="512"/>
      <c r="IEV107" s="512"/>
      <c r="IFD107" s="512"/>
      <c r="IFL107" s="512"/>
      <c r="IFT107" s="512"/>
      <c r="IGB107" s="512"/>
      <c r="IGJ107" s="512"/>
      <c r="IGR107" s="512"/>
      <c r="IGZ107" s="512"/>
      <c r="IHH107" s="512"/>
      <c r="IHP107" s="512"/>
      <c r="IHX107" s="512"/>
      <c r="IIF107" s="512"/>
      <c r="IIN107" s="512"/>
      <c r="IIV107" s="512"/>
      <c r="IJD107" s="512"/>
      <c r="IJL107" s="512"/>
      <c r="IJT107" s="512"/>
      <c r="IKB107" s="512"/>
      <c r="IKJ107" s="512"/>
      <c r="IKR107" s="512"/>
      <c r="IKZ107" s="512"/>
      <c r="ILH107" s="512"/>
      <c r="ILP107" s="512"/>
      <c r="ILX107" s="512"/>
      <c r="IMF107" s="512"/>
      <c r="IMN107" s="512"/>
      <c r="IMV107" s="512"/>
      <c r="IND107" s="512"/>
      <c r="INL107" s="512"/>
      <c r="INT107" s="512"/>
      <c r="IOB107" s="512"/>
      <c r="IOJ107" s="512"/>
      <c r="IOR107" s="512"/>
      <c r="IOZ107" s="512"/>
      <c r="IPH107" s="512"/>
      <c r="IPP107" s="512"/>
      <c r="IPX107" s="512"/>
      <c r="IQF107" s="512"/>
      <c r="IQN107" s="512"/>
      <c r="IQV107" s="512"/>
      <c r="IRD107" s="512"/>
      <c r="IRL107" s="512"/>
      <c r="IRT107" s="512"/>
      <c r="ISB107" s="512"/>
      <c r="ISJ107" s="512"/>
      <c r="ISR107" s="512"/>
      <c r="ISZ107" s="512"/>
      <c r="ITH107" s="512"/>
      <c r="ITP107" s="512"/>
      <c r="ITX107" s="512"/>
      <c r="IUF107" s="512"/>
      <c r="IUN107" s="512"/>
      <c r="IUV107" s="512"/>
      <c r="IVD107" s="512"/>
      <c r="IVL107" s="512"/>
      <c r="IVT107" s="512"/>
      <c r="IWB107" s="512"/>
      <c r="IWJ107" s="512"/>
      <c r="IWR107" s="512"/>
      <c r="IWZ107" s="512"/>
      <c r="IXH107" s="512"/>
      <c r="IXP107" s="512"/>
      <c r="IXX107" s="512"/>
      <c r="IYF107" s="512"/>
      <c r="IYN107" s="512"/>
      <c r="IYV107" s="512"/>
      <c r="IZD107" s="512"/>
      <c r="IZL107" s="512"/>
      <c r="IZT107" s="512"/>
      <c r="JAB107" s="512"/>
      <c r="JAJ107" s="512"/>
      <c r="JAR107" s="512"/>
      <c r="JAZ107" s="512"/>
      <c r="JBH107" s="512"/>
      <c r="JBP107" s="512"/>
      <c r="JBX107" s="512"/>
      <c r="JCF107" s="512"/>
      <c r="JCN107" s="512"/>
      <c r="JCV107" s="512"/>
      <c r="JDD107" s="512"/>
      <c r="JDL107" s="512"/>
      <c r="JDT107" s="512"/>
      <c r="JEB107" s="512"/>
      <c r="JEJ107" s="512"/>
      <c r="JER107" s="512"/>
      <c r="JEZ107" s="512"/>
      <c r="JFH107" s="512"/>
      <c r="JFP107" s="512"/>
      <c r="JFX107" s="512"/>
      <c r="JGF107" s="512"/>
      <c r="JGN107" s="512"/>
      <c r="JGV107" s="512"/>
      <c r="JHD107" s="512"/>
      <c r="JHL107" s="512"/>
      <c r="JHT107" s="512"/>
      <c r="JIB107" s="512"/>
      <c r="JIJ107" s="512"/>
      <c r="JIR107" s="512"/>
      <c r="JIZ107" s="512"/>
      <c r="JJH107" s="512"/>
      <c r="JJP107" s="512"/>
      <c r="JJX107" s="512"/>
      <c r="JKF107" s="512"/>
      <c r="JKN107" s="512"/>
      <c r="JKV107" s="512"/>
      <c r="JLD107" s="512"/>
      <c r="JLL107" s="512"/>
      <c r="JLT107" s="512"/>
      <c r="JMB107" s="512"/>
      <c r="JMJ107" s="512"/>
      <c r="JMR107" s="512"/>
      <c r="JMZ107" s="512"/>
      <c r="JNH107" s="512"/>
      <c r="JNP107" s="512"/>
      <c r="JNX107" s="512"/>
      <c r="JOF107" s="512"/>
      <c r="JON107" s="512"/>
      <c r="JOV107" s="512"/>
      <c r="JPD107" s="512"/>
      <c r="JPL107" s="512"/>
      <c r="JPT107" s="512"/>
      <c r="JQB107" s="512"/>
      <c r="JQJ107" s="512"/>
      <c r="JQR107" s="512"/>
      <c r="JQZ107" s="512"/>
      <c r="JRH107" s="512"/>
      <c r="JRP107" s="512"/>
      <c r="JRX107" s="512"/>
      <c r="JSF107" s="512"/>
      <c r="JSN107" s="512"/>
      <c r="JSV107" s="512"/>
      <c r="JTD107" s="512"/>
      <c r="JTL107" s="512"/>
      <c r="JTT107" s="512"/>
      <c r="JUB107" s="512"/>
      <c r="JUJ107" s="512"/>
      <c r="JUR107" s="512"/>
      <c r="JUZ107" s="512"/>
      <c r="JVH107" s="512"/>
      <c r="JVP107" s="512"/>
      <c r="JVX107" s="512"/>
      <c r="JWF107" s="512"/>
      <c r="JWN107" s="512"/>
      <c r="JWV107" s="512"/>
      <c r="JXD107" s="512"/>
      <c r="JXL107" s="512"/>
      <c r="JXT107" s="512"/>
      <c r="JYB107" s="512"/>
      <c r="JYJ107" s="512"/>
      <c r="JYR107" s="512"/>
      <c r="JYZ107" s="512"/>
      <c r="JZH107" s="512"/>
      <c r="JZP107" s="512"/>
      <c r="JZX107" s="512"/>
      <c r="KAF107" s="512"/>
      <c r="KAN107" s="512"/>
      <c r="KAV107" s="512"/>
      <c r="KBD107" s="512"/>
      <c r="KBL107" s="512"/>
      <c r="KBT107" s="512"/>
      <c r="KCB107" s="512"/>
      <c r="KCJ107" s="512"/>
      <c r="KCR107" s="512"/>
      <c r="KCZ107" s="512"/>
      <c r="KDH107" s="512"/>
      <c r="KDP107" s="512"/>
      <c r="KDX107" s="512"/>
      <c r="KEF107" s="512"/>
      <c r="KEN107" s="512"/>
      <c r="KEV107" s="512"/>
      <c r="KFD107" s="512"/>
      <c r="KFL107" s="512"/>
      <c r="KFT107" s="512"/>
      <c r="KGB107" s="512"/>
      <c r="KGJ107" s="512"/>
      <c r="KGR107" s="512"/>
      <c r="KGZ107" s="512"/>
      <c r="KHH107" s="512"/>
      <c r="KHP107" s="512"/>
      <c r="KHX107" s="512"/>
      <c r="KIF107" s="512"/>
      <c r="KIN107" s="512"/>
      <c r="KIV107" s="512"/>
      <c r="KJD107" s="512"/>
      <c r="KJL107" s="512"/>
      <c r="KJT107" s="512"/>
      <c r="KKB107" s="512"/>
      <c r="KKJ107" s="512"/>
      <c r="KKR107" s="512"/>
      <c r="KKZ107" s="512"/>
      <c r="KLH107" s="512"/>
      <c r="KLP107" s="512"/>
      <c r="KLX107" s="512"/>
      <c r="KMF107" s="512"/>
      <c r="KMN107" s="512"/>
      <c r="KMV107" s="512"/>
      <c r="KND107" s="512"/>
      <c r="KNL107" s="512"/>
      <c r="KNT107" s="512"/>
      <c r="KOB107" s="512"/>
      <c r="KOJ107" s="512"/>
      <c r="KOR107" s="512"/>
      <c r="KOZ107" s="512"/>
      <c r="KPH107" s="512"/>
      <c r="KPP107" s="512"/>
      <c r="KPX107" s="512"/>
      <c r="KQF107" s="512"/>
      <c r="KQN107" s="512"/>
      <c r="KQV107" s="512"/>
      <c r="KRD107" s="512"/>
      <c r="KRL107" s="512"/>
      <c r="KRT107" s="512"/>
      <c r="KSB107" s="512"/>
      <c r="KSJ107" s="512"/>
      <c r="KSR107" s="512"/>
      <c r="KSZ107" s="512"/>
      <c r="KTH107" s="512"/>
      <c r="KTP107" s="512"/>
      <c r="KTX107" s="512"/>
      <c r="KUF107" s="512"/>
      <c r="KUN107" s="512"/>
      <c r="KUV107" s="512"/>
      <c r="KVD107" s="512"/>
      <c r="KVL107" s="512"/>
      <c r="KVT107" s="512"/>
      <c r="KWB107" s="512"/>
      <c r="KWJ107" s="512"/>
      <c r="KWR107" s="512"/>
      <c r="KWZ107" s="512"/>
      <c r="KXH107" s="512"/>
      <c r="KXP107" s="512"/>
      <c r="KXX107" s="512"/>
      <c r="KYF107" s="512"/>
      <c r="KYN107" s="512"/>
      <c r="KYV107" s="512"/>
      <c r="KZD107" s="512"/>
      <c r="KZL107" s="512"/>
      <c r="KZT107" s="512"/>
      <c r="LAB107" s="512"/>
      <c r="LAJ107" s="512"/>
      <c r="LAR107" s="512"/>
      <c r="LAZ107" s="512"/>
      <c r="LBH107" s="512"/>
      <c r="LBP107" s="512"/>
      <c r="LBX107" s="512"/>
      <c r="LCF107" s="512"/>
      <c r="LCN107" s="512"/>
      <c r="LCV107" s="512"/>
      <c r="LDD107" s="512"/>
      <c r="LDL107" s="512"/>
      <c r="LDT107" s="512"/>
      <c r="LEB107" s="512"/>
      <c r="LEJ107" s="512"/>
      <c r="LER107" s="512"/>
      <c r="LEZ107" s="512"/>
      <c r="LFH107" s="512"/>
      <c r="LFP107" s="512"/>
      <c r="LFX107" s="512"/>
      <c r="LGF107" s="512"/>
      <c r="LGN107" s="512"/>
      <c r="LGV107" s="512"/>
      <c r="LHD107" s="512"/>
      <c r="LHL107" s="512"/>
      <c r="LHT107" s="512"/>
      <c r="LIB107" s="512"/>
      <c r="LIJ107" s="512"/>
      <c r="LIR107" s="512"/>
      <c r="LIZ107" s="512"/>
      <c r="LJH107" s="512"/>
      <c r="LJP107" s="512"/>
      <c r="LJX107" s="512"/>
      <c r="LKF107" s="512"/>
      <c r="LKN107" s="512"/>
      <c r="LKV107" s="512"/>
      <c r="LLD107" s="512"/>
      <c r="LLL107" s="512"/>
      <c r="LLT107" s="512"/>
      <c r="LMB107" s="512"/>
      <c r="LMJ107" s="512"/>
      <c r="LMR107" s="512"/>
      <c r="LMZ107" s="512"/>
      <c r="LNH107" s="512"/>
      <c r="LNP107" s="512"/>
      <c r="LNX107" s="512"/>
      <c r="LOF107" s="512"/>
      <c r="LON107" s="512"/>
      <c r="LOV107" s="512"/>
      <c r="LPD107" s="512"/>
      <c r="LPL107" s="512"/>
      <c r="LPT107" s="512"/>
      <c r="LQB107" s="512"/>
      <c r="LQJ107" s="512"/>
      <c r="LQR107" s="512"/>
      <c r="LQZ107" s="512"/>
      <c r="LRH107" s="512"/>
      <c r="LRP107" s="512"/>
      <c r="LRX107" s="512"/>
      <c r="LSF107" s="512"/>
      <c r="LSN107" s="512"/>
      <c r="LSV107" s="512"/>
      <c r="LTD107" s="512"/>
      <c r="LTL107" s="512"/>
      <c r="LTT107" s="512"/>
      <c r="LUB107" s="512"/>
      <c r="LUJ107" s="512"/>
      <c r="LUR107" s="512"/>
      <c r="LUZ107" s="512"/>
      <c r="LVH107" s="512"/>
      <c r="LVP107" s="512"/>
      <c r="LVX107" s="512"/>
      <c r="LWF107" s="512"/>
      <c r="LWN107" s="512"/>
      <c r="LWV107" s="512"/>
      <c r="LXD107" s="512"/>
      <c r="LXL107" s="512"/>
      <c r="LXT107" s="512"/>
      <c r="LYB107" s="512"/>
      <c r="LYJ107" s="512"/>
      <c r="LYR107" s="512"/>
      <c r="LYZ107" s="512"/>
      <c r="LZH107" s="512"/>
      <c r="LZP107" s="512"/>
      <c r="LZX107" s="512"/>
      <c r="MAF107" s="512"/>
      <c r="MAN107" s="512"/>
      <c r="MAV107" s="512"/>
      <c r="MBD107" s="512"/>
      <c r="MBL107" s="512"/>
      <c r="MBT107" s="512"/>
      <c r="MCB107" s="512"/>
      <c r="MCJ107" s="512"/>
      <c r="MCR107" s="512"/>
      <c r="MCZ107" s="512"/>
      <c r="MDH107" s="512"/>
      <c r="MDP107" s="512"/>
      <c r="MDX107" s="512"/>
      <c r="MEF107" s="512"/>
      <c r="MEN107" s="512"/>
      <c r="MEV107" s="512"/>
      <c r="MFD107" s="512"/>
      <c r="MFL107" s="512"/>
      <c r="MFT107" s="512"/>
      <c r="MGB107" s="512"/>
      <c r="MGJ107" s="512"/>
      <c r="MGR107" s="512"/>
      <c r="MGZ107" s="512"/>
      <c r="MHH107" s="512"/>
      <c r="MHP107" s="512"/>
      <c r="MHX107" s="512"/>
      <c r="MIF107" s="512"/>
      <c r="MIN107" s="512"/>
      <c r="MIV107" s="512"/>
      <c r="MJD107" s="512"/>
      <c r="MJL107" s="512"/>
      <c r="MJT107" s="512"/>
      <c r="MKB107" s="512"/>
      <c r="MKJ107" s="512"/>
      <c r="MKR107" s="512"/>
      <c r="MKZ107" s="512"/>
      <c r="MLH107" s="512"/>
      <c r="MLP107" s="512"/>
      <c r="MLX107" s="512"/>
      <c r="MMF107" s="512"/>
      <c r="MMN107" s="512"/>
      <c r="MMV107" s="512"/>
      <c r="MND107" s="512"/>
      <c r="MNL107" s="512"/>
      <c r="MNT107" s="512"/>
      <c r="MOB107" s="512"/>
      <c r="MOJ107" s="512"/>
      <c r="MOR107" s="512"/>
      <c r="MOZ107" s="512"/>
      <c r="MPH107" s="512"/>
      <c r="MPP107" s="512"/>
      <c r="MPX107" s="512"/>
      <c r="MQF107" s="512"/>
      <c r="MQN107" s="512"/>
      <c r="MQV107" s="512"/>
      <c r="MRD107" s="512"/>
      <c r="MRL107" s="512"/>
      <c r="MRT107" s="512"/>
      <c r="MSB107" s="512"/>
      <c r="MSJ107" s="512"/>
      <c r="MSR107" s="512"/>
      <c r="MSZ107" s="512"/>
      <c r="MTH107" s="512"/>
      <c r="MTP107" s="512"/>
      <c r="MTX107" s="512"/>
      <c r="MUF107" s="512"/>
      <c r="MUN107" s="512"/>
      <c r="MUV107" s="512"/>
      <c r="MVD107" s="512"/>
      <c r="MVL107" s="512"/>
      <c r="MVT107" s="512"/>
      <c r="MWB107" s="512"/>
      <c r="MWJ107" s="512"/>
      <c r="MWR107" s="512"/>
      <c r="MWZ107" s="512"/>
      <c r="MXH107" s="512"/>
      <c r="MXP107" s="512"/>
      <c r="MXX107" s="512"/>
      <c r="MYF107" s="512"/>
      <c r="MYN107" s="512"/>
      <c r="MYV107" s="512"/>
      <c r="MZD107" s="512"/>
      <c r="MZL107" s="512"/>
      <c r="MZT107" s="512"/>
      <c r="NAB107" s="512"/>
      <c r="NAJ107" s="512"/>
      <c r="NAR107" s="512"/>
      <c r="NAZ107" s="512"/>
      <c r="NBH107" s="512"/>
      <c r="NBP107" s="512"/>
      <c r="NBX107" s="512"/>
      <c r="NCF107" s="512"/>
      <c r="NCN107" s="512"/>
      <c r="NCV107" s="512"/>
      <c r="NDD107" s="512"/>
      <c r="NDL107" s="512"/>
      <c r="NDT107" s="512"/>
      <c r="NEB107" s="512"/>
      <c r="NEJ107" s="512"/>
      <c r="NER107" s="512"/>
      <c r="NEZ107" s="512"/>
      <c r="NFH107" s="512"/>
      <c r="NFP107" s="512"/>
      <c r="NFX107" s="512"/>
      <c r="NGF107" s="512"/>
      <c r="NGN107" s="512"/>
      <c r="NGV107" s="512"/>
      <c r="NHD107" s="512"/>
      <c r="NHL107" s="512"/>
      <c r="NHT107" s="512"/>
      <c r="NIB107" s="512"/>
      <c r="NIJ107" s="512"/>
      <c r="NIR107" s="512"/>
      <c r="NIZ107" s="512"/>
      <c r="NJH107" s="512"/>
      <c r="NJP107" s="512"/>
      <c r="NJX107" s="512"/>
      <c r="NKF107" s="512"/>
      <c r="NKN107" s="512"/>
      <c r="NKV107" s="512"/>
      <c r="NLD107" s="512"/>
      <c r="NLL107" s="512"/>
      <c r="NLT107" s="512"/>
      <c r="NMB107" s="512"/>
      <c r="NMJ107" s="512"/>
      <c r="NMR107" s="512"/>
      <c r="NMZ107" s="512"/>
      <c r="NNH107" s="512"/>
      <c r="NNP107" s="512"/>
      <c r="NNX107" s="512"/>
      <c r="NOF107" s="512"/>
      <c r="NON107" s="512"/>
      <c r="NOV107" s="512"/>
      <c r="NPD107" s="512"/>
      <c r="NPL107" s="512"/>
      <c r="NPT107" s="512"/>
      <c r="NQB107" s="512"/>
      <c r="NQJ107" s="512"/>
      <c r="NQR107" s="512"/>
      <c r="NQZ107" s="512"/>
      <c r="NRH107" s="512"/>
      <c r="NRP107" s="512"/>
      <c r="NRX107" s="512"/>
      <c r="NSF107" s="512"/>
      <c r="NSN107" s="512"/>
      <c r="NSV107" s="512"/>
      <c r="NTD107" s="512"/>
      <c r="NTL107" s="512"/>
      <c r="NTT107" s="512"/>
      <c r="NUB107" s="512"/>
      <c r="NUJ107" s="512"/>
      <c r="NUR107" s="512"/>
      <c r="NUZ107" s="512"/>
      <c r="NVH107" s="512"/>
      <c r="NVP107" s="512"/>
      <c r="NVX107" s="512"/>
      <c r="NWF107" s="512"/>
      <c r="NWN107" s="512"/>
      <c r="NWV107" s="512"/>
      <c r="NXD107" s="512"/>
      <c r="NXL107" s="512"/>
      <c r="NXT107" s="512"/>
      <c r="NYB107" s="512"/>
      <c r="NYJ107" s="512"/>
      <c r="NYR107" s="512"/>
      <c r="NYZ107" s="512"/>
      <c r="NZH107" s="512"/>
      <c r="NZP107" s="512"/>
      <c r="NZX107" s="512"/>
      <c r="OAF107" s="512"/>
      <c r="OAN107" s="512"/>
      <c r="OAV107" s="512"/>
      <c r="OBD107" s="512"/>
      <c r="OBL107" s="512"/>
      <c r="OBT107" s="512"/>
      <c r="OCB107" s="512"/>
      <c r="OCJ107" s="512"/>
      <c r="OCR107" s="512"/>
      <c r="OCZ107" s="512"/>
      <c r="ODH107" s="512"/>
      <c r="ODP107" s="512"/>
      <c r="ODX107" s="512"/>
      <c r="OEF107" s="512"/>
      <c r="OEN107" s="512"/>
      <c r="OEV107" s="512"/>
      <c r="OFD107" s="512"/>
      <c r="OFL107" s="512"/>
      <c r="OFT107" s="512"/>
      <c r="OGB107" s="512"/>
      <c r="OGJ107" s="512"/>
      <c r="OGR107" s="512"/>
      <c r="OGZ107" s="512"/>
      <c r="OHH107" s="512"/>
      <c r="OHP107" s="512"/>
      <c r="OHX107" s="512"/>
      <c r="OIF107" s="512"/>
      <c r="OIN107" s="512"/>
      <c r="OIV107" s="512"/>
      <c r="OJD107" s="512"/>
      <c r="OJL107" s="512"/>
      <c r="OJT107" s="512"/>
      <c r="OKB107" s="512"/>
      <c r="OKJ107" s="512"/>
      <c r="OKR107" s="512"/>
      <c r="OKZ107" s="512"/>
      <c r="OLH107" s="512"/>
      <c r="OLP107" s="512"/>
      <c r="OLX107" s="512"/>
      <c r="OMF107" s="512"/>
      <c r="OMN107" s="512"/>
      <c r="OMV107" s="512"/>
      <c r="OND107" s="512"/>
      <c r="ONL107" s="512"/>
      <c r="ONT107" s="512"/>
      <c r="OOB107" s="512"/>
      <c r="OOJ107" s="512"/>
      <c r="OOR107" s="512"/>
      <c r="OOZ107" s="512"/>
      <c r="OPH107" s="512"/>
      <c r="OPP107" s="512"/>
      <c r="OPX107" s="512"/>
      <c r="OQF107" s="512"/>
      <c r="OQN107" s="512"/>
      <c r="OQV107" s="512"/>
      <c r="ORD107" s="512"/>
      <c r="ORL107" s="512"/>
      <c r="ORT107" s="512"/>
      <c r="OSB107" s="512"/>
      <c r="OSJ107" s="512"/>
      <c r="OSR107" s="512"/>
      <c r="OSZ107" s="512"/>
      <c r="OTH107" s="512"/>
      <c r="OTP107" s="512"/>
      <c r="OTX107" s="512"/>
      <c r="OUF107" s="512"/>
      <c r="OUN107" s="512"/>
      <c r="OUV107" s="512"/>
      <c r="OVD107" s="512"/>
      <c r="OVL107" s="512"/>
      <c r="OVT107" s="512"/>
      <c r="OWB107" s="512"/>
      <c r="OWJ107" s="512"/>
      <c r="OWR107" s="512"/>
      <c r="OWZ107" s="512"/>
      <c r="OXH107" s="512"/>
      <c r="OXP107" s="512"/>
      <c r="OXX107" s="512"/>
      <c r="OYF107" s="512"/>
      <c r="OYN107" s="512"/>
      <c r="OYV107" s="512"/>
      <c r="OZD107" s="512"/>
      <c r="OZL107" s="512"/>
      <c r="OZT107" s="512"/>
      <c r="PAB107" s="512"/>
      <c r="PAJ107" s="512"/>
      <c r="PAR107" s="512"/>
      <c r="PAZ107" s="512"/>
      <c r="PBH107" s="512"/>
      <c r="PBP107" s="512"/>
      <c r="PBX107" s="512"/>
      <c r="PCF107" s="512"/>
      <c r="PCN107" s="512"/>
      <c r="PCV107" s="512"/>
      <c r="PDD107" s="512"/>
      <c r="PDL107" s="512"/>
      <c r="PDT107" s="512"/>
      <c r="PEB107" s="512"/>
      <c r="PEJ107" s="512"/>
      <c r="PER107" s="512"/>
      <c r="PEZ107" s="512"/>
      <c r="PFH107" s="512"/>
      <c r="PFP107" s="512"/>
      <c r="PFX107" s="512"/>
      <c r="PGF107" s="512"/>
      <c r="PGN107" s="512"/>
      <c r="PGV107" s="512"/>
      <c r="PHD107" s="512"/>
      <c r="PHL107" s="512"/>
      <c r="PHT107" s="512"/>
      <c r="PIB107" s="512"/>
      <c r="PIJ107" s="512"/>
      <c r="PIR107" s="512"/>
      <c r="PIZ107" s="512"/>
      <c r="PJH107" s="512"/>
      <c r="PJP107" s="512"/>
      <c r="PJX107" s="512"/>
      <c r="PKF107" s="512"/>
      <c r="PKN107" s="512"/>
      <c r="PKV107" s="512"/>
      <c r="PLD107" s="512"/>
      <c r="PLL107" s="512"/>
      <c r="PLT107" s="512"/>
      <c r="PMB107" s="512"/>
      <c r="PMJ107" s="512"/>
      <c r="PMR107" s="512"/>
      <c r="PMZ107" s="512"/>
      <c r="PNH107" s="512"/>
      <c r="PNP107" s="512"/>
      <c r="PNX107" s="512"/>
      <c r="POF107" s="512"/>
      <c r="PON107" s="512"/>
      <c r="POV107" s="512"/>
      <c r="PPD107" s="512"/>
      <c r="PPL107" s="512"/>
      <c r="PPT107" s="512"/>
      <c r="PQB107" s="512"/>
      <c r="PQJ107" s="512"/>
      <c r="PQR107" s="512"/>
      <c r="PQZ107" s="512"/>
      <c r="PRH107" s="512"/>
      <c r="PRP107" s="512"/>
      <c r="PRX107" s="512"/>
      <c r="PSF107" s="512"/>
      <c r="PSN107" s="512"/>
      <c r="PSV107" s="512"/>
      <c r="PTD107" s="512"/>
      <c r="PTL107" s="512"/>
      <c r="PTT107" s="512"/>
      <c r="PUB107" s="512"/>
      <c r="PUJ107" s="512"/>
      <c r="PUR107" s="512"/>
      <c r="PUZ107" s="512"/>
      <c r="PVH107" s="512"/>
      <c r="PVP107" s="512"/>
      <c r="PVX107" s="512"/>
      <c r="PWF107" s="512"/>
      <c r="PWN107" s="512"/>
      <c r="PWV107" s="512"/>
      <c r="PXD107" s="512"/>
      <c r="PXL107" s="512"/>
      <c r="PXT107" s="512"/>
      <c r="PYB107" s="512"/>
      <c r="PYJ107" s="512"/>
      <c r="PYR107" s="512"/>
      <c r="PYZ107" s="512"/>
      <c r="PZH107" s="512"/>
      <c r="PZP107" s="512"/>
      <c r="PZX107" s="512"/>
      <c r="QAF107" s="512"/>
      <c r="QAN107" s="512"/>
      <c r="QAV107" s="512"/>
      <c r="QBD107" s="512"/>
      <c r="QBL107" s="512"/>
      <c r="QBT107" s="512"/>
      <c r="QCB107" s="512"/>
      <c r="QCJ107" s="512"/>
      <c r="QCR107" s="512"/>
      <c r="QCZ107" s="512"/>
      <c r="QDH107" s="512"/>
      <c r="QDP107" s="512"/>
      <c r="QDX107" s="512"/>
      <c r="QEF107" s="512"/>
      <c r="QEN107" s="512"/>
      <c r="QEV107" s="512"/>
      <c r="QFD107" s="512"/>
      <c r="QFL107" s="512"/>
      <c r="QFT107" s="512"/>
      <c r="QGB107" s="512"/>
      <c r="QGJ107" s="512"/>
      <c r="QGR107" s="512"/>
      <c r="QGZ107" s="512"/>
      <c r="QHH107" s="512"/>
      <c r="QHP107" s="512"/>
      <c r="QHX107" s="512"/>
      <c r="QIF107" s="512"/>
      <c r="QIN107" s="512"/>
      <c r="QIV107" s="512"/>
      <c r="QJD107" s="512"/>
      <c r="QJL107" s="512"/>
      <c r="QJT107" s="512"/>
      <c r="QKB107" s="512"/>
      <c r="QKJ107" s="512"/>
      <c r="QKR107" s="512"/>
      <c r="QKZ107" s="512"/>
      <c r="QLH107" s="512"/>
      <c r="QLP107" s="512"/>
      <c r="QLX107" s="512"/>
      <c r="QMF107" s="512"/>
      <c r="QMN107" s="512"/>
      <c r="QMV107" s="512"/>
      <c r="QND107" s="512"/>
      <c r="QNL107" s="512"/>
      <c r="QNT107" s="512"/>
      <c r="QOB107" s="512"/>
      <c r="QOJ107" s="512"/>
      <c r="QOR107" s="512"/>
      <c r="QOZ107" s="512"/>
      <c r="QPH107" s="512"/>
      <c r="QPP107" s="512"/>
      <c r="QPX107" s="512"/>
      <c r="QQF107" s="512"/>
      <c r="QQN107" s="512"/>
      <c r="QQV107" s="512"/>
      <c r="QRD107" s="512"/>
      <c r="QRL107" s="512"/>
      <c r="QRT107" s="512"/>
      <c r="QSB107" s="512"/>
      <c r="QSJ107" s="512"/>
      <c r="QSR107" s="512"/>
      <c r="QSZ107" s="512"/>
      <c r="QTH107" s="512"/>
      <c r="QTP107" s="512"/>
      <c r="QTX107" s="512"/>
      <c r="QUF107" s="512"/>
      <c r="QUN107" s="512"/>
      <c r="QUV107" s="512"/>
      <c r="QVD107" s="512"/>
      <c r="QVL107" s="512"/>
      <c r="QVT107" s="512"/>
      <c r="QWB107" s="512"/>
      <c r="QWJ107" s="512"/>
      <c r="QWR107" s="512"/>
      <c r="QWZ107" s="512"/>
      <c r="QXH107" s="512"/>
      <c r="QXP107" s="512"/>
      <c r="QXX107" s="512"/>
      <c r="QYF107" s="512"/>
      <c r="QYN107" s="512"/>
      <c r="QYV107" s="512"/>
      <c r="QZD107" s="512"/>
      <c r="QZL107" s="512"/>
      <c r="QZT107" s="512"/>
      <c r="RAB107" s="512"/>
      <c r="RAJ107" s="512"/>
      <c r="RAR107" s="512"/>
      <c r="RAZ107" s="512"/>
      <c r="RBH107" s="512"/>
      <c r="RBP107" s="512"/>
      <c r="RBX107" s="512"/>
      <c r="RCF107" s="512"/>
      <c r="RCN107" s="512"/>
      <c r="RCV107" s="512"/>
      <c r="RDD107" s="512"/>
      <c r="RDL107" s="512"/>
      <c r="RDT107" s="512"/>
      <c r="REB107" s="512"/>
      <c r="REJ107" s="512"/>
      <c r="RER107" s="512"/>
      <c r="REZ107" s="512"/>
      <c r="RFH107" s="512"/>
      <c r="RFP107" s="512"/>
      <c r="RFX107" s="512"/>
      <c r="RGF107" s="512"/>
      <c r="RGN107" s="512"/>
      <c r="RGV107" s="512"/>
      <c r="RHD107" s="512"/>
      <c r="RHL107" s="512"/>
      <c r="RHT107" s="512"/>
      <c r="RIB107" s="512"/>
      <c r="RIJ107" s="512"/>
      <c r="RIR107" s="512"/>
      <c r="RIZ107" s="512"/>
      <c r="RJH107" s="512"/>
      <c r="RJP107" s="512"/>
      <c r="RJX107" s="512"/>
      <c r="RKF107" s="512"/>
      <c r="RKN107" s="512"/>
      <c r="RKV107" s="512"/>
      <c r="RLD107" s="512"/>
      <c r="RLL107" s="512"/>
      <c r="RLT107" s="512"/>
      <c r="RMB107" s="512"/>
      <c r="RMJ107" s="512"/>
      <c r="RMR107" s="512"/>
      <c r="RMZ107" s="512"/>
      <c r="RNH107" s="512"/>
      <c r="RNP107" s="512"/>
      <c r="RNX107" s="512"/>
      <c r="ROF107" s="512"/>
      <c r="RON107" s="512"/>
      <c r="ROV107" s="512"/>
      <c r="RPD107" s="512"/>
      <c r="RPL107" s="512"/>
      <c r="RPT107" s="512"/>
      <c r="RQB107" s="512"/>
      <c r="RQJ107" s="512"/>
      <c r="RQR107" s="512"/>
      <c r="RQZ107" s="512"/>
      <c r="RRH107" s="512"/>
      <c r="RRP107" s="512"/>
      <c r="RRX107" s="512"/>
      <c r="RSF107" s="512"/>
      <c r="RSN107" s="512"/>
      <c r="RSV107" s="512"/>
      <c r="RTD107" s="512"/>
      <c r="RTL107" s="512"/>
      <c r="RTT107" s="512"/>
      <c r="RUB107" s="512"/>
      <c r="RUJ107" s="512"/>
      <c r="RUR107" s="512"/>
      <c r="RUZ107" s="512"/>
      <c r="RVH107" s="512"/>
      <c r="RVP107" s="512"/>
      <c r="RVX107" s="512"/>
      <c r="RWF107" s="512"/>
      <c r="RWN107" s="512"/>
      <c r="RWV107" s="512"/>
      <c r="RXD107" s="512"/>
      <c r="RXL107" s="512"/>
      <c r="RXT107" s="512"/>
      <c r="RYB107" s="512"/>
      <c r="RYJ107" s="512"/>
      <c r="RYR107" s="512"/>
      <c r="RYZ107" s="512"/>
      <c r="RZH107" s="512"/>
      <c r="RZP107" s="512"/>
      <c r="RZX107" s="512"/>
      <c r="SAF107" s="512"/>
      <c r="SAN107" s="512"/>
      <c r="SAV107" s="512"/>
      <c r="SBD107" s="512"/>
      <c r="SBL107" s="512"/>
      <c r="SBT107" s="512"/>
      <c r="SCB107" s="512"/>
      <c r="SCJ107" s="512"/>
      <c r="SCR107" s="512"/>
      <c r="SCZ107" s="512"/>
      <c r="SDH107" s="512"/>
      <c r="SDP107" s="512"/>
      <c r="SDX107" s="512"/>
      <c r="SEF107" s="512"/>
      <c r="SEN107" s="512"/>
      <c r="SEV107" s="512"/>
      <c r="SFD107" s="512"/>
      <c r="SFL107" s="512"/>
      <c r="SFT107" s="512"/>
      <c r="SGB107" s="512"/>
      <c r="SGJ107" s="512"/>
      <c r="SGR107" s="512"/>
      <c r="SGZ107" s="512"/>
      <c r="SHH107" s="512"/>
      <c r="SHP107" s="512"/>
      <c r="SHX107" s="512"/>
      <c r="SIF107" s="512"/>
      <c r="SIN107" s="512"/>
      <c r="SIV107" s="512"/>
      <c r="SJD107" s="512"/>
      <c r="SJL107" s="512"/>
      <c r="SJT107" s="512"/>
      <c r="SKB107" s="512"/>
      <c r="SKJ107" s="512"/>
      <c r="SKR107" s="512"/>
      <c r="SKZ107" s="512"/>
      <c r="SLH107" s="512"/>
      <c r="SLP107" s="512"/>
      <c r="SLX107" s="512"/>
      <c r="SMF107" s="512"/>
      <c r="SMN107" s="512"/>
      <c r="SMV107" s="512"/>
      <c r="SND107" s="512"/>
      <c r="SNL107" s="512"/>
      <c r="SNT107" s="512"/>
      <c r="SOB107" s="512"/>
      <c r="SOJ107" s="512"/>
      <c r="SOR107" s="512"/>
      <c r="SOZ107" s="512"/>
      <c r="SPH107" s="512"/>
      <c r="SPP107" s="512"/>
      <c r="SPX107" s="512"/>
      <c r="SQF107" s="512"/>
      <c r="SQN107" s="512"/>
      <c r="SQV107" s="512"/>
      <c r="SRD107" s="512"/>
      <c r="SRL107" s="512"/>
      <c r="SRT107" s="512"/>
      <c r="SSB107" s="512"/>
      <c r="SSJ107" s="512"/>
      <c r="SSR107" s="512"/>
      <c r="SSZ107" s="512"/>
      <c r="STH107" s="512"/>
      <c r="STP107" s="512"/>
      <c r="STX107" s="512"/>
      <c r="SUF107" s="512"/>
      <c r="SUN107" s="512"/>
      <c r="SUV107" s="512"/>
      <c r="SVD107" s="512"/>
      <c r="SVL107" s="512"/>
      <c r="SVT107" s="512"/>
      <c r="SWB107" s="512"/>
      <c r="SWJ107" s="512"/>
      <c r="SWR107" s="512"/>
      <c r="SWZ107" s="512"/>
      <c r="SXH107" s="512"/>
      <c r="SXP107" s="512"/>
      <c r="SXX107" s="512"/>
      <c r="SYF107" s="512"/>
      <c r="SYN107" s="512"/>
      <c r="SYV107" s="512"/>
      <c r="SZD107" s="512"/>
      <c r="SZL107" s="512"/>
      <c r="SZT107" s="512"/>
      <c r="TAB107" s="512"/>
      <c r="TAJ107" s="512"/>
      <c r="TAR107" s="512"/>
      <c r="TAZ107" s="512"/>
      <c r="TBH107" s="512"/>
      <c r="TBP107" s="512"/>
      <c r="TBX107" s="512"/>
      <c r="TCF107" s="512"/>
      <c r="TCN107" s="512"/>
      <c r="TCV107" s="512"/>
      <c r="TDD107" s="512"/>
      <c r="TDL107" s="512"/>
      <c r="TDT107" s="512"/>
      <c r="TEB107" s="512"/>
      <c r="TEJ107" s="512"/>
      <c r="TER107" s="512"/>
      <c r="TEZ107" s="512"/>
      <c r="TFH107" s="512"/>
      <c r="TFP107" s="512"/>
      <c r="TFX107" s="512"/>
      <c r="TGF107" s="512"/>
      <c r="TGN107" s="512"/>
      <c r="TGV107" s="512"/>
      <c r="THD107" s="512"/>
      <c r="THL107" s="512"/>
      <c r="THT107" s="512"/>
      <c r="TIB107" s="512"/>
      <c r="TIJ107" s="512"/>
      <c r="TIR107" s="512"/>
      <c r="TIZ107" s="512"/>
      <c r="TJH107" s="512"/>
      <c r="TJP107" s="512"/>
      <c r="TJX107" s="512"/>
      <c r="TKF107" s="512"/>
      <c r="TKN107" s="512"/>
      <c r="TKV107" s="512"/>
      <c r="TLD107" s="512"/>
      <c r="TLL107" s="512"/>
      <c r="TLT107" s="512"/>
      <c r="TMB107" s="512"/>
      <c r="TMJ107" s="512"/>
      <c r="TMR107" s="512"/>
      <c r="TMZ107" s="512"/>
      <c r="TNH107" s="512"/>
      <c r="TNP107" s="512"/>
      <c r="TNX107" s="512"/>
      <c r="TOF107" s="512"/>
      <c r="TON107" s="512"/>
      <c r="TOV107" s="512"/>
      <c r="TPD107" s="512"/>
      <c r="TPL107" s="512"/>
      <c r="TPT107" s="512"/>
      <c r="TQB107" s="512"/>
      <c r="TQJ107" s="512"/>
      <c r="TQR107" s="512"/>
      <c r="TQZ107" s="512"/>
      <c r="TRH107" s="512"/>
      <c r="TRP107" s="512"/>
      <c r="TRX107" s="512"/>
      <c r="TSF107" s="512"/>
      <c r="TSN107" s="512"/>
      <c r="TSV107" s="512"/>
      <c r="TTD107" s="512"/>
      <c r="TTL107" s="512"/>
      <c r="TTT107" s="512"/>
      <c r="TUB107" s="512"/>
      <c r="TUJ107" s="512"/>
      <c r="TUR107" s="512"/>
      <c r="TUZ107" s="512"/>
      <c r="TVH107" s="512"/>
      <c r="TVP107" s="512"/>
      <c r="TVX107" s="512"/>
      <c r="TWF107" s="512"/>
      <c r="TWN107" s="512"/>
      <c r="TWV107" s="512"/>
      <c r="TXD107" s="512"/>
      <c r="TXL107" s="512"/>
      <c r="TXT107" s="512"/>
      <c r="TYB107" s="512"/>
      <c r="TYJ107" s="512"/>
      <c r="TYR107" s="512"/>
      <c r="TYZ107" s="512"/>
      <c r="TZH107" s="512"/>
      <c r="TZP107" s="512"/>
      <c r="TZX107" s="512"/>
      <c r="UAF107" s="512"/>
      <c r="UAN107" s="512"/>
      <c r="UAV107" s="512"/>
      <c r="UBD107" s="512"/>
      <c r="UBL107" s="512"/>
      <c r="UBT107" s="512"/>
      <c r="UCB107" s="512"/>
      <c r="UCJ107" s="512"/>
      <c r="UCR107" s="512"/>
      <c r="UCZ107" s="512"/>
      <c r="UDH107" s="512"/>
      <c r="UDP107" s="512"/>
      <c r="UDX107" s="512"/>
      <c r="UEF107" s="512"/>
      <c r="UEN107" s="512"/>
      <c r="UEV107" s="512"/>
      <c r="UFD107" s="512"/>
      <c r="UFL107" s="512"/>
      <c r="UFT107" s="512"/>
      <c r="UGB107" s="512"/>
      <c r="UGJ107" s="512"/>
      <c r="UGR107" s="512"/>
      <c r="UGZ107" s="512"/>
      <c r="UHH107" s="512"/>
      <c r="UHP107" s="512"/>
      <c r="UHX107" s="512"/>
      <c r="UIF107" s="512"/>
      <c r="UIN107" s="512"/>
      <c r="UIV107" s="512"/>
      <c r="UJD107" s="512"/>
      <c r="UJL107" s="512"/>
      <c r="UJT107" s="512"/>
      <c r="UKB107" s="512"/>
      <c r="UKJ107" s="512"/>
      <c r="UKR107" s="512"/>
      <c r="UKZ107" s="512"/>
      <c r="ULH107" s="512"/>
      <c r="ULP107" s="512"/>
      <c r="ULX107" s="512"/>
      <c r="UMF107" s="512"/>
      <c r="UMN107" s="512"/>
      <c r="UMV107" s="512"/>
      <c r="UND107" s="512"/>
      <c r="UNL107" s="512"/>
      <c r="UNT107" s="512"/>
      <c r="UOB107" s="512"/>
      <c r="UOJ107" s="512"/>
      <c r="UOR107" s="512"/>
      <c r="UOZ107" s="512"/>
      <c r="UPH107" s="512"/>
      <c r="UPP107" s="512"/>
      <c r="UPX107" s="512"/>
      <c r="UQF107" s="512"/>
      <c r="UQN107" s="512"/>
      <c r="UQV107" s="512"/>
      <c r="URD107" s="512"/>
      <c r="URL107" s="512"/>
      <c r="URT107" s="512"/>
      <c r="USB107" s="512"/>
      <c r="USJ107" s="512"/>
      <c r="USR107" s="512"/>
      <c r="USZ107" s="512"/>
      <c r="UTH107" s="512"/>
      <c r="UTP107" s="512"/>
      <c r="UTX107" s="512"/>
      <c r="UUF107" s="512"/>
      <c r="UUN107" s="512"/>
      <c r="UUV107" s="512"/>
      <c r="UVD107" s="512"/>
      <c r="UVL107" s="512"/>
      <c r="UVT107" s="512"/>
      <c r="UWB107" s="512"/>
      <c r="UWJ107" s="512"/>
      <c r="UWR107" s="512"/>
      <c r="UWZ107" s="512"/>
      <c r="UXH107" s="512"/>
      <c r="UXP107" s="512"/>
      <c r="UXX107" s="512"/>
      <c r="UYF107" s="512"/>
      <c r="UYN107" s="512"/>
      <c r="UYV107" s="512"/>
      <c r="UZD107" s="512"/>
      <c r="UZL107" s="512"/>
      <c r="UZT107" s="512"/>
      <c r="VAB107" s="512"/>
      <c r="VAJ107" s="512"/>
      <c r="VAR107" s="512"/>
      <c r="VAZ107" s="512"/>
      <c r="VBH107" s="512"/>
      <c r="VBP107" s="512"/>
      <c r="VBX107" s="512"/>
      <c r="VCF107" s="512"/>
      <c r="VCN107" s="512"/>
      <c r="VCV107" s="512"/>
      <c r="VDD107" s="512"/>
      <c r="VDL107" s="512"/>
      <c r="VDT107" s="512"/>
      <c r="VEB107" s="512"/>
      <c r="VEJ107" s="512"/>
      <c r="VER107" s="512"/>
      <c r="VEZ107" s="512"/>
      <c r="VFH107" s="512"/>
      <c r="VFP107" s="512"/>
      <c r="VFX107" s="512"/>
      <c r="VGF107" s="512"/>
      <c r="VGN107" s="512"/>
      <c r="VGV107" s="512"/>
      <c r="VHD107" s="512"/>
      <c r="VHL107" s="512"/>
      <c r="VHT107" s="512"/>
      <c r="VIB107" s="512"/>
      <c r="VIJ107" s="512"/>
      <c r="VIR107" s="512"/>
      <c r="VIZ107" s="512"/>
      <c r="VJH107" s="512"/>
      <c r="VJP107" s="512"/>
      <c r="VJX107" s="512"/>
      <c r="VKF107" s="512"/>
      <c r="VKN107" s="512"/>
      <c r="VKV107" s="512"/>
      <c r="VLD107" s="512"/>
      <c r="VLL107" s="512"/>
      <c r="VLT107" s="512"/>
      <c r="VMB107" s="512"/>
      <c r="VMJ107" s="512"/>
      <c r="VMR107" s="512"/>
      <c r="VMZ107" s="512"/>
      <c r="VNH107" s="512"/>
      <c r="VNP107" s="512"/>
      <c r="VNX107" s="512"/>
      <c r="VOF107" s="512"/>
      <c r="VON107" s="512"/>
      <c r="VOV107" s="512"/>
      <c r="VPD107" s="512"/>
      <c r="VPL107" s="512"/>
      <c r="VPT107" s="512"/>
      <c r="VQB107" s="512"/>
      <c r="VQJ107" s="512"/>
      <c r="VQR107" s="512"/>
      <c r="VQZ107" s="512"/>
      <c r="VRH107" s="512"/>
      <c r="VRP107" s="512"/>
      <c r="VRX107" s="512"/>
      <c r="VSF107" s="512"/>
      <c r="VSN107" s="512"/>
      <c r="VSV107" s="512"/>
      <c r="VTD107" s="512"/>
      <c r="VTL107" s="512"/>
      <c r="VTT107" s="512"/>
      <c r="VUB107" s="512"/>
      <c r="VUJ107" s="512"/>
      <c r="VUR107" s="512"/>
      <c r="VUZ107" s="512"/>
      <c r="VVH107" s="512"/>
      <c r="VVP107" s="512"/>
      <c r="VVX107" s="512"/>
      <c r="VWF107" s="512"/>
      <c r="VWN107" s="512"/>
      <c r="VWV107" s="512"/>
      <c r="VXD107" s="512"/>
      <c r="VXL107" s="512"/>
      <c r="VXT107" s="512"/>
      <c r="VYB107" s="512"/>
      <c r="VYJ107" s="512"/>
      <c r="VYR107" s="512"/>
      <c r="VYZ107" s="512"/>
      <c r="VZH107" s="512"/>
      <c r="VZP107" s="512"/>
      <c r="VZX107" s="512"/>
      <c r="WAF107" s="512"/>
      <c r="WAN107" s="512"/>
      <c r="WAV107" s="512"/>
      <c r="WBD107" s="512"/>
      <c r="WBL107" s="512"/>
      <c r="WBT107" s="512"/>
      <c r="WCB107" s="512"/>
      <c r="WCJ107" s="512"/>
      <c r="WCR107" s="512"/>
      <c r="WCZ107" s="512"/>
      <c r="WDH107" s="512"/>
      <c r="WDP107" s="512"/>
      <c r="WDX107" s="512"/>
      <c r="WEF107" s="512"/>
      <c r="WEN107" s="512"/>
      <c r="WEV107" s="512"/>
      <c r="WFD107" s="512"/>
      <c r="WFL107" s="512"/>
      <c r="WFT107" s="512"/>
      <c r="WGB107" s="512"/>
      <c r="WGJ107" s="512"/>
      <c r="WGR107" s="512"/>
      <c r="WGZ107" s="512"/>
      <c r="WHH107" s="512"/>
      <c r="WHP107" s="512"/>
      <c r="WHX107" s="512"/>
      <c r="WIF107" s="512"/>
      <c r="WIN107" s="512"/>
      <c r="WIV107" s="512"/>
      <c r="WJD107" s="512"/>
      <c r="WJL107" s="512"/>
      <c r="WJT107" s="512"/>
      <c r="WKB107" s="512"/>
      <c r="WKJ107" s="512"/>
      <c r="WKR107" s="512"/>
      <c r="WKZ107" s="512"/>
      <c r="WLH107" s="512"/>
      <c r="WLP107" s="512"/>
      <c r="WLX107" s="512"/>
      <c r="WMF107" s="512"/>
      <c r="WMN107" s="512"/>
      <c r="WMV107" s="512"/>
      <c r="WND107" s="512"/>
      <c r="WNL107" s="512"/>
      <c r="WNT107" s="512"/>
      <c r="WOB107" s="512"/>
      <c r="WOJ107" s="512"/>
      <c r="WOR107" s="512"/>
      <c r="WOZ107" s="512"/>
      <c r="WPH107" s="512"/>
      <c r="WPP107" s="512"/>
      <c r="WPX107" s="512"/>
      <c r="WQF107" s="512"/>
      <c r="WQN107" s="512"/>
      <c r="WQV107" s="512"/>
      <c r="WRD107" s="512"/>
      <c r="WRL107" s="512"/>
      <c r="WRT107" s="512"/>
      <c r="WSB107" s="512"/>
      <c r="WSJ107" s="512"/>
      <c r="WSR107" s="512"/>
      <c r="WSZ107" s="512"/>
      <c r="WTH107" s="512"/>
      <c r="WTP107" s="512"/>
      <c r="WTX107" s="512"/>
      <c r="WUF107" s="512"/>
      <c r="WUN107" s="512"/>
      <c r="WUV107" s="512"/>
      <c r="WVD107" s="512"/>
      <c r="WVL107" s="512"/>
      <c r="WVT107" s="512"/>
      <c r="WWB107" s="512"/>
      <c r="WWJ107" s="512"/>
      <c r="WWR107" s="512"/>
      <c r="WWZ107" s="512"/>
      <c r="WXH107" s="512"/>
      <c r="WXP107" s="512"/>
      <c r="WXX107" s="512"/>
      <c r="WYF107" s="512"/>
      <c r="WYN107" s="512"/>
      <c r="WYV107" s="512"/>
      <c r="WZD107" s="512"/>
      <c r="WZL107" s="512"/>
      <c r="WZT107" s="512"/>
      <c r="XAB107" s="512"/>
      <c r="XAJ107" s="512"/>
      <c r="XAR107" s="512"/>
      <c r="XAZ107" s="512"/>
      <c r="XBH107" s="512"/>
      <c r="XBP107" s="512"/>
      <c r="XBX107" s="512"/>
      <c r="XCF107" s="512"/>
      <c r="XCN107" s="512"/>
      <c r="XCV107" s="512"/>
      <c r="XDD107" s="512"/>
      <c r="XDL107" s="512"/>
      <c r="XDT107" s="512"/>
      <c r="XEB107" s="512"/>
      <c r="XEJ107" s="512"/>
      <c r="XER107" s="512"/>
      <c r="XEZ107" s="512"/>
    </row>
    <row r="108" spans="3:1024 1026:2048 2050:3072 3074:4096 4098:5120 5122:6144 6146:7168 7170:8192 8194:9216 9218:10240 10242:11264 11266:12288 12290:13312 13314:14336 14338:15360 15362:16384" s="256" customFormat="1" ht="26" x14ac:dyDescent="0.15">
      <c r="C108" s="258" t="s">
        <v>353</v>
      </c>
      <c r="D108" s="258"/>
      <c r="E108" s="274" t="s">
        <v>787</v>
      </c>
      <c r="F108" s="274" t="s">
        <v>789</v>
      </c>
      <c r="G108" s="274" t="s">
        <v>786</v>
      </c>
      <c r="H108" s="274" t="s">
        <v>788</v>
      </c>
      <c r="I108" s="274" t="s">
        <v>790</v>
      </c>
      <c r="J108" s="650" t="s">
        <v>978</v>
      </c>
      <c r="K108" s="650" t="s">
        <v>979</v>
      </c>
      <c r="L108" s="274" t="s">
        <v>206</v>
      </c>
      <c r="M108" s="273" t="s">
        <v>959</v>
      </c>
    </row>
    <row r="109" spans="3:1024 1026:2048 2050:3072 3074:4096 4098:5120 5122:6144 6146:7168 7170:8192 8194:9216 9218:10240 10242:11264 11266:12288 12290:13312 13314:14336 14338:15360 15362:16384" s="256" customFormat="1" x14ac:dyDescent="0.15">
      <c r="C109" s="49"/>
      <c r="D109" s="258"/>
      <c r="E109" s="274"/>
      <c r="F109" s="521"/>
      <c r="G109" s="274" t="s">
        <v>708</v>
      </c>
      <c r="H109" s="274"/>
      <c r="I109" s="274"/>
      <c r="J109" s="650"/>
      <c r="K109" s="650"/>
      <c r="L109" s="609"/>
      <c r="M109" s="521"/>
    </row>
    <row r="110" spans="3:1024 1026:2048 2050:3072 3074:4096 4098:5120 5122:6144 6146:7168 7170:8192 8194:9216 9218:10240 10242:11264 11266:12288 12290:13312 13314:14336 14338:15360 15362:16384" s="256" customFormat="1" x14ac:dyDescent="0.15">
      <c r="C110" s="49"/>
      <c r="D110" s="258"/>
      <c r="E110" s="274"/>
      <c r="F110" s="521"/>
      <c r="G110" s="274"/>
      <c r="H110" s="274"/>
      <c r="I110" s="274"/>
      <c r="J110" s="650"/>
      <c r="K110" s="650"/>
      <c r="L110" s="609"/>
      <c r="M110" s="521"/>
    </row>
    <row r="111" spans="3:1024 1026:2048 2050:3072 3074:4096 4098:5120 5122:6144 6146:7168 7170:8192 8194:9216 9218:10240 10242:11264 11266:12288 12290:13312 13314:14336 14338:15360 15362:16384" s="256" customFormat="1" x14ac:dyDescent="0.15">
      <c r="C111" s="49"/>
      <c r="D111" s="542" t="s">
        <v>838</v>
      </c>
      <c r="E111" s="523">
        <v>4.4000000000000004</v>
      </c>
      <c r="F111" s="520"/>
      <c r="G111" s="264">
        <f>G41</f>
        <v>5.7356462423630737E-3</v>
      </c>
      <c r="H111" s="15">
        <f>E111*G111*1000</f>
        <v>25.236843466397527</v>
      </c>
      <c r="I111" s="15">
        <f>F111*G111*1000</f>
        <v>0</v>
      </c>
      <c r="J111" s="15">
        <f>H111/SUM(H111:H121)*F19</f>
        <v>58.360338039829436</v>
      </c>
      <c r="K111" s="15">
        <f t="shared" ref="K111:K121" si="16">I111/totalnonenergetisch*nonenergetisch</f>
        <v>0</v>
      </c>
      <c r="L111" s="524">
        <v>1</v>
      </c>
      <c r="M111" s="264">
        <f>J111*L111</f>
        <v>58.360338039829436</v>
      </c>
    </row>
    <row r="112" spans="3:1024 1026:2048 2050:3072 3074:4096 4098:5120 5122:6144 6146:7168 7170:8192 8194:9216 9218:10240 10242:11264 11266:12288 12290:13312 13314:14336 14338:15360 15362:16384" s="256" customFormat="1" x14ac:dyDescent="0.15">
      <c r="C112" s="49"/>
      <c r="D112" s="542" t="s">
        <v>839</v>
      </c>
      <c r="E112" s="523">
        <v>39.4</v>
      </c>
      <c r="F112" s="520"/>
      <c r="G112" s="264">
        <f t="shared" ref="G112:G121" si="17">G42</f>
        <v>2.1104816096596955E-3</v>
      </c>
      <c r="H112" s="15">
        <f t="shared" ref="H112:H121" si="18">E112*G112*1000</f>
        <v>83.152975420592</v>
      </c>
      <c r="I112" s="15">
        <f t="shared" ref="I112:I121" si="19">F112*G112*1000</f>
        <v>0</v>
      </c>
      <c r="J112" s="15">
        <f>H112/SUM(H111:H121)*F19</f>
        <v>192.29170878778299</v>
      </c>
      <c r="K112" s="15">
        <f t="shared" si="16"/>
        <v>0</v>
      </c>
      <c r="L112" s="524">
        <v>1</v>
      </c>
      <c r="M112" s="264">
        <f t="shared" ref="M112:M121" si="20">J112*L112</f>
        <v>192.29170878778299</v>
      </c>
    </row>
    <row r="113" spans="3:13" s="256" customFormat="1" x14ac:dyDescent="0.15">
      <c r="C113" s="49"/>
      <c r="D113" s="542" t="s">
        <v>840</v>
      </c>
      <c r="E113" s="523"/>
      <c r="F113" s="520"/>
      <c r="G113" s="264">
        <f t="shared" si="17"/>
        <v>7.7011868545672618E-4</v>
      </c>
      <c r="H113" s="15">
        <f t="shared" si="18"/>
        <v>0</v>
      </c>
      <c r="I113" s="15">
        <f t="shared" si="19"/>
        <v>0</v>
      </c>
      <c r="J113" s="15">
        <f>H113/SUM(H111:H121)*F19</f>
        <v>0</v>
      </c>
      <c r="K113" s="15">
        <f t="shared" si="16"/>
        <v>0</v>
      </c>
      <c r="L113" s="524">
        <v>1</v>
      </c>
      <c r="M113" s="264">
        <f t="shared" si="20"/>
        <v>0</v>
      </c>
    </row>
    <row r="114" spans="3:13" s="256" customFormat="1" x14ac:dyDescent="0.15">
      <c r="C114" s="49"/>
      <c r="D114" s="542" t="s">
        <v>841</v>
      </c>
      <c r="E114" s="523">
        <v>1.9</v>
      </c>
      <c r="F114" s="520"/>
      <c r="G114" s="264">
        <f t="shared" si="17"/>
        <v>1.7682305443507889E-2</v>
      </c>
      <c r="H114" s="15">
        <f t="shared" si="18"/>
        <v>33.596380342664986</v>
      </c>
      <c r="I114" s="15">
        <f t="shared" si="19"/>
        <v>0</v>
      </c>
      <c r="J114" s="15">
        <f>H114/SUM(H111:H121)*F19</f>
        <v>77.691812620038888</v>
      </c>
      <c r="K114" s="15">
        <f t="shared" si="16"/>
        <v>0</v>
      </c>
      <c r="L114" s="524">
        <v>1</v>
      </c>
      <c r="M114" s="264">
        <f t="shared" si="20"/>
        <v>77.691812620038888</v>
      </c>
    </row>
    <row r="115" spans="3:13" s="256" customFormat="1" x14ac:dyDescent="0.15">
      <c r="C115" s="49"/>
      <c r="D115" s="542" t="s">
        <v>842</v>
      </c>
      <c r="E115" s="520">
        <v>0.6</v>
      </c>
      <c r="F115" s="520"/>
      <c r="G115" s="264">
        <f t="shared" si="17"/>
        <v>1.7851250621355088E-2</v>
      </c>
      <c r="H115" s="15">
        <f t="shared" si="18"/>
        <v>10.710750372813052</v>
      </c>
      <c r="I115" s="15">
        <f t="shared" si="19"/>
        <v>0</v>
      </c>
      <c r="J115" s="15">
        <f>H115/SUM(H111:H121)*F19</f>
        <v>24.768668603499776</v>
      </c>
      <c r="K115" s="15">
        <f t="shared" si="16"/>
        <v>0</v>
      </c>
      <c r="L115" s="524">
        <v>1</v>
      </c>
      <c r="M115" s="264">
        <f t="shared" si="20"/>
        <v>24.768668603499776</v>
      </c>
    </row>
    <row r="116" spans="3:13" s="256" customFormat="1" x14ac:dyDescent="0.15">
      <c r="C116" s="49"/>
      <c r="D116" s="542" t="s">
        <v>843</v>
      </c>
      <c r="E116" s="523">
        <v>0.4</v>
      </c>
      <c r="F116" s="520"/>
      <c r="G116" s="264">
        <f t="shared" si="17"/>
        <v>7.2402316500615529E-2</v>
      </c>
      <c r="H116" s="15">
        <f t="shared" si="18"/>
        <v>28.960926600246211</v>
      </c>
      <c r="I116" s="15">
        <f t="shared" si="19"/>
        <v>0</v>
      </c>
      <c r="J116" s="15">
        <f>H116/SUM(H111:H121)*F19</f>
        <v>66.972300580597249</v>
      </c>
      <c r="K116" s="15">
        <f t="shared" si="16"/>
        <v>0</v>
      </c>
      <c r="L116" s="524">
        <v>1</v>
      </c>
      <c r="M116" s="264">
        <f t="shared" si="20"/>
        <v>66.972300580597249</v>
      </c>
    </row>
    <row r="117" spans="3:13" s="256" customFormat="1" x14ac:dyDescent="0.15">
      <c r="C117" s="49"/>
      <c r="D117" s="542" t="s">
        <v>499</v>
      </c>
      <c r="E117" s="547">
        <v>32.299999999999997</v>
      </c>
      <c r="F117" s="547"/>
      <c r="G117" s="264">
        <f t="shared" si="17"/>
        <v>3.2882917828648533E-3</v>
      </c>
      <c r="H117" s="15">
        <f t="shared" si="18"/>
        <v>106.21182458653475</v>
      </c>
      <c r="I117" s="15">
        <f t="shared" si="19"/>
        <v>0</v>
      </c>
      <c r="J117" s="15">
        <f>H117/SUM(H111:H121)*F19</f>
        <v>245.61542313920998</v>
      </c>
      <c r="K117" s="15">
        <f t="shared" si="16"/>
        <v>0</v>
      </c>
      <c r="L117" s="524">
        <v>1</v>
      </c>
      <c r="M117" s="264">
        <f t="shared" si="20"/>
        <v>245.61542313920998</v>
      </c>
    </row>
    <row r="118" spans="3:13" s="256" customFormat="1" x14ac:dyDescent="0.15">
      <c r="C118" s="49"/>
      <c r="D118" s="542" t="s">
        <v>844</v>
      </c>
      <c r="E118" s="548">
        <v>7.2</v>
      </c>
      <c r="F118" s="520"/>
      <c r="G118" s="264">
        <f t="shared" si="17"/>
        <v>1.319969283503945E-2</v>
      </c>
      <c r="H118" s="15">
        <f t="shared" si="18"/>
        <v>95.037788412284044</v>
      </c>
      <c r="I118" s="15">
        <f t="shared" si="19"/>
        <v>0</v>
      </c>
      <c r="J118" s="15">
        <f>H118/SUM(H111:H121)*F19</f>
        <v>219.77540359529033</v>
      </c>
      <c r="K118" s="15">
        <f t="shared" si="16"/>
        <v>0</v>
      </c>
      <c r="L118" s="524">
        <v>1</v>
      </c>
      <c r="M118" s="264">
        <f t="shared" si="20"/>
        <v>219.77540359529033</v>
      </c>
    </row>
    <row r="119" spans="3:13" s="256" customFormat="1" x14ac:dyDescent="0.15">
      <c r="C119" s="545"/>
      <c r="D119" s="542" t="s">
        <v>845</v>
      </c>
      <c r="E119" s="520">
        <v>5.8</v>
      </c>
      <c r="F119" s="520"/>
      <c r="G119" s="264">
        <f t="shared" si="17"/>
        <v>1.8872283637733907E-2</v>
      </c>
      <c r="H119" s="15">
        <f t="shared" si="18"/>
        <v>109.45924509885666</v>
      </c>
      <c r="I119" s="15">
        <f t="shared" si="19"/>
        <v>0</v>
      </c>
      <c r="J119" s="15">
        <f>H119/SUM(H111:H121)*F19</f>
        <v>253.12510077020715</v>
      </c>
      <c r="K119" s="15">
        <f t="shared" si="16"/>
        <v>0</v>
      </c>
      <c r="L119" s="524">
        <v>1</v>
      </c>
      <c r="M119" s="264">
        <f t="shared" si="20"/>
        <v>253.12510077020715</v>
      </c>
    </row>
    <row r="120" spans="3:13" s="256" customFormat="1" x14ac:dyDescent="0.15">
      <c r="D120" s="542" t="s">
        <v>846</v>
      </c>
      <c r="E120" s="523">
        <v>1.2</v>
      </c>
      <c r="F120" s="520"/>
      <c r="G120" s="264">
        <f t="shared" si="17"/>
        <v>9.2379238316312104E-3</v>
      </c>
      <c r="H120" s="15">
        <f t="shared" si="18"/>
        <v>11.085508597957451</v>
      </c>
      <c r="I120" s="15">
        <f t="shared" si="19"/>
        <v>0</v>
      </c>
      <c r="J120" s="15">
        <f>H120/SUM(H111:H121)*F19</f>
        <v>25.635299041325908</v>
      </c>
      <c r="K120" s="15">
        <f t="shared" si="16"/>
        <v>0</v>
      </c>
      <c r="L120" s="524">
        <v>1</v>
      </c>
      <c r="M120" s="264">
        <f t="shared" si="20"/>
        <v>25.635299041325908</v>
      </c>
    </row>
    <row r="121" spans="3:13" s="256" customFormat="1" x14ac:dyDescent="0.15">
      <c r="D121" s="542" t="s">
        <v>847</v>
      </c>
      <c r="E121" s="523">
        <v>22.3</v>
      </c>
      <c r="F121" s="520"/>
      <c r="G121" s="264">
        <f t="shared" si="17"/>
        <v>6.200957768843196E-2</v>
      </c>
      <c r="H121" s="15">
        <f t="shared" si="18"/>
        <v>1382.8135824520327</v>
      </c>
      <c r="I121" s="15">
        <f t="shared" si="19"/>
        <v>0</v>
      </c>
      <c r="J121" s="15">
        <f>H121/SUM(H111:H121)*F19</f>
        <v>3197.7639448222185</v>
      </c>
      <c r="K121" s="15">
        <f t="shared" si="16"/>
        <v>0</v>
      </c>
      <c r="L121" s="524">
        <v>1</v>
      </c>
      <c r="M121" s="264">
        <f t="shared" si="20"/>
        <v>3197.7639448222185</v>
      </c>
    </row>
    <row r="122" spans="3:13" s="256" customFormat="1" x14ac:dyDescent="0.15">
      <c r="E122" s="512"/>
      <c r="L122" s="512"/>
    </row>
    <row r="123" spans="3:13" s="256" customFormat="1" x14ac:dyDescent="0.15">
      <c r="C123" s="512"/>
      <c r="L123" s="512"/>
    </row>
    <row r="124" spans="3:13" s="256" customFormat="1" x14ac:dyDescent="0.15">
      <c r="C124" s="512"/>
      <c r="L124" s="512"/>
    </row>
    <row r="125" spans="3:13" s="256" customFormat="1" ht="26" x14ac:dyDescent="0.15">
      <c r="C125" s="258" t="s">
        <v>379</v>
      </c>
      <c r="D125" s="258"/>
      <c r="E125" s="274" t="s">
        <v>787</v>
      </c>
      <c r="F125" s="274" t="s">
        <v>789</v>
      </c>
      <c r="G125" s="274" t="s">
        <v>786</v>
      </c>
      <c r="H125" s="274" t="s">
        <v>788</v>
      </c>
      <c r="I125" s="274" t="s">
        <v>790</v>
      </c>
      <c r="J125" s="650" t="s">
        <v>978</v>
      </c>
      <c r="K125" s="650" t="s">
        <v>979</v>
      </c>
      <c r="L125" s="274" t="s">
        <v>206</v>
      </c>
      <c r="M125" s="273" t="s">
        <v>959</v>
      </c>
    </row>
    <row r="126" spans="3:13" s="256" customFormat="1" x14ac:dyDescent="0.15">
      <c r="C126" s="49"/>
      <c r="D126" s="258"/>
      <c r="E126" s="274"/>
      <c r="F126" s="521"/>
      <c r="G126" s="274" t="s">
        <v>708</v>
      </c>
      <c r="H126" s="274"/>
      <c r="I126" s="274"/>
      <c r="J126" s="650"/>
      <c r="K126" s="650"/>
      <c r="L126" s="609"/>
      <c r="M126" s="521"/>
    </row>
    <row r="127" spans="3:13" s="256" customFormat="1" x14ac:dyDescent="0.15">
      <c r="C127" s="49"/>
      <c r="D127" s="258"/>
      <c r="E127" s="274"/>
      <c r="F127" s="521"/>
      <c r="G127" s="274"/>
      <c r="H127" s="274"/>
      <c r="I127" s="274"/>
      <c r="J127" s="650"/>
      <c r="K127" s="650"/>
      <c r="L127" s="609"/>
      <c r="M127" s="521"/>
    </row>
    <row r="128" spans="3:13" s="256" customFormat="1" x14ac:dyDescent="0.15">
      <c r="C128" s="49"/>
      <c r="D128" s="542" t="s">
        <v>838</v>
      </c>
      <c r="E128" s="523">
        <v>0.3</v>
      </c>
      <c r="F128" s="520"/>
      <c r="G128" s="264">
        <f>G41</f>
        <v>5.7356462423630737E-3</v>
      </c>
      <c r="H128" s="15">
        <f>E128*G128*1000</f>
        <v>1.720693872708922</v>
      </c>
      <c r="I128" s="15">
        <f>F128*G128*1000</f>
        <v>0</v>
      </c>
      <c r="J128" s="15">
        <f>H128/SUM(H128:H138)*F21</f>
        <v>3.7745259702142171</v>
      </c>
      <c r="K128" s="15">
        <f t="shared" ref="K128:K138" si="21">I128/totalnonenergetisch*nonenergetisch</f>
        <v>0</v>
      </c>
      <c r="L128" s="524">
        <v>1</v>
      </c>
      <c r="M128" s="264">
        <f>J128*L128</f>
        <v>3.7745259702142171</v>
      </c>
    </row>
    <row r="129" spans="3:20" s="256" customFormat="1" x14ac:dyDescent="0.15">
      <c r="C129" s="49"/>
      <c r="D129" s="542" t="s">
        <v>839</v>
      </c>
      <c r="E129" s="523">
        <v>84.5</v>
      </c>
      <c r="F129" s="520"/>
      <c r="G129" s="264">
        <f t="shared" ref="G129:G138" si="22">G42</f>
        <v>2.1104816096596955E-3</v>
      </c>
      <c r="H129" s="15">
        <f t="shared" ref="H129:H138" si="23">E129*G129*1000</f>
        <v>178.33569601624427</v>
      </c>
      <c r="I129" s="15">
        <f t="shared" ref="I129:I138" si="24">F129*G129</f>
        <v>0</v>
      </c>
      <c r="J129" s="15">
        <f>H129/SUM(H128:H138)*F21</f>
        <v>391.19841518922607</v>
      </c>
      <c r="K129" s="15">
        <f t="shared" si="21"/>
        <v>0</v>
      </c>
      <c r="L129" s="524">
        <v>1</v>
      </c>
      <c r="M129" s="264">
        <f t="shared" ref="M129:M138" si="25">J129*L129</f>
        <v>391.19841518922607</v>
      </c>
    </row>
    <row r="130" spans="3:20" s="256" customFormat="1" x14ac:dyDescent="0.15">
      <c r="C130" s="49"/>
      <c r="D130" s="542" t="s">
        <v>840</v>
      </c>
      <c r="E130" s="523"/>
      <c r="F130" s="520"/>
      <c r="G130" s="264">
        <f t="shared" si="22"/>
        <v>7.7011868545672618E-4</v>
      </c>
      <c r="H130" s="15">
        <f t="shared" si="23"/>
        <v>0</v>
      </c>
      <c r="I130" s="15">
        <f t="shared" si="24"/>
        <v>0</v>
      </c>
      <c r="J130" s="15">
        <f>H130/SUM(H128:H138)*F21</f>
        <v>0</v>
      </c>
      <c r="K130" s="15">
        <f t="shared" si="21"/>
        <v>0</v>
      </c>
      <c r="L130" s="524">
        <v>1</v>
      </c>
      <c r="M130" s="264">
        <f t="shared" si="25"/>
        <v>0</v>
      </c>
    </row>
    <row r="131" spans="3:20" s="256" customFormat="1" x14ac:dyDescent="0.15">
      <c r="C131" s="49"/>
      <c r="D131" s="542" t="s">
        <v>841</v>
      </c>
      <c r="E131" s="523"/>
      <c r="F131" s="520"/>
      <c r="G131" s="264">
        <f t="shared" si="22"/>
        <v>1.7682305443507889E-2</v>
      </c>
      <c r="H131" s="15">
        <f t="shared" si="23"/>
        <v>0</v>
      </c>
      <c r="I131" s="15">
        <f t="shared" si="24"/>
        <v>0</v>
      </c>
      <c r="J131" s="15">
        <f>H131/SUM(H128:H138)*F21</f>
        <v>0</v>
      </c>
      <c r="K131" s="15">
        <f t="shared" si="21"/>
        <v>0</v>
      </c>
      <c r="L131" s="524">
        <v>1</v>
      </c>
      <c r="M131" s="264">
        <f t="shared" si="25"/>
        <v>0</v>
      </c>
      <c r="O131" s="545"/>
      <c r="Q131" s="545"/>
      <c r="R131" s="545"/>
      <c r="S131" s="545"/>
      <c r="T131" s="512"/>
    </row>
    <row r="132" spans="3:20" s="256" customFormat="1" x14ac:dyDescent="0.15">
      <c r="C132" s="49"/>
      <c r="D132" s="542" t="s">
        <v>842</v>
      </c>
      <c r="E132" s="520">
        <v>0.1</v>
      </c>
      <c r="F132" s="520"/>
      <c r="G132" s="264">
        <f t="shared" si="22"/>
        <v>1.7851250621355088E-2</v>
      </c>
      <c r="H132" s="15">
        <f t="shared" si="23"/>
        <v>1.7851250621355088</v>
      </c>
      <c r="I132" s="15">
        <f t="shared" si="24"/>
        <v>0</v>
      </c>
      <c r="J132" s="15">
        <f>H132/SUM(H128:H138)*F21</f>
        <v>3.9158626725990371</v>
      </c>
      <c r="K132" s="15">
        <f t="shared" si="21"/>
        <v>0</v>
      </c>
      <c r="L132" s="524">
        <v>1</v>
      </c>
      <c r="M132" s="264">
        <f t="shared" si="25"/>
        <v>3.9158626725990371</v>
      </c>
      <c r="O132" s="545"/>
      <c r="Q132" s="545"/>
      <c r="R132" s="545"/>
      <c r="S132" s="545"/>
      <c r="T132" s="512"/>
    </row>
    <row r="133" spans="3:20" s="256" customFormat="1" x14ac:dyDescent="0.15">
      <c r="C133" s="49"/>
      <c r="D133" s="542" t="s">
        <v>843</v>
      </c>
      <c r="E133" s="523"/>
      <c r="F133" s="520"/>
      <c r="G133" s="264">
        <f t="shared" si="22"/>
        <v>7.2402316500615529E-2</v>
      </c>
      <c r="H133" s="15">
        <f t="shared" si="23"/>
        <v>0</v>
      </c>
      <c r="I133" s="15">
        <f t="shared" si="24"/>
        <v>0</v>
      </c>
      <c r="J133" s="15">
        <f>H133/SUM(H128:H138)*F21</f>
        <v>0</v>
      </c>
      <c r="K133" s="15">
        <f t="shared" si="21"/>
        <v>0</v>
      </c>
      <c r="L133" s="524">
        <v>1</v>
      </c>
      <c r="M133" s="264">
        <f t="shared" si="25"/>
        <v>0</v>
      </c>
      <c r="T133" s="512"/>
    </row>
    <row r="134" spans="3:20" s="256" customFormat="1" x14ac:dyDescent="0.15">
      <c r="C134" s="49"/>
      <c r="D134" s="542" t="s">
        <v>499</v>
      </c>
      <c r="E134" s="548">
        <v>2.9</v>
      </c>
      <c r="F134" s="547"/>
      <c r="G134" s="264">
        <f t="shared" si="22"/>
        <v>3.2882917828648533E-3</v>
      </c>
      <c r="H134" s="15">
        <f t="shared" si="23"/>
        <v>9.5360461703080741</v>
      </c>
      <c r="I134" s="15">
        <f t="shared" si="24"/>
        <v>0</v>
      </c>
      <c r="J134" s="15">
        <f>H134/SUM(H128:H138)*F21</f>
        <v>20.918336779059668</v>
      </c>
      <c r="K134" s="15">
        <f t="shared" si="21"/>
        <v>0</v>
      </c>
      <c r="L134" s="524">
        <v>1</v>
      </c>
      <c r="M134" s="264">
        <f t="shared" si="25"/>
        <v>20.918336779059668</v>
      </c>
      <c r="O134" s="512"/>
      <c r="T134" s="512"/>
    </row>
    <row r="135" spans="3:20" s="256" customFormat="1" x14ac:dyDescent="0.15">
      <c r="C135" s="49"/>
      <c r="D135" s="542" t="s">
        <v>844</v>
      </c>
      <c r="E135" s="548">
        <v>11.8</v>
      </c>
      <c r="F135" s="520"/>
      <c r="G135" s="264">
        <f t="shared" si="22"/>
        <v>1.319969283503945E-2</v>
      </c>
      <c r="H135" s="15">
        <f t="shared" si="23"/>
        <v>155.75637545346552</v>
      </c>
      <c r="I135" s="15">
        <f t="shared" si="24"/>
        <v>0</v>
      </c>
      <c r="J135" s="15">
        <f>H135/SUM(H128:H138)*F21</f>
        <v>341.66826156589332</v>
      </c>
      <c r="K135" s="15">
        <f t="shared" si="21"/>
        <v>0</v>
      </c>
      <c r="L135" s="524">
        <v>1</v>
      </c>
      <c r="M135" s="264">
        <f t="shared" si="25"/>
        <v>341.66826156589332</v>
      </c>
      <c r="O135" s="512"/>
      <c r="T135" s="512"/>
    </row>
    <row r="136" spans="3:20" s="256" customFormat="1" x14ac:dyDescent="0.15">
      <c r="C136" s="545"/>
      <c r="D136" s="542" t="s">
        <v>845</v>
      </c>
      <c r="E136" s="520"/>
      <c r="F136" s="520"/>
      <c r="G136" s="264">
        <f t="shared" si="22"/>
        <v>1.8872283637733907E-2</v>
      </c>
      <c r="H136" s="15">
        <f t="shared" si="23"/>
        <v>0</v>
      </c>
      <c r="I136" s="15">
        <f t="shared" si="24"/>
        <v>0</v>
      </c>
      <c r="J136" s="15">
        <f>H136/SUM(H128:H138)*F21</f>
        <v>0</v>
      </c>
      <c r="K136" s="15">
        <f t="shared" si="21"/>
        <v>0</v>
      </c>
      <c r="L136" s="524">
        <v>1</v>
      </c>
      <c r="M136" s="264">
        <f t="shared" si="25"/>
        <v>0</v>
      </c>
      <c r="O136" s="512"/>
      <c r="T136" s="512"/>
    </row>
    <row r="137" spans="3:20" s="256" customFormat="1" x14ac:dyDescent="0.15">
      <c r="D137" s="542" t="s">
        <v>846</v>
      </c>
      <c r="E137" s="523">
        <v>0.4</v>
      </c>
      <c r="F137" s="520"/>
      <c r="G137" s="264">
        <f t="shared" si="22"/>
        <v>9.2379238316312104E-3</v>
      </c>
      <c r="H137" s="15">
        <f t="shared" si="23"/>
        <v>3.6951695326524847</v>
      </c>
      <c r="I137" s="15">
        <f t="shared" si="24"/>
        <v>0</v>
      </c>
      <c r="J137" s="15">
        <f>H137/SUM(H128:H138)*F21</f>
        <v>8.1057494226926572</v>
      </c>
      <c r="K137" s="15">
        <f t="shared" si="21"/>
        <v>0</v>
      </c>
      <c r="L137" s="524">
        <v>1</v>
      </c>
      <c r="M137" s="264">
        <f t="shared" si="25"/>
        <v>8.1057494226926572</v>
      </c>
      <c r="O137" s="512"/>
      <c r="T137" s="512"/>
    </row>
    <row r="138" spans="3:20" s="256" customFormat="1" x14ac:dyDescent="0.15">
      <c r="D138" s="542" t="s">
        <v>847</v>
      </c>
      <c r="E138" s="523">
        <v>17</v>
      </c>
      <c r="F138" s="520"/>
      <c r="G138" s="264">
        <f t="shared" si="22"/>
        <v>6.200957768843196E-2</v>
      </c>
      <c r="H138" s="15">
        <f t="shared" si="23"/>
        <v>1054.1628207033434</v>
      </c>
      <c r="I138" s="15">
        <f t="shared" si="24"/>
        <v>0</v>
      </c>
      <c r="J138" s="15">
        <f>H138/SUM(H128:H138)*F21</f>
        <v>2312.4188484003148</v>
      </c>
      <c r="K138" s="15">
        <f t="shared" si="21"/>
        <v>0</v>
      </c>
      <c r="L138" s="524">
        <v>1</v>
      </c>
      <c r="M138" s="264">
        <f t="shared" si="25"/>
        <v>2312.4188484003148</v>
      </c>
      <c r="O138" s="512"/>
      <c r="T138" s="512"/>
    </row>
    <row r="139" spans="3:20" s="256" customFormat="1" x14ac:dyDescent="0.15">
      <c r="E139" s="512"/>
      <c r="L139" s="512"/>
      <c r="R139" s="512"/>
      <c r="T139" s="512"/>
    </row>
    <row r="140" spans="3:20" s="256" customFormat="1" x14ac:dyDescent="0.15">
      <c r="L140" s="512"/>
      <c r="O140" s="512"/>
      <c r="Q140" s="512"/>
      <c r="R140" s="512"/>
      <c r="S140" s="512"/>
      <c r="T140" s="512"/>
    </row>
    <row r="141" spans="3:20" s="256" customFormat="1" x14ac:dyDescent="0.15">
      <c r="C141" s="512"/>
      <c r="L141" s="512"/>
      <c r="O141" s="512"/>
      <c r="Q141" s="512"/>
      <c r="R141" s="512"/>
      <c r="S141" s="512"/>
      <c r="T141" s="512"/>
    </row>
    <row r="142" spans="3:20" s="256" customFormat="1" x14ac:dyDescent="0.15">
      <c r="C142" s="512"/>
      <c r="L142" s="512"/>
      <c r="O142" s="512"/>
      <c r="Q142" s="512"/>
      <c r="R142" s="512"/>
      <c r="S142" s="512"/>
      <c r="T142" s="512"/>
    </row>
    <row r="143" spans="3:20" s="256" customFormat="1" x14ac:dyDescent="0.15">
      <c r="C143" s="512"/>
      <c r="L143" s="512"/>
      <c r="O143" s="512"/>
      <c r="Q143" s="512"/>
      <c r="R143" s="512"/>
      <c r="S143" s="512"/>
      <c r="T143" s="512"/>
    </row>
    <row r="144" spans="3:20" s="256" customFormat="1" x14ac:dyDescent="0.15">
      <c r="C144" s="512"/>
      <c r="L144" s="512"/>
      <c r="O144" s="512"/>
      <c r="Q144" s="512"/>
      <c r="R144" s="512"/>
      <c r="S144" s="512"/>
      <c r="T144" s="512"/>
    </row>
    <row r="145" spans="3:20" s="256" customFormat="1" ht="26" x14ac:dyDescent="0.15">
      <c r="C145" s="258" t="s">
        <v>576</v>
      </c>
      <c r="D145" s="258"/>
      <c r="E145" s="274" t="s">
        <v>787</v>
      </c>
      <c r="F145" s="274" t="s">
        <v>789</v>
      </c>
      <c r="G145" s="274" t="s">
        <v>786</v>
      </c>
      <c r="H145" s="274" t="s">
        <v>788</v>
      </c>
      <c r="I145" s="274" t="s">
        <v>790</v>
      </c>
      <c r="J145" s="650" t="s">
        <v>978</v>
      </c>
      <c r="K145" s="650" t="s">
        <v>979</v>
      </c>
      <c r="L145" s="274" t="s">
        <v>206</v>
      </c>
      <c r="M145" s="273" t="s">
        <v>959</v>
      </c>
      <c r="O145" s="512"/>
      <c r="Q145" s="512"/>
      <c r="R145" s="512"/>
      <c r="S145" s="512"/>
      <c r="T145" s="512"/>
    </row>
    <row r="146" spans="3:20" s="256" customFormat="1" x14ac:dyDescent="0.15">
      <c r="C146" s="49"/>
      <c r="D146" s="258"/>
      <c r="E146" s="274"/>
      <c r="F146" s="521"/>
      <c r="G146" s="274" t="s">
        <v>708</v>
      </c>
      <c r="H146" s="274"/>
      <c r="I146" s="274"/>
      <c r="J146" s="650"/>
      <c r="K146" s="650"/>
      <c r="L146" s="609"/>
      <c r="M146" s="521"/>
      <c r="O146" s="512"/>
      <c r="Q146" s="512"/>
      <c r="R146" s="512"/>
      <c r="S146" s="512"/>
      <c r="T146" s="512"/>
    </row>
    <row r="147" spans="3:20" s="256" customFormat="1" x14ac:dyDescent="0.15">
      <c r="C147" s="49"/>
      <c r="D147" s="258"/>
      <c r="E147" s="274"/>
      <c r="F147" s="521"/>
      <c r="G147" s="274"/>
      <c r="H147" s="274"/>
      <c r="I147" s="274"/>
      <c r="J147" s="650"/>
      <c r="K147" s="650"/>
      <c r="L147" s="609"/>
      <c r="M147" s="521"/>
      <c r="O147" s="512"/>
      <c r="Q147" s="512"/>
      <c r="R147" s="512"/>
      <c r="S147" s="512"/>
      <c r="T147" s="512"/>
    </row>
    <row r="148" spans="3:20" s="256" customFormat="1" x14ac:dyDescent="0.15">
      <c r="C148" s="49"/>
      <c r="D148" s="542" t="s">
        <v>838</v>
      </c>
      <c r="E148" s="523">
        <v>0.8</v>
      </c>
      <c r="F148" s="520"/>
      <c r="G148" s="264">
        <f>G41</f>
        <v>5.7356462423630737E-3</v>
      </c>
      <c r="H148" s="15">
        <f>E148*G148*1000</f>
        <v>4.5885169938904591</v>
      </c>
      <c r="I148" s="15">
        <f>F148*G148*1000</f>
        <v>0</v>
      </c>
      <c r="J148" s="15">
        <f>H148/SUM(H148:H158)*F25</f>
        <v>5.1594024305777575</v>
      </c>
      <c r="K148" s="15">
        <f t="shared" ref="K148:K158" si="26">I148/totalnonenergetisch*nonenergetisch</f>
        <v>0</v>
      </c>
      <c r="L148" s="524">
        <v>0.8</v>
      </c>
      <c r="M148" s="264">
        <f>J148*L148</f>
        <v>4.127521944462206</v>
      </c>
      <c r="O148" s="512"/>
      <c r="Q148" s="512"/>
      <c r="R148" s="512"/>
      <c r="S148" s="512"/>
      <c r="T148" s="512"/>
    </row>
    <row r="149" spans="3:20" s="256" customFormat="1" x14ac:dyDescent="0.15">
      <c r="C149" s="49"/>
      <c r="D149" s="542" t="s">
        <v>839</v>
      </c>
      <c r="E149" s="523"/>
      <c r="F149" s="520"/>
      <c r="G149" s="264">
        <f t="shared" ref="G149:G158" si="27">G42</f>
        <v>2.1104816096596955E-3</v>
      </c>
      <c r="H149" s="15">
        <f t="shared" ref="H149:H158" si="28">E149*G149*1000</f>
        <v>0</v>
      </c>
      <c r="I149" s="15">
        <f t="shared" ref="I149:I158" si="29">F149*G149</f>
        <v>0</v>
      </c>
      <c r="J149" s="15">
        <f>H149/SUM(H148:H158)*F25</f>
        <v>0</v>
      </c>
      <c r="K149" s="15">
        <f t="shared" si="26"/>
        <v>0</v>
      </c>
      <c r="L149" s="524">
        <v>0.8</v>
      </c>
      <c r="M149" s="264">
        <f t="shared" ref="M149:M158" si="30">J149*L149</f>
        <v>0</v>
      </c>
      <c r="O149" s="512"/>
      <c r="Q149" s="512"/>
      <c r="R149" s="512"/>
      <c r="S149" s="512"/>
      <c r="T149" s="512"/>
    </row>
    <row r="150" spans="3:20" s="256" customFormat="1" x14ac:dyDescent="0.15">
      <c r="C150" s="49"/>
      <c r="D150" s="542" t="s">
        <v>840</v>
      </c>
      <c r="E150" s="523"/>
      <c r="F150" s="520"/>
      <c r="G150" s="264">
        <f t="shared" si="27"/>
        <v>7.7011868545672618E-4</v>
      </c>
      <c r="H150" s="15">
        <f t="shared" si="28"/>
        <v>0</v>
      </c>
      <c r="I150" s="15">
        <f t="shared" si="29"/>
        <v>0</v>
      </c>
      <c r="J150" s="15">
        <f>H150/SUM(H148:H158)*F25</f>
        <v>0</v>
      </c>
      <c r="K150" s="15">
        <f t="shared" si="26"/>
        <v>0</v>
      </c>
      <c r="L150" s="524">
        <v>0.8</v>
      </c>
      <c r="M150" s="264">
        <f t="shared" si="30"/>
        <v>0</v>
      </c>
      <c r="O150" s="512"/>
      <c r="Q150" s="512"/>
      <c r="R150" s="512"/>
      <c r="S150" s="512"/>
      <c r="T150" s="512"/>
    </row>
    <row r="151" spans="3:20" s="256" customFormat="1" x14ac:dyDescent="0.15">
      <c r="C151" s="49"/>
      <c r="D151" s="542" t="s">
        <v>841</v>
      </c>
      <c r="E151" s="523"/>
      <c r="F151" s="520"/>
      <c r="G151" s="264">
        <f t="shared" si="27"/>
        <v>1.7682305443507889E-2</v>
      </c>
      <c r="H151" s="15">
        <f t="shared" si="28"/>
        <v>0</v>
      </c>
      <c r="I151" s="15">
        <f t="shared" si="29"/>
        <v>0</v>
      </c>
      <c r="J151" s="15">
        <f>H151/SUM(H148:H158)*F25</f>
        <v>0</v>
      </c>
      <c r="K151" s="15">
        <f t="shared" si="26"/>
        <v>0</v>
      </c>
      <c r="L151" s="524">
        <v>0.8</v>
      </c>
      <c r="M151" s="264">
        <f t="shared" si="30"/>
        <v>0</v>
      </c>
      <c r="O151" s="512"/>
      <c r="Q151" s="512"/>
      <c r="R151" s="512"/>
      <c r="S151" s="512"/>
      <c r="T151" s="512"/>
    </row>
    <row r="152" spans="3:20" s="256" customFormat="1" x14ac:dyDescent="0.15">
      <c r="C152" s="49"/>
      <c r="D152" s="542" t="s">
        <v>842</v>
      </c>
      <c r="E152" s="520">
        <v>0.9</v>
      </c>
      <c r="F152" s="520"/>
      <c r="G152" s="264">
        <f t="shared" si="27"/>
        <v>1.7851250621355088E-2</v>
      </c>
      <c r="H152" s="15">
        <f t="shared" si="28"/>
        <v>16.066125559219582</v>
      </c>
      <c r="I152" s="15">
        <f t="shared" si="29"/>
        <v>0</v>
      </c>
      <c r="J152" s="15">
        <f>H152/SUM(H148:H158)*F25</f>
        <v>18.065010409806447</v>
      </c>
      <c r="K152" s="15">
        <f t="shared" si="26"/>
        <v>0</v>
      </c>
      <c r="L152" s="524">
        <v>0.8</v>
      </c>
      <c r="M152" s="264">
        <f t="shared" si="30"/>
        <v>14.452008327845158</v>
      </c>
      <c r="O152" s="512"/>
      <c r="Q152" s="512"/>
      <c r="R152" s="512"/>
      <c r="S152" s="512"/>
      <c r="T152" s="512"/>
    </row>
    <row r="153" spans="3:20" s="256" customFormat="1" x14ac:dyDescent="0.15">
      <c r="C153" s="49"/>
      <c r="D153" s="542" t="s">
        <v>843</v>
      </c>
      <c r="E153" s="523"/>
      <c r="F153" s="520"/>
      <c r="G153" s="264">
        <f t="shared" si="27"/>
        <v>7.2402316500615529E-2</v>
      </c>
      <c r="H153" s="15">
        <f t="shared" si="28"/>
        <v>0</v>
      </c>
      <c r="I153" s="15">
        <f t="shared" si="29"/>
        <v>0</v>
      </c>
      <c r="J153" s="15">
        <f>H153/SUM(H148:H158)*F25</f>
        <v>0</v>
      </c>
      <c r="K153" s="15">
        <f t="shared" si="26"/>
        <v>0</v>
      </c>
      <c r="L153" s="524">
        <v>0.8</v>
      </c>
      <c r="M153" s="264">
        <f t="shared" si="30"/>
        <v>0</v>
      </c>
      <c r="O153" s="512"/>
      <c r="Q153" s="512"/>
      <c r="R153" s="512"/>
      <c r="S153" s="512"/>
      <c r="T153" s="512"/>
    </row>
    <row r="154" spans="3:20" s="256" customFormat="1" x14ac:dyDescent="0.15">
      <c r="C154" s="49"/>
      <c r="D154" s="542" t="s">
        <v>499</v>
      </c>
      <c r="E154" s="547"/>
      <c r="F154" s="547"/>
      <c r="G154" s="264">
        <f t="shared" si="27"/>
        <v>3.2882917828648533E-3</v>
      </c>
      <c r="H154" s="15">
        <f t="shared" si="28"/>
        <v>0</v>
      </c>
      <c r="I154" s="15">
        <f t="shared" si="29"/>
        <v>0</v>
      </c>
      <c r="J154" s="15">
        <f>H154/SUM(H148:H158)*F25</f>
        <v>0</v>
      </c>
      <c r="K154" s="15">
        <f t="shared" si="26"/>
        <v>0</v>
      </c>
      <c r="L154" s="524">
        <v>0.8</v>
      </c>
      <c r="M154" s="264">
        <f t="shared" si="30"/>
        <v>0</v>
      </c>
      <c r="O154" s="512"/>
      <c r="Q154" s="512"/>
      <c r="R154" s="512"/>
      <c r="S154" s="512"/>
      <c r="T154" s="512"/>
    </row>
    <row r="155" spans="3:20" s="256" customFormat="1" x14ac:dyDescent="0.15">
      <c r="C155" s="49"/>
      <c r="D155" s="542" t="s">
        <v>844</v>
      </c>
      <c r="E155" s="548">
        <v>0.2</v>
      </c>
      <c r="F155" s="520"/>
      <c r="G155" s="264">
        <f t="shared" si="27"/>
        <v>1.319969283503945E-2</v>
      </c>
      <c r="H155" s="15">
        <f t="shared" si="28"/>
        <v>2.6399385670078899</v>
      </c>
      <c r="I155" s="15">
        <f t="shared" si="29"/>
        <v>0</v>
      </c>
      <c r="J155" s="15">
        <f>H155/SUM(H148:H158)*F25</f>
        <v>2.9683894550967045</v>
      </c>
      <c r="K155" s="15">
        <f t="shared" si="26"/>
        <v>0</v>
      </c>
      <c r="L155" s="524">
        <v>0.8</v>
      </c>
      <c r="M155" s="264">
        <f t="shared" si="30"/>
        <v>2.3747115640773635</v>
      </c>
      <c r="O155" s="512"/>
      <c r="Q155" s="512"/>
      <c r="R155" s="512"/>
      <c r="S155" s="512"/>
      <c r="T155" s="512"/>
    </row>
    <row r="156" spans="3:20" s="256" customFormat="1" x14ac:dyDescent="0.15">
      <c r="C156" s="545"/>
      <c r="D156" s="542" t="s">
        <v>845</v>
      </c>
      <c r="E156" s="520"/>
      <c r="F156" s="520"/>
      <c r="G156" s="264">
        <f t="shared" si="27"/>
        <v>1.8872283637733907E-2</v>
      </c>
      <c r="H156" s="15">
        <f t="shared" si="28"/>
        <v>0</v>
      </c>
      <c r="I156" s="15">
        <f t="shared" si="29"/>
        <v>0</v>
      </c>
      <c r="J156" s="15">
        <f>H156/SUM(H148:H158)*F25</f>
        <v>0</v>
      </c>
      <c r="K156" s="15">
        <f t="shared" si="26"/>
        <v>0</v>
      </c>
      <c r="L156" s="524">
        <v>0.8</v>
      </c>
      <c r="M156" s="264">
        <f t="shared" si="30"/>
        <v>0</v>
      </c>
      <c r="O156" s="512"/>
      <c r="Q156" s="512"/>
      <c r="R156" s="512"/>
      <c r="S156" s="512"/>
      <c r="T156" s="512"/>
    </row>
    <row r="157" spans="3:20" s="256" customFormat="1" x14ac:dyDescent="0.15">
      <c r="D157" s="542" t="s">
        <v>846</v>
      </c>
      <c r="E157" s="523"/>
      <c r="F157" s="520"/>
      <c r="G157" s="264">
        <f t="shared" si="27"/>
        <v>9.2379238316312104E-3</v>
      </c>
      <c r="H157" s="15">
        <f t="shared" si="28"/>
        <v>0</v>
      </c>
      <c r="I157" s="15">
        <f t="shared" si="29"/>
        <v>0</v>
      </c>
      <c r="J157" s="15">
        <f>H157/SUM(H148:H158)*F25</f>
        <v>0</v>
      </c>
      <c r="K157" s="15">
        <f t="shared" si="26"/>
        <v>0</v>
      </c>
      <c r="L157" s="524">
        <v>0.8</v>
      </c>
      <c r="M157" s="264">
        <f t="shared" si="30"/>
        <v>0</v>
      </c>
      <c r="O157" s="512"/>
      <c r="Q157" s="512"/>
      <c r="R157" s="512"/>
      <c r="S157" s="512"/>
      <c r="T157" s="512"/>
    </row>
    <row r="158" spans="3:20" s="256" customFormat="1" x14ac:dyDescent="0.15">
      <c r="D158" s="542" t="s">
        <v>847</v>
      </c>
      <c r="E158" s="523">
        <v>0.7</v>
      </c>
      <c r="F158" s="520"/>
      <c r="G158" s="264">
        <f t="shared" si="27"/>
        <v>6.200957768843196E-2</v>
      </c>
      <c r="H158" s="15">
        <f t="shared" si="28"/>
        <v>43.406704381902365</v>
      </c>
      <c r="I158" s="15">
        <f t="shared" si="29"/>
        <v>0</v>
      </c>
      <c r="J158" s="15">
        <f>H158/SUM(H148:H158)*F25</f>
        <v>48.807197704519091</v>
      </c>
      <c r="K158" s="15">
        <f t="shared" si="26"/>
        <v>0</v>
      </c>
      <c r="L158" s="524">
        <v>0.8</v>
      </c>
      <c r="M158" s="264">
        <f t="shared" si="30"/>
        <v>39.045758163615275</v>
      </c>
      <c r="O158" s="512"/>
      <c r="Q158" s="512"/>
      <c r="R158" s="512"/>
      <c r="S158" s="512"/>
      <c r="T158" s="512"/>
    </row>
    <row r="159" spans="3:20" s="256" customFormat="1" x14ac:dyDescent="0.15">
      <c r="E159" s="512"/>
      <c r="L159" s="512"/>
      <c r="O159" s="512"/>
      <c r="Q159" s="512"/>
      <c r="R159" s="512"/>
      <c r="S159" s="512"/>
      <c r="T159" s="512"/>
    </row>
    <row r="160" spans="3:20" s="256" customFormat="1" x14ac:dyDescent="0.15">
      <c r="L160" s="512"/>
      <c r="O160" s="512"/>
      <c r="Q160" s="512"/>
      <c r="R160" s="512"/>
      <c r="S160" s="512"/>
      <c r="T160" s="512"/>
    </row>
    <row r="161" spans="3:20" s="256" customFormat="1" x14ac:dyDescent="0.15">
      <c r="C161" s="512"/>
      <c r="L161" s="512"/>
      <c r="O161" s="512"/>
      <c r="Q161" s="512"/>
      <c r="R161" s="512"/>
      <c r="S161" s="512"/>
      <c r="T161" s="512"/>
    </row>
    <row r="162" spans="3:20" s="256" customFormat="1" x14ac:dyDescent="0.15">
      <c r="C162" s="512"/>
      <c r="L162" s="512"/>
      <c r="O162" s="512"/>
      <c r="Q162" s="512"/>
      <c r="R162" s="512"/>
      <c r="S162" s="512"/>
      <c r="T162" s="512"/>
    </row>
    <row r="163" spans="3:20" s="256" customFormat="1" x14ac:dyDescent="0.15">
      <c r="C163" s="512"/>
      <c r="L163" s="512"/>
      <c r="O163" s="512"/>
      <c r="Q163" s="512"/>
      <c r="R163" s="512"/>
      <c r="S163" s="512"/>
      <c r="T163" s="512"/>
    </row>
    <row r="164" spans="3:20" s="256" customFormat="1" x14ac:dyDescent="0.15">
      <c r="C164" s="512"/>
      <c r="L164" s="512"/>
      <c r="O164" s="512"/>
      <c r="Q164" s="512"/>
      <c r="R164" s="512"/>
      <c r="S164" s="512"/>
      <c r="T164" s="512"/>
    </row>
    <row r="165" spans="3:20" s="256" customFormat="1" ht="26" x14ac:dyDescent="0.15">
      <c r="C165" s="258" t="s">
        <v>878</v>
      </c>
      <c r="D165" s="258"/>
      <c r="E165" s="274" t="s">
        <v>787</v>
      </c>
      <c r="F165" s="274" t="s">
        <v>789</v>
      </c>
      <c r="G165" s="274" t="s">
        <v>786</v>
      </c>
      <c r="H165" s="274" t="s">
        <v>788</v>
      </c>
      <c r="I165" s="274" t="s">
        <v>790</v>
      </c>
      <c r="J165" s="650" t="s">
        <v>978</v>
      </c>
      <c r="K165" s="650" t="s">
        <v>979</v>
      </c>
      <c r="L165" s="274" t="s">
        <v>206</v>
      </c>
      <c r="M165" s="273" t="s">
        <v>959</v>
      </c>
      <c r="O165" s="512"/>
      <c r="Q165" s="512"/>
      <c r="R165" s="512"/>
      <c r="S165" s="512"/>
      <c r="T165" s="512"/>
    </row>
    <row r="166" spans="3:20" s="256" customFormat="1" x14ac:dyDescent="0.15">
      <c r="C166" s="49"/>
      <c r="D166" s="258"/>
      <c r="E166" s="274"/>
      <c r="F166" s="521"/>
      <c r="G166" s="274" t="s">
        <v>708</v>
      </c>
      <c r="H166" s="274"/>
      <c r="I166" s="274"/>
      <c r="J166" s="650"/>
      <c r="K166" s="650"/>
      <c r="L166" s="609"/>
      <c r="M166" s="521"/>
      <c r="O166" s="512"/>
      <c r="Q166" s="512"/>
      <c r="R166" s="512"/>
      <c r="S166" s="512"/>
      <c r="T166" s="512"/>
    </row>
    <row r="167" spans="3:20" s="256" customFormat="1" x14ac:dyDescent="0.15">
      <c r="C167" s="49"/>
      <c r="D167" s="258"/>
      <c r="E167" s="274"/>
      <c r="F167" s="521"/>
      <c r="G167" s="274"/>
      <c r="H167" s="274"/>
      <c r="I167" s="274"/>
      <c r="J167" s="650"/>
      <c r="K167" s="650"/>
      <c r="L167" s="609"/>
      <c r="M167" s="521"/>
      <c r="O167" s="512"/>
      <c r="Q167" s="512"/>
      <c r="R167" s="512"/>
      <c r="S167" s="512"/>
      <c r="T167" s="512"/>
    </row>
    <row r="168" spans="3:20" s="256" customFormat="1" x14ac:dyDescent="0.15">
      <c r="C168" s="49"/>
      <c r="D168" s="542" t="s">
        <v>838</v>
      </c>
      <c r="E168" s="523"/>
      <c r="F168" s="520"/>
      <c r="G168" s="264">
        <f>G41</f>
        <v>5.7356462423630737E-3</v>
      </c>
      <c r="H168" s="15">
        <f>E168*G168*1000</f>
        <v>0</v>
      </c>
      <c r="I168" s="15">
        <f>F168*G168*1000</f>
        <v>0</v>
      </c>
      <c r="J168" s="15">
        <f>H168/SUM(H168:H178)*F27</f>
        <v>0</v>
      </c>
      <c r="K168" s="15">
        <f t="shared" ref="K168:K178" si="31">I168/totalnonenergetisch*nonenergetisch</f>
        <v>0</v>
      </c>
      <c r="L168" s="524">
        <v>1</v>
      </c>
      <c r="M168" s="264">
        <f>J168*L168</f>
        <v>0</v>
      </c>
      <c r="O168" s="512"/>
      <c r="Q168" s="512"/>
      <c r="R168" s="512"/>
      <c r="S168" s="512"/>
      <c r="T168" s="512"/>
    </row>
    <row r="169" spans="3:20" s="256" customFormat="1" x14ac:dyDescent="0.15">
      <c r="C169" s="49"/>
      <c r="D169" s="542" t="s">
        <v>839</v>
      </c>
      <c r="E169" s="523">
        <v>1</v>
      </c>
      <c r="F169" s="520"/>
      <c r="G169" s="264">
        <f t="shared" ref="G169:G178" si="32">G42</f>
        <v>2.1104816096596955E-3</v>
      </c>
      <c r="H169" s="15">
        <f t="shared" ref="H169:H178" si="33">E169*G169*1000</f>
        <v>2.1104816096596957</v>
      </c>
      <c r="I169" s="15">
        <f t="shared" ref="I169:I178" si="34">F169*G169</f>
        <v>0</v>
      </c>
      <c r="J169" s="15">
        <f>H169/SUM(H168:H178)*F27</f>
        <v>12.890433721155611</v>
      </c>
      <c r="K169" s="15">
        <f t="shared" si="31"/>
        <v>0</v>
      </c>
      <c r="L169" s="524">
        <v>1</v>
      </c>
      <c r="M169" s="264">
        <f t="shared" ref="M169:M178" si="35">J169*L169</f>
        <v>12.890433721155611</v>
      </c>
      <c r="O169" s="512"/>
      <c r="Q169" s="512"/>
      <c r="R169" s="512"/>
      <c r="S169" s="512"/>
      <c r="T169" s="512"/>
    </row>
    <row r="170" spans="3:20" s="256" customFormat="1" x14ac:dyDescent="0.15">
      <c r="C170" s="49"/>
      <c r="D170" s="542" t="s">
        <v>840</v>
      </c>
      <c r="E170" s="523"/>
      <c r="F170" s="520"/>
      <c r="G170" s="264">
        <f t="shared" si="32"/>
        <v>7.7011868545672618E-4</v>
      </c>
      <c r="H170" s="15">
        <f t="shared" si="33"/>
        <v>0</v>
      </c>
      <c r="I170" s="15">
        <f t="shared" si="34"/>
        <v>0</v>
      </c>
      <c r="J170" s="15">
        <f>H170/SUM(H168:H178)*F27</f>
        <v>0</v>
      </c>
      <c r="K170" s="15">
        <f t="shared" si="31"/>
        <v>0</v>
      </c>
      <c r="L170" s="524">
        <v>1</v>
      </c>
      <c r="M170" s="264">
        <f t="shared" si="35"/>
        <v>0</v>
      </c>
      <c r="O170" s="512"/>
      <c r="Q170" s="512"/>
      <c r="R170" s="512"/>
      <c r="S170" s="512"/>
      <c r="T170" s="512"/>
    </row>
    <row r="171" spans="3:20" s="256" customFormat="1" x14ac:dyDescent="0.15">
      <c r="C171" s="49"/>
      <c r="D171" s="542" t="s">
        <v>841</v>
      </c>
      <c r="E171" s="523"/>
      <c r="F171" s="520"/>
      <c r="G171" s="264">
        <f t="shared" si="32"/>
        <v>1.7682305443507889E-2</v>
      </c>
      <c r="H171" s="15">
        <f t="shared" si="33"/>
        <v>0</v>
      </c>
      <c r="I171" s="15">
        <f t="shared" si="34"/>
        <v>0</v>
      </c>
      <c r="J171" s="15">
        <f>H171/SUM(H168:H178)*F27</f>
        <v>0</v>
      </c>
      <c r="K171" s="15">
        <f t="shared" si="31"/>
        <v>0</v>
      </c>
      <c r="L171" s="524">
        <v>1</v>
      </c>
      <c r="M171" s="264">
        <f t="shared" si="35"/>
        <v>0</v>
      </c>
      <c r="O171" s="512"/>
      <c r="Q171" s="512"/>
      <c r="R171" s="512"/>
      <c r="S171" s="512"/>
      <c r="T171" s="512"/>
    </row>
    <row r="172" spans="3:20" s="256" customFormat="1" x14ac:dyDescent="0.15">
      <c r="C172" s="49"/>
      <c r="D172" s="542" t="s">
        <v>842</v>
      </c>
      <c r="E172" s="520"/>
      <c r="F172" s="520"/>
      <c r="G172" s="264">
        <f t="shared" si="32"/>
        <v>1.7851250621355088E-2</v>
      </c>
      <c r="H172" s="15">
        <f t="shared" si="33"/>
        <v>0</v>
      </c>
      <c r="I172" s="15">
        <f t="shared" si="34"/>
        <v>0</v>
      </c>
      <c r="J172" s="15">
        <f>H172/SUM(H168:H178)*F27</f>
        <v>0</v>
      </c>
      <c r="K172" s="15">
        <f t="shared" si="31"/>
        <v>0</v>
      </c>
      <c r="L172" s="524">
        <v>1</v>
      </c>
      <c r="M172" s="264">
        <f t="shared" si="35"/>
        <v>0</v>
      </c>
      <c r="O172" s="512"/>
      <c r="Q172" s="512"/>
      <c r="R172" s="512"/>
      <c r="S172" s="512"/>
      <c r="T172" s="512"/>
    </row>
    <row r="173" spans="3:20" s="256" customFormat="1" x14ac:dyDescent="0.15">
      <c r="C173" s="49"/>
      <c r="D173" s="542" t="s">
        <v>843</v>
      </c>
      <c r="E173" s="523"/>
      <c r="F173" s="520"/>
      <c r="G173" s="264">
        <f t="shared" si="32"/>
        <v>7.2402316500615529E-2</v>
      </c>
      <c r="H173" s="15">
        <f t="shared" si="33"/>
        <v>0</v>
      </c>
      <c r="I173" s="15">
        <f t="shared" si="34"/>
        <v>0</v>
      </c>
      <c r="J173" s="15">
        <f>H173/SUM(H168:H178)*F27</f>
        <v>0</v>
      </c>
      <c r="K173" s="15">
        <f t="shared" si="31"/>
        <v>0</v>
      </c>
      <c r="L173" s="524">
        <v>1</v>
      </c>
      <c r="M173" s="264">
        <f t="shared" si="35"/>
        <v>0</v>
      </c>
      <c r="O173" s="512"/>
      <c r="Q173" s="512"/>
      <c r="R173" s="512"/>
      <c r="S173" s="512"/>
      <c r="T173" s="512"/>
    </row>
    <row r="174" spans="3:20" s="256" customFormat="1" x14ac:dyDescent="0.15">
      <c r="C174" s="49"/>
      <c r="D174" s="542" t="s">
        <v>499</v>
      </c>
      <c r="E174" s="548">
        <v>1.3</v>
      </c>
      <c r="F174" s="547"/>
      <c r="G174" s="264">
        <f t="shared" si="32"/>
        <v>3.2882917828648533E-3</v>
      </c>
      <c r="H174" s="15">
        <f t="shared" si="33"/>
        <v>4.2747793177243096</v>
      </c>
      <c r="I174" s="15">
        <f t="shared" si="34"/>
        <v>0</v>
      </c>
      <c r="J174" s="15">
        <f>H174/SUM(H168:H178)*F27</f>
        <v>26.109566278844394</v>
      </c>
      <c r="K174" s="15">
        <f t="shared" si="31"/>
        <v>0</v>
      </c>
      <c r="L174" s="524">
        <v>1</v>
      </c>
      <c r="M174" s="264">
        <f t="shared" si="35"/>
        <v>26.109566278844394</v>
      </c>
      <c r="O174" s="512"/>
      <c r="Q174" s="512"/>
      <c r="R174" s="512"/>
      <c r="S174" s="512"/>
      <c r="T174" s="512"/>
    </row>
    <row r="175" spans="3:20" s="256" customFormat="1" x14ac:dyDescent="0.15">
      <c r="C175" s="49"/>
      <c r="D175" s="542" t="s">
        <v>844</v>
      </c>
      <c r="E175" s="547"/>
      <c r="F175" s="520"/>
      <c r="G175" s="264">
        <f t="shared" si="32"/>
        <v>1.319969283503945E-2</v>
      </c>
      <c r="H175" s="15">
        <f t="shared" si="33"/>
        <v>0</v>
      </c>
      <c r="I175" s="15">
        <f t="shared" si="34"/>
        <v>0</v>
      </c>
      <c r="J175" s="15">
        <f>H175/SUM(H168:H178)*F27</f>
        <v>0</v>
      </c>
      <c r="K175" s="15">
        <f t="shared" si="31"/>
        <v>0</v>
      </c>
      <c r="L175" s="524">
        <v>1</v>
      </c>
      <c r="M175" s="264">
        <f t="shared" si="35"/>
        <v>0</v>
      </c>
      <c r="O175" s="512"/>
      <c r="Q175" s="512"/>
      <c r="R175" s="512"/>
      <c r="S175" s="512"/>
      <c r="T175" s="512"/>
    </row>
    <row r="176" spans="3:20" s="256" customFormat="1" x14ac:dyDescent="0.15">
      <c r="C176" s="545"/>
      <c r="D176" s="542" t="s">
        <v>845</v>
      </c>
      <c r="E176" s="520"/>
      <c r="F176" s="520"/>
      <c r="G176" s="264">
        <f t="shared" si="32"/>
        <v>1.8872283637733907E-2</v>
      </c>
      <c r="H176" s="15">
        <f t="shared" si="33"/>
        <v>0</v>
      </c>
      <c r="I176" s="15">
        <f t="shared" si="34"/>
        <v>0</v>
      </c>
      <c r="J176" s="15">
        <f>H176/SUM(H168:H178)*F27</f>
        <v>0</v>
      </c>
      <c r="K176" s="15">
        <f t="shared" si="31"/>
        <v>0</v>
      </c>
      <c r="L176" s="524">
        <v>1</v>
      </c>
      <c r="M176" s="264">
        <f t="shared" si="35"/>
        <v>0</v>
      </c>
      <c r="O176" s="512"/>
      <c r="Q176" s="512"/>
      <c r="R176" s="512"/>
      <c r="S176" s="512"/>
      <c r="T176" s="512"/>
    </row>
    <row r="177" spans="1:20" s="256" customFormat="1" x14ac:dyDescent="0.15">
      <c r="D177" s="542" t="s">
        <v>846</v>
      </c>
      <c r="E177" s="523"/>
      <c r="F177" s="520"/>
      <c r="G177" s="264">
        <f t="shared" si="32"/>
        <v>9.2379238316312104E-3</v>
      </c>
      <c r="H177" s="15">
        <f t="shared" si="33"/>
        <v>0</v>
      </c>
      <c r="I177" s="15">
        <f t="shared" si="34"/>
        <v>0</v>
      </c>
      <c r="J177" s="15">
        <f>H177/SUM(H168:H178)*F27</f>
        <v>0</v>
      </c>
      <c r="K177" s="15">
        <f t="shared" si="31"/>
        <v>0</v>
      </c>
      <c r="L177" s="524">
        <v>1</v>
      </c>
      <c r="M177" s="264">
        <f t="shared" si="35"/>
        <v>0</v>
      </c>
      <c r="O177" s="512"/>
      <c r="Q177" s="512"/>
      <c r="R177" s="512"/>
      <c r="S177" s="512"/>
      <c r="T177" s="512"/>
    </row>
    <row r="178" spans="1:20" s="256" customFormat="1" x14ac:dyDescent="0.15">
      <c r="D178" s="542" t="s">
        <v>847</v>
      </c>
      <c r="E178" s="523"/>
      <c r="F178" s="520"/>
      <c r="G178" s="264">
        <f t="shared" si="32"/>
        <v>6.200957768843196E-2</v>
      </c>
      <c r="H178" s="15">
        <f t="shared" si="33"/>
        <v>0</v>
      </c>
      <c r="I178" s="15">
        <f t="shared" si="34"/>
        <v>0</v>
      </c>
      <c r="J178" s="15">
        <f>H178/SUM(H168:H178)*F27</f>
        <v>0</v>
      </c>
      <c r="K178" s="15">
        <f t="shared" si="31"/>
        <v>0</v>
      </c>
      <c r="L178" s="524">
        <v>1</v>
      </c>
      <c r="M178" s="264">
        <f t="shared" si="35"/>
        <v>0</v>
      </c>
      <c r="O178" s="512"/>
      <c r="Q178" s="512"/>
      <c r="R178" s="512"/>
      <c r="S178" s="512"/>
      <c r="T178" s="512"/>
    </row>
    <row r="179" spans="1:20" s="256" customFormat="1" x14ac:dyDescent="0.15">
      <c r="E179" s="512"/>
      <c r="J179" s="512"/>
      <c r="M179" s="49"/>
      <c r="O179" s="512"/>
      <c r="Q179" s="512"/>
      <c r="R179" s="512"/>
      <c r="S179" s="512"/>
      <c r="T179" s="512"/>
    </row>
    <row r="180" spans="1:20" s="256" customFormat="1" x14ac:dyDescent="0.15">
      <c r="J180" s="512"/>
      <c r="M180" s="49"/>
      <c r="O180" s="512"/>
      <c r="Q180" s="512"/>
      <c r="R180" s="512"/>
      <c r="S180" s="512"/>
      <c r="T180" s="512"/>
    </row>
    <row r="181" spans="1:20" s="256" customFormat="1" x14ac:dyDescent="0.15">
      <c r="C181" s="512"/>
      <c r="J181" s="512"/>
      <c r="M181" s="49"/>
      <c r="O181" s="512"/>
      <c r="Q181" s="512"/>
      <c r="R181" s="512"/>
      <c r="S181" s="512"/>
      <c r="T181" s="512"/>
    </row>
    <row r="182" spans="1:20" s="256" customFormat="1" x14ac:dyDescent="0.15">
      <c r="C182" s="512"/>
      <c r="J182" s="512"/>
      <c r="M182" s="49"/>
      <c r="O182" s="512"/>
      <c r="Q182" s="512"/>
      <c r="R182" s="512"/>
      <c r="S182" s="512"/>
      <c r="T182" s="512"/>
    </row>
    <row r="183" spans="1:20" s="256" customFormat="1" x14ac:dyDescent="0.15">
      <c r="G183" s="256" t="s">
        <v>980</v>
      </c>
      <c r="I183" s="256">
        <f>SUM(I58:I178)</f>
        <v>245.9502251251221</v>
      </c>
      <c r="J183" s="512"/>
      <c r="M183" s="49"/>
      <c r="O183" s="512"/>
      <c r="Q183" s="512"/>
      <c r="R183" s="512"/>
      <c r="S183" s="512"/>
      <c r="T183" s="512"/>
    </row>
    <row r="184" spans="1:20" s="256" customFormat="1" x14ac:dyDescent="0.15">
      <c r="C184" s="512"/>
      <c r="J184" s="512"/>
      <c r="M184" s="49"/>
      <c r="O184" s="512"/>
      <c r="Q184" s="512"/>
      <c r="R184" s="512"/>
      <c r="S184" s="512"/>
      <c r="T184" s="512"/>
    </row>
    <row r="185" spans="1:20" s="256" customFormat="1" x14ac:dyDescent="0.15">
      <c r="A185" s="11"/>
      <c r="B185" s="49"/>
      <c r="C185" s="258"/>
      <c r="D185" s="49"/>
      <c r="E185" s="265"/>
      <c r="F185" s="265"/>
      <c r="G185" s="265"/>
      <c r="H185" s="265"/>
      <c r="I185" s="265"/>
      <c r="J185" s="512"/>
      <c r="O185" s="545"/>
      <c r="Q185" s="545"/>
      <c r="R185" s="545"/>
      <c r="S185" s="545"/>
      <c r="T185" s="512"/>
    </row>
    <row r="186" spans="1:20" s="256" customFormat="1" x14ac:dyDescent="0.15">
      <c r="A186" s="11"/>
      <c r="B186" s="49"/>
      <c r="C186" s="280" t="s">
        <v>963</v>
      </c>
      <c r="D186" s="49"/>
      <c r="E186" s="265"/>
      <c r="F186" s="265"/>
      <c r="G186" s="265"/>
      <c r="H186" s="265"/>
      <c r="I186" s="265"/>
      <c r="J186" s="512"/>
      <c r="O186" s="545"/>
      <c r="Q186" s="545"/>
      <c r="R186" s="545"/>
      <c r="S186" s="545"/>
      <c r="T186" s="512"/>
    </row>
    <row r="187" spans="1:20" s="256" customFormat="1" x14ac:dyDescent="0.15">
      <c r="A187" s="11"/>
      <c r="B187"/>
      <c r="C187" s="49"/>
      <c r="D187" s="49"/>
      <c r="E187" s="512"/>
      <c r="F187" s="512"/>
      <c r="G187" s="265"/>
      <c r="H187" s="265"/>
      <c r="I187" s="265"/>
      <c r="J187" s="512"/>
      <c r="T187" s="512"/>
    </row>
    <row r="188" spans="1:20" s="256" customFormat="1" x14ac:dyDescent="0.15">
      <c r="A188" s="11"/>
      <c r="B188" s="49"/>
      <c r="C188" s="49"/>
      <c r="D188" s="258"/>
      <c r="E188" s="273" t="s">
        <v>386</v>
      </c>
      <c r="F188" s="273" t="s">
        <v>206</v>
      </c>
      <c r="G188" s="273" t="s">
        <v>1018</v>
      </c>
      <c r="H188" s="273" t="s">
        <v>389</v>
      </c>
      <c r="I188" s="265"/>
      <c r="J188" s="512"/>
      <c r="O188" s="512"/>
      <c r="T188" s="512"/>
    </row>
    <row r="189" spans="1:20" s="256" customFormat="1" x14ac:dyDescent="0.15">
      <c r="A189" s="11"/>
      <c r="B189" s="49"/>
      <c r="C189" s="259"/>
      <c r="D189"/>
      <c r="E189" s="3"/>
      <c r="F189" s="265"/>
      <c r="G189" s="265"/>
      <c r="H189" s="265"/>
      <c r="I189" s="265"/>
      <c r="J189" s="512"/>
      <c r="O189" s="512"/>
      <c r="T189" s="512"/>
    </row>
    <row r="190" spans="1:20" s="256" customFormat="1" ht="16" x14ac:dyDescent="0.2">
      <c r="A190" s="11"/>
      <c r="B190" s="49"/>
      <c r="C190"/>
      <c r="D190" s="259" t="s">
        <v>392</v>
      </c>
      <c r="E190" s="610">
        <f t="shared" ref="E190:E196" si="36">H190/F190</f>
        <v>528.82906945228558</v>
      </c>
      <c r="F190" s="263">
        <v>0.9</v>
      </c>
      <c r="G190" s="282">
        <f>H190/SUM(H190:H195)</f>
        <v>0.88463463927839536</v>
      </c>
      <c r="H190" s="303">
        <f>M94+M97+M98+M102+M99+M103</f>
        <v>475.94616250705701</v>
      </c>
      <c r="I190" s="283"/>
      <c r="J190" s="512"/>
      <c r="M190" s="512"/>
      <c r="T190" s="512"/>
    </row>
    <row r="191" spans="1:20" s="256" customFormat="1" ht="16" x14ac:dyDescent="0.2">
      <c r="A191" s="11"/>
      <c r="B191" s="49"/>
      <c r="C191"/>
      <c r="D191" s="259" t="s">
        <v>496</v>
      </c>
      <c r="E191" s="610">
        <f t="shared" si="36"/>
        <v>13.296980482261318</v>
      </c>
      <c r="F191" s="263">
        <v>0.83</v>
      </c>
      <c r="G191" s="282">
        <f>H191/SUM(H190:H195)</f>
        <v>2.0513380464038167E-2</v>
      </c>
      <c r="H191" s="303">
        <f>M76+M79+M80+M81+M84+M85</f>
        <v>11.036493800276894</v>
      </c>
      <c r="I191" s="283"/>
      <c r="J191" s="512"/>
      <c r="M191" s="512"/>
      <c r="T191" s="512"/>
    </row>
    <row r="192" spans="1:20" s="256" customFormat="1" ht="16" x14ac:dyDescent="0.2">
      <c r="A192" s="11"/>
      <c r="B192" s="49"/>
      <c r="C192"/>
      <c r="D192" s="259" t="s">
        <v>362</v>
      </c>
      <c r="E192" s="610">
        <f t="shared" si="36"/>
        <v>20.820077006349937</v>
      </c>
      <c r="F192" s="263">
        <v>0.8</v>
      </c>
      <c r="G192" s="282">
        <f>H192/SUM(H190:H195)</f>
        <v>3.0958394479312902E-2</v>
      </c>
      <c r="H192" s="303">
        <f>M58+M61+M62+M63+M66+M67</f>
        <v>16.656061605079952</v>
      </c>
      <c r="I192" s="283"/>
      <c r="J192" s="512"/>
      <c r="M192" s="512"/>
      <c r="T192" s="512"/>
    </row>
    <row r="193" spans="1:20" s="256" customFormat="1" ht="16" x14ac:dyDescent="0.2">
      <c r="A193" s="11"/>
      <c r="B193" s="49"/>
      <c r="C193"/>
      <c r="D193" s="259" t="s">
        <v>508</v>
      </c>
      <c r="E193" s="610">
        <f t="shared" si="36"/>
        <v>23.224412840384208</v>
      </c>
      <c r="F193" s="263">
        <v>0.8</v>
      </c>
      <c r="G193" s="282">
        <f>H193/SUM(H190:H195)</f>
        <v>3.4533519450660452E-2</v>
      </c>
      <c r="H193" s="303">
        <f>M148+M151+M152+M153+M156+M157</f>
        <v>18.579530272307366</v>
      </c>
      <c r="I193" s="283"/>
      <c r="J193" s="512"/>
      <c r="M193" s="512"/>
      <c r="T193" s="512"/>
    </row>
    <row r="194" spans="1:20" s="256" customFormat="1" ht="16" x14ac:dyDescent="0.2">
      <c r="A194" s="11"/>
      <c r="B194" s="49"/>
      <c r="C194" s="259"/>
      <c r="D194" s="256" t="s">
        <v>717</v>
      </c>
      <c r="E194" s="610">
        <f t="shared" si="36"/>
        <v>15.796138065505911</v>
      </c>
      <c r="F194" s="542">
        <v>1</v>
      </c>
      <c r="G194" s="282">
        <f>H194/SUM(H190:H195)</f>
        <v>2.9360066327593002E-2</v>
      </c>
      <c r="H194" s="303">
        <f>M128+M131+M132+M133+M136+M137</f>
        <v>15.796138065505911</v>
      </c>
      <c r="I194" s="283"/>
      <c r="M194" s="512"/>
      <c r="T194" s="512"/>
    </row>
    <row r="195" spans="1:20" s="256" customFormat="1" ht="16" x14ac:dyDescent="0.2">
      <c r="A195" s="11"/>
      <c r="B195" s="49"/>
      <c r="C195" s="259"/>
      <c r="D195" s="256" t="s">
        <v>501</v>
      </c>
      <c r="E195" s="610">
        <f t="shared" si="36"/>
        <v>0</v>
      </c>
      <c r="F195" s="542">
        <v>0.8</v>
      </c>
      <c r="G195" s="282">
        <f>H195/SUM(H190:H195)</f>
        <v>0</v>
      </c>
      <c r="H195" s="303">
        <f>M168+M171+M172+M173+M176+M177</f>
        <v>0</v>
      </c>
      <c r="I195" s="283"/>
      <c r="K195" s="11"/>
      <c r="L195" s="49"/>
      <c r="M195" s="258"/>
      <c r="N195" s="49"/>
      <c r="O195" s="265"/>
      <c r="P195" s="265"/>
      <c r="Q195" s="265"/>
      <c r="R195" s="265"/>
      <c r="S195" s="265"/>
      <c r="T195" s="512"/>
    </row>
    <row r="196" spans="1:20" s="256" customFormat="1" ht="16" x14ac:dyDescent="0.2">
      <c r="A196" s="11"/>
      <c r="B196" s="49"/>
      <c r="C196"/>
      <c r="D196" s="259" t="s">
        <v>353</v>
      </c>
      <c r="E196" s="610">
        <f t="shared" si="36"/>
        <v>506.55351965549835</v>
      </c>
      <c r="F196" s="263">
        <v>1</v>
      </c>
      <c r="G196" s="282"/>
      <c r="H196" s="303">
        <f>M111+M114+M115+M116+M119+M120</f>
        <v>506.55351965549835</v>
      </c>
      <c r="I196" s="283"/>
      <c r="J196" s="512"/>
      <c r="M196" s="512"/>
      <c r="T196" s="512"/>
    </row>
    <row r="197" spans="1:20" s="256" customFormat="1" x14ac:dyDescent="0.15">
      <c r="A197" s="74"/>
      <c r="B197" s="49"/>
      <c r="C197" s="49"/>
      <c r="D197" s="615" t="s">
        <v>966</v>
      </c>
      <c r="E197" s="265">
        <f>SUM(E190:E195)</f>
        <v>601.96667784678698</v>
      </c>
      <c r="F197" s="265"/>
      <c r="G197" s="265">
        <f>SUM(G190:G196)</f>
        <v>0.99999999999999989</v>
      </c>
      <c r="H197" s="265">
        <f>SUM(H190:H195)</f>
        <v>538.01438625022718</v>
      </c>
      <c r="I197" s="265"/>
    </row>
    <row r="198" spans="1:20" s="256" customFormat="1" x14ac:dyDescent="0.15">
      <c r="A198" s="74"/>
      <c r="B198" s="49"/>
      <c r="C198" s="49"/>
      <c r="D198" s="49"/>
      <c r="E198" s="265"/>
      <c r="F198" s="265"/>
      <c r="G198" s="265"/>
      <c r="H198" s="265"/>
      <c r="I198" s="265"/>
    </row>
    <row r="199" spans="1:20" s="256" customFormat="1" x14ac:dyDescent="0.15">
      <c r="A199" s="74"/>
      <c r="B199"/>
      <c r="C199" s="49"/>
      <c r="D199" s="49" t="s">
        <v>617</v>
      </c>
      <c r="E199" s="273" t="s">
        <v>386</v>
      </c>
      <c r="F199" s="273" t="s">
        <v>624</v>
      </c>
      <c r="G199" s="273" t="s">
        <v>389</v>
      </c>
      <c r="H199" s="265"/>
      <c r="I199" s="265"/>
    </row>
    <row r="200" spans="1:20" s="256" customFormat="1" x14ac:dyDescent="0.15">
      <c r="A200" s="74"/>
      <c r="B200" s="49"/>
      <c r="C200" s="49"/>
      <c r="D200" s="49"/>
      <c r="E200" s="265"/>
      <c r="F200" s="265"/>
      <c r="G200" s="265"/>
      <c r="H200" s="265"/>
      <c r="I200" s="265"/>
    </row>
    <row r="201" spans="1:20" s="256" customFormat="1" x14ac:dyDescent="0.15">
      <c r="A201" s="74"/>
      <c r="B201" s="49"/>
      <c r="C201" s="49"/>
      <c r="D201" s="49" t="s">
        <v>625</v>
      </c>
      <c r="E201" s="263">
        <f>K94+KI97+K98+K99+K101+K102+K103+K104</f>
        <v>0</v>
      </c>
      <c r="F201" s="268"/>
      <c r="G201" s="276"/>
      <c r="H201" s="265"/>
      <c r="I201" s="265"/>
    </row>
    <row r="202" spans="1:20" s="256" customFormat="1" x14ac:dyDescent="0.15">
      <c r="A202" s="74"/>
      <c r="B202" s="49"/>
      <c r="C202" s="49"/>
      <c r="D202" s="49" t="s">
        <v>618</v>
      </c>
      <c r="E202" s="279">
        <f>K76+K78+K79+K80+K81+K84+K83+K85+K86</f>
        <v>66.119157095691349</v>
      </c>
      <c r="F202" s="271"/>
      <c r="G202" s="277"/>
      <c r="H202" s="265"/>
      <c r="I202" s="265"/>
    </row>
    <row r="203" spans="1:20" s="256" customFormat="1" x14ac:dyDescent="0.15">
      <c r="A203" s="74"/>
      <c r="B203" s="49"/>
      <c r="C203" s="49"/>
      <c r="D203" s="49" t="s">
        <v>619</v>
      </c>
      <c r="E203" s="279">
        <f>K58+K61+K62+K63+K66+K68+K67+K64</f>
        <v>67.736869027717958</v>
      </c>
      <c r="F203" s="284"/>
      <c r="G203" s="278"/>
      <c r="H203" s="265"/>
      <c r="I203" s="265"/>
    </row>
    <row r="204" spans="1:20" s="256" customFormat="1" x14ac:dyDescent="0.15">
      <c r="A204" s="74"/>
      <c r="B204" s="49"/>
      <c r="C204" s="49"/>
      <c r="D204" s="49"/>
      <c r="E204" s="271"/>
      <c r="F204" s="271"/>
      <c r="G204" s="271"/>
      <c r="H204" s="265"/>
      <c r="I204" s="265"/>
    </row>
    <row r="205" spans="1:20" s="256" customFormat="1" x14ac:dyDescent="0.15">
      <c r="A205" s="74"/>
      <c r="B205" s="49"/>
      <c r="C205" s="49"/>
      <c r="D205" s="49"/>
      <c r="E205" s="265"/>
      <c r="F205" s="265"/>
      <c r="G205" s="265"/>
      <c r="H205" s="265"/>
      <c r="I205" s="265"/>
    </row>
    <row r="206" spans="1:20" s="256" customFormat="1" x14ac:dyDescent="0.15">
      <c r="A206" s="74"/>
      <c r="B206" s="49"/>
      <c r="C206" s="49"/>
      <c r="D206" s="49"/>
      <c r="E206" s="265"/>
      <c r="F206" s="265"/>
      <c r="G206" s="265"/>
      <c r="H206" s="265"/>
      <c r="I206" s="265"/>
    </row>
    <row r="207" spans="1:20" s="256" customFormat="1" x14ac:dyDescent="0.15">
      <c r="A207" s="74"/>
      <c r="B207" s="49"/>
      <c r="C207" s="258" t="s">
        <v>964</v>
      </c>
      <c r="D207" s="49"/>
      <c r="E207" s="265"/>
      <c r="F207" s="265"/>
      <c r="G207" s="265"/>
      <c r="H207" s="265"/>
      <c r="I207" s="265"/>
    </row>
    <row r="208" spans="1:20" s="256" customFormat="1" x14ac:dyDescent="0.15">
      <c r="A208" s="74"/>
      <c r="B208" s="49"/>
      <c r="C208" s="49"/>
      <c r="D208" s="49"/>
      <c r="E208" s="265"/>
      <c r="F208" s="265"/>
      <c r="G208" s="265"/>
      <c r="H208" s="265"/>
      <c r="I208" s="265"/>
    </row>
    <row r="209" spans="1:9" s="256" customFormat="1" x14ac:dyDescent="0.15">
      <c r="A209" s="74"/>
      <c r="B209" s="49"/>
      <c r="C209" s="49"/>
      <c r="D209" s="258"/>
      <c r="E209" s="273" t="s">
        <v>386</v>
      </c>
      <c r="F209" s="273" t="s">
        <v>206</v>
      </c>
      <c r="G209" s="273" t="s">
        <v>356</v>
      </c>
      <c r="H209" s="273" t="s">
        <v>389</v>
      </c>
      <c r="I209" s="265"/>
    </row>
    <row r="210" spans="1:9" s="256" customFormat="1" x14ac:dyDescent="0.15">
      <c r="A210" s="74"/>
      <c r="B210" s="49"/>
      <c r="C210" s="49"/>
      <c r="D210"/>
      <c r="E210" s="3"/>
      <c r="F210" s="265"/>
      <c r="G210" s="265"/>
      <c r="H210" s="265"/>
      <c r="I210" s="265"/>
    </row>
    <row r="211" spans="1:9" s="256" customFormat="1" ht="16" x14ac:dyDescent="0.2">
      <c r="A211" s="11"/>
      <c r="B211" s="1"/>
      <c r="C211" s="1"/>
      <c r="D211" s="259" t="s">
        <v>392</v>
      </c>
      <c r="E211" s="610">
        <f>H211/F211</f>
        <v>252.94892559197658</v>
      </c>
      <c r="F211" s="263">
        <v>0.9</v>
      </c>
      <c r="G211" s="701">
        <f>H211/SUM(H211:H216)</f>
        <v>0.17122984274641806</v>
      </c>
      <c r="H211" s="303">
        <f>SUM(M95:M96)</f>
        <v>227.65403303277893</v>
      </c>
      <c r="I211" s="265"/>
    </row>
    <row r="212" spans="1:9" s="256" customFormat="1" ht="16" x14ac:dyDescent="0.2">
      <c r="A212" s="11"/>
      <c r="B212" s="1"/>
      <c r="C212" s="1"/>
      <c r="D212" s="259" t="s">
        <v>496</v>
      </c>
      <c r="E212" s="610">
        <f t="shared" ref="E212:E217" si="37">H212/F212</f>
        <v>856.22971284305368</v>
      </c>
      <c r="F212" s="263">
        <v>0.83</v>
      </c>
      <c r="G212" s="701">
        <f>H212/SUM(H211:H216)</f>
        <v>0.53453050674910674</v>
      </c>
      <c r="H212" s="303">
        <f>SUM(M77:M78)</f>
        <v>710.67066165973449</v>
      </c>
      <c r="I212" s="265"/>
    </row>
    <row r="213" spans="1:9" s="256" customFormat="1" ht="16" x14ac:dyDescent="0.2">
      <c r="A213" s="11"/>
      <c r="B213" s="1"/>
      <c r="C213" s="1"/>
      <c r="D213" s="259" t="s">
        <v>362</v>
      </c>
      <c r="E213" s="610">
        <f t="shared" si="37"/>
        <v>0</v>
      </c>
      <c r="F213" s="263">
        <v>0.8</v>
      </c>
      <c r="G213" s="701">
        <f>H213/SUM(H211:H216)</f>
        <v>0</v>
      </c>
      <c r="H213" s="303">
        <f>SUM(M59:M60)</f>
        <v>0</v>
      </c>
      <c r="I213" s="265"/>
    </row>
    <row r="214" spans="1:9" s="256" customFormat="1" ht="16" x14ac:dyDescent="0.2">
      <c r="A214" s="11"/>
      <c r="B214" s="1"/>
      <c r="C214" s="1"/>
      <c r="D214" s="259" t="s">
        <v>508</v>
      </c>
      <c r="E214" s="610">
        <f t="shared" si="37"/>
        <v>0</v>
      </c>
      <c r="F214" s="263">
        <v>0.8</v>
      </c>
      <c r="G214" s="701">
        <f>H214/SUM(H211:H216)</f>
        <v>0</v>
      </c>
      <c r="H214" s="303">
        <f>SUM(M149:M150)</f>
        <v>0</v>
      </c>
      <c r="I214" s="265"/>
    </row>
    <row r="215" spans="1:9" s="256" customFormat="1" ht="16" x14ac:dyDescent="0.2">
      <c r="A215" s="11"/>
      <c r="B215" s="1"/>
      <c r="C215" s="1"/>
      <c r="D215" s="700" t="s">
        <v>353</v>
      </c>
      <c r="E215" s="610">
        <f t="shared" si="37"/>
        <v>0</v>
      </c>
      <c r="F215" s="263">
        <v>1</v>
      </c>
      <c r="G215" s="701">
        <f>H215/SUM(H211:H216)</f>
        <v>0</v>
      </c>
      <c r="H215" s="303"/>
      <c r="I215" s="265"/>
    </row>
    <row r="216" spans="1:9" s="256" customFormat="1" ht="16" x14ac:dyDescent="0.2">
      <c r="A216" s="11"/>
      <c r="B216" s="1"/>
      <c r="C216" s="1"/>
      <c r="D216" s="256" t="s">
        <v>717</v>
      </c>
      <c r="E216" s="610">
        <f t="shared" si="37"/>
        <v>391.19841518922607</v>
      </c>
      <c r="F216" s="542">
        <v>1</v>
      </c>
      <c r="G216" s="701">
        <f>H216/SUM(H211:H216)</f>
        <v>0.29423965050447526</v>
      </c>
      <c r="H216" s="303">
        <f>SUM(M129:M130)</f>
        <v>391.19841518922607</v>
      </c>
      <c r="I216" s="265"/>
    </row>
    <row r="217" spans="1:9" s="256" customFormat="1" ht="16" x14ac:dyDescent="0.2">
      <c r="A217" s="11"/>
      <c r="B217" s="1"/>
      <c r="C217" s="1"/>
      <c r="D217" s="256" t="s">
        <v>501</v>
      </c>
      <c r="E217" s="610">
        <f t="shared" si="37"/>
        <v>16.113042151444514</v>
      </c>
      <c r="F217" s="542">
        <v>0.8</v>
      </c>
      <c r="G217" s="701">
        <f>H217/SUM(H211:H217)</f>
        <v>9.6024312199347005E-3</v>
      </c>
      <c r="H217" s="303">
        <f>SUM(M169:M170)</f>
        <v>12.890433721155611</v>
      </c>
      <c r="I217" s="265"/>
    </row>
    <row r="218" spans="1:9" s="256" customFormat="1" x14ac:dyDescent="0.15">
      <c r="A218" s="11"/>
      <c r="B218" s="616"/>
      <c r="C218" s="1"/>
      <c r="D218" s="615" t="s">
        <v>966</v>
      </c>
      <c r="E218" s="265">
        <f>SUM(E211:E217)</f>
        <v>1516.4900957757009</v>
      </c>
      <c r="F218" s="265"/>
      <c r="G218" s="265">
        <f>SUM(G211:G217)</f>
        <v>1.0096024312199348</v>
      </c>
      <c r="H218" s="265">
        <f>SUM(H211:H217)</f>
        <v>1342.4135436028951</v>
      </c>
      <c r="I218" s="265"/>
    </row>
    <row r="219" spans="1:9" s="256" customFormat="1" x14ac:dyDescent="0.15">
      <c r="A219" s="16"/>
      <c r="B219" s="259"/>
      <c r="C219" s="49"/>
      <c r="D219" s="49"/>
      <c r="E219" s="265"/>
      <c r="F219" s="265"/>
      <c r="G219" s="265"/>
      <c r="H219" s="265"/>
      <c r="I219" s="265"/>
    </row>
    <row r="220" spans="1:9" s="256" customFormat="1" x14ac:dyDescent="0.15">
      <c r="A220" s="11"/>
      <c r="B220"/>
      <c r="C220" s="49"/>
      <c r="D220" s="49" t="s">
        <v>617</v>
      </c>
      <c r="E220" s="273" t="s">
        <v>386</v>
      </c>
      <c r="F220" s="273" t="s">
        <v>624</v>
      </c>
      <c r="G220" s="273" t="s">
        <v>389</v>
      </c>
      <c r="H220" s="265"/>
      <c r="I220" s="265"/>
    </row>
    <row r="221" spans="1:9" s="256" customFormat="1" x14ac:dyDescent="0.15">
      <c r="A221" s="11"/>
      <c r="B221" s="259"/>
      <c r="C221" s="49"/>
      <c r="D221" s="49"/>
      <c r="E221" s="265"/>
      <c r="F221" s="265"/>
      <c r="G221" s="265"/>
      <c r="H221" s="265"/>
      <c r="I221" s="265"/>
    </row>
    <row r="222" spans="1:9" s="256" customFormat="1" x14ac:dyDescent="0.15">
      <c r="A222" s="11"/>
      <c r="B222" s="259"/>
      <c r="C222" s="258"/>
      <c r="D222" s="49" t="s">
        <v>625</v>
      </c>
      <c r="E222" s="263">
        <f>SUM(K95:K96)</f>
        <v>618.44477066045567</v>
      </c>
      <c r="F222" s="268"/>
      <c r="G222" s="276"/>
      <c r="H222" s="265"/>
      <c r="I222" s="265"/>
    </row>
    <row r="223" spans="1:9" s="256" customFormat="1" x14ac:dyDescent="0.15">
      <c r="A223" s="74"/>
      <c r="B223" s="259"/>
      <c r="C223" s="258"/>
      <c r="D223" s="49" t="s">
        <v>618</v>
      </c>
      <c r="E223" s="279">
        <f>SUM(K77:K78)</f>
        <v>0</v>
      </c>
      <c r="F223" s="271"/>
      <c r="G223" s="277"/>
      <c r="H223" s="265"/>
      <c r="I223" s="265"/>
    </row>
    <row r="224" spans="1:9" s="256" customFormat="1" x14ac:dyDescent="0.15">
      <c r="A224" s="74"/>
      <c r="B224" s="259"/>
      <c r="C224" s="258"/>
      <c r="D224" s="49" t="s">
        <v>619</v>
      </c>
      <c r="E224" s="279">
        <f>SUM(K59:K60)</f>
        <v>24.163898243143567</v>
      </c>
      <c r="F224" s="284"/>
      <c r="G224" s="278"/>
      <c r="H224" s="265"/>
      <c r="I224" s="265"/>
    </row>
    <row r="225" spans="1:9" s="256" customFormat="1" x14ac:dyDescent="0.15">
      <c r="A225" s="74"/>
      <c r="B225" s="49"/>
      <c r="C225" s="49"/>
      <c r="D225" s="49"/>
      <c r="E225" s="49"/>
      <c r="F225" s="265"/>
      <c r="G225" s="265"/>
      <c r="H225" s="265"/>
      <c r="I225" s="265"/>
    </row>
    <row r="226" spans="1:9" s="256" customFormat="1" x14ac:dyDescent="0.15">
      <c r="A226" s="74"/>
      <c r="B226" s="49"/>
      <c r="C226" s="258"/>
      <c r="D226" s="49"/>
      <c r="E226" s="49"/>
      <c r="F226" s="49"/>
      <c r="G226" s="265"/>
      <c r="H226" s="265"/>
      <c r="I226" s="265"/>
    </row>
    <row r="227" spans="1:9" s="256" customFormat="1" x14ac:dyDescent="0.15">
      <c r="A227" s="74"/>
      <c r="B227" s="49"/>
      <c r="C227" s="49"/>
      <c r="D227"/>
      <c r="E227" s="49"/>
      <c r="F227" s="49"/>
      <c r="G227" s="265"/>
      <c r="H227" s="265"/>
      <c r="I227" s="265"/>
    </row>
    <row r="228" spans="1:9" s="256" customFormat="1" x14ac:dyDescent="0.15">
      <c r="A228" s="74"/>
      <c r="B228" s="49"/>
      <c r="C228" s="49"/>
      <c r="D228" s="49"/>
      <c r="E228" s="49"/>
      <c r="F228" s="49"/>
      <c r="G228" s="265"/>
      <c r="H228" s="265"/>
      <c r="I228" s="265"/>
    </row>
    <row r="229" spans="1:9" s="256" customFormat="1" x14ac:dyDescent="0.15">
      <c r="A229" s="74"/>
      <c r="B229" s="49"/>
      <c r="C229" s="258" t="s">
        <v>965</v>
      </c>
      <c r="D229" s="49"/>
      <c r="E229" s="265"/>
      <c r="F229" s="265"/>
      <c r="G229" s="265"/>
      <c r="H229" s="265"/>
      <c r="I229" s="265"/>
    </row>
    <row r="230" spans="1:9" s="256" customFormat="1" x14ac:dyDescent="0.15">
      <c r="A230" s="74"/>
      <c r="B230" s="49"/>
      <c r="C230" s="49"/>
      <c r="D230" s="49"/>
      <c r="E230" s="265"/>
      <c r="F230" s="265"/>
      <c r="G230" s="265"/>
      <c r="H230" s="265"/>
      <c r="I230" s="265"/>
    </row>
    <row r="231" spans="1:9" s="256" customFormat="1" x14ac:dyDescent="0.15">
      <c r="A231" s="74"/>
      <c r="B231" s="49"/>
      <c r="C231" s="49"/>
      <c r="D231" s="258"/>
      <c r="E231" s="273" t="s">
        <v>386</v>
      </c>
      <c r="F231" s="273" t="s">
        <v>206</v>
      </c>
      <c r="G231" s="273" t="s">
        <v>356</v>
      </c>
      <c r="H231" s="273" t="s">
        <v>389</v>
      </c>
      <c r="I231" s="265"/>
    </row>
    <row r="232" spans="1:9" s="256" customFormat="1" x14ac:dyDescent="0.15">
      <c r="A232" s="74"/>
      <c r="B232" s="49"/>
      <c r="C232" s="49"/>
      <c r="D232"/>
      <c r="E232" s="3"/>
      <c r="F232" s="265"/>
      <c r="G232" s="265"/>
      <c r="H232" s="265"/>
      <c r="I232" s="265"/>
    </row>
    <row r="233" spans="1:9" s="256" customFormat="1" ht="16" x14ac:dyDescent="0.2">
      <c r="A233" s="74"/>
      <c r="B233" s="49"/>
      <c r="C233" s="49"/>
      <c r="D233" s="259" t="s">
        <v>392</v>
      </c>
      <c r="E233" s="610">
        <f>H233/F233</f>
        <v>187.04874418504724</v>
      </c>
      <c r="F233" s="268">
        <v>0.9</v>
      </c>
      <c r="G233" s="282">
        <f>H233/SUM(H233:H239)</f>
        <v>0.29093447161204489</v>
      </c>
      <c r="H233" s="303">
        <f>M100</f>
        <v>168.34386976654253</v>
      </c>
      <c r="I233" s="265"/>
    </row>
    <row r="234" spans="1:9" s="256" customFormat="1" ht="16" x14ac:dyDescent="0.2">
      <c r="A234" s="74"/>
      <c r="B234" s="49"/>
      <c r="C234" s="49"/>
      <c r="D234" s="259" t="s">
        <v>496</v>
      </c>
      <c r="E234" s="610">
        <f t="shared" ref="E234:E239" si="38">H234/F234</f>
        <v>13.721877127083035</v>
      </c>
      <c r="F234" s="3">
        <v>0.83</v>
      </c>
      <c r="G234" s="282">
        <f>H234/SUM(H233:H239)</f>
        <v>1.9682918504455013E-2</v>
      </c>
      <c r="H234" s="303">
        <f>M82</f>
        <v>11.389158015478918</v>
      </c>
      <c r="I234" s="265"/>
    </row>
    <row r="235" spans="1:9" s="256" customFormat="1" ht="16" x14ac:dyDescent="0.2">
      <c r="A235" s="74"/>
      <c r="B235" s="49"/>
      <c r="C235" s="49"/>
      <c r="D235" s="259" t="s">
        <v>362</v>
      </c>
      <c r="E235" s="610">
        <f t="shared" si="38"/>
        <v>165.11904312640485</v>
      </c>
      <c r="F235" s="3">
        <v>0.8</v>
      </c>
      <c r="G235" s="282">
        <f>H235/SUM(H233:H239)</f>
        <v>0.22828902118829406</v>
      </c>
      <c r="H235" s="303">
        <f>M64</f>
        <v>132.09523450112388</v>
      </c>
      <c r="I235" s="265"/>
    </row>
    <row r="236" spans="1:9" s="256" customFormat="1" ht="16" x14ac:dyDescent="0.2">
      <c r="A236" s="11"/>
      <c r="B236"/>
      <c r="C236"/>
      <c r="D236" s="259" t="s">
        <v>508</v>
      </c>
      <c r="E236" s="610">
        <f t="shared" si="38"/>
        <v>0</v>
      </c>
      <c r="F236" s="3">
        <v>0.8</v>
      </c>
      <c r="G236" s="282">
        <f>H236/SUM(H233:H239)</f>
        <v>0</v>
      </c>
      <c r="H236" s="303">
        <f>M154</f>
        <v>0</v>
      </c>
      <c r="I236" s="265"/>
    </row>
    <row r="237" spans="1:9" s="256" customFormat="1" ht="16" x14ac:dyDescent="0.2">
      <c r="A237" s="11"/>
      <c r="B237" s="49"/>
      <c r="C237" s="49"/>
      <c r="D237" s="259" t="s">
        <v>353</v>
      </c>
      <c r="E237" s="610">
        <f t="shared" si="38"/>
        <v>219.77540359529033</v>
      </c>
      <c r="F237" s="266">
        <v>1</v>
      </c>
      <c r="G237" s="282">
        <f>H237/SUM(H233:H239)</f>
        <v>0.37981924145495377</v>
      </c>
      <c r="H237" s="303">
        <f>M118</f>
        <v>219.77540359529033</v>
      </c>
      <c r="I237" s="265"/>
    </row>
    <row r="238" spans="1:9" s="256" customFormat="1" ht="16" x14ac:dyDescent="0.2">
      <c r="A238" s="16"/>
      <c r="B238" s="49"/>
      <c r="C238" s="49"/>
      <c r="D238" s="256" t="s">
        <v>717</v>
      </c>
      <c r="E238" s="610">
        <f t="shared" si="38"/>
        <v>20.918336779059668</v>
      </c>
      <c r="F238" s="575">
        <v>1</v>
      </c>
      <c r="G238" s="282">
        <f>H238/SUM(H233:H239)</f>
        <v>3.6151392184689247E-2</v>
      </c>
      <c r="H238" s="303">
        <f>M134</f>
        <v>20.918336779059668</v>
      </c>
      <c r="I238" s="265"/>
    </row>
    <row r="239" spans="1:9" s="256" customFormat="1" ht="16" x14ac:dyDescent="0.2">
      <c r="A239" s="74"/>
      <c r="B239" s="49"/>
      <c r="C239" s="49"/>
      <c r="D239" s="256" t="s">
        <v>501</v>
      </c>
      <c r="E239" s="610">
        <f t="shared" si="38"/>
        <v>32.63695784855549</v>
      </c>
      <c r="F239" s="575">
        <v>0.8</v>
      </c>
      <c r="G239" s="282">
        <f>H239/SUM(H233:H239)</f>
        <v>4.512295505556306E-2</v>
      </c>
      <c r="H239" s="303">
        <f>M174</f>
        <v>26.109566278844394</v>
      </c>
      <c r="I239" s="265"/>
    </row>
    <row r="240" spans="1:9" s="256" customFormat="1" x14ac:dyDescent="0.15">
      <c r="A240" s="74"/>
      <c r="B240" s="49"/>
      <c r="C240" s="49"/>
      <c r="D240" s="615" t="s">
        <v>966</v>
      </c>
      <c r="E240" s="265">
        <f>SUM(E233:E239)</f>
        <v>639.22036266144073</v>
      </c>
      <c r="F240" s="265"/>
      <c r="G240" s="265">
        <f>SUM(G233:G239)</f>
        <v>1</v>
      </c>
      <c r="H240" s="265">
        <f>SUM(H233:H239)</f>
        <v>578.6315689363397</v>
      </c>
      <c r="I240" s="265"/>
    </row>
    <row r="241" spans="1:9" s="256" customFormat="1" x14ac:dyDescent="0.15">
      <c r="A241" s="74"/>
      <c r="B241" s="49"/>
      <c r="C241" s="49"/>
      <c r="D241" s="49"/>
      <c r="E241" s="265"/>
      <c r="F241" s="265"/>
      <c r="G241" s="265"/>
      <c r="H241" s="265"/>
      <c r="I241" s="265"/>
    </row>
    <row r="242" spans="1:9" s="256" customFormat="1" x14ac:dyDescent="0.15">
      <c r="A242" s="11"/>
      <c r="B242" s="49"/>
      <c r="C242" s="49"/>
      <c r="D242" s="49" t="s">
        <v>617</v>
      </c>
      <c r="E242" s="273" t="s">
        <v>386</v>
      </c>
      <c r="F242" s="273" t="s">
        <v>624</v>
      </c>
      <c r="G242" s="273" t="s">
        <v>389</v>
      </c>
      <c r="H242" s="265"/>
      <c r="I242" s="49"/>
    </row>
    <row r="243" spans="1:9" s="256" customFormat="1" x14ac:dyDescent="0.15">
      <c r="A243" s="11"/>
      <c r="B243" s="49"/>
      <c r="C243" s="49"/>
      <c r="D243" s="49"/>
      <c r="E243" s="265"/>
      <c r="F243" s="265"/>
      <c r="G243" s="265"/>
      <c r="H243" s="265"/>
      <c r="I243" s="49"/>
    </row>
    <row r="244" spans="1:9" s="256" customFormat="1" x14ac:dyDescent="0.15">
      <c r="A244" s="11"/>
      <c r="B244" s="49"/>
      <c r="C244" s="258"/>
      <c r="D244" s="49" t="s">
        <v>625</v>
      </c>
      <c r="E244" s="611">
        <f>K100</f>
        <v>0</v>
      </c>
      <c r="F244" s="281"/>
      <c r="G244" s="271"/>
      <c r="H244" s="265"/>
      <c r="I244" s="49"/>
    </row>
    <row r="245" spans="1:9" s="256" customFormat="1" x14ac:dyDescent="0.15">
      <c r="A245" s="16"/>
      <c r="B245" s="49"/>
      <c r="C245" s="258"/>
      <c r="D245" s="49" t="s">
        <v>618</v>
      </c>
      <c r="E245" s="612">
        <f>K82</f>
        <v>103.53530497299147</v>
      </c>
      <c r="F245" s="614"/>
      <c r="G245" s="271"/>
      <c r="H245" s="265"/>
      <c r="I245" s="49"/>
    </row>
    <row r="246" spans="1:9" s="256" customFormat="1" x14ac:dyDescent="0.15">
      <c r="A246" s="11"/>
      <c r="B246" s="49"/>
      <c r="C246" s="258"/>
      <c r="D246" s="49" t="s">
        <v>619</v>
      </c>
      <c r="E246" s="613">
        <f>K64</f>
        <v>1.1765375565112666</v>
      </c>
      <c r="F246" s="614"/>
      <c r="G246" s="271"/>
      <c r="H246" s="265"/>
      <c r="I246" s="49"/>
    </row>
    <row r="247" spans="1:9" s="256" customFormat="1" x14ac:dyDescent="0.15">
      <c r="A247" s="16"/>
      <c r="B247" s="49"/>
      <c r="C247" s="49"/>
      <c r="D247" s="49"/>
      <c r="E247" s="512"/>
      <c r="F247" s="512"/>
      <c r="G247" s="512"/>
      <c r="H247" s="271"/>
      <c r="I247" s="49"/>
    </row>
    <row r="248" spans="1:9" s="256" customFormat="1" x14ac:dyDescent="0.15">
      <c r="A248" s="16"/>
      <c r="B248" s="49"/>
      <c r="C248" s="49"/>
      <c r="D248" s="49"/>
      <c r="E248" s="512"/>
      <c r="F248" s="512"/>
      <c r="G248" s="512"/>
      <c r="H248" s="271"/>
      <c r="I248" s="49"/>
    </row>
    <row r="249" spans="1:9" s="256" customFormat="1" x14ac:dyDescent="0.15">
      <c r="A249" s="16"/>
      <c r="B249" s="49"/>
      <c r="C249" s="258" t="s">
        <v>1016</v>
      </c>
      <c r="D249" s="49"/>
      <c r="E249" s="265"/>
      <c r="F249" s="265"/>
      <c r="G249" s="265"/>
      <c r="H249" s="265"/>
      <c r="I249" s="49"/>
    </row>
    <row r="250" spans="1:9" s="256" customFormat="1" x14ac:dyDescent="0.15">
      <c r="A250" s="16"/>
      <c r="B250" s="49"/>
      <c r="C250" s="49"/>
      <c r="D250" s="49"/>
      <c r="E250" s="265"/>
      <c r="F250" s="265"/>
      <c r="G250" s="265"/>
      <c r="H250" s="265"/>
      <c r="I250" s="49"/>
    </row>
    <row r="251" spans="1:9" s="256" customFormat="1" x14ac:dyDescent="0.15">
      <c r="A251" s="16"/>
      <c r="B251" s="49"/>
      <c r="C251" s="49"/>
      <c r="D251" s="258"/>
      <c r="E251" s="273" t="s">
        <v>386</v>
      </c>
      <c r="F251" s="273" t="s">
        <v>206</v>
      </c>
      <c r="G251" s="273" t="s">
        <v>356</v>
      </c>
      <c r="H251" s="273" t="s">
        <v>389</v>
      </c>
      <c r="I251" s="49"/>
    </row>
    <row r="252" spans="1:9" s="256" customFormat="1" x14ac:dyDescent="0.15">
      <c r="A252" s="16"/>
      <c r="B252" s="49"/>
      <c r="C252" s="49"/>
      <c r="D252"/>
      <c r="E252" s="3"/>
      <c r="F252" s="265"/>
      <c r="G252" s="265"/>
      <c r="H252" s="265"/>
      <c r="I252" s="49"/>
    </row>
    <row r="253" spans="1:9" s="256" customFormat="1" ht="16" x14ac:dyDescent="0.2">
      <c r="A253" s="16"/>
      <c r="B253" s="49"/>
      <c r="C253" s="49"/>
      <c r="D253" s="259" t="s">
        <v>392</v>
      </c>
      <c r="E253" s="610">
        <f t="shared" ref="E253:E259" si="39">H253/F253</f>
        <v>138.53164395944887</v>
      </c>
      <c r="F253" s="268">
        <v>0.9</v>
      </c>
      <c r="G253" s="282">
        <f>H253/SUM(H253:H258)</f>
        <v>0.26599695586162725</v>
      </c>
      <c r="H253" s="303">
        <f>M101</f>
        <v>124.67847956350398</v>
      </c>
      <c r="I253" s="49"/>
    </row>
    <row r="254" spans="1:9" s="256" customFormat="1" ht="16" x14ac:dyDescent="0.2">
      <c r="A254" s="16"/>
      <c r="B254" s="49"/>
      <c r="C254" s="49"/>
      <c r="D254" s="259" t="s">
        <v>496</v>
      </c>
      <c r="E254" s="610">
        <f t="shared" si="39"/>
        <v>0</v>
      </c>
      <c r="F254" s="3">
        <v>0.83</v>
      </c>
      <c r="G254" s="282">
        <f>H254/SUM(H253:H258)</f>
        <v>0</v>
      </c>
      <c r="H254" s="303">
        <f>M83</f>
        <v>0</v>
      </c>
      <c r="I254" s="49"/>
    </row>
    <row r="255" spans="1:9" s="256" customFormat="1" ht="16" x14ac:dyDescent="0.2">
      <c r="A255" s="16"/>
      <c r="B255" s="49"/>
      <c r="C255" s="49"/>
      <c r="D255" s="259" t="s">
        <v>362</v>
      </c>
      <c r="E255" s="610">
        <f t="shared" si="39"/>
        <v>0</v>
      </c>
      <c r="F255" s="3">
        <v>0.8</v>
      </c>
      <c r="G255" s="282">
        <f>H255/SUM(H253:H258)</f>
        <v>0</v>
      </c>
      <c r="H255" s="303">
        <f>M65</f>
        <v>0</v>
      </c>
      <c r="I255" s="49"/>
    </row>
    <row r="256" spans="1:9" s="256" customFormat="1" ht="16" x14ac:dyDescent="0.2">
      <c r="A256" s="16"/>
      <c r="B256" s="49"/>
      <c r="C256"/>
      <c r="D256" s="259" t="s">
        <v>508</v>
      </c>
      <c r="E256" s="610">
        <f t="shared" si="39"/>
        <v>2.968389455096704</v>
      </c>
      <c r="F256" s="3">
        <v>0.8</v>
      </c>
      <c r="G256" s="282">
        <f>H256/SUM(H253:H258)</f>
        <v>5.0663598826792581E-3</v>
      </c>
      <c r="H256" s="303">
        <f>M155</f>
        <v>2.3747115640773635</v>
      </c>
      <c r="I256" s="49"/>
    </row>
    <row r="257" spans="1:9" s="256" customFormat="1" ht="16" x14ac:dyDescent="0.2">
      <c r="A257" s="16"/>
      <c r="B257" s="49"/>
      <c r="C257" s="49"/>
      <c r="D257" s="256" t="s">
        <v>717</v>
      </c>
      <c r="E257" s="610">
        <f t="shared" si="39"/>
        <v>341.66826156589332</v>
      </c>
      <c r="F257" s="575">
        <v>1</v>
      </c>
      <c r="G257" s="282">
        <f>H257/SUM(H253:H258)</f>
        <v>0.72893668425569358</v>
      </c>
      <c r="H257" s="303">
        <f>M135</f>
        <v>341.66826156589332</v>
      </c>
      <c r="I257" s="49"/>
    </row>
    <row r="258" spans="1:9" s="256" customFormat="1" ht="16" x14ac:dyDescent="0.2">
      <c r="A258" s="16"/>
      <c r="B258" s="49"/>
      <c r="C258" s="49"/>
      <c r="D258" s="256" t="s">
        <v>501</v>
      </c>
      <c r="E258" s="610">
        <f t="shared" si="39"/>
        <v>0</v>
      </c>
      <c r="F258" s="575">
        <v>0.8</v>
      </c>
      <c r="G258" s="282">
        <f>H258/SUM(H253:H258)</f>
        <v>0</v>
      </c>
      <c r="H258" s="303">
        <f>M175</f>
        <v>0</v>
      </c>
      <c r="I258" s="49"/>
    </row>
    <row r="259" spans="1:9" s="256" customFormat="1" ht="16" x14ac:dyDescent="0.2">
      <c r="A259" s="16"/>
      <c r="B259" s="49"/>
      <c r="C259" s="49"/>
      <c r="D259" s="259" t="s">
        <v>353</v>
      </c>
      <c r="E259" s="610">
        <f t="shared" si="39"/>
        <v>219.77540359529033</v>
      </c>
      <c r="F259" s="266">
        <v>1</v>
      </c>
      <c r="G259" s="282"/>
      <c r="H259" s="303">
        <f>M118</f>
        <v>219.77540359529033</v>
      </c>
      <c r="I259" s="49"/>
    </row>
    <row r="260" spans="1:9" s="256" customFormat="1" x14ac:dyDescent="0.15">
      <c r="A260" s="16"/>
      <c r="B260" s="49"/>
      <c r="C260" s="49"/>
      <c r="D260" s="615" t="s">
        <v>966</v>
      </c>
      <c r="E260" s="265">
        <f>SUM(E253:E258)</f>
        <v>483.16829498043887</v>
      </c>
      <c r="F260" s="265"/>
      <c r="G260" s="265">
        <f>SUM(G253:G258)</f>
        <v>1</v>
      </c>
      <c r="H260" s="265">
        <f>SUM(H253:H258)</f>
        <v>468.72145269347465</v>
      </c>
    </row>
    <row r="261" spans="1:9" s="256" customFormat="1" x14ac:dyDescent="0.15">
      <c r="A261" s="16"/>
      <c r="B261" s="49"/>
      <c r="C261" s="49"/>
      <c r="D261" s="49"/>
      <c r="E261" s="265"/>
      <c r="F261" s="265"/>
      <c r="G261" s="265"/>
      <c r="H261" s="265"/>
    </row>
    <row r="262" spans="1:9" s="256" customFormat="1" x14ac:dyDescent="0.15">
      <c r="A262" s="16"/>
      <c r="B262" s="49"/>
      <c r="D262" s="256" t="s">
        <v>1017</v>
      </c>
      <c r="E262" s="512"/>
      <c r="F262" s="512"/>
      <c r="G262" s="512"/>
      <c r="H262" s="512"/>
      <c r="I262" s="512"/>
    </row>
    <row r="263" spans="1:9" s="256" customFormat="1" x14ac:dyDescent="0.15">
      <c r="A263" s="16"/>
      <c r="B263" s="49"/>
      <c r="E263" s="512"/>
      <c r="F263" s="512"/>
      <c r="G263" s="512"/>
      <c r="H263" s="512"/>
      <c r="I263" s="512"/>
    </row>
    <row r="264" spans="1:9" s="256" customFormat="1" x14ac:dyDescent="0.15">
      <c r="A264" s="16"/>
      <c r="B264" s="49"/>
      <c r="E264" s="512"/>
      <c r="F264" s="512"/>
      <c r="G264" s="512"/>
      <c r="H264" s="512"/>
      <c r="I264" s="512"/>
    </row>
    <row r="265" spans="1:9" s="256" customFormat="1" x14ac:dyDescent="0.15">
      <c r="A265" s="16"/>
      <c r="B265" s="49"/>
      <c r="C265" s="258" t="s">
        <v>1013</v>
      </c>
      <c r="D265" s="49"/>
      <c r="E265" s="265"/>
      <c r="F265" s="265"/>
      <c r="G265" s="265"/>
      <c r="H265" s="265"/>
      <c r="I265" s="512"/>
    </row>
    <row r="266" spans="1:9" s="256" customFormat="1" x14ac:dyDescent="0.15">
      <c r="A266" s="16"/>
      <c r="B266" s="49"/>
      <c r="C266" s="49"/>
      <c r="D266" s="49"/>
      <c r="E266" s="265"/>
      <c r="F266" s="265"/>
      <c r="G266" s="265"/>
      <c r="H266" s="265"/>
      <c r="I266" s="512"/>
    </row>
    <row r="267" spans="1:9" s="256" customFormat="1" x14ac:dyDescent="0.15">
      <c r="A267" s="16"/>
      <c r="B267" s="49"/>
      <c r="C267" s="49"/>
      <c r="D267" s="258"/>
      <c r="E267" s="273" t="s">
        <v>386</v>
      </c>
      <c r="F267" s="273" t="s">
        <v>206</v>
      </c>
      <c r="G267" s="273" t="s">
        <v>356</v>
      </c>
      <c r="H267" s="273" t="s">
        <v>389</v>
      </c>
      <c r="I267" s="512"/>
    </row>
    <row r="268" spans="1:9" s="256" customFormat="1" x14ac:dyDescent="0.15">
      <c r="A268" s="16"/>
      <c r="B268" s="49"/>
      <c r="C268" s="49"/>
      <c r="D268"/>
      <c r="E268" s="3"/>
      <c r="F268" s="265"/>
      <c r="G268" s="265"/>
      <c r="H268" s="265"/>
      <c r="I268" s="512"/>
    </row>
    <row r="269" spans="1:9" s="256" customFormat="1" ht="16" x14ac:dyDescent="0.2">
      <c r="A269" s="16"/>
      <c r="B269" s="49"/>
      <c r="C269" s="49"/>
      <c r="D269" s="259" t="s">
        <v>392</v>
      </c>
      <c r="E269" s="610">
        <f>H269/F269</f>
        <v>4620.6416168112419</v>
      </c>
      <c r="F269" s="268">
        <v>0.9</v>
      </c>
      <c r="G269" s="282">
        <f>H269/H276</f>
        <v>0.62497834709552935</v>
      </c>
      <c r="H269" s="303">
        <f>M104</f>
        <v>4158.5774551301174</v>
      </c>
      <c r="I269" s="512"/>
    </row>
    <row r="270" spans="1:9" s="256" customFormat="1" ht="16" x14ac:dyDescent="0.2">
      <c r="A270" s="16"/>
      <c r="B270" s="49"/>
      <c r="C270" s="49"/>
      <c r="D270" s="259" t="s">
        <v>496</v>
      </c>
      <c r="E270" s="610">
        <f t="shared" ref="E270:E275" si="40">H270/F270</f>
        <v>28.75142954760188</v>
      </c>
      <c r="F270" s="3">
        <v>0.83</v>
      </c>
      <c r="G270" s="282">
        <f>H270/H276</f>
        <v>3.5863916256495916E-3</v>
      </c>
      <c r="H270" s="303">
        <f>M86</f>
        <v>23.863686524509561</v>
      </c>
      <c r="I270" s="512"/>
    </row>
    <row r="271" spans="1:9" s="256" customFormat="1" ht="16" x14ac:dyDescent="0.2">
      <c r="A271" s="16"/>
      <c r="B271" s="49"/>
      <c r="C271" s="49"/>
      <c r="D271" s="259" t="s">
        <v>362</v>
      </c>
      <c r="E271" s="610">
        <f t="shared" si="40"/>
        <v>150.06087986724523</v>
      </c>
      <c r="F271" s="3">
        <v>0.8</v>
      </c>
      <c r="G271" s="282">
        <f>H271/H276</f>
        <v>1.8041708093701442E-2</v>
      </c>
      <c r="H271" s="303">
        <f>M68</f>
        <v>120.04870389379619</v>
      </c>
      <c r="I271" s="512"/>
    </row>
    <row r="272" spans="1:9" s="256" customFormat="1" ht="16" x14ac:dyDescent="0.2">
      <c r="A272" s="11"/>
      <c r="B272" s="49"/>
      <c r="C272"/>
      <c r="D272" s="259" t="s">
        <v>508</v>
      </c>
      <c r="E272" s="610">
        <f t="shared" si="40"/>
        <v>48.807197704519091</v>
      </c>
      <c r="F272" s="3">
        <v>0.8</v>
      </c>
      <c r="G272" s="282">
        <f>H272/H276</f>
        <v>5.868053117078352E-3</v>
      </c>
      <c r="H272" s="303">
        <f>M158</f>
        <v>39.045758163615275</v>
      </c>
    </row>
    <row r="273" spans="1:9" s="256" customFormat="1" ht="16" x14ac:dyDescent="0.2">
      <c r="A273" s="11"/>
      <c r="B273" s="49"/>
      <c r="C273" s="49"/>
      <c r="D273" s="259" t="s">
        <v>353</v>
      </c>
      <c r="E273" s="610">
        <f>H273/F273</f>
        <v>3197.7639448222185</v>
      </c>
      <c r="F273" s="266">
        <v>1</v>
      </c>
      <c r="G273" s="282"/>
      <c r="H273" s="303">
        <f>M121</f>
        <v>3197.7639448222185</v>
      </c>
      <c r="I273" s="512"/>
    </row>
    <row r="274" spans="1:9" s="256" customFormat="1" ht="16" x14ac:dyDescent="0.2">
      <c r="A274" s="11"/>
      <c r="B274" s="49"/>
      <c r="C274" s="49"/>
      <c r="D274" s="256" t="s">
        <v>717</v>
      </c>
      <c r="E274" s="610">
        <f t="shared" si="40"/>
        <v>2312.4188484003148</v>
      </c>
      <c r="F274" s="575">
        <v>1</v>
      </c>
      <c r="G274" s="282">
        <f>H274/H276</f>
        <v>0.34752550006804123</v>
      </c>
      <c r="H274" s="303">
        <f>M138</f>
        <v>2312.4188484003148</v>
      </c>
    </row>
    <row r="275" spans="1:9" s="256" customFormat="1" ht="16" x14ac:dyDescent="0.2">
      <c r="A275" s="11"/>
      <c r="B275" s="49"/>
      <c r="C275" s="49"/>
      <c r="D275" s="256" t="s">
        <v>501</v>
      </c>
      <c r="E275" s="610">
        <f t="shared" si="40"/>
        <v>0</v>
      </c>
      <c r="F275" s="575">
        <v>0.8</v>
      </c>
      <c r="G275" s="282">
        <f>H275/SUM(H269:H275)</f>
        <v>0</v>
      </c>
      <c r="H275" s="303">
        <f>M216</f>
        <v>0</v>
      </c>
      <c r="I275" s="49"/>
    </row>
    <row r="276" spans="1:9" s="256" customFormat="1" x14ac:dyDescent="0.15">
      <c r="A276" s="11"/>
      <c r="B276" s="49"/>
      <c r="C276" s="49"/>
      <c r="D276" s="615" t="s">
        <v>966</v>
      </c>
      <c r="E276" s="265">
        <f>SUM(E269:E275)</f>
        <v>10358.443917153143</v>
      </c>
      <c r="F276" s="265"/>
      <c r="G276" s="265">
        <f>SUM(G269:G275)</f>
        <v>1</v>
      </c>
      <c r="H276" s="265">
        <f>H269+H270+H271+H272+H274</f>
        <v>6653.9544521123535</v>
      </c>
      <c r="I276" s="49"/>
    </row>
    <row r="277" spans="1:9" s="256" customFormat="1" x14ac:dyDescent="0.15">
      <c r="A277" s="11"/>
      <c r="B277" s="49"/>
      <c r="C277" s="49"/>
      <c r="D277" s="49"/>
      <c r="E277" s="265"/>
      <c r="F277" s="265"/>
      <c r="G277" s="265"/>
      <c r="H277" s="265"/>
      <c r="I277" s="49"/>
    </row>
    <row r="278" spans="1:9" s="256" customFormat="1" x14ac:dyDescent="0.15">
      <c r="A278" s="11"/>
      <c r="B278" s="49"/>
      <c r="C278" s="49"/>
      <c r="D278" s="256" t="s">
        <v>1017</v>
      </c>
      <c r="E278" s="670"/>
      <c r="F278" s="670"/>
      <c r="G278" s="670"/>
      <c r="H278" s="265"/>
      <c r="I278" s="49"/>
    </row>
    <row r="279" spans="1:9" s="256" customFormat="1" x14ac:dyDescent="0.15">
      <c r="A279" s="11"/>
      <c r="B279" s="49"/>
      <c r="C279" s="49"/>
      <c r="E279" s="512"/>
      <c r="F279" s="512"/>
      <c r="G279" s="512"/>
      <c r="H279" s="265"/>
      <c r="I279" s="49"/>
    </row>
    <row r="280" spans="1:9" s="256" customFormat="1" x14ac:dyDescent="0.15">
      <c r="A280" s="11"/>
      <c r="B280" s="49"/>
      <c r="C280" s="258"/>
      <c r="E280" s="512"/>
      <c r="F280" s="512"/>
      <c r="G280" s="512"/>
      <c r="H280" s="265"/>
      <c r="I280" s="49"/>
    </row>
    <row r="281" spans="1:9" s="256" customFormat="1" x14ac:dyDescent="0.15">
      <c r="A281" s="16"/>
      <c r="B281" s="49"/>
      <c r="C281" s="258"/>
      <c r="E281" s="512"/>
      <c r="F281" s="512"/>
      <c r="G281" s="512"/>
      <c r="H281" s="265"/>
      <c r="I281" s="49"/>
    </row>
    <row r="282" spans="1:9" s="256" customFormat="1" x14ac:dyDescent="0.15">
      <c r="A282" s="11"/>
      <c r="B282" s="49"/>
      <c r="C282" s="258"/>
      <c r="E282" s="512"/>
      <c r="F282" s="512"/>
      <c r="G282" s="512"/>
      <c r="H282" s="265"/>
      <c r="I282" s="49"/>
    </row>
    <row r="283" spans="1:9" s="256" customFormat="1" x14ac:dyDescent="0.15">
      <c r="A283" s="11"/>
      <c r="B283" s="49"/>
      <c r="E283" s="512"/>
      <c r="F283" s="512"/>
      <c r="G283" s="512"/>
      <c r="H283" s="512"/>
      <c r="I283" s="49"/>
    </row>
    <row r="284" spans="1:9" s="256" customFormat="1" x14ac:dyDescent="0.15">
      <c r="A284" s="11"/>
      <c r="B284" s="49"/>
      <c r="C284" s="49" t="s">
        <v>851</v>
      </c>
      <c r="D284" s="49" t="s">
        <v>852</v>
      </c>
      <c r="E284" s="49" t="s">
        <v>857</v>
      </c>
      <c r="F284" s="49" t="s">
        <v>854</v>
      </c>
      <c r="G284" s="49" t="s">
        <v>855</v>
      </c>
      <c r="H284" s="49">
        <v>19.3</v>
      </c>
      <c r="I284" s="49"/>
    </row>
    <row r="285" spans="1:9" s="256" customFormat="1" x14ac:dyDescent="0.15">
      <c r="A285" s="16"/>
      <c r="B285" s="49"/>
      <c r="C285" s="49" t="s">
        <v>851</v>
      </c>
      <c r="D285" s="49" t="s">
        <v>852</v>
      </c>
      <c r="E285" s="49" t="s">
        <v>858</v>
      </c>
      <c r="F285" s="49" t="s">
        <v>854</v>
      </c>
      <c r="G285" s="49" t="s">
        <v>855</v>
      </c>
      <c r="H285" s="49">
        <v>0.8</v>
      </c>
      <c r="I285" s="49"/>
    </row>
    <row r="286" spans="1:9" s="256" customFormat="1" x14ac:dyDescent="0.15">
      <c r="A286" s="11"/>
      <c r="B286" s="49"/>
      <c r="C286" s="49" t="s">
        <v>851</v>
      </c>
      <c r="D286" s="49" t="s">
        <v>852</v>
      </c>
      <c r="E286" s="49" t="s">
        <v>859</v>
      </c>
      <c r="F286" s="49" t="s">
        <v>854</v>
      </c>
      <c r="G286" s="49" t="s">
        <v>855</v>
      </c>
      <c r="H286" s="49" t="s">
        <v>0</v>
      </c>
      <c r="I286" s="49"/>
    </row>
    <row r="287" spans="1:9" s="256" customFormat="1" x14ac:dyDescent="0.15">
      <c r="A287" s="16"/>
      <c r="B287" s="49"/>
      <c r="C287" s="49" t="s">
        <v>851</v>
      </c>
      <c r="D287" s="49" t="s">
        <v>852</v>
      </c>
      <c r="E287" s="49" t="s">
        <v>860</v>
      </c>
      <c r="F287" s="49" t="s">
        <v>854</v>
      </c>
      <c r="G287" s="49" t="s">
        <v>855</v>
      </c>
      <c r="H287" s="49" t="s">
        <v>0</v>
      </c>
      <c r="I287" s="49"/>
    </row>
    <row r="288" spans="1:9" s="256" customFormat="1" x14ac:dyDescent="0.15">
      <c r="A288" s="11"/>
      <c r="B288" s="49"/>
      <c r="C288" s="49" t="s">
        <v>851</v>
      </c>
      <c r="D288" s="49" t="s">
        <v>852</v>
      </c>
      <c r="E288" s="49" t="s">
        <v>861</v>
      </c>
      <c r="F288" s="49" t="s">
        <v>854</v>
      </c>
      <c r="G288" s="49" t="s">
        <v>855</v>
      </c>
      <c r="H288" s="49" t="s">
        <v>0</v>
      </c>
      <c r="I288" s="49"/>
    </row>
    <row r="289" spans="1:9" s="256" customFormat="1" x14ac:dyDescent="0.15">
      <c r="A289" s="11"/>
      <c r="B289" s="49"/>
      <c r="C289" s="49" t="s">
        <v>851</v>
      </c>
      <c r="D289" s="49" t="s">
        <v>852</v>
      </c>
      <c r="E289" s="49" t="s">
        <v>862</v>
      </c>
      <c r="F289" s="49" t="s">
        <v>854</v>
      </c>
      <c r="G289" s="49" t="s">
        <v>855</v>
      </c>
      <c r="H289" s="49" t="s">
        <v>0</v>
      </c>
      <c r="I289" s="49"/>
    </row>
    <row r="290" spans="1:9" s="256" customFormat="1" x14ac:dyDescent="0.15">
      <c r="A290" s="11"/>
      <c r="B290" s="49"/>
      <c r="C290" s="49" t="s">
        <v>851</v>
      </c>
      <c r="D290" s="49" t="s">
        <v>852</v>
      </c>
      <c r="E290" s="49" t="s">
        <v>863</v>
      </c>
      <c r="F290" s="49" t="s">
        <v>854</v>
      </c>
      <c r="G290" s="49" t="s">
        <v>855</v>
      </c>
      <c r="H290" s="49" t="s">
        <v>0</v>
      </c>
      <c r="I290" s="49"/>
    </row>
    <row r="291" spans="1:9" s="256" customFormat="1" x14ac:dyDescent="0.15">
      <c r="A291" s="11"/>
      <c r="B291" s="49"/>
      <c r="C291" s="49" t="s">
        <v>851</v>
      </c>
      <c r="D291" s="49" t="s">
        <v>852</v>
      </c>
      <c r="E291" s="49" t="s">
        <v>864</v>
      </c>
      <c r="F291" s="49" t="s">
        <v>854</v>
      </c>
      <c r="G291" s="49" t="s">
        <v>855</v>
      </c>
      <c r="H291" s="49" t="s">
        <v>0</v>
      </c>
      <c r="I291" s="49"/>
    </row>
    <row r="292" spans="1:9" s="256" customFormat="1" x14ac:dyDescent="0.15">
      <c r="A292" s="11"/>
      <c r="B292" s="49"/>
      <c r="C292" s="49" t="s">
        <v>851</v>
      </c>
      <c r="D292" s="49" t="s">
        <v>852</v>
      </c>
      <c r="E292" s="49" t="s">
        <v>865</v>
      </c>
      <c r="F292" s="49" t="s">
        <v>854</v>
      </c>
      <c r="G292" s="49" t="s">
        <v>855</v>
      </c>
      <c r="H292" s="49" t="s">
        <v>866</v>
      </c>
      <c r="I292" s="49"/>
    </row>
    <row r="293" spans="1:9" s="256" customFormat="1" x14ac:dyDescent="0.15">
      <c r="A293" s="16"/>
      <c r="B293" s="49"/>
      <c r="C293" s="49" t="s">
        <v>851</v>
      </c>
      <c r="D293" s="49" t="s">
        <v>852</v>
      </c>
      <c r="E293" s="49" t="s">
        <v>867</v>
      </c>
      <c r="F293" s="49" t="s">
        <v>854</v>
      </c>
      <c r="G293" s="49" t="s">
        <v>855</v>
      </c>
      <c r="H293" s="49" t="s">
        <v>866</v>
      </c>
      <c r="I293" s="49"/>
    </row>
    <row r="294" spans="1:9" s="256" customFormat="1" x14ac:dyDescent="0.15">
      <c r="A294" s="11"/>
      <c r="B294" s="49"/>
      <c r="C294" s="49" t="s">
        <v>851</v>
      </c>
      <c r="D294" s="49" t="s">
        <v>852</v>
      </c>
      <c r="E294" s="49" t="s">
        <v>868</v>
      </c>
      <c r="F294" s="49" t="s">
        <v>854</v>
      </c>
      <c r="G294" s="49" t="s">
        <v>855</v>
      </c>
      <c r="H294" s="49" t="s">
        <v>0</v>
      </c>
      <c r="I294" s="49"/>
    </row>
    <row r="295" spans="1:9" s="256" customFormat="1" x14ac:dyDescent="0.15">
      <c r="A295" s="16"/>
      <c r="B295" s="49"/>
      <c r="C295" s="49" t="s">
        <v>851</v>
      </c>
      <c r="D295" s="49" t="s">
        <v>852</v>
      </c>
      <c r="E295" s="49" t="s">
        <v>869</v>
      </c>
      <c r="F295" s="49" t="s">
        <v>854</v>
      </c>
      <c r="G295" s="49" t="s">
        <v>855</v>
      </c>
      <c r="H295" s="49">
        <v>1.2</v>
      </c>
      <c r="I295" s="49"/>
    </row>
    <row r="296" spans="1:9" s="256" customFormat="1" x14ac:dyDescent="0.15">
      <c r="A296" s="11"/>
      <c r="B296" s="49"/>
      <c r="C296" s="49" t="s">
        <v>851</v>
      </c>
      <c r="D296" s="49" t="s">
        <v>852</v>
      </c>
      <c r="E296" s="49" t="s">
        <v>870</v>
      </c>
      <c r="F296" s="49" t="s">
        <v>854</v>
      </c>
      <c r="G296" s="49" t="s">
        <v>855</v>
      </c>
      <c r="H296" s="49">
        <v>16.600000000000001</v>
      </c>
      <c r="I296" s="49"/>
    </row>
    <row r="297" spans="1:9" s="256" customFormat="1" x14ac:dyDescent="0.15">
      <c r="A297" s="16"/>
      <c r="B297" s="49"/>
      <c r="C297" s="49" t="s">
        <v>851</v>
      </c>
      <c r="D297" s="49" t="s">
        <v>852</v>
      </c>
      <c r="E297" s="49" t="s">
        <v>871</v>
      </c>
      <c r="F297" s="49" t="s">
        <v>854</v>
      </c>
      <c r="G297" s="49" t="s">
        <v>855</v>
      </c>
      <c r="H297" s="49">
        <v>16.600000000000001</v>
      </c>
      <c r="I297" s="49"/>
    </row>
    <row r="298" spans="1:9" s="256" customFormat="1" x14ac:dyDescent="0.15">
      <c r="A298" s="11"/>
      <c r="B298" s="49"/>
      <c r="C298" s="49" t="s">
        <v>851</v>
      </c>
      <c r="D298" s="49" t="s">
        <v>852</v>
      </c>
      <c r="E298" s="49" t="s">
        <v>872</v>
      </c>
      <c r="F298" s="49" t="s">
        <v>854</v>
      </c>
      <c r="G298" s="49" t="s">
        <v>855</v>
      </c>
      <c r="H298" s="49" t="s">
        <v>0</v>
      </c>
      <c r="I298" s="49"/>
    </row>
    <row r="299" spans="1:9" s="256" customFormat="1" x14ac:dyDescent="0.15">
      <c r="A299" s="11"/>
      <c r="B299" s="49"/>
      <c r="C299" s="49" t="s">
        <v>851</v>
      </c>
      <c r="D299" s="49" t="s">
        <v>852</v>
      </c>
      <c r="E299" s="49" t="s">
        <v>873</v>
      </c>
      <c r="F299" s="49" t="s">
        <v>854</v>
      </c>
      <c r="G299" s="49" t="s">
        <v>855</v>
      </c>
      <c r="H299" s="49">
        <v>0.8</v>
      </c>
      <c r="I299" s="49"/>
    </row>
    <row r="300" spans="1:9" s="256" customFormat="1" x14ac:dyDescent="0.15">
      <c r="A300" s="11"/>
      <c r="B300" s="49"/>
      <c r="C300" s="49" t="s">
        <v>851</v>
      </c>
      <c r="D300" s="49" t="s">
        <v>874</v>
      </c>
      <c r="E300" s="49" t="s">
        <v>853</v>
      </c>
      <c r="F300" s="49" t="s">
        <v>854</v>
      </c>
      <c r="G300" s="49" t="s">
        <v>855</v>
      </c>
      <c r="H300" s="49">
        <v>0.2</v>
      </c>
      <c r="I300" s="49"/>
    </row>
    <row r="301" spans="1:9" s="256" customFormat="1" x14ac:dyDescent="0.15">
      <c r="A301" s="16"/>
      <c r="B301" s="49"/>
      <c r="C301" s="49" t="s">
        <v>851</v>
      </c>
      <c r="D301" s="49" t="s">
        <v>874</v>
      </c>
      <c r="E301" s="49" t="s">
        <v>856</v>
      </c>
      <c r="F301" s="49" t="s">
        <v>854</v>
      </c>
      <c r="G301" s="49" t="s">
        <v>855</v>
      </c>
      <c r="H301" s="49">
        <v>0.3</v>
      </c>
      <c r="I301" s="49"/>
    </row>
    <row r="302" spans="1:9" s="256" customFormat="1" x14ac:dyDescent="0.15">
      <c r="A302" s="11"/>
      <c r="B302" s="49"/>
      <c r="C302" s="49" t="s">
        <v>851</v>
      </c>
      <c r="D302" s="49" t="s">
        <v>874</v>
      </c>
      <c r="E302" s="49" t="s">
        <v>857</v>
      </c>
      <c r="F302" s="49" t="s">
        <v>854</v>
      </c>
      <c r="G302" s="49" t="s">
        <v>855</v>
      </c>
      <c r="H302" s="49">
        <v>165.2</v>
      </c>
      <c r="I302" s="49"/>
    </row>
    <row r="303" spans="1:9" s="256" customFormat="1" x14ac:dyDescent="0.15">
      <c r="A303" s="16"/>
      <c r="B303" s="49"/>
      <c r="C303" s="49" t="s">
        <v>851</v>
      </c>
      <c r="D303" s="49" t="s">
        <v>874</v>
      </c>
      <c r="E303" s="49" t="s">
        <v>858</v>
      </c>
      <c r="F303" s="49" t="s">
        <v>854</v>
      </c>
      <c r="G303" s="49" t="s">
        <v>855</v>
      </c>
      <c r="H303" s="49">
        <v>0.1</v>
      </c>
      <c r="I303" s="49"/>
    </row>
    <row r="304" spans="1:9" s="256" customFormat="1" x14ac:dyDescent="0.15">
      <c r="A304" s="11"/>
      <c r="B304" s="49"/>
      <c r="C304" s="49" t="s">
        <v>851</v>
      </c>
      <c r="D304" s="49" t="s">
        <v>874</v>
      </c>
      <c r="E304" s="49" t="s">
        <v>859</v>
      </c>
      <c r="F304" s="49" t="s">
        <v>854</v>
      </c>
      <c r="G304" s="49" t="s">
        <v>855</v>
      </c>
      <c r="H304" s="49">
        <v>0</v>
      </c>
      <c r="I304" s="49"/>
    </row>
    <row r="305" spans="1:9" s="256" customFormat="1" x14ac:dyDescent="0.15">
      <c r="A305" s="11"/>
      <c r="B305" s="49"/>
      <c r="C305" s="49" t="s">
        <v>851</v>
      </c>
      <c r="D305" s="49" t="s">
        <v>874</v>
      </c>
      <c r="E305" s="49" t="s">
        <v>860</v>
      </c>
      <c r="F305" s="49" t="s">
        <v>854</v>
      </c>
      <c r="G305" s="49" t="s">
        <v>855</v>
      </c>
      <c r="H305" s="49">
        <v>0</v>
      </c>
      <c r="I305" s="49"/>
    </row>
    <row r="306" spans="1:9" s="256" customFormat="1" x14ac:dyDescent="0.15">
      <c r="A306" s="11"/>
      <c r="B306" s="49"/>
      <c r="C306" s="49" t="s">
        <v>851</v>
      </c>
      <c r="D306" s="49" t="s">
        <v>874</v>
      </c>
      <c r="E306" s="49" t="s">
        <v>861</v>
      </c>
      <c r="F306" s="49" t="s">
        <v>854</v>
      </c>
      <c r="G306" s="49" t="s">
        <v>855</v>
      </c>
      <c r="H306" s="49" t="s">
        <v>0</v>
      </c>
      <c r="I306" s="49"/>
    </row>
    <row r="307" spans="1:9" s="256" customFormat="1" x14ac:dyDescent="0.15">
      <c r="A307" s="11"/>
      <c r="B307" s="49"/>
      <c r="C307" s="49" t="s">
        <v>851</v>
      </c>
      <c r="D307" s="49" t="s">
        <v>874</v>
      </c>
      <c r="E307" s="49" t="s">
        <v>862</v>
      </c>
      <c r="F307" s="49" t="s">
        <v>854</v>
      </c>
      <c r="G307" s="49" t="s">
        <v>855</v>
      </c>
      <c r="H307" s="49">
        <v>76</v>
      </c>
      <c r="I307" s="49"/>
    </row>
    <row r="308" spans="1:9" s="256" customFormat="1" x14ac:dyDescent="0.15">
      <c r="A308" s="16"/>
      <c r="B308" s="49"/>
      <c r="C308" s="49" t="s">
        <v>851</v>
      </c>
      <c r="D308" s="49" t="s">
        <v>874</v>
      </c>
      <c r="E308" s="49" t="s">
        <v>863</v>
      </c>
      <c r="F308" s="49" t="s">
        <v>854</v>
      </c>
      <c r="G308" s="49" t="s">
        <v>855</v>
      </c>
      <c r="H308" s="49">
        <v>87.7</v>
      </c>
      <c r="I308" s="49"/>
    </row>
    <row r="309" spans="1:9" s="256" customFormat="1" x14ac:dyDescent="0.15">
      <c r="A309" s="11"/>
      <c r="B309" s="49"/>
      <c r="C309" s="49" t="s">
        <v>851</v>
      </c>
      <c r="D309" s="49" t="s">
        <v>874</v>
      </c>
      <c r="E309" s="49" t="s">
        <v>864</v>
      </c>
      <c r="F309" s="49" t="s">
        <v>854</v>
      </c>
      <c r="G309" s="49" t="s">
        <v>855</v>
      </c>
      <c r="H309" s="49">
        <v>87.5</v>
      </c>
      <c r="I309" s="49"/>
    </row>
    <row r="310" spans="1:9" s="256" customFormat="1" x14ac:dyDescent="0.15">
      <c r="A310" s="16"/>
      <c r="B310" s="49"/>
      <c r="C310" s="49" t="s">
        <v>851</v>
      </c>
      <c r="D310" s="49" t="s">
        <v>874</v>
      </c>
      <c r="E310" s="49" t="s">
        <v>865</v>
      </c>
      <c r="F310" s="49" t="s">
        <v>854</v>
      </c>
      <c r="G310" s="49" t="s">
        <v>855</v>
      </c>
      <c r="H310" s="49" t="s">
        <v>866</v>
      </c>
      <c r="I310" s="49"/>
    </row>
    <row r="311" spans="1:9" s="256" customFormat="1" x14ac:dyDescent="0.15">
      <c r="A311" s="11"/>
      <c r="B311" s="49"/>
      <c r="C311" s="49" t="s">
        <v>851</v>
      </c>
      <c r="D311" s="49" t="s">
        <v>874</v>
      </c>
      <c r="E311" s="49" t="s">
        <v>867</v>
      </c>
      <c r="F311" s="49" t="s">
        <v>854</v>
      </c>
      <c r="G311" s="49" t="s">
        <v>855</v>
      </c>
      <c r="H311" s="49" t="s">
        <v>866</v>
      </c>
      <c r="I311" s="49"/>
    </row>
    <row r="312" spans="1:9" s="256" customFormat="1" x14ac:dyDescent="0.15">
      <c r="A312" s="11"/>
      <c r="B312" s="49"/>
      <c r="C312" s="49" t="s">
        <v>851</v>
      </c>
      <c r="D312" s="49" t="s">
        <v>874</v>
      </c>
      <c r="E312" s="49" t="s">
        <v>868</v>
      </c>
      <c r="F312" s="49" t="s">
        <v>854</v>
      </c>
      <c r="G312" s="49" t="s">
        <v>855</v>
      </c>
      <c r="H312" s="49">
        <v>0</v>
      </c>
      <c r="I312" s="49"/>
    </row>
    <row r="313" spans="1:9" s="256" customFormat="1" x14ac:dyDescent="0.15">
      <c r="A313" s="11"/>
      <c r="B313" s="49"/>
      <c r="C313" s="49" t="s">
        <v>851</v>
      </c>
      <c r="D313" s="49" t="s">
        <v>874</v>
      </c>
      <c r="E313" s="49" t="s">
        <v>869</v>
      </c>
      <c r="F313" s="49" t="s">
        <v>854</v>
      </c>
      <c r="G313" s="49" t="s">
        <v>855</v>
      </c>
      <c r="H313" s="49">
        <v>0.5</v>
      </c>
      <c r="I313" s="49"/>
    </row>
    <row r="314" spans="1:9" s="256" customFormat="1" x14ac:dyDescent="0.15">
      <c r="A314" s="11"/>
      <c r="B314" s="49"/>
      <c r="C314" s="49" t="s">
        <v>851</v>
      </c>
      <c r="D314" s="49" t="s">
        <v>874</v>
      </c>
      <c r="E314" s="49" t="s">
        <v>870</v>
      </c>
      <c r="F314" s="49" t="s">
        <v>854</v>
      </c>
      <c r="G314" s="49" t="s">
        <v>855</v>
      </c>
      <c r="H314" s="49">
        <v>0.9</v>
      </c>
      <c r="I314" s="49"/>
    </row>
    <row r="315" spans="1:9" s="256" customFormat="1" x14ac:dyDescent="0.15">
      <c r="A315" s="11"/>
      <c r="B315" s="49"/>
      <c r="C315" s="49" t="s">
        <v>851</v>
      </c>
      <c r="D315" s="49" t="s">
        <v>874</v>
      </c>
      <c r="E315" s="49" t="s">
        <v>871</v>
      </c>
      <c r="F315" s="49" t="s">
        <v>854</v>
      </c>
      <c r="G315" s="49" t="s">
        <v>855</v>
      </c>
      <c r="H315" s="49">
        <v>0.3</v>
      </c>
      <c r="I315" s="49"/>
    </row>
    <row r="316" spans="1:9" s="256" customFormat="1" x14ac:dyDescent="0.15">
      <c r="A316" s="16"/>
      <c r="B316" s="49"/>
      <c r="C316" s="49" t="s">
        <v>851</v>
      </c>
      <c r="D316" s="49" t="s">
        <v>874</v>
      </c>
      <c r="E316" s="49" t="s">
        <v>872</v>
      </c>
      <c r="F316" s="49" t="s">
        <v>854</v>
      </c>
      <c r="G316" s="49" t="s">
        <v>855</v>
      </c>
      <c r="H316" s="49">
        <v>0</v>
      </c>
      <c r="I316" s="49"/>
    </row>
    <row r="317" spans="1:9" s="256" customFormat="1" x14ac:dyDescent="0.15">
      <c r="A317" s="11"/>
      <c r="B317" s="49"/>
      <c r="C317" s="49" t="s">
        <v>851</v>
      </c>
      <c r="D317" s="49" t="s">
        <v>874</v>
      </c>
      <c r="E317" s="49" t="s">
        <v>873</v>
      </c>
      <c r="F317" s="49" t="s">
        <v>854</v>
      </c>
      <c r="G317" s="49" t="s">
        <v>855</v>
      </c>
      <c r="H317" s="49" t="s">
        <v>0</v>
      </c>
      <c r="I317" s="49"/>
    </row>
    <row r="318" spans="1:9" s="256" customFormat="1" x14ac:dyDescent="0.15">
      <c r="A318" s="16"/>
      <c r="B318" s="49"/>
      <c r="C318" s="49" t="s">
        <v>851</v>
      </c>
      <c r="D318" s="49" t="s">
        <v>495</v>
      </c>
      <c r="E318" s="49" t="s">
        <v>853</v>
      </c>
      <c r="F318" s="49" t="s">
        <v>854</v>
      </c>
      <c r="G318" s="49" t="s">
        <v>855</v>
      </c>
      <c r="H318" s="49">
        <v>29.8</v>
      </c>
      <c r="I318" s="49"/>
    </row>
    <row r="319" spans="1:9" s="256" customFormat="1" x14ac:dyDescent="0.15">
      <c r="A319" s="11"/>
      <c r="B319" s="49"/>
      <c r="C319" s="49" t="s">
        <v>851</v>
      </c>
      <c r="D319" s="49" t="s">
        <v>495</v>
      </c>
      <c r="E319" s="49" t="s">
        <v>856</v>
      </c>
      <c r="F319" s="49" t="s">
        <v>854</v>
      </c>
      <c r="G319" s="49" t="s">
        <v>855</v>
      </c>
      <c r="H319" s="49">
        <v>1.8</v>
      </c>
      <c r="I319" s="49"/>
    </row>
    <row r="320" spans="1:9" s="256" customFormat="1" x14ac:dyDescent="0.15">
      <c r="A320" s="11"/>
      <c r="B320" s="49"/>
      <c r="C320" s="49" t="s">
        <v>851</v>
      </c>
      <c r="D320" s="49" t="s">
        <v>495</v>
      </c>
      <c r="E320" s="49" t="s">
        <v>857</v>
      </c>
      <c r="F320" s="49" t="s">
        <v>854</v>
      </c>
      <c r="G320" s="49" t="s">
        <v>855</v>
      </c>
      <c r="H320" s="49">
        <v>179.8</v>
      </c>
      <c r="I320" s="49"/>
    </row>
    <row r="321" spans="1:9" s="256" customFormat="1" x14ac:dyDescent="0.15">
      <c r="A321" s="11"/>
      <c r="B321" s="49"/>
      <c r="C321" s="49" t="s">
        <v>851</v>
      </c>
      <c r="D321" s="49" t="s">
        <v>495</v>
      </c>
      <c r="E321" s="49" t="s">
        <v>858</v>
      </c>
      <c r="F321" s="49" t="s">
        <v>854</v>
      </c>
      <c r="G321" s="49" t="s">
        <v>855</v>
      </c>
      <c r="H321" s="49">
        <v>35.5</v>
      </c>
      <c r="I321" s="49"/>
    </row>
    <row r="322" spans="1:9" s="256" customFormat="1" x14ac:dyDescent="0.15">
      <c r="A322" s="11"/>
      <c r="B322" s="49"/>
      <c r="C322" s="49" t="s">
        <v>851</v>
      </c>
      <c r="D322" s="49" t="s">
        <v>495</v>
      </c>
      <c r="E322" s="49" t="s">
        <v>859</v>
      </c>
      <c r="F322" s="49" t="s">
        <v>854</v>
      </c>
      <c r="G322" s="49" t="s">
        <v>855</v>
      </c>
      <c r="H322" s="49">
        <v>2.2999999999999998</v>
      </c>
      <c r="I322" s="49"/>
    </row>
    <row r="323" spans="1:9" s="256" customFormat="1" x14ac:dyDescent="0.15">
      <c r="A323" s="11"/>
      <c r="B323" s="49"/>
      <c r="C323" s="49" t="s">
        <v>851</v>
      </c>
      <c r="D323" s="49" t="s">
        <v>495</v>
      </c>
      <c r="E323" s="49" t="s">
        <v>860</v>
      </c>
      <c r="F323" s="49" t="s">
        <v>854</v>
      </c>
      <c r="G323" s="49" t="s">
        <v>855</v>
      </c>
      <c r="H323" s="49">
        <v>5</v>
      </c>
      <c r="I323" s="49"/>
    </row>
    <row r="324" spans="1:9" s="256" customFormat="1" x14ac:dyDescent="0.15">
      <c r="A324" s="16"/>
      <c r="B324" s="49"/>
      <c r="C324" s="49" t="s">
        <v>851</v>
      </c>
      <c r="D324" s="49" t="s">
        <v>495</v>
      </c>
      <c r="E324" s="49" t="s">
        <v>861</v>
      </c>
      <c r="F324" s="49" t="s">
        <v>854</v>
      </c>
      <c r="G324" s="49" t="s">
        <v>855</v>
      </c>
      <c r="H324" s="49">
        <v>1.3</v>
      </c>
      <c r="I324" s="49"/>
    </row>
    <row r="325" spans="1:9" s="256" customFormat="1" x14ac:dyDescent="0.15">
      <c r="A325" s="11"/>
      <c r="B325" s="49"/>
      <c r="C325" s="49" t="s">
        <v>851</v>
      </c>
      <c r="D325" s="49" t="s">
        <v>495</v>
      </c>
      <c r="E325" s="49" t="s">
        <v>862</v>
      </c>
      <c r="F325" s="49" t="s">
        <v>854</v>
      </c>
      <c r="G325" s="49" t="s">
        <v>855</v>
      </c>
      <c r="H325" s="49">
        <v>20.7</v>
      </c>
      <c r="I325" s="49"/>
    </row>
    <row r="326" spans="1:9" s="256" customFormat="1" x14ac:dyDescent="0.15">
      <c r="A326" s="16"/>
      <c r="B326" s="49"/>
      <c r="C326" s="49" t="s">
        <v>851</v>
      </c>
      <c r="D326" s="49" t="s">
        <v>495</v>
      </c>
      <c r="E326" s="49" t="s">
        <v>863</v>
      </c>
      <c r="F326" s="49" t="s">
        <v>854</v>
      </c>
      <c r="G326" s="49" t="s">
        <v>855</v>
      </c>
      <c r="H326" s="49">
        <v>62.7</v>
      </c>
      <c r="I326" s="49"/>
    </row>
    <row r="327" spans="1:9" s="256" customFormat="1" x14ac:dyDescent="0.15">
      <c r="A327" s="11"/>
      <c r="B327" s="49"/>
      <c r="C327" s="49" t="s">
        <v>851</v>
      </c>
      <c r="D327" s="49" t="s">
        <v>495</v>
      </c>
      <c r="E327" s="49" t="s">
        <v>864</v>
      </c>
      <c r="F327" s="49" t="s">
        <v>854</v>
      </c>
      <c r="G327" s="49" t="s">
        <v>855</v>
      </c>
      <c r="H327" s="49">
        <v>57.1</v>
      </c>
      <c r="I327" s="49"/>
    </row>
    <row r="328" spans="1:9" s="256" customFormat="1" x14ac:dyDescent="0.15">
      <c r="A328" s="11"/>
      <c r="B328" s="49"/>
      <c r="C328" s="49" t="s">
        <v>851</v>
      </c>
      <c r="D328" s="49" t="s">
        <v>495</v>
      </c>
      <c r="E328" s="49" t="s">
        <v>865</v>
      </c>
      <c r="F328" s="49" t="s">
        <v>854</v>
      </c>
      <c r="G328" s="49" t="s">
        <v>855</v>
      </c>
      <c r="H328" s="49" t="s">
        <v>866</v>
      </c>
      <c r="I328" s="49"/>
    </row>
    <row r="329" spans="1:9" s="256" customFormat="1" x14ac:dyDescent="0.15">
      <c r="A329" s="11"/>
      <c r="B329" s="49"/>
      <c r="C329" s="49" t="s">
        <v>851</v>
      </c>
      <c r="D329" s="49" t="s">
        <v>495</v>
      </c>
      <c r="E329" s="49" t="s">
        <v>867</v>
      </c>
      <c r="F329" s="49" t="s">
        <v>854</v>
      </c>
      <c r="G329" s="49" t="s">
        <v>855</v>
      </c>
      <c r="H329" s="49" t="s">
        <v>866</v>
      </c>
      <c r="I329" s="49"/>
    </row>
    <row r="330" spans="1:9" s="256" customFormat="1" x14ac:dyDescent="0.15">
      <c r="A330" s="11"/>
      <c r="B330" s="49"/>
      <c r="C330" s="49" t="s">
        <v>851</v>
      </c>
      <c r="D330" s="49" t="s">
        <v>495</v>
      </c>
      <c r="E330" s="49" t="s">
        <v>868</v>
      </c>
      <c r="F330" s="49" t="s">
        <v>854</v>
      </c>
      <c r="G330" s="49" t="s">
        <v>855</v>
      </c>
      <c r="H330" s="49">
        <v>3.7</v>
      </c>
      <c r="I330" s="49"/>
    </row>
    <row r="331" spans="1:9" s="256" customFormat="1" x14ac:dyDescent="0.15">
      <c r="A331" s="11"/>
      <c r="B331" s="49"/>
      <c r="C331" s="49" t="s">
        <v>851</v>
      </c>
      <c r="D331" s="49" t="s">
        <v>495</v>
      </c>
      <c r="E331" s="49" t="s">
        <v>869</v>
      </c>
      <c r="F331" s="49" t="s">
        <v>854</v>
      </c>
      <c r="G331" s="49" t="s">
        <v>855</v>
      </c>
      <c r="H331" s="49">
        <v>16.5</v>
      </c>
      <c r="I331" s="49"/>
    </row>
    <row r="332" spans="1:9" s="256" customFormat="1" x14ac:dyDescent="0.15">
      <c r="A332" s="16"/>
      <c r="B332" s="49"/>
      <c r="C332" s="49" t="s">
        <v>851</v>
      </c>
      <c r="D332" s="49" t="s">
        <v>495</v>
      </c>
      <c r="E332" s="49" t="s">
        <v>870</v>
      </c>
      <c r="F332" s="49" t="s">
        <v>854</v>
      </c>
      <c r="G332" s="49" t="s">
        <v>855</v>
      </c>
      <c r="H332" s="49">
        <v>27.1</v>
      </c>
      <c r="I332" s="49"/>
    </row>
    <row r="333" spans="1:9" s="256" customFormat="1" x14ac:dyDescent="0.15">
      <c r="A333" s="11"/>
      <c r="B333" s="49"/>
      <c r="C333" s="49" t="s">
        <v>851</v>
      </c>
      <c r="D333" s="49" t="s">
        <v>495</v>
      </c>
      <c r="E333" s="49" t="s">
        <v>871</v>
      </c>
      <c r="F333" s="49" t="s">
        <v>854</v>
      </c>
      <c r="G333" s="49" t="s">
        <v>855</v>
      </c>
      <c r="H333" s="49">
        <v>13.2</v>
      </c>
      <c r="I333" s="49"/>
    </row>
    <row r="334" spans="1:9" s="256" customFormat="1" x14ac:dyDescent="0.15">
      <c r="A334" s="16"/>
      <c r="B334" s="49"/>
      <c r="C334" s="49" t="s">
        <v>851</v>
      </c>
      <c r="D334" s="49" t="s">
        <v>495</v>
      </c>
      <c r="E334" s="49" t="s">
        <v>872</v>
      </c>
      <c r="F334" s="49" t="s">
        <v>854</v>
      </c>
      <c r="G334" s="49" t="s">
        <v>855</v>
      </c>
      <c r="H334" s="49">
        <v>0.4</v>
      </c>
      <c r="I334" s="49"/>
    </row>
    <row r="335" spans="1:9" s="256" customFormat="1" x14ac:dyDescent="0.15">
      <c r="A335" s="11"/>
      <c r="B335" s="49"/>
      <c r="C335" s="49" t="s">
        <v>851</v>
      </c>
      <c r="D335" s="49" t="s">
        <v>495</v>
      </c>
      <c r="E335" s="49" t="s">
        <v>873</v>
      </c>
      <c r="F335" s="49" t="s">
        <v>854</v>
      </c>
      <c r="G335" s="49" t="s">
        <v>855</v>
      </c>
      <c r="H335" s="49" t="s">
        <v>0</v>
      </c>
      <c r="I335" s="49"/>
    </row>
    <row r="336" spans="1:9" s="256" customFormat="1" x14ac:dyDescent="0.15">
      <c r="A336" s="11"/>
      <c r="B336" s="49"/>
      <c r="C336" s="49" t="s">
        <v>851</v>
      </c>
      <c r="D336" s="49" t="s">
        <v>875</v>
      </c>
      <c r="E336" s="49" t="s">
        <v>853</v>
      </c>
      <c r="F336" s="49" t="s">
        <v>854</v>
      </c>
      <c r="G336" s="49" t="s">
        <v>855</v>
      </c>
      <c r="H336" s="49" t="s">
        <v>0</v>
      </c>
      <c r="I336" s="49"/>
    </row>
    <row r="337" spans="1:9" s="256" customFormat="1" x14ac:dyDescent="0.15">
      <c r="A337" s="11"/>
      <c r="B337" s="49"/>
      <c r="C337" s="49" t="s">
        <v>851</v>
      </c>
      <c r="D337" s="49" t="s">
        <v>875</v>
      </c>
      <c r="E337" s="49" t="s">
        <v>856</v>
      </c>
      <c r="F337" s="49" t="s">
        <v>854</v>
      </c>
      <c r="G337" s="49" t="s">
        <v>855</v>
      </c>
      <c r="H337" s="49" t="s">
        <v>0</v>
      </c>
      <c r="I337" s="49"/>
    </row>
    <row r="338" spans="1:9" s="256" customFormat="1" x14ac:dyDescent="0.15">
      <c r="A338" s="11"/>
      <c r="B338" s="49"/>
      <c r="C338" s="49" t="s">
        <v>851</v>
      </c>
      <c r="D338" s="49" t="s">
        <v>875</v>
      </c>
      <c r="E338" s="49" t="s">
        <v>857</v>
      </c>
      <c r="F338" s="49" t="s">
        <v>854</v>
      </c>
      <c r="G338" s="49" t="s">
        <v>855</v>
      </c>
      <c r="H338" s="49">
        <v>3</v>
      </c>
      <c r="I338" s="49"/>
    </row>
    <row r="339" spans="1:9" s="256" customFormat="1" x14ac:dyDescent="0.15">
      <c r="A339" s="11"/>
      <c r="B339" s="49"/>
      <c r="C339" s="49" t="s">
        <v>851</v>
      </c>
      <c r="D339" s="49" t="s">
        <v>875</v>
      </c>
      <c r="E339" s="49" t="s">
        <v>858</v>
      </c>
      <c r="F339" s="49" t="s">
        <v>854</v>
      </c>
      <c r="G339" s="49" t="s">
        <v>855</v>
      </c>
      <c r="H339" s="49">
        <v>0.7</v>
      </c>
      <c r="I339" s="49"/>
    </row>
    <row r="340" spans="1:9" s="256" customFormat="1" x14ac:dyDescent="0.15">
      <c r="A340" s="16"/>
      <c r="B340" s="49"/>
      <c r="C340" s="49" t="s">
        <v>851</v>
      </c>
      <c r="D340" s="49" t="s">
        <v>875</v>
      </c>
      <c r="E340" s="49" t="s">
        <v>859</v>
      </c>
      <c r="F340" s="49" t="s">
        <v>854</v>
      </c>
      <c r="G340" s="49" t="s">
        <v>855</v>
      </c>
      <c r="H340" s="49" t="s">
        <v>0</v>
      </c>
      <c r="I340" s="49"/>
    </row>
    <row r="341" spans="1:9" s="256" customFormat="1" x14ac:dyDescent="0.15">
      <c r="A341" s="11"/>
      <c r="B341" s="49"/>
      <c r="C341" s="49" t="s">
        <v>851</v>
      </c>
      <c r="D341" s="49" t="s">
        <v>875</v>
      </c>
      <c r="E341" s="49" t="s">
        <v>860</v>
      </c>
      <c r="F341" s="49" t="s">
        <v>854</v>
      </c>
      <c r="G341" s="49" t="s">
        <v>855</v>
      </c>
      <c r="H341" s="49">
        <v>0.2</v>
      </c>
      <c r="I341" s="49"/>
    </row>
    <row r="342" spans="1:9" s="256" customFormat="1" x14ac:dyDescent="0.15">
      <c r="A342" s="16"/>
      <c r="B342" s="49"/>
      <c r="C342" s="49" t="s">
        <v>851</v>
      </c>
      <c r="D342" s="49" t="s">
        <v>875</v>
      </c>
      <c r="E342" s="49" t="s">
        <v>861</v>
      </c>
      <c r="F342" s="49" t="s">
        <v>854</v>
      </c>
      <c r="G342" s="49" t="s">
        <v>855</v>
      </c>
      <c r="H342" s="49" t="s">
        <v>0</v>
      </c>
      <c r="I342" s="49"/>
    </row>
    <row r="343" spans="1:9" s="256" customFormat="1" x14ac:dyDescent="0.15">
      <c r="A343" s="11"/>
      <c r="B343" s="49"/>
      <c r="C343" s="49" t="s">
        <v>851</v>
      </c>
      <c r="D343" s="49" t="s">
        <v>875</v>
      </c>
      <c r="E343" s="49" t="s">
        <v>862</v>
      </c>
      <c r="F343" s="49" t="s">
        <v>854</v>
      </c>
      <c r="G343" s="49" t="s">
        <v>855</v>
      </c>
      <c r="H343" s="49" t="s">
        <v>0</v>
      </c>
      <c r="I343" s="49"/>
    </row>
    <row r="344" spans="1:9" s="256" customFormat="1" x14ac:dyDescent="0.15">
      <c r="A344" s="11"/>
      <c r="B344" s="49"/>
      <c r="C344" s="49" t="s">
        <v>851</v>
      </c>
      <c r="D344" s="49" t="s">
        <v>875</v>
      </c>
      <c r="E344" s="49" t="s">
        <v>863</v>
      </c>
      <c r="F344" s="49" t="s">
        <v>854</v>
      </c>
      <c r="G344" s="49" t="s">
        <v>855</v>
      </c>
      <c r="H344" s="49" t="s">
        <v>866</v>
      </c>
      <c r="I344" s="49"/>
    </row>
    <row r="345" spans="1:9" s="256" customFormat="1" x14ac:dyDescent="0.15">
      <c r="A345" s="11"/>
      <c r="B345" s="49"/>
      <c r="C345" s="49" t="s">
        <v>851</v>
      </c>
      <c r="D345" s="49" t="s">
        <v>875</v>
      </c>
      <c r="E345" s="49" t="s">
        <v>864</v>
      </c>
      <c r="F345" s="49" t="s">
        <v>854</v>
      </c>
      <c r="G345" s="49" t="s">
        <v>855</v>
      </c>
      <c r="H345" s="49" t="s">
        <v>866</v>
      </c>
      <c r="I345" s="49"/>
    </row>
    <row r="346" spans="1:9" s="256" customFormat="1" x14ac:dyDescent="0.15">
      <c r="A346" s="11"/>
      <c r="B346" s="49"/>
      <c r="C346" s="49" t="s">
        <v>851</v>
      </c>
      <c r="D346" s="49" t="s">
        <v>875</v>
      </c>
      <c r="E346" s="49" t="s">
        <v>865</v>
      </c>
      <c r="F346" s="49" t="s">
        <v>854</v>
      </c>
      <c r="G346" s="49" t="s">
        <v>855</v>
      </c>
      <c r="H346" s="49" t="s">
        <v>866</v>
      </c>
      <c r="I346" s="49"/>
    </row>
    <row r="347" spans="1:9" s="256" customFormat="1" x14ac:dyDescent="0.15">
      <c r="A347" s="16"/>
      <c r="B347" s="49"/>
      <c r="C347" s="49" t="s">
        <v>851</v>
      </c>
      <c r="D347" s="49" t="s">
        <v>875</v>
      </c>
      <c r="E347" s="49" t="s">
        <v>867</v>
      </c>
      <c r="F347" s="49" t="s">
        <v>854</v>
      </c>
      <c r="G347" s="49" t="s">
        <v>855</v>
      </c>
      <c r="H347" s="49" t="s">
        <v>866</v>
      </c>
      <c r="I347" s="49"/>
    </row>
    <row r="348" spans="1:9" s="256" customFormat="1" x14ac:dyDescent="0.15">
      <c r="A348" s="11"/>
      <c r="B348" s="49"/>
      <c r="C348" s="49" t="s">
        <v>851</v>
      </c>
      <c r="D348" s="49" t="s">
        <v>875</v>
      </c>
      <c r="E348" s="49" t="s">
        <v>868</v>
      </c>
      <c r="F348" s="49" t="s">
        <v>854</v>
      </c>
      <c r="G348" s="49" t="s">
        <v>855</v>
      </c>
      <c r="H348" s="49" t="s">
        <v>0</v>
      </c>
      <c r="I348" s="49"/>
    </row>
    <row r="349" spans="1:9" s="256" customFormat="1" x14ac:dyDescent="0.15">
      <c r="A349" s="11"/>
      <c r="B349" s="49"/>
      <c r="C349" s="49" t="s">
        <v>851</v>
      </c>
      <c r="D349" s="49" t="s">
        <v>875</v>
      </c>
      <c r="E349" s="49" t="s">
        <v>869</v>
      </c>
      <c r="F349" s="49" t="s">
        <v>854</v>
      </c>
      <c r="G349" s="49" t="s">
        <v>855</v>
      </c>
      <c r="H349" s="49">
        <v>0.8</v>
      </c>
      <c r="I349" s="49"/>
    </row>
    <row r="350" spans="1:9" s="256" customFormat="1" x14ac:dyDescent="0.15">
      <c r="A350" s="11"/>
      <c r="B350" s="49"/>
      <c r="C350" s="49" t="s">
        <v>851</v>
      </c>
      <c r="D350" s="49" t="s">
        <v>875</v>
      </c>
      <c r="E350" s="49" t="s">
        <v>870</v>
      </c>
      <c r="F350" s="49" t="s">
        <v>854</v>
      </c>
      <c r="G350" s="49" t="s">
        <v>855</v>
      </c>
      <c r="H350" s="49" t="s">
        <v>0</v>
      </c>
      <c r="I350" s="49"/>
    </row>
    <row r="351" spans="1:9" s="256" customFormat="1" x14ac:dyDescent="0.15">
      <c r="A351" s="16"/>
      <c r="B351" s="49"/>
      <c r="C351" s="49" t="s">
        <v>851</v>
      </c>
      <c r="D351" s="49" t="s">
        <v>875</v>
      </c>
      <c r="E351" s="49" t="s">
        <v>871</v>
      </c>
      <c r="F351" s="49" t="s">
        <v>854</v>
      </c>
      <c r="G351" s="49" t="s">
        <v>855</v>
      </c>
      <c r="H351" s="49" t="s">
        <v>0</v>
      </c>
      <c r="I351" s="49"/>
    </row>
    <row r="352" spans="1:9" s="256" customFormat="1" x14ac:dyDescent="0.15">
      <c r="A352" s="11"/>
      <c r="B352" s="49"/>
      <c r="C352" s="49" t="s">
        <v>851</v>
      </c>
      <c r="D352" s="49" t="s">
        <v>875</v>
      </c>
      <c r="E352" s="49" t="s">
        <v>872</v>
      </c>
      <c r="F352" s="49" t="s">
        <v>854</v>
      </c>
      <c r="G352" s="49" t="s">
        <v>855</v>
      </c>
      <c r="H352" s="49" t="s">
        <v>0</v>
      </c>
      <c r="I352" s="49"/>
    </row>
    <row r="353" spans="1:9" s="256" customFormat="1" x14ac:dyDescent="0.15">
      <c r="A353" s="16"/>
      <c r="B353" s="49"/>
      <c r="C353" s="49" t="s">
        <v>851</v>
      </c>
      <c r="D353" s="49" t="s">
        <v>875</v>
      </c>
      <c r="E353" s="49" t="s">
        <v>873</v>
      </c>
      <c r="F353" s="49" t="s">
        <v>854</v>
      </c>
      <c r="G353" s="49" t="s">
        <v>855</v>
      </c>
      <c r="H353" s="49" t="s">
        <v>0</v>
      </c>
      <c r="I353" s="49"/>
    </row>
    <row r="354" spans="1:9" s="256" customFormat="1" x14ac:dyDescent="0.15">
      <c r="A354" s="11"/>
      <c r="B354" s="49"/>
      <c r="C354" s="49" t="s">
        <v>851</v>
      </c>
      <c r="D354" s="49" t="s">
        <v>576</v>
      </c>
      <c r="E354" s="49" t="s">
        <v>853</v>
      </c>
      <c r="F354" s="49" t="s">
        <v>854</v>
      </c>
      <c r="G354" s="49" t="s">
        <v>855</v>
      </c>
      <c r="H354" s="49" t="s">
        <v>0</v>
      </c>
      <c r="I354" s="49"/>
    </row>
    <row r="355" spans="1:9" s="256" customFormat="1" x14ac:dyDescent="0.15">
      <c r="A355" s="11"/>
      <c r="B355" s="49"/>
      <c r="C355" s="49" t="s">
        <v>851</v>
      </c>
      <c r="D355" s="49" t="s">
        <v>576</v>
      </c>
      <c r="E355" s="49" t="s">
        <v>856</v>
      </c>
      <c r="F355" s="49" t="s">
        <v>854</v>
      </c>
      <c r="G355" s="49" t="s">
        <v>855</v>
      </c>
      <c r="H355" s="49" t="s">
        <v>0</v>
      </c>
      <c r="I355" s="49"/>
    </row>
    <row r="356" spans="1:9" s="256" customFormat="1" x14ac:dyDescent="0.15">
      <c r="A356" s="11"/>
      <c r="B356" s="49"/>
      <c r="C356" s="49" t="s">
        <v>851</v>
      </c>
      <c r="D356" s="49" t="s">
        <v>576</v>
      </c>
      <c r="E356" s="49" t="s">
        <v>857</v>
      </c>
      <c r="F356" s="49" t="s">
        <v>854</v>
      </c>
      <c r="G356" s="49" t="s">
        <v>855</v>
      </c>
      <c r="H356" s="49">
        <v>3</v>
      </c>
      <c r="I356" s="49"/>
    </row>
    <row r="357" spans="1:9" s="256" customFormat="1" x14ac:dyDescent="0.15">
      <c r="A357" s="11"/>
      <c r="B357" s="49"/>
      <c r="C357" s="49" t="s">
        <v>851</v>
      </c>
      <c r="D357" s="49" t="s">
        <v>576</v>
      </c>
      <c r="E357" s="49" t="s">
        <v>858</v>
      </c>
      <c r="F357" s="49" t="s">
        <v>854</v>
      </c>
      <c r="G357" s="49" t="s">
        <v>855</v>
      </c>
      <c r="H357" s="49">
        <v>0.7</v>
      </c>
      <c r="I357" s="49"/>
    </row>
    <row r="358" spans="1:9" s="256" customFormat="1" x14ac:dyDescent="0.15">
      <c r="A358" s="11"/>
      <c r="B358" s="49"/>
      <c r="C358" s="49" t="s">
        <v>851</v>
      </c>
      <c r="D358" s="49" t="s">
        <v>576</v>
      </c>
      <c r="E358" s="49" t="s">
        <v>859</v>
      </c>
      <c r="F358" s="49" t="s">
        <v>854</v>
      </c>
      <c r="G358" s="49" t="s">
        <v>855</v>
      </c>
      <c r="H358" s="49" t="s">
        <v>0</v>
      </c>
      <c r="I358" s="49"/>
    </row>
    <row r="359" spans="1:9" s="256" customFormat="1" x14ac:dyDescent="0.15">
      <c r="A359" s="16"/>
      <c r="B359" s="49"/>
      <c r="C359" s="49" t="s">
        <v>851</v>
      </c>
      <c r="D359" s="49" t="s">
        <v>576</v>
      </c>
      <c r="E359" s="49" t="s">
        <v>860</v>
      </c>
      <c r="F359" s="49" t="s">
        <v>854</v>
      </c>
      <c r="G359" s="49" t="s">
        <v>855</v>
      </c>
      <c r="H359" s="49">
        <v>0.2</v>
      </c>
      <c r="I359" s="49"/>
    </row>
    <row r="360" spans="1:9" s="256" customFormat="1" x14ac:dyDescent="0.15">
      <c r="A360" s="11"/>
      <c r="B360" s="49"/>
      <c r="C360" s="49" t="s">
        <v>851</v>
      </c>
      <c r="D360" s="49" t="s">
        <v>576</v>
      </c>
      <c r="E360" s="49" t="s">
        <v>861</v>
      </c>
      <c r="F360" s="49" t="s">
        <v>854</v>
      </c>
      <c r="G360" s="49" t="s">
        <v>855</v>
      </c>
      <c r="H360" s="49" t="s">
        <v>0</v>
      </c>
      <c r="I360" s="49"/>
    </row>
    <row r="361" spans="1:9" s="256" customFormat="1" x14ac:dyDescent="0.15">
      <c r="A361" s="16"/>
      <c r="B361" s="49"/>
      <c r="C361" s="49" t="s">
        <v>851</v>
      </c>
      <c r="D361" s="49" t="s">
        <v>576</v>
      </c>
      <c r="E361" s="49" t="s">
        <v>862</v>
      </c>
      <c r="F361" s="49" t="s">
        <v>854</v>
      </c>
      <c r="G361" s="49" t="s">
        <v>855</v>
      </c>
      <c r="H361" s="49" t="s">
        <v>0</v>
      </c>
      <c r="I361" s="49"/>
    </row>
    <row r="362" spans="1:9" s="256" customFormat="1" x14ac:dyDescent="0.15">
      <c r="A362" s="11"/>
      <c r="B362" s="49"/>
      <c r="C362" s="49" t="s">
        <v>851</v>
      </c>
      <c r="D362" s="49" t="s">
        <v>576</v>
      </c>
      <c r="E362" s="49" t="s">
        <v>863</v>
      </c>
      <c r="F362" s="49" t="s">
        <v>854</v>
      </c>
      <c r="G362" s="49" t="s">
        <v>855</v>
      </c>
      <c r="H362" s="49" t="s">
        <v>866</v>
      </c>
      <c r="I362" s="49"/>
    </row>
    <row r="363" spans="1:9" s="256" customFormat="1" x14ac:dyDescent="0.15">
      <c r="A363" s="11"/>
      <c r="B363" s="49"/>
      <c r="C363" s="49" t="s">
        <v>851</v>
      </c>
      <c r="D363" s="49" t="s">
        <v>576</v>
      </c>
      <c r="E363" s="49" t="s">
        <v>864</v>
      </c>
      <c r="F363" s="49" t="s">
        <v>854</v>
      </c>
      <c r="G363" s="49" t="s">
        <v>855</v>
      </c>
      <c r="H363" s="49" t="s">
        <v>866</v>
      </c>
      <c r="I363" s="49"/>
    </row>
    <row r="364" spans="1:9" s="256" customFormat="1" x14ac:dyDescent="0.15">
      <c r="A364"/>
      <c r="B364" s="49"/>
      <c r="C364" s="49" t="s">
        <v>851</v>
      </c>
      <c r="D364" s="49" t="s">
        <v>576</v>
      </c>
      <c r="E364" s="49" t="s">
        <v>865</v>
      </c>
      <c r="F364" s="49" t="s">
        <v>854</v>
      </c>
      <c r="G364" s="49" t="s">
        <v>855</v>
      </c>
      <c r="H364" s="49" t="s">
        <v>866</v>
      </c>
      <c r="I364" s="49"/>
    </row>
    <row r="365" spans="1:9" s="256" customFormat="1" x14ac:dyDescent="0.15">
      <c r="A365"/>
      <c r="B365" s="49"/>
      <c r="C365" s="49" t="s">
        <v>851</v>
      </c>
      <c r="D365" s="49" t="s">
        <v>576</v>
      </c>
      <c r="E365" s="49" t="s">
        <v>867</v>
      </c>
      <c r="F365" s="49" t="s">
        <v>854</v>
      </c>
      <c r="G365" s="49" t="s">
        <v>855</v>
      </c>
      <c r="H365" s="49" t="s">
        <v>866</v>
      </c>
      <c r="I365" s="49"/>
    </row>
    <row r="366" spans="1:9" s="256" customFormat="1" x14ac:dyDescent="0.15">
      <c r="A366"/>
      <c r="B366"/>
      <c r="C366" t="s">
        <v>851</v>
      </c>
      <c r="D366" t="s">
        <v>576</v>
      </c>
      <c r="E366" t="s">
        <v>868</v>
      </c>
      <c r="F366" t="s">
        <v>854</v>
      </c>
      <c r="G366" t="s">
        <v>855</v>
      </c>
      <c r="H366" t="s">
        <v>0</v>
      </c>
      <c r="I366"/>
    </row>
    <row r="367" spans="1:9" s="256" customFormat="1" x14ac:dyDescent="0.15">
      <c r="A367"/>
      <c r="B367"/>
      <c r="C367" t="s">
        <v>851</v>
      </c>
      <c r="D367" t="s">
        <v>576</v>
      </c>
      <c r="E367" t="s">
        <v>869</v>
      </c>
      <c r="F367" t="s">
        <v>854</v>
      </c>
      <c r="G367" t="s">
        <v>855</v>
      </c>
      <c r="H367">
        <v>0.8</v>
      </c>
      <c r="I367"/>
    </row>
    <row r="368" spans="1:9" s="256" customFormat="1" x14ac:dyDescent="0.15">
      <c r="A368"/>
      <c r="B368"/>
      <c r="C368" t="s">
        <v>851</v>
      </c>
      <c r="D368" t="s">
        <v>576</v>
      </c>
      <c r="E368" t="s">
        <v>870</v>
      </c>
      <c r="F368" t="s">
        <v>854</v>
      </c>
      <c r="G368" t="s">
        <v>855</v>
      </c>
      <c r="H368" t="s">
        <v>0</v>
      </c>
      <c r="I368"/>
    </row>
    <row r="369" spans="1:9" s="256" customFormat="1" x14ac:dyDescent="0.15">
      <c r="A369"/>
      <c r="B369"/>
      <c r="C369" t="s">
        <v>851</v>
      </c>
      <c r="D369" t="s">
        <v>576</v>
      </c>
      <c r="E369" t="s">
        <v>871</v>
      </c>
      <c r="F369" t="s">
        <v>854</v>
      </c>
      <c r="G369" t="s">
        <v>855</v>
      </c>
      <c r="H369" t="s">
        <v>0</v>
      </c>
      <c r="I369"/>
    </row>
    <row r="370" spans="1:9" s="256" customFormat="1" x14ac:dyDescent="0.15">
      <c r="A370"/>
      <c r="B370"/>
      <c r="C370" t="s">
        <v>851</v>
      </c>
      <c r="D370" t="s">
        <v>576</v>
      </c>
      <c r="E370" t="s">
        <v>872</v>
      </c>
      <c r="F370" t="s">
        <v>854</v>
      </c>
      <c r="G370" t="s">
        <v>855</v>
      </c>
      <c r="H370" t="s">
        <v>0</v>
      </c>
      <c r="I370"/>
    </row>
    <row r="371" spans="1:9" s="256" customFormat="1" x14ac:dyDescent="0.15">
      <c r="A371"/>
      <c r="B371"/>
      <c r="C371" t="s">
        <v>851</v>
      </c>
      <c r="D371" t="s">
        <v>576</v>
      </c>
      <c r="E371" t="s">
        <v>873</v>
      </c>
      <c r="F371" t="s">
        <v>854</v>
      </c>
      <c r="G371" t="s">
        <v>855</v>
      </c>
      <c r="H371" t="s">
        <v>0</v>
      </c>
      <c r="I371"/>
    </row>
    <row r="372" spans="1:9" s="256" customFormat="1" x14ac:dyDescent="0.15">
      <c r="A372"/>
      <c r="B372"/>
      <c r="C372" t="s">
        <v>851</v>
      </c>
      <c r="D372" t="s">
        <v>876</v>
      </c>
      <c r="E372" t="s">
        <v>853</v>
      </c>
      <c r="F372" t="s">
        <v>854</v>
      </c>
      <c r="G372" t="s">
        <v>855</v>
      </c>
      <c r="H372" t="s">
        <v>0</v>
      </c>
      <c r="I372"/>
    </row>
    <row r="373" spans="1:9" s="256" customFormat="1" x14ac:dyDescent="0.15">
      <c r="A373"/>
      <c r="B373"/>
      <c r="C373" t="s">
        <v>851</v>
      </c>
      <c r="D373" t="s">
        <v>876</v>
      </c>
      <c r="E373" t="s">
        <v>856</v>
      </c>
      <c r="F373" t="s">
        <v>854</v>
      </c>
      <c r="G373" t="s">
        <v>855</v>
      </c>
      <c r="H373" t="s">
        <v>0</v>
      </c>
      <c r="I373"/>
    </row>
    <row r="374" spans="1:9" s="256" customFormat="1" x14ac:dyDescent="0.15">
      <c r="A374"/>
      <c r="B374"/>
      <c r="C374" t="s">
        <v>851</v>
      </c>
      <c r="D374" t="s">
        <v>876</v>
      </c>
      <c r="E374" t="s">
        <v>857</v>
      </c>
      <c r="F374" t="s">
        <v>854</v>
      </c>
      <c r="G374" t="s">
        <v>855</v>
      </c>
      <c r="H374">
        <v>2.2999999999999998</v>
      </c>
      <c r="I374"/>
    </row>
    <row r="375" spans="1:9" s="256" customFormat="1" x14ac:dyDescent="0.15">
      <c r="A375"/>
      <c r="B375"/>
      <c r="C375" t="s">
        <v>851</v>
      </c>
      <c r="D375" t="s">
        <v>876</v>
      </c>
      <c r="E375" t="s">
        <v>858</v>
      </c>
      <c r="F375" t="s">
        <v>854</v>
      </c>
      <c r="G375" t="s">
        <v>855</v>
      </c>
      <c r="H375" t="s">
        <v>0</v>
      </c>
      <c r="I375"/>
    </row>
    <row r="376" spans="1:9" s="256" customFormat="1" x14ac:dyDescent="0.15">
      <c r="A376"/>
      <c r="B376"/>
      <c r="C376" t="s">
        <v>851</v>
      </c>
      <c r="D376" t="s">
        <v>876</v>
      </c>
      <c r="E376" t="s">
        <v>859</v>
      </c>
      <c r="F376" t="s">
        <v>854</v>
      </c>
      <c r="G376" t="s">
        <v>855</v>
      </c>
      <c r="H376" t="s">
        <v>0</v>
      </c>
      <c r="I376"/>
    </row>
    <row r="377" spans="1:9" s="256" customFormat="1" x14ac:dyDescent="0.15">
      <c r="A377"/>
      <c r="B377"/>
      <c r="C377" t="s">
        <v>851</v>
      </c>
      <c r="D377" t="s">
        <v>876</v>
      </c>
      <c r="E377" t="s">
        <v>860</v>
      </c>
      <c r="F377" t="s">
        <v>854</v>
      </c>
      <c r="G377" t="s">
        <v>855</v>
      </c>
      <c r="H377" t="s">
        <v>0</v>
      </c>
      <c r="I377"/>
    </row>
    <row r="378" spans="1:9" s="256" customFormat="1" x14ac:dyDescent="0.15">
      <c r="A378"/>
      <c r="B378"/>
      <c r="C378" t="s">
        <v>851</v>
      </c>
      <c r="D378" t="s">
        <v>876</v>
      </c>
      <c r="E378" t="s">
        <v>861</v>
      </c>
      <c r="F378" t="s">
        <v>854</v>
      </c>
      <c r="G378" t="s">
        <v>855</v>
      </c>
      <c r="H378" t="s">
        <v>0</v>
      </c>
      <c r="I378"/>
    </row>
    <row r="379" spans="1:9" s="256" customFormat="1" x14ac:dyDescent="0.15">
      <c r="A379"/>
      <c r="B379"/>
      <c r="C379" t="s">
        <v>851</v>
      </c>
      <c r="D379" t="s">
        <v>876</v>
      </c>
      <c r="E379" t="s">
        <v>862</v>
      </c>
      <c r="F379" t="s">
        <v>854</v>
      </c>
      <c r="G379" t="s">
        <v>855</v>
      </c>
      <c r="H379" t="s">
        <v>0</v>
      </c>
      <c r="I379"/>
    </row>
    <row r="380" spans="1:9" s="256" customFormat="1" x14ac:dyDescent="0.15">
      <c r="A380"/>
      <c r="B380"/>
      <c r="C380" t="s">
        <v>851</v>
      </c>
      <c r="D380" t="s">
        <v>876</v>
      </c>
      <c r="E380" t="s">
        <v>863</v>
      </c>
      <c r="F380" t="s">
        <v>854</v>
      </c>
      <c r="G380" t="s">
        <v>855</v>
      </c>
      <c r="H380">
        <v>1</v>
      </c>
      <c r="I380"/>
    </row>
    <row r="381" spans="1:9" s="256" customFormat="1" x14ac:dyDescent="0.15">
      <c r="A381"/>
      <c r="B381"/>
      <c r="C381" t="s">
        <v>851</v>
      </c>
      <c r="D381" t="s">
        <v>876</v>
      </c>
      <c r="E381" t="s">
        <v>864</v>
      </c>
      <c r="F381" t="s">
        <v>854</v>
      </c>
      <c r="G381" t="s">
        <v>855</v>
      </c>
      <c r="H381">
        <v>1</v>
      </c>
      <c r="I381"/>
    </row>
    <row r="382" spans="1:9" s="256" customFormat="1" x14ac:dyDescent="0.15">
      <c r="A382"/>
      <c r="B382"/>
      <c r="C382" t="s">
        <v>851</v>
      </c>
      <c r="D382" t="s">
        <v>876</v>
      </c>
      <c r="E382" t="s">
        <v>865</v>
      </c>
      <c r="F382" t="s">
        <v>854</v>
      </c>
      <c r="G382" t="s">
        <v>855</v>
      </c>
      <c r="H382" t="s">
        <v>866</v>
      </c>
      <c r="I382"/>
    </row>
    <row r="383" spans="1:9" s="256" customFormat="1" x14ac:dyDescent="0.15">
      <c r="A383"/>
      <c r="B383"/>
      <c r="C383" t="s">
        <v>851</v>
      </c>
      <c r="D383" t="s">
        <v>876</v>
      </c>
      <c r="E383" t="s">
        <v>867</v>
      </c>
      <c r="F383" t="s">
        <v>854</v>
      </c>
      <c r="G383" t="s">
        <v>855</v>
      </c>
      <c r="H383" t="s">
        <v>866</v>
      </c>
      <c r="I383"/>
    </row>
    <row r="384" spans="1:9" s="256" customFormat="1" x14ac:dyDescent="0.15">
      <c r="A384"/>
      <c r="B384"/>
      <c r="C384" t="s">
        <v>851</v>
      </c>
      <c r="D384" t="s">
        <v>876</v>
      </c>
      <c r="E384" t="s">
        <v>868</v>
      </c>
      <c r="F384" t="s">
        <v>854</v>
      </c>
      <c r="G384" t="s">
        <v>855</v>
      </c>
      <c r="H384" t="s">
        <v>0</v>
      </c>
      <c r="I384"/>
    </row>
    <row r="385" spans="1:9" s="256" customFormat="1" x14ac:dyDescent="0.15">
      <c r="A385"/>
      <c r="B385"/>
      <c r="C385" t="s">
        <v>851</v>
      </c>
      <c r="D385" t="s">
        <v>876</v>
      </c>
      <c r="E385" t="s">
        <v>869</v>
      </c>
      <c r="F385" t="s">
        <v>854</v>
      </c>
      <c r="G385" t="s">
        <v>855</v>
      </c>
      <c r="H385" t="s">
        <v>0</v>
      </c>
      <c r="I385"/>
    </row>
    <row r="386" spans="1:9" s="256" customFormat="1" x14ac:dyDescent="0.15">
      <c r="A386"/>
      <c r="B386"/>
      <c r="C386" t="s">
        <v>851</v>
      </c>
      <c r="D386" t="s">
        <v>876</v>
      </c>
      <c r="E386" t="s">
        <v>870</v>
      </c>
      <c r="F386" t="s">
        <v>854</v>
      </c>
      <c r="G386" t="s">
        <v>855</v>
      </c>
      <c r="H386">
        <v>1.3</v>
      </c>
      <c r="I386"/>
    </row>
    <row r="387" spans="1:9" s="256" customFormat="1" x14ac:dyDescent="0.15">
      <c r="A387"/>
      <c r="B387"/>
      <c r="C387" t="s">
        <v>851</v>
      </c>
      <c r="D387" t="s">
        <v>876</v>
      </c>
      <c r="E387" t="s">
        <v>871</v>
      </c>
      <c r="F387" t="s">
        <v>854</v>
      </c>
      <c r="G387" t="s">
        <v>855</v>
      </c>
      <c r="H387">
        <v>1.3</v>
      </c>
      <c r="I387"/>
    </row>
    <row r="388" spans="1:9" s="256" customFormat="1" x14ac:dyDescent="0.15">
      <c r="A388"/>
      <c r="B388"/>
      <c r="C388" t="s">
        <v>851</v>
      </c>
      <c r="D388" t="s">
        <v>876</v>
      </c>
      <c r="E388" t="s">
        <v>872</v>
      </c>
      <c r="F388" t="s">
        <v>854</v>
      </c>
      <c r="G388" t="s">
        <v>855</v>
      </c>
      <c r="H388" t="s">
        <v>0</v>
      </c>
      <c r="I388"/>
    </row>
    <row r="389" spans="1:9" s="256" customFormat="1" x14ac:dyDescent="0.15">
      <c r="A389"/>
      <c r="B389"/>
      <c r="C389" t="s">
        <v>851</v>
      </c>
      <c r="D389" t="s">
        <v>876</v>
      </c>
      <c r="E389" t="s">
        <v>873</v>
      </c>
      <c r="F389" t="s">
        <v>854</v>
      </c>
      <c r="G389" t="s">
        <v>855</v>
      </c>
      <c r="H389" t="s">
        <v>0</v>
      </c>
      <c r="I389"/>
    </row>
    <row r="390" spans="1:9" s="256" customFormat="1" x14ac:dyDescent="0.15">
      <c r="A390"/>
      <c r="B390"/>
      <c r="C390" t="s">
        <v>851</v>
      </c>
      <c r="D390" t="s">
        <v>353</v>
      </c>
      <c r="E390" t="s">
        <v>853</v>
      </c>
      <c r="F390" t="s">
        <v>854</v>
      </c>
      <c r="G390" t="s">
        <v>855</v>
      </c>
      <c r="H390">
        <v>9.6999999999999993</v>
      </c>
      <c r="I390"/>
    </row>
    <row r="391" spans="1:9" s="256" customFormat="1" x14ac:dyDescent="0.15">
      <c r="A391"/>
      <c r="B391"/>
      <c r="C391" t="s">
        <v>851</v>
      </c>
      <c r="D391" t="s">
        <v>353</v>
      </c>
      <c r="E391" t="s">
        <v>856</v>
      </c>
      <c r="F391" t="s">
        <v>854</v>
      </c>
      <c r="G391" t="s">
        <v>855</v>
      </c>
      <c r="H391">
        <v>0.9</v>
      </c>
      <c r="I391"/>
    </row>
    <row r="392" spans="1:9" s="256" customFormat="1" x14ac:dyDescent="0.15">
      <c r="A392"/>
      <c r="B392"/>
      <c r="C392" t="s">
        <v>851</v>
      </c>
      <c r="D392" t="s">
        <v>353</v>
      </c>
      <c r="E392" t="s">
        <v>857</v>
      </c>
      <c r="F392" t="s">
        <v>854</v>
      </c>
      <c r="G392" t="s">
        <v>855</v>
      </c>
      <c r="H392">
        <v>131.1</v>
      </c>
      <c r="I392"/>
    </row>
    <row r="393" spans="1:9" s="256" customFormat="1" x14ac:dyDescent="0.15">
      <c r="A393"/>
      <c r="B393"/>
      <c r="C393" t="s">
        <v>851</v>
      </c>
      <c r="D393" t="s">
        <v>353</v>
      </c>
      <c r="E393" t="s">
        <v>858</v>
      </c>
      <c r="F393" t="s">
        <v>854</v>
      </c>
      <c r="G393" t="s">
        <v>855</v>
      </c>
      <c r="H393">
        <v>22.3</v>
      </c>
      <c r="I393"/>
    </row>
    <row r="394" spans="1:9" s="256" customFormat="1" x14ac:dyDescent="0.15">
      <c r="A394"/>
      <c r="B394"/>
      <c r="C394" t="s">
        <v>851</v>
      </c>
      <c r="D394" t="s">
        <v>353</v>
      </c>
      <c r="E394" t="s">
        <v>859</v>
      </c>
      <c r="F394" t="s">
        <v>854</v>
      </c>
      <c r="G394" t="s">
        <v>855</v>
      </c>
      <c r="H394">
        <v>1.2</v>
      </c>
      <c r="I394"/>
    </row>
    <row r="395" spans="1:9" s="256" customFormat="1" x14ac:dyDescent="0.15">
      <c r="A395"/>
      <c r="B395"/>
      <c r="C395" t="s">
        <v>851</v>
      </c>
      <c r="D395" t="s">
        <v>353</v>
      </c>
      <c r="E395" t="s">
        <v>860</v>
      </c>
      <c r="F395" t="s">
        <v>854</v>
      </c>
      <c r="G395" t="s">
        <v>855</v>
      </c>
      <c r="H395">
        <v>7.2</v>
      </c>
      <c r="I395"/>
    </row>
    <row r="396" spans="1:9" s="256" customFormat="1" x14ac:dyDescent="0.15">
      <c r="A396"/>
      <c r="B396"/>
      <c r="C396" t="s">
        <v>851</v>
      </c>
      <c r="D396" t="s">
        <v>353</v>
      </c>
      <c r="E396" t="s">
        <v>861</v>
      </c>
      <c r="F396" t="s">
        <v>854</v>
      </c>
      <c r="G396" t="s">
        <v>855</v>
      </c>
      <c r="H396">
        <v>1.9</v>
      </c>
      <c r="I396"/>
    </row>
    <row r="397" spans="1:9" s="256" customFormat="1" x14ac:dyDescent="0.15">
      <c r="A397"/>
      <c r="B397"/>
      <c r="C397" t="s">
        <v>851</v>
      </c>
      <c r="D397" t="s">
        <v>353</v>
      </c>
      <c r="E397" t="s">
        <v>862</v>
      </c>
      <c r="F397" t="s">
        <v>854</v>
      </c>
      <c r="G397" t="s">
        <v>855</v>
      </c>
      <c r="H397">
        <v>9.5</v>
      </c>
      <c r="I397"/>
    </row>
    <row r="398" spans="1:9" s="256" customFormat="1" x14ac:dyDescent="0.15">
      <c r="A398"/>
      <c r="B398"/>
      <c r="C398" t="s">
        <v>851</v>
      </c>
      <c r="D398" t="s">
        <v>353</v>
      </c>
      <c r="E398" t="s">
        <v>863</v>
      </c>
      <c r="F398" t="s">
        <v>854</v>
      </c>
      <c r="G398" t="s">
        <v>855</v>
      </c>
      <c r="H398">
        <v>43</v>
      </c>
      <c r="I398"/>
    </row>
    <row r="399" spans="1:9" s="256" customFormat="1" x14ac:dyDescent="0.15">
      <c r="A399"/>
      <c r="B399"/>
      <c r="C399" t="s">
        <v>851</v>
      </c>
      <c r="D399" t="s">
        <v>353</v>
      </c>
      <c r="E399" t="s">
        <v>864</v>
      </c>
      <c r="F399" t="s">
        <v>854</v>
      </c>
      <c r="G399" t="s">
        <v>855</v>
      </c>
      <c r="H399">
        <v>39.4</v>
      </c>
      <c r="I399"/>
    </row>
    <row r="400" spans="1:9" s="256" customFormat="1" x14ac:dyDescent="0.15">
      <c r="A400"/>
      <c r="B400"/>
      <c r="C400" t="s">
        <v>851</v>
      </c>
      <c r="D400" t="s">
        <v>353</v>
      </c>
      <c r="E400" t="s">
        <v>865</v>
      </c>
      <c r="F400" t="s">
        <v>854</v>
      </c>
      <c r="G400" t="s">
        <v>855</v>
      </c>
      <c r="H400" t="s">
        <v>866</v>
      </c>
      <c r="I400"/>
    </row>
    <row r="401" spans="1:9" s="256" customFormat="1" x14ac:dyDescent="0.15">
      <c r="A401"/>
      <c r="B401"/>
      <c r="C401" t="s">
        <v>851</v>
      </c>
      <c r="D401" t="s">
        <v>353</v>
      </c>
      <c r="E401" t="s">
        <v>867</v>
      </c>
      <c r="F401" t="s">
        <v>854</v>
      </c>
      <c r="G401" t="s">
        <v>855</v>
      </c>
      <c r="H401" t="s">
        <v>866</v>
      </c>
      <c r="I401"/>
    </row>
    <row r="402" spans="1:9" s="256" customFormat="1" x14ac:dyDescent="0.15">
      <c r="A402"/>
      <c r="B402"/>
      <c r="C402" t="s">
        <v>851</v>
      </c>
      <c r="D402" t="s">
        <v>353</v>
      </c>
      <c r="E402" t="s">
        <v>868</v>
      </c>
      <c r="F402" t="s">
        <v>854</v>
      </c>
      <c r="G402" t="s">
        <v>855</v>
      </c>
      <c r="H402">
        <v>5.8</v>
      </c>
      <c r="I402"/>
    </row>
    <row r="403" spans="1:9" s="256" customFormat="1" x14ac:dyDescent="0.15">
      <c r="A403"/>
      <c r="B403"/>
      <c r="C403" t="s">
        <v>851</v>
      </c>
      <c r="D403" t="s">
        <v>353</v>
      </c>
      <c r="E403" t="s">
        <v>869</v>
      </c>
      <c r="F403" t="s">
        <v>854</v>
      </c>
      <c r="G403" t="s">
        <v>855</v>
      </c>
      <c r="H403">
        <v>4.4000000000000004</v>
      </c>
      <c r="I403"/>
    </row>
    <row r="404" spans="1:9" s="256" customFormat="1" x14ac:dyDescent="0.15">
      <c r="A404"/>
      <c r="B404"/>
      <c r="C404" t="s">
        <v>851</v>
      </c>
      <c r="D404" t="s">
        <v>353</v>
      </c>
      <c r="E404" t="s">
        <v>870</v>
      </c>
      <c r="F404" t="s">
        <v>854</v>
      </c>
      <c r="G404" t="s">
        <v>855</v>
      </c>
      <c r="H404">
        <v>32.299999999999997</v>
      </c>
      <c r="I404"/>
    </row>
    <row r="405" spans="1:9" s="256" customFormat="1" x14ac:dyDescent="0.15">
      <c r="A405"/>
      <c r="B405"/>
      <c r="C405" t="s">
        <v>851</v>
      </c>
      <c r="D405" t="s">
        <v>353</v>
      </c>
      <c r="E405" t="s">
        <v>871</v>
      </c>
      <c r="F405" t="s">
        <v>854</v>
      </c>
      <c r="G405" t="s">
        <v>855</v>
      </c>
      <c r="H405">
        <v>19.7</v>
      </c>
      <c r="I405"/>
    </row>
    <row r="406" spans="1:9" s="256" customFormat="1" x14ac:dyDescent="0.15">
      <c r="A406"/>
      <c r="B406"/>
      <c r="C406" t="s">
        <v>851</v>
      </c>
      <c r="D406" t="s">
        <v>353</v>
      </c>
      <c r="E406" t="s">
        <v>872</v>
      </c>
      <c r="F406" t="s">
        <v>854</v>
      </c>
      <c r="G406" t="s">
        <v>855</v>
      </c>
      <c r="H406">
        <v>0.4</v>
      </c>
      <c r="I406"/>
    </row>
    <row r="407" spans="1:9" s="256" customFormat="1" x14ac:dyDescent="0.15">
      <c r="A407"/>
      <c r="B407"/>
      <c r="C407" t="s">
        <v>851</v>
      </c>
      <c r="D407" t="s">
        <v>353</v>
      </c>
      <c r="E407" t="s">
        <v>873</v>
      </c>
      <c r="F407" t="s">
        <v>854</v>
      </c>
      <c r="G407" t="s">
        <v>855</v>
      </c>
      <c r="H407" t="s">
        <v>0</v>
      </c>
      <c r="I407"/>
    </row>
    <row r="408" spans="1:9" s="256" customFormat="1" x14ac:dyDescent="0.15">
      <c r="A408"/>
      <c r="B408"/>
      <c r="C408" t="s">
        <v>851</v>
      </c>
      <c r="D408" t="s">
        <v>379</v>
      </c>
      <c r="E408" t="s">
        <v>853</v>
      </c>
      <c r="F408" t="s">
        <v>854</v>
      </c>
      <c r="G408" t="s">
        <v>855</v>
      </c>
      <c r="H408">
        <v>0.2</v>
      </c>
      <c r="I408"/>
    </row>
    <row r="409" spans="1:9" s="256" customFormat="1" x14ac:dyDescent="0.15">
      <c r="A409"/>
      <c r="B409"/>
      <c r="C409" t="s">
        <v>851</v>
      </c>
      <c r="D409" t="s">
        <v>379</v>
      </c>
      <c r="E409" t="s">
        <v>856</v>
      </c>
      <c r="F409" t="s">
        <v>854</v>
      </c>
      <c r="G409" t="s">
        <v>855</v>
      </c>
      <c r="H409">
        <v>2.7</v>
      </c>
      <c r="I409"/>
    </row>
    <row r="410" spans="1:9" s="256" customFormat="1" x14ac:dyDescent="0.15">
      <c r="A410"/>
      <c r="B410"/>
      <c r="C410" t="s">
        <v>851</v>
      </c>
      <c r="D410" t="s">
        <v>379</v>
      </c>
      <c r="E410" t="s">
        <v>857</v>
      </c>
      <c r="F410" t="s">
        <v>854</v>
      </c>
      <c r="G410" t="s">
        <v>855</v>
      </c>
      <c r="H410">
        <v>137.4</v>
      </c>
      <c r="I410"/>
    </row>
    <row r="411" spans="1:9" s="256" customFormat="1" x14ac:dyDescent="0.15">
      <c r="A411"/>
      <c r="B411"/>
      <c r="C411" t="s">
        <v>851</v>
      </c>
      <c r="D411" t="s">
        <v>379</v>
      </c>
      <c r="E411" t="s">
        <v>858</v>
      </c>
      <c r="F411" t="s">
        <v>854</v>
      </c>
      <c r="G411" t="s">
        <v>855</v>
      </c>
      <c r="H411">
        <v>17</v>
      </c>
      <c r="I411"/>
    </row>
    <row r="412" spans="1:9" s="256" customFormat="1" x14ac:dyDescent="0.15">
      <c r="A412"/>
      <c r="B412"/>
      <c r="C412" t="s">
        <v>851</v>
      </c>
      <c r="D412" t="s">
        <v>379</v>
      </c>
      <c r="E412" t="s">
        <v>859</v>
      </c>
      <c r="F412" t="s">
        <v>854</v>
      </c>
      <c r="G412" t="s">
        <v>855</v>
      </c>
      <c r="H412">
        <v>0.4</v>
      </c>
      <c r="I412"/>
    </row>
    <row r="413" spans="1:9" s="256" customFormat="1" x14ac:dyDescent="0.15">
      <c r="A413"/>
      <c r="B413"/>
      <c r="C413" t="s">
        <v>851</v>
      </c>
      <c r="D413" t="s">
        <v>379</v>
      </c>
      <c r="E413" t="s">
        <v>860</v>
      </c>
      <c r="F413" t="s">
        <v>854</v>
      </c>
      <c r="G413" t="s">
        <v>855</v>
      </c>
      <c r="H413">
        <v>11.8</v>
      </c>
      <c r="I413"/>
    </row>
    <row r="414" spans="1:9" s="256" customFormat="1" x14ac:dyDescent="0.15">
      <c r="A414"/>
      <c r="B414"/>
      <c r="C414" t="s">
        <v>851</v>
      </c>
      <c r="D414" t="s">
        <v>379</v>
      </c>
      <c r="E414" t="s">
        <v>861</v>
      </c>
      <c r="F414" t="s">
        <v>854</v>
      </c>
      <c r="G414" t="s">
        <v>855</v>
      </c>
      <c r="H414">
        <v>0</v>
      </c>
      <c r="I414"/>
    </row>
    <row r="415" spans="1:9" s="256" customFormat="1" x14ac:dyDescent="0.15">
      <c r="A415"/>
      <c r="B415"/>
      <c r="C415" t="s">
        <v>851</v>
      </c>
      <c r="D415" t="s">
        <v>379</v>
      </c>
      <c r="E415" t="s">
        <v>862</v>
      </c>
      <c r="F415" t="s">
        <v>854</v>
      </c>
      <c r="G415" t="s">
        <v>855</v>
      </c>
      <c r="H415">
        <v>17.899999999999999</v>
      </c>
      <c r="I415"/>
    </row>
    <row r="416" spans="1:9" s="256" customFormat="1" x14ac:dyDescent="0.15">
      <c r="A416"/>
      <c r="B416"/>
      <c r="C416" t="s">
        <v>851</v>
      </c>
      <c r="D416" t="s">
        <v>379</v>
      </c>
      <c r="E416" t="s">
        <v>863</v>
      </c>
      <c r="F416" t="s">
        <v>854</v>
      </c>
      <c r="G416" t="s">
        <v>855</v>
      </c>
      <c r="H416">
        <v>86.6</v>
      </c>
      <c r="I416"/>
    </row>
    <row r="417" spans="1:9" s="256" customFormat="1" x14ac:dyDescent="0.15">
      <c r="A417"/>
      <c r="B417"/>
      <c r="C417" t="s">
        <v>851</v>
      </c>
      <c r="D417" t="s">
        <v>379</v>
      </c>
      <c r="E417" t="s">
        <v>864</v>
      </c>
      <c r="F417" t="s">
        <v>854</v>
      </c>
      <c r="G417" t="s">
        <v>855</v>
      </c>
      <c r="H417">
        <v>84.5</v>
      </c>
      <c r="I417"/>
    </row>
    <row r="418" spans="1:9" s="256" customFormat="1" x14ac:dyDescent="0.15">
      <c r="A418"/>
      <c r="B418"/>
      <c r="C418" t="s">
        <v>851</v>
      </c>
      <c r="D418" t="s">
        <v>379</v>
      </c>
      <c r="E418" t="s">
        <v>865</v>
      </c>
      <c r="F418" t="s">
        <v>854</v>
      </c>
      <c r="G418" t="s">
        <v>855</v>
      </c>
      <c r="H418" t="s">
        <v>0</v>
      </c>
      <c r="I418"/>
    </row>
    <row r="419" spans="1:9" s="256" customFormat="1" x14ac:dyDescent="0.15">
      <c r="A419"/>
      <c r="B419"/>
      <c r="C419" t="s">
        <v>851</v>
      </c>
      <c r="D419" t="s">
        <v>379</v>
      </c>
      <c r="E419" t="s">
        <v>867</v>
      </c>
      <c r="F419" t="s">
        <v>854</v>
      </c>
      <c r="G419" t="s">
        <v>855</v>
      </c>
      <c r="H419" t="s">
        <v>0</v>
      </c>
      <c r="I419"/>
    </row>
    <row r="420" spans="1:9" s="256" customFormat="1" x14ac:dyDescent="0.15">
      <c r="A420"/>
      <c r="B420"/>
      <c r="C420" t="s">
        <v>851</v>
      </c>
      <c r="D420" t="s">
        <v>379</v>
      </c>
      <c r="E420" t="s">
        <v>868</v>
      </c>
      <c r="F420" t="s">
        <v>854</v>
      </c>
      <c r="G420" t="s">
        <v>855</v>
      </c>
      <c r="H420">
        <v>0</v>
      </c>
      <c r="I420"/>
    </row>
    <row r="421" spans="1:9" s="256" customFormat="1" x14ac:dyDescent="0.15">
      <c r="A421"/>
      <c r="B421"/>
      <c r="C421" t="s">
        <v>851</v>
      </c>
      <c r="D421" t="s">
        <v>379</v>
      </c>
      <c r="E421" t="s">
        <v>869</v>
      </c>
      <c r="F421" t="s">
        <v>854</v>
      </c>
      <c r="G421" t="s">
        <v>855</v>
      </c>
      <c r="H421">
        <v>0.3</v>
      </c>
      <c r="I421"/>
    </row>
    <row r="422" spans="1:9" s="256" customFormat="1" x14ac:dyDescent="0.15">
      <c r="A422"/>
      <c r="B422"/>
      <c r="C422" t="s">
        <v>851</v>
      </c>
      <c r="D422" t="s">
        <v>379</v>
      </c>
      <c r="E422" t="s">
        <v>870</v>
      </c>
      <c r="F422" t="s">
        <v>854</v>
      </c>
      <c r="G422" t="s">
        <v>855</v>
      </c>
      <c r="H422">
        <v>2.9</v>
      </c>
      <c r="I422"/>
    </row>
    <row r="423" spans="1:9" s="256" customFormat="1" x14ac:dyDescent="0.15">
      <c r="A423"/>
      <c r="B423"/>
      <c r="C423" t="s">
        <v>851</v>
      </c>
      <c r="D423" t="s">
        <v>379</v>
      </c>
      <c r="E423" t="s">
        <v>871</v>
      </c>
      <c r="F423" t="s">
        <v>854</v>
      </c>
      <c r="G423" t="s">
        <v>855</v>
      </c>
      <c r="H423">
        <v>2.8</v>
      </c>
      <c r="I423"/>
    </row>
    <row r="424" spans="1:9" s="256" customFormat="1" x14ac:dyDescent="0.15">
      <c r="A424"/>
      <c r="B424"/>
      <c r="C424" t="s">
        <v>851</v>
      </c>
      <c r="D424" t="s">
        <v>379</v>
      </c>
      <c r="E424" t="s">
        <v>872</v>
      </c>
      <c r="F424" t="s">
        <v>854</v>
      </c>
      <c r="G424" t="s">
        <v>855</v>
      </c>
      <c r="H424">
        <v>0</v>
      </c>
      <c r="I424"/>
    </row>
    <row r="425" spans="1:9" s="256" customFormat="1" x14ac:dyDescent="0.15">
      <c r="A425"/>
      <c r="B425"/>
      <c r="C425" t="s">
        <v>851</v>
      </c>
      <c r="D425" t="s">
        <v>379</v>
      </c>
      <c r="E425" t="s">
        <v>873</v>
      </c>
      <c r="F425" t="s">
        <v>854</v>
      </c>
      <c r="G425" t="s">
        <v>855</v>
      </c>
      <c r="H425" t="s">
        <v>0</v>
      </c>
      <c r="I425"/>
    </row>
    <row r="426" spans="1:9" s="256" customFormat="1" x14ac:dyDescent="0.15">
      <c r="A426"/>
      <c r="B426"/>
      <c r="C426" t="s">
        <v>877</v>
      </c>
      <c r="D426" t="s">
        <v>852</v>
      </c>
      <c r="E426" t="s">
        <v>853</v>
      </c>
      <c r="F426" t="s">
        <v>854</v>
      </c>
      <c r="G426" t="s">
        <v>855</v>
      </c>
      <c r="H426" t="s">
        <v>0</v>
      </c>
      <c r="I426"/>
    </row>
    <row r="427" spans="1:9" s="256" customFormat="1" x14ac:dyDescent="0.15">
      <c r="A427"/>
      <c r="B427"/>
      <c r="C427" t="s">
        <v>877</v>
      </c>
      <c r="D427" t="s">
        <v>852</v>
      </c>
      <c r="E427" t="s">
        <v>856</v>
      </c>
      <c r="F427" t="s">
        <v>854</v>
      </c>
      <c r="G427" t="s">
        <v>855</v>
      </c>
      <c r="H427" t="s">
        <v>0</v>
      </c>
      <c r="I427"/>
    </row>
    <row r="428" spans="1:9" s="256" customFormat="1" x14ac:dyDescent="0.15">
      <c r="A428"/>
      <c r="B428"/>
      <c r="C428" t="s">
        <v>877</v>
      </c>
      <c r="D428" t="s">
        <v>852</v>
      </c>
      <c r="E428" t="s">
        <v>857</v>
      </c>
      <c r="F428" t="s">
        <v>854</v>
      </c>
      <c r="G428" t="s">
        <v>855</v>
      </c>
      <c r="H428">
        <v>3.6</v>
      </c>
      <c r="I428"/>
    </row>
    <row r="429" spans="1:9" s="256" customFormat="1" x14ac:dyDescent="0.15">
      <c r="A429"/>
      <c r="B429"/>
      <c r="C429" t="s">
        <v>877</v>
      </c>
      <c r="D429" t="s">
        <v>852</v>
      </c>
      <c r="E429" t="s">
        <v>858</v>
      </c>
      <c r="F429" t="s">
        <v>854</v>
      </c>
      <c r="G429" t="s">
        <v>855</v>
      </c>
      <c r="H429">
        <v>0.3</v>
      </c>
      <c r="I429"/>
    </row>
    <row r="430" spans="1:9" s="256" customFormat="1" x14ac:dyDescent="0.15">
      <c r="A430"/>
      <c r="B430"/>
      <c r="C430" t="s">
        <v>877</v>
      </c>
      <c r="D430" t="s">
        <v>852</v>
      </c>
      <c r="E430" t="s">
        <v>859</v>
      </c>
      <c r="F430" t="s">
        <v>854</v>
      </c>
      <c r="G430" t="s">
        <v>855</v>
      </c>
      <c r="H430" t="s">
        <v>0</v>
      </c>
      <c r="I430"/>
    </row>
    <row r="431" spans="1:9" s="256" customFormat="1" x14ac:dyDescent="0.15">
      <c r="A431"/>
      <c r="B431"/>
      <c r="C431" t="s">
        <v>877</v>
      </c>
      <c r="D431" t="s">
        <v>852</v>
      </c>
      <c r="E431" t="s">
        <v>860</v>
      </c>
      <c r="F431" t="s">
        <v>854</v>
      </c>
      <c r="G431" t="s">
        <v>855</v>
      </c>
      <c r="H431" t="s">
        <v>0</v>
      </c>
      <c r="I431"/>
    </row>
    <row r="432" spans="1:9" s="256" customFormat="1" x14ac:dyDescent="0.15">
      <c r="A432"/>
      <c r="B432"/>
      <c r="C432" t="s">
        <v>877</v>
      </c>
      <c r="D432" t="s">
        <v>852</v>
      </c>
      <c r="E432" t="s">
        <v>861</v>
      </c>
      <c r="F432" t="s">
        <v>854</v>
      </c>
      <c r="G432" t="s">
        <v>855</v>
      </c>
      <c r="H432" t="s">
        <v>0</v>
      </c>
      <c r="I432"/>
    </row>
    <row r="433" spans="1:9" s="256" customFormat="1" x14ac:dyDescent="0.15">
      <c r="A433"/>
      <c r="B433"/>
      <c r="C433" t="s">
        <v>877</v>
      </c>
      <c r="D433" t="s">
        <v>852</v>
      </c>
      <c r="E433" t="s">
        <v>862</v>
      </c>
      <c r="F433" t="s">
        <v>854</v>
      </c>
      <c r="G433" t="s">
        <v>855</v>
      </c>
      <c r="H433" t="s">
        <v>0</v>
      </c>
      <c r="I433"/>
    </row>
    <row r="434" spans="1:9" s="256" customFormat="1" x14ac:dyDescent="0.15">
      <c r="A434"/>
      <c r="B434"/>
      <c r="C434" t="s">
        <v>877</v>
      </c>
      <c r="D434" t="s">
        <v>852</v>
      </c>
      <c r="E434" t="s">
        <v>863</v>
      </c>
      <c r="F434" t="s">
        <v>854</v>
      </c>
      <c r="G434" t="s">
        <v>855</v>
      </c>
      <c r="H434">
        <v>3.2</v>
      </c>
      <c r="I434"/>
    </row>
    <row r="435" spans="1:9" s="256" customFormat="1" x14ac:dyDescent="0.15">
      <c r="A435"/>
      <c r="B435"/>
      <c r="C435" t="s">
        <v>877</v>
      </c>
      <c r="D435" t="s">
        <v>852</v>
      </c>
      <c r="E435" t="s">
        <v>864</v>
      </c>
      <c r="F435" t="s">
        <v>854</v>
      </c>
      <c r="G435" t="s">
        <v>855</v>
      </c>
      <c r="H435">
        <v>3.2</v>
      </c>
      <c r="I435"/>
    </row>
    <row r="436" spans="1:9" s="256" customFormat="1" x14ac:dyDescent="0.15">
      <c r="A436"/>
      <c r="B436"/>
      <c r="C436" t="s">
        <v>877</v>
      </c>
      <c r="D436" t="s">
        <v>852</v>
      </c>
      <c r="E436" t="s">
        <v>865</v>
      </c>
      <c r="F436" t="s">
        <v>854</v>
      </c>
      <c r="G436" t="s">
        <v>855</v>
      </c>
      <c r="H436" t="s">
        <v>866</v>
      </c>
      <c r="I436"/>
    </row>
    <row r="437" spans="1:9" s="256" customFormat="1" x14ac:dyDescent="0.15">
      <c r="A437"/>
      <c r="B437"/>
      <c r="C437" t="s">
        <v>877</v>
      </c>
      <c r="D437" t="s">
        <v>852</v>
      </c>
      <c r="E437" t="s">
        <v>867</v>
      </c>
      <c r="F437" t="s">
        <v>854</v>
      </c>
      <c r="G437" t="s">
        <v>855</v>
      </c>
      <c r="H437" t="s">
        <v>866</v>
      </c>
      <c r="I437"/>
    </row>
    <row r="438" spans="1:9" s="256" customFormat="1" x14ac:dyDescent="0.15">
      <c r="A438"/>
      <c r="B438"/>
      <c r="C438" t="s">
        <v>877</v>
      </c>
      <c r="D438" t="s">
        <v>852</v>
      </c>
      <c r="E438" t="s">
        <v>868</v>
      </c>
      <c r="F438" t="s">
        <v>854</v>
      </c>
      <c r="G438" t="s">
        <v>855</v>
      </c>
      <c r="H438" t="s">
        <v>0</v>
      </c>
      <c r="I438"/>
    </row>
    <row r="439" spans="1:9" s="256" customFormat="1" x14ac:dyDescent="0.15">
      <c r="A439"/>
      <c r="B439"/>
      <c r="C439" t="s">
        <v>877</v>
      </c>
      <c r="D439" t="s">
        <v>852</v>
      </c>
      <c r="E439" t="s">
        <v>869</v>
      </c>
      <c r="F439" t="s">
        <v>854</v>
      </c>
      <c r="G439" t="s">
        <v>855</v>
      </c>
      <c r="H439" t="s">
        <v>0</v>
      </c>
      <c r="I439"/>
    </row>
    <row r="440" spans="1:9" s="256" customFormat="1" x14ac:dyDescent="0.15">
      <c r="A440"/>
      <c r="B440"/>
      <c r="C440" t="s">
        <v>877</v>
      </c>
      <c r="D440" t="s">
        <v>852</v>
      </c>
      <c r="E440" t="s">
        <v>870</v>
      </c>
      <c r="F440" t="s">
        <v>854</v>
      </c>
      <c r="G440" t="s">
        <v>855</v>
      </c>
      <c r="H440">
        <v>0.1</v>
      </c>
      <c r="I440"/>
    </row>
    <row r="441" spans="1:9" s="256" customFormat="1" x14ac:dyDescent="0.15">
      <c r="A441"/>
      <c r="B441"/>
      <c r="C441" t="s">
        <v>877</v>
      </c>
      <c r="D441" t="s">
        <v>852</v>
      </c>
      <c r="E441" t="s">
        <v>871</v>
      </c>
      <c r="F441" t="s">
        <v>854</v>
      </c>
      <c r="G441" t="s">
        <v>855</v>
      </c>
      <c r="H441">
        <v>0.1</v>
      </c>
      <c r="I441"/>
    </row>
    <row r="442" spans="1:9" s="256" customFormat="1" x14ac:dyDescent="0.15">
      <c r="A442"/>
      <c r="B442"/>
      <c r="C442" t="s">
        <v>877</v>
      </c>
      <c r="D442" t="s">
        <v>852</v>
      </c>
      <c r="E442" t="s">
        <v>872</v>
      </c>
      <c r="F442" t="s">
        <v>854</v>
      </c>
      <c r="G442" t="s">
        <v>855</v>
      </c>
      <c r="H442" t="s">
        <v>0</v>
      </c>
      <c r="I442"/>
    </row>
    <row r="443" spans="1:9" s="256" customFormat="1" x14ac:dyDescent="0.15">
      <c r="A443"/>
      <c r="B443"/>
      <c r="C443" t="s">
        <v>877</v>
      </c>
      <c r="D443" t="s">
        <v>852</v>
      </c>
      <c r="E443" t="s">
        <v>873</v>
      </c>
      <c r="F443" t="s">
        <v>854</v>
      </c>
      <c r="G443" t="s">
        <v>855</v>
      </c>
      <c r="H443" t="s">
        <v>0</v>
      </c>
      <c r="I443"/>
    </row>
    <row r="444" spans="1:9" s="256" customFormat="1" x14ac:dyDescent="0.15">
      <c r="A444"/>
      <c r="B444"/>
      <c r="C444" t="s">
        <v>877</v>
      </c>
      <c r="D444" t="s">
        <v>874</v>
      </c>
      <c r="E444" t="s">
        <v>853</v>
      </c>
      <c r="F444" t="s">
        <v>854</v>
      </c>
      <c r="G444" t="s">
        <v>855</v>
      </c>
      <c r="H444" t="s">
        <v>0</v>
      </c>
      <c r="I444"/>
    </row>
    <row r="445" spans="1:9" s="256" customFormat="1" x14ac:dyDescent="0.15">
      <c r="A445"/>
      <c r="B445"/>
      <c r="C445" t="s">
        <v>877</v>
      </c>
      <c r="D445" t="s">
        <v>874</v>
      </c>
      <c r="E445" t="s">
        <v>856</v>
      </c>
      <c r="F445" t="s">
        <v>854</v>
      </c>
      <c r="G445" t="s">
        <v>855</v>
      </c>
      <c r="H445" t="s">
        <v>0</v>
      </c>
      <c r="I445"/>
    </row>
    <row r="446" spans="1:9" s="256" customFormat="1" x14ac:dyDescent="0.15">
      <c r="A446"/>
      <c r="B446"/>
      <c r="C446" t="s">
        <v>877</v>
      </c>
      <c r="D446" t="s">
        <v>874</v>
      </c>
      <c r="E446" t="s">
        <v>857</v>
      </c>
      <c r="F446" t="s">
        <v>854</v>
      </c>
      <c r="G446" t="s">
        <v>855</v>
      </c>
      <c r="H446">
        <v>486.6</v>
      </c>
      <c r="I446"/>
    </row>
    <row r="447" spans="1:9" s="256" customFormat="1" x14ac:dyDescent="0.15">
      <c r="A447"/>
      <c r="B447"/>
      <c r="C447" t="s">
        <v>877</v>
      </c>
      <c r="D447" t="s">
        <v>874</v>
      </c>
      <c r="E447" t="s">
        <v>858</v>
      </c>
      <c r="F447" t="s">
        <v>854</v>
      </c>
      <c r="G447" t="s">
        <v>855</v>
      </c>
      <c r="H447" t="s">
        <v>0</v>
      </c>
      <c r="I447"/>
    </row>
    <row r="448" spans="1:9" s="256" customFormat="1" x14ac:dyDescent="0.15">
      <c r="A448"/>
      <c r="B448"/>
      <c r="C448" t="s">
        <v>877</v>
      </c>
      <c r="D448" t="s">
        <v>874</v>
      </c>
      <c r="E448" t="s">
        <v>859</v>
      </c>
      <c r="F448" t="s">
        <v>854</v>
      </c>
      <c r="G448" t="s">
        <v>855</v>
      </c>
      <c r="H448" t="s">
        <v>0</v>
      </c>
      <c r="I448"/>
    </row>
    <row r="449" spans="1:9" s="256" customFormat="1" x14ac:dyDescent="0.15">
      <c r="A449"/>
      <c r="B449"/>
      <c r="C449" t="s">
        <v>877</v>
      </c>
      <c r="D449" t="s">
        <v>874</v>
      </c>
      <c r="E449" t="s">
        <v>860</v>
      </c>
      <c r="F449" t="s">
        <v>854</v>
      </c>
      <c r="G449" t="s">
        <v>855</v>
      </c>
      <c r="H449">
        <v>1.4</v>
      </c>
      <c r="I449"/>
    </row>
    <row r="450" spans="1:9" s="256" customFormat="1" x14ac:dyDescent="0.15">
      <c r="A450"/>
      <c r="B450"/>
      <c r="C450" t="s">
        <v>877</v>
      </c>
      <c r="D450" t="s">
        <v>874</v>
      </c>
      <c r="E450" t="s">
        <v>861</v>
      </c>
      <c r="F450" t="s">
        <v>854</v>
      </c>
      <c r="G450" t="s">
        <v>855</v>
      </c>
      <c r="H450" t="s">
        <v>0</v>
      </c>
      <c r="I450"/>
    </row>
    <row r="451" spans="1:9" s="256" customFormat="1" x14ac:dyDescent="0.15">
      <c r="A451"/>
      <c r="B451"/>
      <c r="C451" t="s">
        <v>877</v>
      </c>
      <c r="D451" t="s">
        <v>874</v>
      </c>
      <c r="E451" t="s">
        <v>862</v>
      </c>
      <c r="F451" t="s">
        <v>854</v>
      </c>
      <c r="G451" t="s">
        <v>855</v>
      </c>
      <c r="H451" t="s">
        <v>0</v>
      </c>
      <c r="I451"/>
    </row>
    <row r="452" spans="1:9" s="256" customFormat="1" x14ac:dyDescent="0.15">
      <c r="A452"/>
      <c r="B452"/>
      <c r="C452" t="s">
        <v>877</v>
      </c>
      <c r="D452" t="s">
        <v>874</v>
      </c>
      <c r="E452" t="s">
        <v>863</v>
      </c>
      <c r="F452" t="s">
        <v>854</v>
      </c>
      <c r="G452" t="s">
        <v>855</v>
      </c>
      <c r="H452">
        <v>474.7</v>
      </c>
      <c r="I452"/>
    </row>
    <row r="453" spans="1:9" s="256" customFormat="1" x14ac:dyDescent="0.15">
      <c r="A453"/>
      <c r="B453"/>
      <c r="C453" t="s">
        <v>877</v>
      </c>
      <c r="D453" t="s">
        <v>874</v>
      </c>
      <c r="E453" t="s">
        <v>864</v>
      </c>
      <c r="F453" t="s">
        <v>854</v>
      </c>
      <c r="G453" t="s">
        <v>855</v>
      </c>
      <c r="H453">
        <v>471.8</v>
      </c>
      <c r="I453"/>
    </row>
    <row r="454" spans="1:9" s="256" customFormat="1" x14ac:dyDescent="0.15">
      <c r="A454"/>
      <c r="B454"/>
      <c r="C454" t="s">
        <v>877</v>
      </c>
      <c r="D454" t="s">
        <v>874</v>
      </c>
      <c r="E454" t="s">
        <v>865</v>
      </c>
      <c r="F454" t="s">
        <v>854</v>
      </c>
      <c r="G454" t="s">
        <v>855</v>
      </c>
      <c r="H454" t="s">
        <v>866</v>
      </c>
      <c r="I454"/>
    </row>
    <row r="455" spans="1:9" s="256" customFormat="1" x14ac:dyDescent="0.15">
      <c r="A455"/>
      <c r="B455"/>
      <c r="C455" t="s">
        <v>877</v>
      </c>
      <c r="D455" t="s">
        <v>874</v>
      </c>
      <c r="E455" t="s">
        <v>867</v>
      </c>
      <c r="F455" t="s">
        <v>854</v>
      </c>
      <c r="G455" t="s">
        <v>855</v>
      </c>
      <c r="H455" t="s">
        <v>866</v>
      </c>
      <c r="I455"/>
    </row>
    <row r="456" spans="1:9" s="256" customFormat="1" x14ac:dyDescent="0.15">
      <c r="A456"/>
      <c r="B456"/>
      <c r="C456" t="s">
        <v>877</v>
      </c>
      <c r="D456" t="s">
        <v>874</v>
      </c>
      <c r="E456" t="s">
        <v>868</v>
      </c>
      <c r="F456" t="s">
        <v>854</v>
      </c>
      <c r="G456" t="s">
        <v>855</v>
      </c>
      <c r="H456">
        <v>0</v>
      </c>
      <c r="I456"/>
    </row>
    <row r="457" spans="1:9" s="256" customFormat="1" x14ac:dyDescent="0.15">
      <c r="A457"/>
      <c r="B457"/>
      <c r="C457" t="s">
        <v>877</v>
      </c>
      <c r="D457" t="s">
        <v>874</v>
      </c>
      <c r="E457" t="s">
        <v>869</v>
      </c>
      <c r="F457" t="s">
        <v>854</v>
      </c>
      <c r="G457" t="s">
        <v>855</v>
      </c>
      <c r="H457" t="s">
        <v>0</v>
      </c>
      <c r="I457"/>
    </row>
    <row r="458" spans="1:9" s="256" customFormat="1" x14ac:dyDescent="0.15">
      <c r="A458"/>
      <c r="B458"/>
      <c r="C458" t="s">
        <v>877</v>
      </c>
      <c r="D458" t="s">
        <v>874</v>
      </c>
      <c r="E458" t="s">
        <v>870</v>
      </c>
      <c r="F458" t="s">
        <v>854</v>
      </c>
      <c r="G458" t="s">
        <v>855</v>
      </c>
      <c r="H458">
        <v>8.8000000000000007</v>
      </c>
      <c r="I458"/>
    </row>
    <row r="459" spans="1:9" s="256" customFormat="1" x14ac:dyDescent="0.15">
      <c r="A459"/>
      <c r="B459"/>
      <c r="C459" t="s">
        <v>877</v>
      </c>
      <c r="D459" t="s">
        <v>874</v>
      </c>
      <c r="E459" t="s">
        <v>871</v>
      </c>
      <c r="F459" t="s">
        <v>854</v>
      </c>
      <c r="G459" t="s">
        <v>855</v>
      </c>
      <c r="H459" t="s">
        <v>0</v>
      </c>
      <c r="I459"/>
    </row>
    <row r="460" spans="1:9" s="256" customFormat="1" x14ac:dyDescent="0.15">
      <c r="A460"/>
      <c r="B460"/>
      <c r="C460" t="s">
        <v>877</v>
      </c>
      <c r="D460" t="s">
        <v>874</v>
      </c>
      <c r="E460" t="s">
        <v>872</v>
      </c>
      <c r="F460" t="s">
        <v>854</v>
      </c>
      <c r="G460" t="s">
        <v>855</v>
      </c>
      <c r="H460" t="s">
        <v>0</v>
      </c>
      <c r="I460"/>
    </row>
    <row r="461" spans="1:9" s="256" customFormat="1" x14ac:dyDescent="0.15">
      <c r="A461"/>
      <c r="B461"/>
      <c r="C461" t="s">
        <v>877</v>
      </c>
      <c r="D461" t="s">
        <v>874</v>
      </c>
      <c r="E461" t="s">
        <v>873</v>
      </c>
      <c r="F461" t="s">
        <v>854</v>
      </c>
      <c r="G461" t="s">
        <v>855</v>
      </c>
      <c r="H461">
        <v>1.7</v>
      </c>
      <c r="I461"/>
    </row>
    <row r="462" spans="1:9" s="256" customFormat="1" x14ac:dyDescent="0.15">
      <c r="A462"/>
      <c r="B462"/>
      <c r="C462" t="s">
        <v>877</v>
      </c>
      <c r="D462" t="s">
        <v>495</v>
      </c>
      <c r="E462" t="s">
        <v>853</v>
      </c>
      <c r="F462" t="s">
        <v>854</v>
      </c>
      <c r="G462" t="s">
        <v>855</v>
      </c>
      <c r="H462" t="s">
        <v>0</v>
      </c>
      <c r="I462"/>
    </row>
    <row r="463" spans="1:9" s="256" customFormat="1" x14ac:dyDescent="0.15">
      <c r="A463"/>
      <c r="B463"/>
      <c r="C463" t="s">
        <v>877</v>
      </c>
      <c r="D463" t="s">
        <v>495</v>
      </c>
      <c r="E463" t="s">
        <v>856</v>
      </c>
      <c r="F463" t="s">
        <v>854</v>
      </c>
      <c r="G463" t="s">
        <v>855</v>
      </c>
      <c r="H463" t="s">
        <v>0</v>
      </c>
      <c r="I463"/>
    </row>
    <row r="464" spans="1:9" s="256" customFormat="1" x14ac:dyDescent="0.15">
      <c r="A464"/>
      <c r="B464"/>
      <c r="C464" t="s">
        <v>877</v>
      </c>
      <c r="D464" t="s">
        <v>495</v>
      </c>
      <c r="E464" t="s">
        <v>857</v>
      </c>
      <c r="F464" t="s">
        <v>854</v>
      </c>
      <c r="G464" t="s">
        <v>855</v>
      </c>
      <c r="H464">
        <v>81.900000000000006</v>
      </c>
      <c r="I464"/>
    </row>
    <row r="465" spans="1:9" s="256" customFormat="1" x14ac:dyDescent="0.15">
      <c r="A465"/>
      <c r="B465"/>
      <c r="C465" t="s">
        <v>877</v>
      </c>
      <c r="D465" t="s">
        <v>495</v>
      </c>
      <c r="E465" t="s">
        <v>858</v>
      </c>
      <c r="F465" t="s">
        <v>854</v>
      </c>
      <c r="G465" t="s">
        <v>855</v>
      </c>
      <c r="H465" t="s">
        <v>0</v>
      </c>
      <c r="I465"/>
    </row>
    <row r="466" spans="1:9" s="256" customFormat="1" x14ac:dyDescent="0.15">
      <c r="A466"/>
      <c r="B466"/>
      <c r="C466" t="s">
        <v>877</v>
      </c>
      <c r="D466" t="s">
        <v>495</v>
      </c>
      <c r="E466" t="s">
        <v>859</v>
      </c>
      <c r="F466" t="s">
        <v>854</v>
      </c>
      <c r="G466" t="s">
        <v>855</v>
      </c>
      <c r="H466" t="s">
        <v>0</v>
      </c>
      <c r="I466"/>
    </row>
    <row r="467" spans="1:9" s="256" customFormat="1" x14ac:dyDescent="0.15">
      <c r="A467"/>
      <c r="B467"/>
      <c r="C467" t="s">
        <v>877</v>
      </c>
      <c r="D467" t="s">
        <v>495</v>
      </c>
      <c r="E467" t="s">
        <v>860</v>
      </c>
      <c r="F467" t="s">
        <v>854</v>
      </c>
      <c r="G467" t="s">
        <v>855</v>
      </c>
      <c r="H467" t="s">
        <v>0</v>
      </c>
      <c r="I467"/>
    </row>
    <row r="468" spans="1:9" s="256" customFormat="1" x14ac:dyDescent="0.15">
      <c r="A468"/>
      <c r="B468"/>
      <c r="C468" t="s">
        <v>877</v>
      </c>
      <c r="D468" t="s">
        <v>495</v>
      </c>
      <c r="E468" t="s">
        <v>861</v>
      </c>
      <c r="F468" t="s">
        <v>854</v>
      </c>
      <c r="G468" t="s">
        <v>855</v>
      </c>
      <c r="H468" t="s">
        <v>0</v>
      </c>
      <c r="I468"/>
    </row>
    <row r="469" spans="1:9" s="256" customFormat="1" x14ac:dyDescent="0.15">
      <c r="A469"/>
      <c r="B469"/>
      <c r="C469" t="s">
        <v>877</v>
      </c>
      <c r="D469" t="s">
        <v>495</v>
      </c>
      <c r="E469" t="s">
        <v>862</v>
      </c>
      <c r="F469" t="s">
        <v>854</v>
      </c>
      <c r="G469" t="s">
        <v>855</v>
      </c>
      <c r="H469" t="s">
        <v>0</v>
      </c>
      <c r="I469"/>
    </row>
    <row r="470" spans="1:9" s="256" customFormat="1" x14ac:dyDescent="0.15">
      <c r="A470"/>
      <c r="B470"/>
      <c r="C470" t="s">
        <v>877</v>
      </c>
      <c r="D470" t="s">
        <v>495</v>
      </c>
      <c r="E470" t="s">
        <v>863</v>
      </c>
      <c r="F470" t="s">
        <v>854</v>
      </c>
      <c r="G470" t="s">
        <v>855</v>
      </c>
      <c r="H470">
        <v>81.900000000000006</v>
      </c>
      <c r="I470"/>
    </row>
    <row r="471" spans="1:9" s="256" customFormat="1" x14ac:dyDescent="0.15">
      <c r="A471"/>
      <c r="B471"/>
      <c r="C471" t="s">
        <v>877</v>
      </c>
      <c r="D471" t="s">
        <v>495</v>
      </c>
      <c r="E471" t="s">
        <v>864</v>
      </c>
      <c r="F471" t="s">
        <v>854</v>
      </c>
      <c r="G471" t="s">
        <v>855</v>
      </c>
      <c r="H471">
        <v>81.900000000000006</v>
      </c>
      <c r="I471"/>
    </row>
    <row r="472" spans="1:9" s="256" customFormat="1" x14ac:dyDescent="0.15">
      <c r="A472"/>
      <c r="B472"/>
      <c r="C472" t="s">
        <v>877</v>
      </c>
      <c r="D472" t="s">
        <v>495</v>
      </c>
      <c r="E472" t="s">
        <v>865</v>
      </c>
      <c r="F472" t="s">
        <v>854</v>
      </c>
      <c r="G472" t="s">
        <v>855</v>
      </c>
      <c r="H472" t="s">
        <v>866</v>
      </c>
      <c r="I472"/>
    </row>
    <row r="473" spans="1:9" s="256" customFormat="1" x14ac:dyDescent="0.15">
      <c r="A473"/>
      <c r="B473"/>
      <c r="C473" t="s">
        <v>877</v>
      </c>
      <c r="D473" t="s">
        <v>495</v>
      </c>
      <c r="E473" t="s">
        <v>867</v>
      </c>
      <c r="F473" t="s">
        <v>854</v>
      </c>
      <c r="G473" t="s">
        <v>855</v>
      </c>
      <c r="H473" t="s">
        <v>866</v>
      </c>
      <c r="I473"/>
    </row>
    <row r="474" spans="1:9" s="256" customFormat="1" x14ac:dyDescent="0.15">
      <c r="A474"/>
      <c r="B474"/>
      <c r="C474" t="s">
        <v>877</v>
      </c>
      <c r="D474" t="s">
        <v>495</v>
      </c>
      <c r="E474" t="s">
        <v>868</v>
      </c>
      <c r="F474" t="s">
        <v>854</v>
      </c>
      <c r="G474" t="s">
        <v>855</v>
      </c>
      <c r="H474" t="s">
        <v>0</v>
      </c>
      <c r="I474"/>
    </row>
    <row r="475" spans="1:9" s="256" customFormat="1" x14ac:dyDescent="0.15">
      <c r="A475"/>
      <c r="B475"/>
      <c r="C475" t="s">
        <v>877</v>
      </c>
      <c r="D475" t="s">
        <v>495</v>
      </c>
      <c r="E475" t="s">
        <v>869</v>
      </c>
      <c r="F475" t="s">
        <v>854</v>
      </c>
      <c r="G475" t="s">
        <v>855</v>
      </c>
      <c r="H475" t="s">
        <v>0</v>
      </c>
      <c r="I475"/>
    </row>
    <row r="476" spans="1:9" s="256" customFormat="1" x14ac:dyDescent="0.15">
      <c r="A476"/>
      <c r="B476"/>
      <c r="C476" t="s">
        <v>877</v>
      </c>
      <c r="D476" t="s">
        <v>495</v>
      </c>
      <c r="E476" t="s">
        <v>870</v>
      </c>
      <c r="F476" t="s">
        <v>854</v>
      </c>
      <c r="G476" t="s">
        <v>855</v>
      </c>
      <c r="H476" t="s">
        <v>0</v>
      </c>
      <c r="I476"/>
    </row>
    <row r="477" spans="1:9" s="256" customFormat="1" x14ac:dyDescent="0.15">
      <c r="A477"/>
      <c r="B477"/>
      <c r="C477" t="s">
        <v>877</v>
      </c>
      <c r="D477" t="s">
        <v>495</v>
      </c>
      <c r="E477" t="s">
        <v>871</v>
      </c>
      <c r="F477" t="s">
        <v>854</v>
      </c>
      <c r="G477" t="s">
        <v>855</v>
      </c>
      <c r="H477" t="s">
        <v>0</v>
      </c>
      <c r="I477"/>
    </row>
    <row r="478" spans="1:9" s="256" customFormat="1" x14ac:dyDescent="0.15">
      <c r="A478"/>
      <c r="B478"/>
      <c r="C478" t="s">
        <v>877</v>
      </c>
      <c r="D478" t="s">
        <v>495</v>
      </c>
      <c r="E478" t="s">
        <v>872</v>
      </c>
      <c r="F478" t="s">
        <v>854</v>
      </c>
      <c r="G478" t="s">
        <v>855</v>
      </c>
      <c r="H478" t="s">
        <v>0</v>
      </c>
      <c r="I478"/>
    </row>
    <row r="479" spans="1:9" s="256" customFormat="1" x14ac:dyDescent="0.15">
      <c r="A479"/>
      <c r="B479"/>
      <c r="C479" t="s">
        <v>877</v>
      </c>
      <c r="D479" t="s">
        <v>495</v>
      </c>
      <c r="E479" t="s">
        <v>873</v>
      </c>
      <c r="F479" t="s">
        <v>854</v>
      </c>
      <c r="G479" t="s">
        <v>855</v>
      </c>
      <c r="H479" t="s">
        <v>0</v>
      </c>
      <c r="I479"/>
    </row>
    <row r="480" spans="1:9" s="256" customFormat="1" x14ac:dyDescent="0.15">
      <c r="A480"/>
      <c r="B480"/>
      <c r="C480" t="s">
        <v>877</v>
      </c>
      <c r="D480" t="s">
        <v>875</v>
      </c>
      <c r="E480" t="s">
        <v>853</v>
      </c>
      <c r="F480" t="s">
        <v>854</v>
      </c>
      <c r="G480" t="s">
        <v>855</v>
      </c>
      <c r="H480" t="s">
        <v>0</v>
      </c>
      <c r="I480"/>
    </row>
    <row r="481" spans="1:9" s="256" customFormat="1" x14ac:dyDescent="0.15">
      <c r="A481"/>
      <c r="B481"/>
      <c r="C481" t="s">
        <v>877</v>
      </c>
      <c r="D481" t="s">
        <v>875</v>
      </c>
      <c r="E481" t="s">
        <v>856</v>
      </c>
      <c r="F481" t="s">
        <v>854</v>
      </c>
      <c r="G481" t="s">
        <v>855</v>
      </c>
      <c r="H481" t="s">
        <v>0</v>
      </c>
      <c r="I481"/>
    </row>
    <row r="482" spans="1:9" s="256" customFormat="1" x14ac:dyDescent="0.15">
      <c r="A482"/>
      <c r="B482"/>
      <c r="C482" t="s">
        <v>877</v>
      </c>
      <c r="D482" t="s">
        <v>875</v>
      </c>
      <c r="E482" t="s">
        <v>857</v>
      </c>
      <c r="F482" t="s">
        <v>854</v>
      </c>
      <c r="G482" t="s">
        <v>855</v>
      </c>
      <c r="H482" t="s">
        <v>0</v>
      </c>
      <c r="I482"/>
    </row>
    <row r="483" spans="1:9" s="256" customFormat="1" x14ac:dyDescent="0.15">
      <c r="A483"/>
      <c r="B483"/>
      <c r="C483" t="s">
        <v>877</v>
      </c>
      <c r="D483" t="s">
        <v>875</v>
      </c>
      <c r="E483" t="s">
        <v>858</v>
      </c>
      <c r="F483" t="s">
        <v>854</v>
      </c>
      <c r="G483" t="s">
        <v>855</v>
      </c>
      <c r="H483" t="s">
        <v>0</v>
      </c>
      <c r="I483"/>
    </row>
    <row r="484" spans="1:9" s="256" customFormat="1" x14ac:dyDescent="0.15">
      <c r="A484"/>
      <c r="B484"/>
      <c r="C484" t="s">
        <v>877</v>
      </c>
      <c r="D484" t="s">
        <v>875</v>
      </c>
      <c r="E484" t="s">
        <v>859</v>
      </c>
      <c r="F484" t="s">
        <v>854</v>
      </c>
      <c r="G484" t="s">
        <v>855</v>
      </c>
      <c r="H484" t="s">
        <v>0</v>
      </c>
      <c r="I484"/>
    </row>
    <row r="485" spans="1:9" s="256" customFormat="1" x14ac:dyDescent="0.15">
      <c r="A485"/>
      <c r="B485"/>
      <c r="C485" t="s">
        <v>877</v>
      </c>
      <c r="D485" t="s">
        <v>875</v>
      </c>
      <c r="E485" t="s">
        <v>860</v>
      </c>
      <c r="F485" t="s">
        <v>854</v>
      </c>
      <c r="G485" t="s">
        <v>855</v>
      </c>
      <c r="H485" t="s">
        <v>0</v>
      </c>
      <c r="I485"/>
    </row>
    <row r="486" spans="1:9" s="256" customFormat="1" x14ac:dyDescent="0.15">
      <c r="A486"/>
      <c r="B486"/>
      <c r="C486" t="s">
        <v>877</v>
      </c>
      <c r="D486" t="s">
        <v>875</v>
      </c>
      <c r="E486" t="s">
        <v>861</v>
      </c>
      <c r="F486" t="s">
        <v>854</v>
      </c>
      <c r="G486" t="s">
        <v>855</v>
      </c>
      <c r="H486" t="s">
        <v>0</v>
      </c>
      <c r="I486"/>
    </row>
    <row r="487" spans="1:9" s="256" customFormat="1" x14ac:dyDescent="0.15">
      <c r="A487"/>
      <c r="B487"/>
      <c r="C487" t="s">
        <v>877</v>
      </c>
      <c r="D487" t="s">
        <v>875</v>
      </c>
      <c r="E487" t="s">
        <v>862</v>
      </c>
      <c r="F487" t="s">
        <v>854</v>
      </c>
      <c r="G487" t="s">
        <v>855</v>
      </c>
      <c r="H487" t="s">
        <v>0</v>
      </c>
      <c r="I487"/>
    </row>
    <row r="488" spans="1:9" s="256" customFormat="1" x14ac:dyDescent="0.15">
      <c r="A488"/>
      <c r="B488"/>
      <c r="C488" t="s">
        <v>877</v>
      </c>
      <c r="D488" t="s">
        <v>875</v>
      </c>
      <c r="E488" t="s">
        <v>863</v>
      </c>
      <c r="F488" t="s">
        <v>854</v>
      </c>
      <c r="G488" t="s">
        <v>855</v>
      </c>
      <c r="H488" t="s">
        <v>866</v>
      </c>
      <c r="I488"/>
    </row>
    <row r="489" spans="1:9" s="256" customFormat="1" x14ac:dyDescent="0.15">
      <c r="A489"/>
      <c r="B489"/>
      <c r="C489" t="s">
        <v>877</v>
      </c>
      <c r="D489" t="s">
        <v>875</v>
      </c>
      <c r="E489" t="s">
        <v>864</v>
      </c>
      <c r="F489" t="s">
        <v>854</v>
      </c>
      <c r="G489" t="s">
        <v>855</v>
      </c>
      <c r="H489" t="s">
        <v>866</v>
      </c>
      <c r="I489"/>
    </row>
    <row r="490" spans="1:9" s="256" customFormat="1" x14ac:dyDescent="0.15">
      <c r="A490"/>
      <c r="B490"/>
      <c r="C490" t="s">
        <v>877</v>
      </c>
      <c r="D490" t="s">
        <v>875</v>
      </c>
      <c r="E490" t="s">
        <v>865</v>
      </c>
      <c r="F490" t="s">
        <v>854</v>
      </c>
      <c r="G490" t="s">
        <v>855</v>
      </c>
      <c r="H490" t="s">
        <v>866</v>
      </c>
      <c r="I490"/>
    </row>
    <row r="491" spans="1:9" s="256" customFormat="1" x14ac:dyDescent="0.15">
      <c r="A491"/>
      <c r="B491"/>
      <c r="C491" t="s">
        <v>877</v>
      </c>
      <c r="D491" t="s">
        <v>875</v>
      </c>
      <c r="E491" t="s">
        <v>867</v>
      </c>
      <c r="F491" t="s">
        <v>854</v>
      </c>
      <c r="G491" t="s">
        <v>855</v>
      </c>
      <c r="H491" t="s">
        <v>866</v>
      </c>
      <c r="I491"/>
    </row>
    <row r="492" spans="1:9" s="256" customFormat="1" x14ac:dyDescent="0.15">
      <c r="A492"/>
      <c r="B492"/>
      <c r="C492" t="s">
        <v>877</v>
      </c>
      <c r="D492" t="s">
        <v>875</v>
      </c>
      <c r="E492" t="s">
        <v>868</v>
      </c>
      <c r="F492" t="s">
        <v>854</v>
      </c>
      <c r="G492" t="s">
        <v>855</v>
      </c>
      <c r="H492" t="s">
        <v>0</v>
      </c>
      <c r="I492"/>
    </row>
    <row r="493" spans="1:9" s="256" customFormat="1" x14ac:dyDescent="0.15">
      <c r="A493"/>
      <c r="B493"/>
      <c r="C493" t="s">
        <v>877</v>
      </c>
      <c r="D493" t="s">
        <v>875</v>
      </c>
      <c r="E493" t="s">
        <v>869</v>
      </c>
      <c r="F493" t="s">
        <v>854</v>
      </c>
      <c r="G493" t="s">
        <v>855</v>
      </c>
      <c r="H493" t="s">
        <v>0</v>
      </c>
      <c r="I493"/>
    </row>
    <row r="494" spans="1:9" s="256" customFormat="1" x14ac:dyDescent="0.15">
      <c r="A494"/>
      <c r="B494"/>
      <c r="C494" t="s">
        <v>877</v>
      </c>
      <c r="D494" t="s">
        <v>875</v>
      </c>
      <c r="E494" t="s">
        <v>870</v>
      </c>
      <c r="F494" t="s">
        <v>854</v>
      </c>
      <c r="G494" t="s">
        <v>855</v>
      </c>
      <c r="H494" t="s">
        <v>0</v>
      </c>
      <c r="I494"/>
    </row>
    <row r="495" spans="1:9" s="256" customFormat="1" x14ac:dyDescent="0.15">
      <c r="A495"/>
      <c r="B495"/>
      <c r="C495" t="s">
        <v>877</v>
      </c>
      <c r="D495" t="s">
        <v>875</v>
      </c>
      <c r="E495" t="s">
        <v>871</v>
      </c>
      <c r="F495" t="s">
        <v>854</v>
      </c>
      <c r="G495" t="s">
        <v>855</v>
      </c>
      <c r="H495" t="s">
        <v>0</v>
      </c>
      <c r="I495"/>
    </row>
    <row r="496" spans="1:9" s="256" customFormat="1" x14ac:dyDescent="0.15">
      <c r="A496"/>
      <c r="B496"/>
      <c r="C496" t="s">
        <v>877</v>
      </c>
      <c r="D496" t="s">
        <v>875</v>
      </c>
      <c r="E496" t="s">
        <v>872</v>
      </c>
      <c r="F496" t="s">
        <v>854</v>
      </c>
      <c r="G496" t="s">
        <v>855</v>
      </c>
      <c r="H496" t="s">
        <v>0</v>
      </c>
      <c r="I496"/>
    </row>
    <row r="497" spans="1:9" s="256" customFormat="1" x14ac:dyDescent="0.15">
      <c r="A497"/>
      <c r="B497"/>
      <c r="C497" t="s">
        <v>877</v>
      </c>
      <c r="D497" t="s">
        <v>875</v>
      </c>
      <c r="E497" t="s">
        <v>873</v>
      </c>
      <c r="F497" t="s">
        <v>854</v>
      </c>
      <c r="G497" t="s">
        <v>855</v>
      </c>
      <c r="H497" t="s">
        <v>0</v>
      </c>
      <c r="I497"/>
    </row>
    <row r="498" spans="1:9" s="256" customFormat="1" x14ac:dyDescent="0.15">
      <c r="A498"/>
      <c r="B498"/>
      <c r="C498" t="s">
        <v>877</v>
      </c>
      <c r="D498" t="s">
        <v>576</v>
      </c>
      <c r="E498" t="s">
        <v>853</v>
      </c>
      <c r="F498" t="s">
        <v>854</v>
      </c>
      <c r="G498" t="s">
        <v>855</v>
      </c>
      <c r="H498" t="s">
        <v>0</v>
      </c>
      <c r="I498"/>
    </row>
    <row r="499" spans="1:9" s="256" customFormat="1" x14ac:dyDescent="0.15">
      <c r="A499"/>
      <c r="B499"/>
      <c r="C499" t="s">
        <v>877</v>
      </c>
      <c r="D499" t="s">
        <v>576</v>
      </c>
      <c r="E499" t="s">
        <v>856</v>
      </c>
      <c r="F499" t="s">
        <v>854</v>
      </c>
      <c r="G499" t="s">
        <v>855</v>
      </c>
      <c r="H499" t="s">
        <v>0</v>
      </c>
      <c r="I499"/>
    </row>
    <row r="500" spans="1:9" s="256" customFormat="1" x14ac:dyDescent="0.15">
      <c r="A500"/>
      <c r="B500"/>
      <c r="C500" t="s">
        <v>877</v>
      </c>
      <c r="D500" t="s">
        <v>576</v>
      </c>
      <c r="E500" t="s">
        <v>857</v>
      </c>
      <c r="F500" t="s">
        <v>854</v>
      </c>
      <c r="G500" t="s">
        <v>855</v>
      </c>
      <c r="H500" t="s">
        <v>0</v>
      </c>
      <c r="I500"/>
    </row>
    <row r="501" spans="1:9" s="256" customFormat="1" x14ac:dyDescent="0.15">
      <c r="A501"/>
      <c r="B501"/>
      <c r="C501" t="s">
        <v>877</v>
      </c>
      <c r="D501" t="s">
        <v>576</v>
      </c>
      <c r="E501" t="s">
        <v>858</v>
      </c>
      <c r="F501" t="s">
        <v>854</v>
      </c>
      <c r="G501" t="s">
        <v>855</v>
      </c>
      <c r="H501" t="s">
        <v>0</v>
      </c>
      <c r="I501"/>
    </row>
    <row r="502" spans="1:9" s="256" customFormat="1" x14ac:dyDescent="0.15">
      <c r="A502"/>
      <c r="B502"/>
      <c r="C502" t="s">
        <v>877</v>
      </c>
      <c r="D502" t="s">
        <v>576</v>
      </c>
      <c r="E502" t="s">
        <v>859</v>
      </c>
      <c r="F502" t="s">
        <v>854</v>
      </c>
      <c r="G502" t="s">
        <v>855</v>
      </c>
      <c r="H502" t="s">
        <v>0</v>
      </c>
      <c r="I502"/>
    </row>
    <row r="503" spans="1:9" s="256" customFormat="1" x14ac:dyDescent="0.15">
      <c r="A503"/>
      <c r="B503"/>
      <c r="C503" t="s">
        <v>877</v>
      </c>
      <c r="D503" t="s">
        <v>576</v>
      </c>
      <c r="E503" t="s">
        <v>860</v>
      </c>
      <c r="F503" t="s">
        <v>854</v>
      </c>
      <c r="G503" t="s">
        <v>855</v>
      </c>
      <c r="H503" t="s">
        <v>0</v>
      </c>
      <c r="I503"/>
    </row>
    <row r="504" spans="1:9" s="256" customFormat="1" x14ac:dyDescent="0.15">
      <c r="A504"/>
      <c r="B504"/>
      <c r="C504" t="s">
        <v>877</v>
      </c>
      <c r="D504" t="s">
        <v>576</v>
      </c>
      <c r="E504" t="s">
        <v>861</v>
      </c>
      <c r="F504" t="s">
        <v>854</v>
      </c>
      <c r="G504" t="s">
        <v>855</v>
      </c>
      <c r="H504" t="s">
        <v>0</v>
      </c>
      <c r="I504"/>
    </row>
    <row r="505" spans="1:9" s="256" customFormat="1" x14ac:dyDescent="0.15">
      <c r="A505"/>
      <c r="B505"/>
      <c r="C505" t="s">
        <v>877</v>
      </c>
      <c r="D505" t="s">
        <v>576</v>
      </c>
      <c r="E505" t="s">
        <v>862</v>
      </c>
      <c r="F505" t="s">
        <v>854</v>
      </c>
      <c r="G505" t="s">
        <v>855</v>
      </c>
      <c r="H505" t="s">
        <v>0</v>
      </c>
      <c r="I505"/>
    </row>
    <row r="506" spans="1:9" s="256" customFormat="1" x14ac:dyDescent="0.15">
      <c r="A506"/>
      <c r="B506"/>
      <c r="C506" t="s">
        <v>877</v>
      </c>
      <c r="D506" t="s">
        <v>576</v>
      </c>
      <c r="E506" t="s">
        <v>863</v>
      </c>
      <c r="F506" t="s">
        <v>854</v>
      </c>
      <c r="G506" t="s">
        <v>855</v>
      </c>
      <c r="H506" t="s">
        <v>866</v>
      </c>
      <c r="I506"/>
    </row>
    <row r="507" spans="1:9" s="256" customFormat="1" x14ac:dyDescent="0.15">
      <c r="A507"/>
      <c r="B507"/>
      <c r="C507" t="s">
        <v>877</v>
      </c>
      <c r="D507" t="s">
        <v>576</v>
      </c>
      <c r="E507" t="s">
        <v>864</v>
      </c>
      <c r="F507" t="s">
        <v>854</v>
      </c>
      <c r="G507" t="s">
        <v>855</v>
      </c>
      <c r="H507" t="s">
        <v>866</v>
      </c>
      <c r="I507"/>
    </row>
    <row r="508" spans="1:9" s="256" customFormat="1" x14ac:dyDescent="0.15">
      <c r="A508"/>
      <c r="B508"/>
      <c r="C508" t="s">
        <v>877</v>
      </c>
      <c r="D508" t="s">
        <v>576</v>
      </c>
      <c r="E508" t="s">
        <v>865</v>
      </c>
      <c r="F508" t="s">
        <v>854</v>
      </c>
      <c r="G508" t="s">
        <v>855</v>
      </c>
      <c r="H508" t="s">
        <v>866</v>
      </c>
      <c r="I508"/>
    </row>
    <row r="509" spans="1:9" s="256" customFormat="1" x14ac:dyDescent="0.15">
      <c r="A509"/>
      <c r="B509"/>
      <c r="C509" t="s">
        <v>877</v>
      </c>
      <c r="D509" t="s">
        <v>576</v>
      </c>
      <c r="E509" t="s">
        <v>867</v>
      </c>
      <c r="F509" t="s">
        <v>854</v>
      </c>
      <c r="G509" t="s">
        <v>855</v>
      </c>
      <c r="H509" t="s">
        <v>866</v>
      </c>
      <c r="I509"/>
    </row>
    <row r="510" spans="1:9" s="256" customFormat="1" x14ac:dyDescent="0.15">
      <c r="A510"/>
      <c r="B510"/>
      <c r="C510" t="s">
        <v>877</v>
      </c>
      <c r="D510" t="s">
        <v>576</v>
      </c>
      <c r="E510" t="s">
        <v>868</v>
      </c>
      <c r="F510" t="s">
        <v>854</v>
      </c>
      <c r="G510" t="s">
        <v>855</v>
      </c>
      <c r="H510" t="s">
        <v>0</v>
      </c>
      <c r="I510"/>
    </row>
    <row r="511" spans="1:9" s="256" customFormat="1" x14ac:dyDescent="0.15">
      <c r="A511"/>
      <c r="B511"/>
      <c r="C511" t="s">
        <v>877</v>
      </c>
      <c r="D511" t="s">
        <v>576</v>
      </c>
      <c r="E511" t="s">
        <v>869</v>
      </c>
      <c r="F511" t="s">
        <v>854</v>
      </c>
      <c r="G511" t="s">
        <v>855</v>
      </c>
      <c r="H511" t="s">
        <v>0</v>
      </c>
      <c r="I511"/>
    </row>
    <row r="512" spans="1:9" s="256" customFormat="1" x14ac:dyDescent="0.15">
      <c r="A512"/>
      <c r="B512"/>
      <c r="C512" t="s">
        <v>877</v>
      </c>
      <c r="D512" t="s">
        <v>576</v>
      </c>
      <c r="E512" t="s">
        <v>870</v>
      </c>
      <c r="F512" t="s">
        <v>854</v>
      </c>
      <c r="G512" t="s">
        <v>855</v>
      </c>
      <c r="H512" t="s">
        <v>0</v>
      </c>
      <c r="I512"/>
    </row>
    <row r="513" spans="1:9" s="256" customFormat="1" x14ac:dyDescent="0.15">
      <c r="A513"/>
      <c r="B513"/>
      <c r="C513" t="s">
        <v>877</v>
      </c>
      <c r="D513" t="s">
        <v>576</v>
      </c>
      <c r="E513" t="s">
        <v>871</v>
      </c>
      <c r="F513" t="s">
        <v>854</v>
      </c>
      <c r="G513" t="s">
        <v>855</v>
      </c>
      <c r="H513" t="s">
        <v>0</v>
      </c>
      <c r="I513"/>
    </row>
    <row r="514" spans="1:9" s="256" customFormat="1" x14ac:dyDescent="0.15">
      <c r="A514"/>
      <c r="B514"/>
      <c r="C514" t="s">
        <v>877</v>
      </c>
      <c r="D514" t="s">
        <v>576</v>
      </c>
      <c r="E514" t="s">
        <v>872</v>
      </c>
      <c r="F514" t="s">
        <v>854</v>
      </c>
      <c r="G514" t="s">
        <v>855</v>
      </c>
      <c r="H514" t="s">
        <v>0</v>
      </c>
      <c r="I514"/>
    </row>
    <row r="515" spans="1:9" s="256" customFormat="1" x14ac:dyDescent="0.15">
      <c r="A515"/>
      <c r="B515"/>
      <c r="C515" t="s">
        <v>877</v>
      </c>
      <c r="D515" t="s">
        <v>576</v>
      </c>
      <c r="E515" t="s">
        <v>873</v>
      </c>
      <c r="F515" t="s">
        <v>854</v>
      </c>
      <c r="G515" t="s">
        <v>855</v>
      </c>
      <c r="H515" t="s">
        <v>0</v>
      </c>
      <c r="I515"/>
    </row>
    <row r="516" spans="1:9" s="256" customFormat="1" x14ac:dyDescent="0.15">
      <c r="A516"/>
      <c r="B516"/>
      <c r="C516" t="s">
        <v>877</v>
      </c>
      <c r="D516" t="s">
        <v>876</v>
      </c>
      <c r="E516" t="s">
        <v>853</v>
      </c>
      <c r="F516" t="s">
        <v>854</v>
      </c>
      <c r="G516" t="s">
        <v>855</v>
      </c>
      <c r="H516" t="s">
        <v>0</v>
      </c>
      <c r="I516"/>
    </row>
    <row r="517" spans="1:9" s="256" customFormat="1" x14ac:dyDescent="0.15">
      <c r="A517"/>
      <c r="B517"/>
      <c r="C517" t="s">
        <v>877</v>
      </c>
      <c r="D517" t="s">
        <v>876</v>
      </c>
      <c r="E517" t="s">
        <v>856</v>
      </c>
      <c r="F517" t="s">
        <v>854</v>
      </c>
      <c r="G517" t="s">
        <v>855</v>
      </c>
      <c r="H517" t="s">
        <v>0</v>
      </c>
      <c r="I517"/>
    </row>
    <row r="518" spans="1:9" s="256" customFormat="1" x14ac:dyDescent="0.15">
      <c r="A518"/>
      <c r="B518"/>
      <c r="C518" t="s">
        <v>877</v>
      </c>
      <c r="D518" t="s">
        <v>876</v>
      </c>
      <c r="E518" t="s">
        <v>857</v>
      </c>
      <c r="F518" t="s">
        <v>854</v>
      </c>
      <c r="G518" t="s">
        <v>855</v>
      </c>
      <c r="H518" t="s">
        <v>0</v>
      </c>
      <c r="I518"/>
    </row>
    <row r="519" spans="1:9" s="256" customFormat="1" x14ac:dyDescent="0.15">
      <c r="A519"/>
      <c r="B519"/>
      <c r="C519" t="s">
        <v>877</v>
      </c>
      <c r="D519" t="s">
        <v>876</v>
      </c>
      <c r="E519" t="s">
        <v>858</v>
      </c>
      <c r="F519" t="s">
        <v>854</v>
      </c>
      <c r="G519" t="s">
        <v>855</v>
      </c>
      <c r="H519" t="s">
        <v>0</v>
      </c>
      <c r="I519"/>
    </row>
    <row r="520" spans="1:9" s="256" customFormat="1" x14ac:dyDescent="0.15">
      <c r="A520"/>
      <c r="B520"/>
      <c r="C520" t="s">
        <v>877</v>
      </c>
      <c r="D520" t="s">
        <v>876</v>
      </c>
      <c r="E520" t="s">
        <v>859</v>
      </c>
      <c r="F520" t="s">
        <v>854</v>
      </c>
      <c r="G520" t="s">
        <v>855</v>
      </c>
      <c r="H520" t="s">
        <v>0</v>
      </c>
      <c r="I520"/>
    </row>
    <row r="521" spans="1:9" s="256" customFormat="1" x14ac:dyDescent="0.15">
      <c r="A521"/>
      <c r="B521"/>
      <c r="C521" t="s">
        <v>877</v>
      </c>
      <c r="D521" t="s">
        <v>876</v>
      </c>
      <c r="E521" t="s">
        <v>860</v>
      </c>
      <c r="F521" t="s">
        <v>854</v>
      </c>
      <c r="G521" t="s">
        <v>855</v>
      </c>
      <c r="H521" t="s">
        <v>0</v>
      </c>
      <c r="I521"/>
    </row>
    <row r="522" spans="1:9" s="256" customFormat="1" x14ac:dyDescent="0.15">
      <c r="A522"/>
      <c r="B522"/>
      <c r="C522" t="s">
        <v>877</v>
      </c>
      <c r="D522" t="s">
        <v>876</v>
      </c>
      <c r="E522" t="s">
        <v>861</v>
      </c>
      <c r="F522" t="s">
        <v>854</v>
      </c>
      <c r="G522" t="s">
        <v>855</v>
      </c>
      <c r="H522" t="s">
        <v>0</v>
      </c>
      <c r="I522"/>
    </row>
    <row r="523" spans="1:9" s="256" customFormat="1" x14ac:dyDescent="0.15">
      <c r="A523"/>
      <c r="B523"/>
      <c r="C523" t="s">
        <v>877</v>
      </c>
      <c r="D523" t="s">
        <v>876</v>
      </c>
      <c r="E523" t="s">
        <v>862</v>
      </c>
      <c r="F523" t="s">
        <v>854</v>
      </c>
      <c r="G523" t="s">
        <v>855</v>
      </c>
      <c r="H523" t="s">
        <v>0</v>
      </c>
      <c r="I523"/>
    </row>
    <row r="524" spans="1:9" s="256" customFormat="1" x14ac:dyDescent="0.15">
      <c r="A524"/>
      <c r="B524"/>
      <c r="C524" t="s">
        <v>877</v>
      </c>
      <c r="D524" t="s">
        <v>876</v>
      </c>
      <c r="E524" t="s">
        <v>863</v>
      </c>
      <c r="F524" t="s">
        <v>854</v>
      </c>
      <c r="G524" t="s">
        <v>855</v>
      </c>
      <c r="H524" t="s">
        <v>0</v>
      </c>
      <c r="I524"/>
    </row>
    <row r="525" spans="1:9" s="256" customFormat="1" x14ac:dyDescent="0.15">
      <c r="A525"/>
      <c r="B525"/>
      <c r="C525" t="s">
        <v>877</v>
      </c>
      <c r="D525" t="s">
        <v>876</v>
      </c>
      <c r="E525" t="s">
        <v>864</v>
      </c>
      <c r="F525" t="s">
        <v>854</v>
      </c>
      <c r="G525" t="s">
        <v>855</v>
      </c>
      <c r="H525" t="s">
        <v>0</v>
      </c>
      <c r="I525"/>
    </row>
    <row r="526" spans="1:9" s="256" customFormat="1" x14ac:dyDescent="0.15">
      <c r="A526"/>
      <c r="B526"/>
      <c r="C526" t="s">
        <v>877</v>
      </c>
      <c r="D526" t="s">
        <v>876</v>
      </c>
      <c r="E526" t="s">
        <v>865</v>
      </c>
      <c r="F526" t="s">
        <v>854</v>
      </c>
      <c r="G526" t="s">
        <v>855</v>
      </c>
      <c r="H526" t="s">
        <v>866</v>
      </c>
      <c r="I526"/>
    </row>
    <row r="527" spans="1:9" s="256" customFormat="1" x14ac:dyDescent="0.15">
      <c r="A527"/>
      <c r="B527"/>
      <c r="C527" t="s">
        <v>877</v>
      </c>
      <c r="D527" t="s">
        <v>876</v>
      </c>
      <c r="E527" t="s">
        <v>867</v>
      </c>
      <c r="F527" t="s">
        <v>854</v>
      </c>
      <c r="G527" t="s">
        <v>855</v>
      </c>
      <c r="H527" t="s">
        <v>866</v>
      </c>
      <c r="I527"/>
    </row>
    <row r="528" spans="1:9" s="256" customFormat="1" x14ac:dyDescent="0.15">
      <c r="A528"/>
      <c r="B528"/>
      <c r="C528" t="s">
        <v>877</v>
      </c>
      <c r="D528" t="s">
        <v>876</v>
      </c>
      <c r="E528" t="s">
        <v>868</v>
      </c>
      <c r="F528" t="s">
        <v>854</v>
      </c>
      <c r="G528" t="s">
        <v>855</v>
      </c>
      <c r="H528" t="s">
        <v>0</v>
      </c>
      <c r="I528"/>
    </row>
    <row r="529" spans="1:9" s="256" customFormat="1" x14ac:dyDescent="0.15">
      <c r="A529"/>
      <c r="B529"/>
      <c r="C529" t="s">
        <v>877</v>
      </c>
      <c r="D529" t="s">
        <v>876</v>
      </c>
      <c r="E529" t="s">
        <v>869</v>
      </c>
      <c r="F529" t="s">
        <v>854</v>
      </c>
      <c r="G529" t="s">
        <v>855</v>
      </c>
      <c r="H529" t="s">
        <v>0</v>
      </c>
      <c r="I529"/>
    </row>
    <row r="530" spans="1:9" s="256" customFormat="1" x14ac:dyDescent="0.15">
      <c r="A530"/>
      <c r="B530"/>
      <c r="C530" t="s">
        <v>877</v>
      </c>
      <c r="D530" t="s">
        <v>876</v>
      </c>
      <c r="E530" t="s">
        <v>870</v>
      </c>
      <c r="F530" t="s">
        <v>854</v>
      </c>
      <c r="G530" t="s">
        <v>855</v>
      </c>
      <c r="H530" t="s">
        <v>0</v>
      </c>
      <c r="I530"/>
    </row>
    <row r="531" spans="1:9" s="256" customFormat="1" x14ac:dyDescent="0.15">
      <c r="A531"/>
      <c r="B531"/>
      <c r="C531" t="s">
        <v>877</v>
      </c>
      <c r="D531" t="s">
        <v>876</v>
      </c>
      <c r="E531" t="s">
        <v>871</v>
      </c>
      <c r="F531" t="s">
        <v>854</v>
      </c>
      <c r="G531" t="s">
        <v>855</v>
      </c>
      <c r="H531" t="s">
        <v>0</v>
      </c>
      <c r="I531"/>
    </row>
    <row r="532" spans="1:9" s="256" customFormat="1" x14ac:dyDescent="0.15">
      <c r="A532"/>
      <c r="B532"/>
      <c r="C532" t="s">
        <v>877</v>
      </c>
      <c r="D532" t="s">
        <v>876</v>
      </c>
      <c r="E532" t="s">
        <v>872</v>
      </c>
      <c r="F532" t="s">
        <v>854</v>
      </c>
      <c r="G532" t="s">
        <v>855</v>
      </c>
      <c r="H532" t="s">
        <v>0</v>
      </c>
      <c r="I532"/>
    </row>
    <row r="533" spans="1:9" s="256" customFormat="1" x14ac:dyDescent="0.15">
      <c r="A533"/>
      <c r="B533"/>
      <c r="C533" t="s">
        <v>877</v>
      </c>
      <c r="D533" t="s">
        <v>876</v>
      </c>
      <c r="E533" t="s">
        <v>873</v>
      </c>
      <c r="F533" t="s">
        <v>854</v>
      </c>
      <c r="G533" t="s">
        <v>855</v>
      </c>
      <c r="H533" t="s">
        <v>0</v>
      </c>
      <c r="I533"/>
    </row>
    <row r="534" spans="1:9" s="256" customFormat="1" x14ac:dyDescent="0.15">
      <c r="A534"/>
      <c r="B534"/>
      <c r="C534" t="s">
        <v>877</v>
      </c>
      <c r="D534" t="s">
        <v>353</v>
      </c>
      <c r="E534" t="s">
        <v>853</v>
      </c>
      <c r="F534" t="s">
        <v>854</v>
      </c>
      <c r="G534" t="s">
        <v>855</v>
      </c>
      <c r="H534" t="s">
        <v>0</v>
      </c>
      <c r="I534"/>
    </row>
    <row r="535" spans="1:9" s="256" customFormat="1" x14ac:dyDescent="0.15">
      <c r="A535"/>
      <c r="B535"/>
      <c r="C535" t="s">
        <v>877</v>
      </c>
      <c r="D535" t="s">
        <v>353</v>
      </c>
      <c r="E535" t="s">
        <v>856</v>
      </c>
      <c r="F535" t="s">
        <v>854</v>
      </c>
      <c r="G535" t="s">
        <v>855</v>
      </c>
      <c r="H535" t="s">
        <v>0</v>
      </c>
      <c r="I535"/>
    </row>
    <row r="536" spans="1:9" s="256" customFormat="1" x14ac:dyDescent="0.15">
      <c r="A536"/>
      <c r="B536"/>
      <c r="C536" t="s">
        <v>877</v>
      </c>
      <c r="D536" t="s">
        <v>353</v>
      </c>
      <c r="E536" t="s">
        <v>857</v>
      </c>
      <c r="F536" t="s">
        <v>854</v>
      </c>
      <c r="G536" t="s">
        <v>855</v>
      </c>
      <c r="H536" t="s">
        <v>0</v>
      </c>
      <c r="I536"/>
    </row>
    <row r="537" spans="1:9" s="256" customFormat="1" x14ac:dyDescent="0.15">
      <c r="A537"/>
      <c r="B537"/>
      <c r="C537" t="s">
        <v>877</v>
      </c>
      <c r="D537" t="s">
        <v>353</v>
      </c>
      <c r="E537" t="s">
        <v>858</v>
      </c>
      <c r="F537" t="s">
        <v>854</v>
      </c>
      <c r="G537" t="s">
        <v>855</v>
      </c>
      <c r="H537" t="s">
        <v>0</v>
      </c>
      <c r="I537"/>
    </row>
    <row r="538" spans="1:9" s="256" customFormat="1" x14ac:dyDescent="0.15">
      <c r="A538"/>
      <c r="B538"/>
      <c r="C538" t="s">
        <v>877</v>
      </c>
      <c r="D538" t="s">
        <v>353</v>
      </c>
      <c r="E538" t="s">
        <v>859</v>
      </c>
      <c r="F538" t="s">
        <v>854</v>
      </c>
      <c r="G538" t="s">
        <v>855</v>
      </c>
      <c r="H538" t="s">
        <v>0</v>
      </c>
      <c r="I538"/>
    </row>
    <row r="539" spans="1:9" s="256" customFormat="1" x14ac:dyDescent="0.15">
      <c r="A539"/>
      <c r="B539"/>
      <c r="C539" t="s">
        <v>877</v>
      </c>
      <c r="D539" t="s">
        <v>353</v>
      </c>
      <c r="E539" t="s">
        <v>860</v>
      </c>
      <c r="F539" t="s">
        <v>854</v>
      </c>
      <c r="G539" t="s">
        <v>855</v>
      </c>
      <c r="H539" t="s">
        <v>0</v>
      </c>
      <c r="I539"/>
    </row>
    <row r="540" spans="1:9" s="256" customFormat="1" x14ac:dyDescent="0.15">
      <c r="A540"/>
      <c r="B540"/>
      <c r="C540" t="s">
        <v>877</v>
      </c>
      <c r="D540" t="s">
        <v>353</v>
      </c>
      <c r="E540" t="s">
        <v>861</v>
      </c>
      <c r="F540" t="s">
        <v>854</v>
      </c>
      <c r="G540" t="s">
        <v>855</v>
      </c>
      <c r="H540" t="s">
        <v>0</v>
      </c>
      <c r="I540"/>
    </row>
    <row r="541" spans="1:9" s="256" customFormat="1" x14ac:dyDescent="0.15">
      <c r="A541"/>
      <c r="B541"/>
      <c r="C541" t="s">
        <v>877</v>
      </c>
      <c r="D541" t="s">
        <v>353</v>
      </c>
      <c r="E541" t="s">
        <v>862</v>
      </c>
      <c r="F541" t="s">
        <v>854</v>
      </c>
      <c r="G541" t="s">
        <v>855</v>
      </c>
      <c r="H541" t="s">
        <v>0</v>
      </c>
      <c r="I541"/>
    </row>
    <row r="542" spans="1:9" x14ac:dyDescent="0.15">
      <c r="C542" t="s">
        <v>877</v>
      </c>
      <c r="D542" t="s">
        <v>353</v>
      </c>
      <c r="E542" t="s">
        <v>863</v>
      </c>
      <c r="F542" t="s">
        <v>854</v>
      </c>
      <c r="G542" t="s">
        <v>855</v>
      </c>
      <c r="H542" t="s">
        <v>0</v>
      </c>
    </row>
    <row r="543" spans="1:9" x14ac:dyDescent="0.15">
      <c r="C543" t="s">
        <v>877</v>
      </c>
      <c r="D543" t="s">
        <v>353</v>
      </c>
      <c r="E543" t="s">
        <v>864</v>
      </c>
      <c r="F543" t="s">
        <v>854</v>
      </c>
      <c r="G543" t="s">
        <v>855</v>
      </c>
      <c r="H543" t="s">
        <v>0</v>
      </c>
    </row>
    <row r="544" spans="1:9" x14ac:dyDescent="0.15">
      <c r="C544" t="s">
        <v>877</v>
      </c>
      <c r="D544" t="s">
        <v>353</v>
      </c>
      <c r="E544" t="s">
        <v>865</v>
      </c>
      <c r="F544" t="s">
        <v>854</v>
      </c>
      <c r="G544" t="s">
        <v>855</v>
      </c>
      <c r="H544" t="s">
        <v>866</v>
      </c>
    </row>
    <row r="545" spans="3:8" x14ac:dyDescent="0.15">
      <c r="C545" t="s">
        <v>877</v>
      </c>
      <c r="D545" t="s">
        <v>353</v>
      </c>
      <c r="E545" t="s">
        <v>867</v>
      </c>
      <c r="F545" t="s">
        <v>854</v>
      </c>
      <c r="G545" t="s">
        <v>855</v>
      </c>
      <c r="H545" t="s">
        <v>866</v>
      </c>
    </row>
    <row r="546" spans="3:8" x14ac:dyDescent="0.15">
      <c r="C546" t="s">
        <v>877</v>
      </c>
      <c r="D546" t="s">
        <v>353</v>
      </c>
      <c r="E546" t="s">
        <v>868</v>
      </c>
      <c r="F546" t="s">
        <v>854</v>
      </c>
      <c r="G546" t="s">
        <v>855</v>
      </c>
      <c r="H546" t="s">
        <v>0</v>
      </c>
    </row>
    <row r="547" spans="3:8" x14ac:dyDescent="0.15">
      <c r="C547" t="s">
        <v>877</v>
      </c>
      <c r="D547" t="s">
        <v>353</v>
      </c>
      <c r="E547" t="s">
        <v>869</v>
      </c>
      <c r="F547" t="s">
        <v>854</v>
      </c>
      <c r="G547" t="s">
        <v>855</v>
      </c>
      <c r="H547" t="s">
        <v>0</v>
      </c>
    </row>
    <row r="548" spans="3:8" x14ac:dyDescent="0.15">
      <c r="C548" t="s">
        <v>877</v>
      </c>
      <c r="D548" t="s">
        <v>353</v>
      </c>
      <c r="E548" t="s">
        <v>870</v>
      </c>
      <c r="F548" t="s">
        <v>854</v>
      </c>
      <c r="G548" t="s">
        <v>855</v>
      </c>
      <c r="H548" t="s">
        <v>0</v>
      </c>
    </row>
    <row r="549" spans="3:8" x14ac:dyDescent="0.15">
      <c r="C549" t="s">
        <v>877</v>
      </c>
      <c r="D549" t="s">
        <v>353</v>
      </c>
      <c r="E549" t="s">
        <v>871</v>
      </c>
      <c r="F549" t="s">
        <v>854</v>
      </c>
      <c r="G549" t="s">
        <v>855</v>
      </c>
      <c r="H549" t="s">
        <v>0</v>
      </c>
    </row>
    <row r="550" spans="3:8" x14ac:dyDescent="0.15">
      <c r="C550" t="s">
        <v>877</v>
      </c>
      <c r="D550" t="s">
        <v>353</v>
      </c>
      <c r="E550" t="s">
        <v>872</v>
      </c>
      <c r="F550" t="s">
        <v>854</v>
      </c>
      <c r="G550" t="s">
        <v>855</v>
      </c>
      <c r="H550" t="s">
        <v>0</v>
      </c>
    </row>
    <row r="551" spans="3:8" x14ac:dyDescent="0.15">
      <c r="C551" t="s">
        <v>877</v>
      </c>
      <c r="D551" t="s">
        <v>353</v>
      </c>
      <c r="E551" t="s">
        <v>873</v>
      </c>
      <c r="F551" t="s">
        <v>854</v>
      </c>
      <c r="G551" t="s">
        <v>855</v>
      </c>
      <c r="H551" t="s">
        <v>0</v>
      </c>
    </row>
    <row r="552" spans="3:8" x14ac:dyDescent="0.15">
      <c r="C552" t="s">
        <v>877</v>
      </c>
      <c r="D552" t="s">
        <v>379</v>
      </c>
      <c r="E552" t="s">
        <v>853</v>
      </c>
      <c r="F552" t="s">
        <v>854</v>
      </c>
      <c r="G552" t="s">
        <v>855</v>
      </c>
      <c r="H552" t="s">
        <v>0</v>
      </c>
    </row>
    <row r="553" spans="3:8" x14ac:dyDescent="0.15">
      <c r="C553" t="s">
        <v>877</v>
      </c>
      <c r="D553" t="s">
        <v>379</v>
      </c>
      <c r="E553" t="s">
        <v>856</v>
      </c>
      <c r="F553" t="s">
        <v>854</v>
      </c>
      <c r="G553" t="s">
        <v>855</v>
      </c>
      <c r="H553" t="s">
        <v>0</v>
      </c>
    </row>
    <row r="554" spans="3:8" x14ac:dyDescent="0.15">
      <c r="C554" t="s">
        <v>877</v>
      </c>
      <c r="D554" t="s">
        <v>379</v>
      </c>
      <c r="E554" t="s">
        <v>857</v>
      </c>
      <c r="F554" t="s">
        <v>854</v>
      </c>
      <c r="G554" t="s">
        <v>855</v>
      </c>
      <c r="H554" t="s">
        <v>0</v>
      </c>
    </row>
    <row r="555" spans="3:8" x14ac:dyDescent="0.15">
      <c r="C555" t="s">
        <v>877</v>
      </c>
      <c r="D555" t="s">
        <v>379</v>
      </c>
      <c r="E555" t="s">
        <v>858</v>
      </c>
      <c r="F555" t="s">
        <v>854</v>
      </c>
      <c r="G555" t="s">
        <v>855</v>
      </c>
      <c r="H555" t="s">
        <v>0</v>
      </c>
    </row>
    <row r="556" spans="3:8" x14ac:dyDescent="0.15">
      <c r="C556" t="s">
        <v>877</v>
      </c>
      <c r="D556" t="s">
        <v>379</v>
      </c>
      <c r="E556" t="s">
        <v>859</v>
      </c>
      <c r="F556" t="s">
        <v>854</v>
      </c>
      <c r="G556" t="s">
        <v>855</v>
      </c>
      <c r="H556" t="s">
        <v>0</v>
      </c>
    </row>
    <row r="557" spans="3:8" x14ac:dyDescent="0.15">
      <c r="C557" t="s">
        <v>877</v>
      </c>
      <c r="D557" t="s">
        <v>379</v>
      </c>
      <c r="E557" t="s">
        <v>860</v>
      </c>
      <c r="F557" t="s">
        <v>854</v>
      </c>
      <c r="G557" t="s">
        <v>855</v>
      </c>
      <c r="H557" t="s">
        <v>0</v>
      </c>
    </row>
    <row r="558" spans="3:8" x14ac:dyDescent="0.15">
      <c r="C558" t="s">
        <v>877</v>
      </c>
      <c r="D558" t="s">
        <v>379</v>
      </c>
      <c r="E558" t="s">
        <v>861</v>
      </c>
      <c r="F558" t="s">
        <v>854</v>
      </c>
      <c r="G558" t="s">
        <v>855</v>
      </c>
      <c r="H558" t="s">
        <v>0</v>
      </c>
    </row>
    <row r="559" spans="3:8" x14ac:dyDescent="0.15">
      <c r="C559" t="s">
        <v>877</v>
      </c>
      <c r="D559" t="s">
        <v>379</v>
      </c>
      <c r="E559" t="s">
        <v>862</v>
      </c>
      <c r="F559" t="s">
        <v>854</v>
      </c>
      <c r="G559" t="s">
        <v>855</v>
      </c>
      <c r="H559" t="s">
        <v>0</v>
      </c>
    </row>
    <row r="560" spans="3:8" x14ac:dyDescent="0.15">
      <c r="C560" t="s">
        <v>877</v>
      </c>
      <c r="D560" t="s">
        <v>379</v>
      </c>
      <c r="E560" t="s">
        <v>863</v>
      </c>
      <c r="F560" t="s">
        <v>854</v>
      </c>
      <c r="G560" t="s">
        <v>855</v>
      </c>
      <c r="H560" t="s">
        <v>0</v>
      </c>
    </row>
    <row r="561" spans="3:8" x14ac:dyDescent="0.15">
      <c r="C561" t="s">
        <v>877</v>
      </c>
      <c r="D561" t="s">
        <v>379</v>
      </c>
      <c r="E561" t="s">
        <v>864</v>
      </c>
      <c r="F561" t="s">
        <v>854</v>
      </c>
      <c r="G561" t="s">
        <v>855</v>
      </c>
      <c r="H561" t="s">
        <v>0</v>
      </c>
    </row>
    <row r="562" spans="3:8" x14ac:dyDescent="0.15">
      <c r="C562" t="s">
        <v>877</v>
      </c>
      <c r="D562" t="s">
        <v>379</v>
      </c>
      <c r="E562" t="s">
        <v>865</v>
      </c>
      <c r="F562" t="s">
        <v>854</v>
      </c>
      <c r="G562" t="s">
        <v>855</v>
      </c>
      <c r="H562" t="s">
        <v>0</v>
      </c>
    </row>
    <row r="563" spans="3:8" x14ac:dyDescent="0.15">
      <c r="C563" t="s">
        <v>877</v>
      </c>
      <c r="D563" t="s">
        <v>379</v>
      </c>
      <c r="E563" t="s">
        <v>867</v>
      </c>
      <c r="F563" t="s">
        <v>854</v>
      </c>
      <c r="G563" t="s">
        <v>855</v>
      </c>
      <c r="H563" t="s">
        <v>0</v>
      </c>
    </row>
    <row r="564" spans="3:8" x14ac:dyDescent="0.15">
      <c r="C564" t="s">
        <v>877</v>
      </c>
      <c r="D564" t="s">
        <v>379</v>
      </c>
      <c r="E564" t="s">
        <v>868</v>
      </c>
      <c r="F564" t="s">
        <v>854</v>
      </c>
      <c r="G564" t="s">
        <v>855</v>
      </c>
      <c r="H564" t="s">
        <v>0</v>
      </c>
    </row>
    <row r="565" spans="3:8" x14ac:dyDescent="0.15">
      <c r="C565" t="s">
        <v>877</v>
      </c>
      <c r="D565" t="s">
        <v>379</v>
      </c>
      <c r="E565" t="s">
        <v>869</v>
      </c>
      <c r="F565" t="s">
        <v>854</v>
      </c>
      <c r="G565" t="s">
        <v>855</v>
      </c>
      <c r="H565" t="s">
        <v>0</v>
      </c>
    </row>
    <row r="566" spans="3:8" x14ac:dyDescent="0.15">
      <c r="C566" t="s">
        <v>877</v>
      </c>
      <c r="D566" t="s">
        <v>379</v>
      </c>
      <c r="E566" t="s">
        <v>870</v>
      </c>
      <c r="F566" t="s">
        <v>854</v>
      </c>
      <c r="G566" t="s">
        <v>855</v>
      </c>
      <c r="H566" t="s">
        <v>0</v>
      </c>
    </row>
    <row r="567" spans="3:8" x14ac:dyDescent="0.15">
      <c r="C567" t="s">
        <v>877</v>
      </c>
      <c r="D567" t="s">
        <v>379</v>
      </c>
      <c r="E567" t="s">
        <v>871</v>
      </c>
      <c r="F567" t="s">
        <v>854</v>
      </c>
      <c r="G567" t="s">
        <v>855</v>
      </c>
      <c r="H567" t="s">
        <v>0</v>
      </c>
    </row>
    <row r="568" spans="3:8" x14ac:dyDescent="0.15">
      <c r="C568" t="s">
        <v>877</v>
      </c>
      <c r="D568" t="s">
        <v>379</v>
      </c>
      <c r="E568" t="s">
        <v>872</v>
      </c>
      <c r="F568" t="s">
        <v>854</v>
      </c>
      <c r="G568" t="s">
        <v>855</v>
      </c>
      <c r="H568" t="s">
        <v>0</v>
      </c>
    </row>
    <row r="569" spans="3:8" x14ac:dyDescent="0.15">
      <c r="C569" t="s">
        <v>877</v>
      </c>
      <c r="D569" t="s">
        <v>379</v>
      </c>
      <c r="E569" t="s">
        <v>873</v>
      </c>
      <c r="F569" t="s">
        <v>854</v>
      </c>
      <c r="G569" t="s">
        <v>855</v>
      </c>
      <c r="H569" t="s">
        <v>0</v>
      </c>
    </row>
  </sheetData>
  <mergeCells count="1">
    <mergeCell ref="B4:F4"/>
  </mergeCell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8" tint="0.39997558519241921"/>
  </sheetPr>
  <dimension ref="A1:AV170"/>
  <sheetViews>
    <sheetView workbookViewId="0">
      <selection activeCell="E34" sqref="E34:E35"/>
    </sheetView>
  </sheetViews>
  <sheetFormatPr baseColWidth="10" defaultRowHeight="15" x14ac:dyDescent="0.2"/>
  <cols>
    <col min="1" max="1" width="10.83203125" style="311"/>
    <col min="2" max="2" width="25.6640625" style="311" bestFit="1" customWidth="1"/>
    <col min="3" max="3" width="12.5" style="311" bestFit="1" customWidth="1"/>
    <col min="4" max="4" width="58" style="311" customWidth="1"/>
    <col min="5" max="6" width="10.83203125" style="311"/>
    <col min="7" max="7" width="12.83203125" style="311" customWidth="1"/>
    <col min="8" max="8" width="10.83203125" style="311"/>
    <col min="9" max="9" width="11.1640625" style="311" customWidth="1"/>
    <col min="10" max="10" width="16.83203125" style="311" customWidth="1"/>
    <col min="11" max="11" width="21.5" style="311" customWidth="1"/>
    <col min="12" max="12" width="11.1640625" style="311" customWidth="1"/>
    <col min="13" max="16384" width="10.83203125" style="311"/>
  </cols>
  <sheetData>
    <row r="1" spans="1:48" ht="30" customHeight="1" thickBot="1" x14ac:dyDescent="0.3">
      <c r="A1" s="305"/>
      <c r="B1" s="304" t="s">
        <v>512</v>
      </c>
      <c r="C1" s="306"/>
      <c r="D1" s="305"/>
      <c r="E1" s="307"/>
      <c r="F1" s="308"/>
      <c r="G1" s="308"/>
      <c r="H1" s="308"/>
      <c r="I1" s="308"/>
      <c r="J1" s="308"/>
      <c r="K1" s="308"/>
      <c r="L1" s="308"/>
      <c r="M1" s="308"/>
      <c r="N1" s="308"/>
      <c r="O1" s="308"/>
      <c r="P1" s="308"/>
      <c r="Q1" s="308"/>
      <c r="R1" s="308"/>
      <c r="S1" s="308"/>
      <c r="T1" s="308"/>
      <c r="U1" s="308"/>
      <c r="V1" s="308"/>
      <c r="W1" s="308"/>
      <c r="X1" s="308"/>
      <c r="Y1" s="308"/>
      <c r="Z1" s="308"/>
      <c r="AA1" s="308"/>
      <c r="AB1" s="308"/>
      <c r="AC1" s="309"/>
      <c r="AD1" s="310"/>
      <c r="AE1" s="310"/>
    </row>
    <row r="2" spans="1:48" x14ac:dyDescent="0.2">
      <c r="A2" s="305"/>
      <c r="B2" s="306"/>
      <c r="C2" s="306"/>
      <c r="D2" s="305"/>
      <c r="E2" s="307"/>
      <c r="F2" s="308"/>
      <c r="G2" s="308"/>
      <c r="H2" s="308"/>
      <c r="I2" s="308"/>
      <c r="J2" s="308"/>
      <c r="K2" s="308"/>
      <c r="L2" s="308"/>
      <c r="M2" s="308"/>
      <c r="N2" s="308"/>
      <c r="O2" s="308"/>
      <c r="P2" s="308"/>
      <c r="Q2" s="308"/>
      <c r="R2" s="308"/>
      <c r="S2" s="308"/>
      <c r="T2" s="308"/>
      <c r="U2" s="308"/>
      <c r="V2" s="308"/>
      <c r="W2" s="308"/>
      <c r="X2" s="308"/>
      <c r="Y2" s="308"/>
      <c r="Z2" s="308"/>
      <c r="AA2" s="308"/>
      <c r="AB2" s="308"/>
    </row>
    <row r="3" spans="1:48" x14ac:dyDescent="0.2">
      <c r="A3" s="305"/>
      <c r="B3" s="403" t="s">
        <v>585</v>
      </c>
      <c r="C3" s="404"/>
      <c r="D3" s="314"/>
      <c r="E3" s="315"/>
      <c r="F3" s="316"/>
      <c r="G3" s="317"/>
      <c r="H3" s="317"/>
      <c r="I3" s="308"/>
      <c r="J3" s="317"/>
      <c r="K3" s="317"/>
      <c r="L3" s="317"/>
      <c r="M3" s="317"/>
      <c r="N3" s="317"/>
      <c r="O3" s="317"/>
      <c r="P3" s="317"/>
      <c r="Q3" s="317"/>
      <c r="R3" s="317"/>
      <c r="S3" s="317"/>
      <c r="T3" s="317"/>
      <c r="U3" s="308"/>
      <c r="V3" s="317"/>
      <c r="W3" s="317"/>
      <c r="X3" s="317"/>
      <c r="Y3" s="317"/>
      <c r="Z3" s="317"/>
      <c r="AA3" s="317"/>
      <c r="AB3" s="317"/>
    </row>
    <row r="4" spans="1:48" ht="12" customHeight="1" x14ac:dyDescent="0.2">
      <c r="A4" s="305"/>
      <c r="B4" s="746" t="s">
        <v>615</v>
      </c>
      <c r="C4" s="747"/>
      <c r="D4" s="747"/>
      <c r="E4" s="747"/>
      <c r="F4" s="748"/>
      <c r="G4" s="312"/>
      <c r="H4" s="312"/>
      <c r="I4" s="308"/>
      <c r="J4" s="312"/>
      <c r="K4" s="312"/>
      <c r="L4" s="312"/>
      <c r="M4" s="312"/>
      <c r="N4" s="312"/>
      <c r="O4" s="312"/>
      <c r="P4" s="312"/>
      <c r="Q4" s="312"/>
      <c r="R4" s="312"/>
      <c r="S4" s="312"/>
      <c r="T4" s="312"/>
      <c r="U4" s="308"/>
      <c r="V4" s="312"/>
      <c r="W4" s="312"/>
      <c r="X4" s="312"/>
      <c r="Y4" s="312"/>
      <c r="Z4" s="312"/>
      <c r="AA4" s="312"/>
      <c r="AB4" s="312"/>
    </row>
    <row r="5" spans="1:48" ht="12" customHeight="1" x14ac:dyDescent="0.2">
      <c r="A5" s="305"/>
      <c r="B5" s="431"/>
      <c r="C5" s="431"/>
      <c r="D5" s="431"/>
      <c r="E5" s="431"/>
      <c r="F5" s="431"/>
      <c r="G5" s="312"/>
      <c r="H5" s="312"/>
      <c r="I5" s="308"/>
      <c r="J5" s="312"/>
      <c r="K5" s="312"/>
      <c r="L5" s="312"/>
      <c r="M5" s="312"/>
      <c r="N5" s="312"/>
      <c r="O5" s="312"/>
      <c r="P5" s="312"/>
      <c r="Q5" s="312"/>
      <c r="R5" s="312"/>
      <c r="S5" s="312"/>
      <c r="T5" s="312"/>
      <c r="U5" s="308"/>
      <c r="V5" s="312"/>
      <c r="W5" s="312"/>
      <c r="X5" s="312"/>
      <c r="Y5" s="312"/>
      <c r="Z5" s="312"/>
      <c r="AA5" s="312"/>
      <c r="AB5" s="312"/>
    </row>
    <row r="6" spans="1:48" ht="12" customHeight="1" x14ac:dyDescent="0.2">
      <c r="A6" s="305"/>
      <c r="B6" s="318" t="s">
        <v>671</v>
      </c>
      <c r="C6" s="431"/>
      <c r="D6" s="431"/>
      <c r="E6" s="431"/>
      <c r="F6" s="431"/>
      <c r="G6" s="312"/>
      <c r="H6" s="312"/>
      <c r="I6" s="308"/>
      <c r="J6" s="312"/>
      <c r="K6" s="312"/>
      <c r="L6" s="312"/>
      <c r="M6" s="312"/>
      <c r="N6" s="312"/>
      <c r="O6" s="312"/>
      <c r="P6" s="312"/>
      <c r="Q6" s="312"/>
      <c r="R6" s="312"/>
      <c r="S6" s="312"/>
      <c r="T6" s="312"/>
      <c r="U6" s="308"/>
      <c r="V6" s="312"/>
      <c r="W6" s="312"/>
      <c r="X6" s="312"/>
      <c r="Y6" s="312"/>
      <c r="Z6" s="312"/>
      <c r="AA6" s="312"/>
      <c r="AB6" s="312"/>
    </row>
    <row r="7" spans="1:48" ht="12" customHeight="1" x14ac:dyDescent="0.2">
      <c r="A7" s="305"/>
      <c r="B7" s="319" t="s">
        <v>669</v>
      </c>
      <c r="C7" s="431"/>
      <c r="D7" s="431"/>
      <c r="E7" s="431"/>
      <c r="F7" s="431"/>
      <c r="G7" s="312"/>
      <c r="H7" s="312"/>
      <c r="I7" s="308"/>
      <c r="J7" s="312"/>
      <c r="K7" s="312"/>
      <c r="L7" s="312"/>
      <c r="M7" s="312"/>
      <c r="N7" s="312"/>
      <c r="O7" s="312"/>
      <c r="P7" s="312"/>
      <c r="Q7" s="312"/>
      <c r="R7" s="312"/>
      <c r="S7" s="312"/>
      <c r="T7" s="312"/>
      <c r="U7" s="308"/>
      <c r="V7" s="312"/>
      <c r="W7" s="312"/>
      <c r="X7" s="312"/>
      <c r="Y7" s="312"/>
      <c r="Z7" s="312"/>
      <c r="AA7" s="312"/>
      <c r="AB7" s="312"/>
    </row>
    <row r="8" spans="1:48" ht="12" customHeight="1" x14ac:dyDescent="0.2">
      <c r="A8" s="305"/>
      <c r="B8" s="320" t="s">
        <v>670</v>
      </c>
      <c r="C8" s="431"/>
      <c r="D8" s="431" t="s">
        <v>710</v>
      </c>
      <c r="E8" s="431"/>
      <c r="F8" s="431"/>
      <c r="G8" s="312"/>
      <c r="H8" s="312"/>
      <c r="I8" s="308"/>
      <c r="J8" s="312"/>
      <c r="K8" s="312"/>
      <c r="L8" s="312"/>
      <c r="M8" s="312"/>
      <c r="N8" s="312"/>
      <c r="O8" s="312"/>
      <c r="P8" s="312"/>
      <c r="Q8" s="312"/>
      <c r="R8" s="312"/>
      <c r="S8" s="312"/>
      <c r="T8" s="312"/>
      <c r="U8" s="308"/>
      <c r="V8" s="312"/>
      <c r="W8" s="312"/>
      <c r="X8" s="312"/>
      <c r="Y8" s="312"/>
      <c r="Z8" s="312"/>
      <c r="AA8" s="312"/>
      <c r="AB8" s="312"/>
    </row>
    <row r="9" spans="1:48" ht="12" customHeight="1" x14ac:dyDescent="0.2">
      <c r="A9" s="305"/>
      <c r="B9" s="321" t="s">
        <v>674</v>
      </c>
      <c r="C9" s="431"/>
      <c r="D9" s="431" t="s">
        <v>710</v>
      </c>
      <c r="E9" s="431"/>
      <c r="F9" s="431"/>
      <c r="G9" s="312"/>
      <c r="H9" s="312"/>
      <c r="I9" s="308"/>
      <c r="J9" s="312"/>
      <c r="K9" s="312"/>
      <c r="L9" s="312"/>
      <c r="M9" s="312"/>
      <c r="N9" s="312"/>
      <c r="O9" s="312"/>
      <c r="P9" s="312"/>
      <c r="Q9" s="312"/>
      <c r="R9" s="312"/>
      <c r="S9" s="312"/>
      <c r="T9" s="312"/>
      <c r="U9" s="308"/>
      <c r="V9" s="312"/>
      <c r="W9" s="312"/>
      <c r="X9" s="312"/>
      <c r="Y9" s="312"/>
      <c r="Z9" s="312"/>
      <c r="AA9" s="312"/>
      <c r="AB9" s="312"/>
    </row>
    <row r="10" spans="1:48" ht="12" customHeight="1" x14ac:dyDescent="0.2">
      <c r="A10" s="305"/>
      <c r="B10" s="431"/>
      <c r="C10" s="431"/>
      <c r="D10" s="431"/>
      <c r="E10" s="431"/>
      <c r="F10" s="431"/>
      <c r="G10" s="312"/>
      <c r="H10" s="312"/>
      <c r="I10" s="308"/>
      <c r="J10" s="312"/>
      <c r="K10" s="312"/>
      <c r="L10" s="312"/>
      <c r="M10" s="312"/>
      <c r="N10" s="312"/>
      <c r="O10" s="312"/>
      <c r="P10" s="312"/>
      <c r="Q10" s="312"/>
      <c r="R10" s="312"/>
      <c r="S10" s="312"/>
      <c r="T10" s="312"/>
      <c r="U10" s="308"/>
      <c r="V10" s="312"/>
      <c r="W10" s="312"/>
      <c r="X10" s="312"/>
      <c r="Y10" s="312"/>
      <c r="Z10" s="312"/>
      <c r="AA10" s="312"/>
      <c r="AB10" s="312"/>
    </row>
    <row r="11" spans="1:48" ht="16" thickBot="1" x14ac:dyDescent="0.25">
      <c r="B11" s="309"/>
      <c r="C11" s="309"/>
      <c r="D11" s="309"/>
      <c r="E11" s="309"/>
      <c r="F11" s="309"/>
      <c r="G11" s="309"/>
      <c r="H11" s="309"/>
      <c r="I11" s="309"/>
      <c r="J11" s="309"/>
      <c r="K11" s="309"/>
      <c r="L11" s="309"/>
      <c r="M11" s="309"/>
      <c r="N11" s="309"/>
      <c r="O11" s="309"/>
      <c r="P11" s="309"/>
      <c r="Q11" s="309"/>
      <c r="R11" s="309"/>
      <c r="S11" s="309"/>
      <c r="T11" s="309"/>
      <c r="U11" s="309"/>
      <c r="V11" s="309"/>
      <c r="W11" s="309"/>
      <c r="X11" s="309"/>
      <c r="Y11" s="309"/>
      <c r="Z11" s="309"/>
      <c r="AA11" s="309"/>
      <c r="AB11" s="309"/>
    </row>
    <row r="12" spans="1:48" x14ac:dyDescent="0.2">
      <c r="A12" s="322"/>
      <c r="B12" s="323"/>
      <c r="C12" s="323"/>
      <c r="D12" s="323"/>
      <c r="E12" s="323"/>
      <c r="F12" s="323"/>
      <c r="G12" s="323"/>
      <c r="H12" s="323"/>
      <c r="I12" s="323"/>
      <c r="J12" s="323" t="s">
        <v>794</v>
      </c>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3"/>
      <c r="AI12" s="323"/>
      <c r="AJ12" s="323"/>
      <c r="AK12" s="323"/>
      <c r="AL12" s="323"/>
      <c r="AM12" s="323"/>
      <c r="AN12" s="323"/>
      <c r="AO12" s="323"/>
      <c r="AP12" s="323"/>
      <c r="AQ12" s="323"/>
      <c r="AR12" s="323"/>
      <c r="AS12" s="323"/>
      <c r="AT12" s="323"/>
    </row>
    <row r="13" spans="1:48" x14ac:dyDescent="0.2">
      <c r="A13" s="350"/>
      <c r="B13" s="373"/>
      <c r="C13" s="373"/>
      <c r="D13" s="528"/>
      <c r="E13" s="373"/>
      <c r="F13" s="373"/>
      <c r="G13" s="373"/>
      <c r="H13" s="323"/>
      <c r="I13" s="323"/>
      <c r="K13" s="323"/>
      <c r="L13" s="527" t="s">
        <v>512</v>
      </c>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c r="AP13" s="323"/>
      <c r="AQ13" s="323"/>
      <c r="AR13" s="323"/>
      <c r="AS13" s="323"/>
      <c r="AT13" s="323"/>
    </row>
    <row r="14" spans="1:48" x14ac:dyDescent="0.2">
      <c r="A14" s="350"/>
      <c r="B14" s="373"/>
      <c r="C14" s="373"/>
      <c r="D14" s="528"/>
      <c r="E14" s="373"/>
      <c r="F14" s="373"/>
      <c r="G14" s="373"/>
      <c r="H14" s="323"/>
      <c r="I14" s="323"/>
      <c r="K14" s="525" t="s">
        <v>712</v>
      </c>
      <c r="L14" s="525">
        <v>3273</v>
      </c>
      <c r="M14" s="323"/>
      <c r="N14" s="323"/>
      <c r="O14" s="323"/>
      <c r="P14" s="323"/>
      <c r="Q14" s="323"/>
      <c r="R14" s="323"/>
      <c r="S14" s="323"/>
      <c r="T14" s="323"/>
      <c r="U14" s="323"/>
      <c r="V14" s="323"/>
      <c r="W14" s="323"/>
      <c r="X14" s="323"/>
      <c r="Y14" s="323"/>
      <c r="Z14" s="323"/>
      <c r="AA14" s="323"/>
      <c r="AB14" s="323"/>
      <c r="AC14" s="323"/>
      <c r="AD14" s="323"/>
      <c r="AE14" s="323"/>
      <c r="AF14" s="323"/>
      <c r="AG14" s="323"/>
      <c r="AH14" s="323"/>
      <c r="AI14" s="323"/>
      <c r="AJ14" s="323"/>
      <c r="AK14" s="323"/>
      <c r="AL14" s="323"/>
      <c r="AM14" s="323"/>
      <c r="AN14" s="323"/>
      <c r="AO14" s="323"/>
      <c r="AP14" s="323"/>
      <c r="AQ14" s="323"/>
      <c r="AR14" s="323"/>
      <c r="AS14" s="323"/>
      <c r="AT14" s="323"/>
    </row>
    <row r="15" spans="1:48" x14ac:dyDescent="0.2">
      <c r="A15" s="350"/>
      <c r="B15" s="373"/>
      <c r="C15" s="373"/>
      <c r="D15" s="373"/>
      <c r="E15" s="373"/>
      <c r="F15" s="373"/>
      <c r="G15" s="373"/>
      <c r="H15" s="323"/>
      <c r="I15" s="323"/>
      <c r="K15" s="525"/>
      <c r="L15" s="525"/>
      <c r="M15" s="323"/>
      <c r="N15" s="323"/>
      <c r="O15" s="323"/>
      <c r="P15" s="323"/>
      <c r="Q15" s="323"/>
      <c r="R15" s="323"/>
      <c r="S15" s="323"/>
      <c r="T15" s="323"/>
      <c r="U15" s="323"/>
      <c r="V15" s="323"/>
      <c r="W15" s="323"/>
      <c r="X15" s="323"/>
      <c r="Y15" s="323"/>
      <c r="Z15" s="323"/>
      <c r="AA15" s="323"/>
      <c r="AB15" s="323"/>
      <c r="AC15" s="323"/>
      <c r="AD15" s="323"/>
      <c r="AE15" s="323"/>
      <c r="AF15" s="323"/>
      <c r="AG15" s="323"/>
      <c r="AH15" s="323"/>
      <c r="AI15" s="323"/>
      <c r="AJ15" s="323"/>
      <c r="AK15" s="323"/>
      <c r="AL15" s="323"/>
      <c r="AM15" s="323"/>
      <c r="AN15" s="323"/>
      <c r="AO15" s="323"/>
      <c r="AP15" s="323"/>
      <c r="AQ15" s="323"/>
      <c r="AR15" s="323"/>
      <c r="AS15" s="323"/>
      <c r="AT15" s="323"/>
      <c r="AU15" s="323"/>
      <c r="AV15" s="323"/>
    </row>
    <row r="16" spans="1:48" x14ac:dyDescent="0.2">
      <c r="A16" s="350"/>
      <c r="B16" s="373"/>
      <c r="C16" s="373"/>
      <c r="D16" s="373"/>
      <c r="E16" s="528"/>
      <c r="F16" s="528"/>
      <c r="G16" s="373"/>
      <c r="H16" s="323"/>
      <c r="I16" s="323"/>
      <c r="K16" s="525" t="s">
        <v>713</v>
      </c>
      <c r="L16" s="530">
        <v>0</v>
      </c>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3"/>
      <c r="AK16" s="323"/>
      <c r="AL16" s="323"/>
      <c r="AM16" s="323"/>
      <c r="AN16" s="323"/>
      <c r="AO16" s="323"/>
      <c r="AP16" s="323"/>
      <c r="AQ16" s="323"/>
      <c r="AR16" s="323"/>
      <c r="AS16" s="323"/>
      <c r="AT16" s="323"/>
      <c r="AU16" s="323"/>
      <c r="AV16" s="323"/>
    </row>
    <row r="17" spans="1:48" x14ac:dyDescent="0.2">
      <c r="A17" s="350"/>
      <c r="B17" s="373"/>
      <c r="C17" s="373"/>
      <c r="D17" s="373"/>
      <c r="E17" s="373"/>
      <c r="F17" s="434"/>
      <c r="G17" s="373"/>
      <c r="H17" s="323"/>
      <c r="I17" s="323"/>
      <c r="K17" s="525"/>
      <c r="L17" s="530"/>
      <c r="M17" s="323"/>
      <c r="N17" s="323"/>
      <c r="O17" s="323"/>
      <c r="P17" s="323"/>
      <c r="Q17" s="323"/>
      <c r="R17" s="323"/>
      <c r="S17" s="323"/>
      <c r="T17" s="323"/>
      <c r="U17" s="323"/>
      <c r="V17" s="323"/>
      <c r="W17" s="323"/>
      <c r="X17" s="323"/>
      <c r="Y17" s="323"/>
      <c r="Z17" s="323"/>
      <c r="AA17" s="323"/>
      <c r="AB17" s="323"/>
      <c r="AC17" s="323"/>
      <c r="AD17" s="323"/>
      <c r="AE17" s="323"/>
      <c r="AF17" s="323"/>
      <c r="AG17" s="323"/>
      <c r="AH17" s="323"/>
      <c r="AI17" s="323"/>
      <c r="AJ17" s="323"/>
      <c r="AK17" s="323"/>
      <c r="AL17" s="323"/>
      <c r="AM17" s="323"/>
      <c r="AN17" s="323"/>
      <c r="AO17" s="323"/>
      <c r="AP17" s="323"/>
      <c r="AQ17" s="323"/>
      <c r="AR17" s="323"/>
      <c r="AS17" s="323"/>
      <c r="AT17" s="323"/>
      <c r="AU17" s="323"/>
      <c r="AV17" s="323"/>
    </row>
    <row r="18" spans="1:48" x14ac:dyDescent="0.2">
      <c r="A18" s="350"/>
      <c r="B18" s="373"/>
      <c r="C18" s="373"/>
      <c r="D18" s="373"/>
      <c r="E18" s="529"/>
      <c r="F18" s="434"/>
      <c r="G18" s="373"/>
      <c r="H18" s="323"/>
      <c r="I18" s="323"/>
      <c r="K18" s="525" t="s">
        <v>714</v>
      </c>
      <c r="L18" s="530">
        <v>4</v>
      </c>
      <c r="M18" s="323"/>
      <c r="N18" s="323"/>
      <c r="O18" s="323"/>
      <c r="P18" s="323"/>
      <c r="Q18" s="323"/>
      <c r="R18" s="323"/>
      <c r="S18" s="323"/>
      <c r="T18" s="323"/>
      <c r="U18" s="323"/>
      <c r="V18" s="323"/>
      <c r="W18" s="323"/>
      <c r="X18" s="323"/>
      <c r="Y18" s="323"/>
      <c r="Z18" s="323"/>
      <c r="AA18" s="323"/>
      <c r="AB18" s="323"/>
      <c r="AC18" s="323"/>
      <c r="AD18" s="323"/>
      <c r="AE18" s="323"/>
      <c r="AF18" s="323"/>
      <c r="AG18" s="323"/>
      <c r="AH18" s="323"/>
      <c r="AI18" s="323"/>
      <c r="AJ18" s="323"/>
      <c r="AK18" s="323"/>
      <c r="AL18" s="323"/>
      <c r="AM18" s="323"/>
      <c r="AN18" s="323"/>
      <c r="AO18" s="323"/>
      <c r="AP18" s="323"/>
      <c r="AQ18" s="323"/>
      <c r="AR18" s="323"/>
      <c r="AS18" s="323"/>
      <c r="AT18" s="323"/>
      <c r="AU18" s="323"/>
      <c r="AV18" s="323"/>
    </row>
    <row r="19" spans="1:48" x14ac:dyDescent="0.2">
      <c r="A19" s="350"/>
      <c r="B19" s="373"/>
      <c r="C19" s="373"/>
      <c r="D19" s="373"/>
      <c r="E19" s="529"/>
      <c r="F19" s="434"/>
      <c r="G19" s="373"/>
      <c r="H19" s="323"/>
      <c r="I19" s="323"/>
      <c r="K19" s="525"/>
      <c r="L19" s="530"/>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c r="AK19" s="323"/>
      <c r="AL19" s="323"/>
      <c r="AM19" s="323"/>
      <c r="AN19" s="323"/>
      <c r="AO19" s="323"/>
      <c r="AP19" s="323"/>
      <c r="AQ19" s="323"/>
      <c r="AR19" s="323"/>
      <c r="AS19" s="323"/>
      <c r="AT19" s="323"/>
      <c r="AU19" s="323"/>
      <c r="AV19" s="323"/>
    </row>
    <row r="20" spans="1:48" ht="14" customHeight="1" x14ac:dyDescent="0.2">
      <c r="A20" s="322"/>
      <c r="B20" s="305"/>
      <c r="C20" s="305"/>
      <c r="D20" s="305"/>
      <c r="E20" s="305"/>
      <c r="F20" s="305"/>
      <c r="G20" s="305"/>
      <c r="H20" s="305"/>
      <c r="I20" s="305"/>
      <c r="K20" s="526" t="s">
        <v>715</v>
      </c>
      <c r="L20" s="530">
        <v>2393</v>
      </c>
      <c r="M20" s="323"/>
      <c r="N20" s="323"/>
      <c r="O20" s="323"/>
      <c r="P20" s="323"/>
      <c r="Q20" s="323"/>
      <c r="R20" s="323"/>
      <c r="S20" s="323"/>
      <c r="T20" s="323"/>
      <c r="U20" s="323"/>
      <c r="V20" s="323"/>
      <c r="W20" s="323"/>
      <c r="X20" s="323"/>
      <c r="Y20" s="323"/>
      <c r="Z20" s="323"/>
      <c r="AA20" s="323"/>
      <c r="AB20" s="323"/>
      <c r="AC20" s="323"/>
      <c r="AD20" s="323"/>
      <c r="AE20" s="323"/>
      <c r="AF20" s="323"/>
      <c r="AG20" s="323"/>
      <c r="AH20" s="323"/>
      <c r="AI20" s="323"/>
      <c r="AJ20" s="323"/>
      <c r="AK20" s="323"/>
      <c r="AL20" s="323"/>
      <c r="AM20" s="323"/>
      <c r="AN20" s="323"/>
      <c r="AO20" s="323"/>
      <c r="AP20" s="323"/>
      <c r="AQ20" s="323"/>
      <c r="AR20" s="323"/>
      <c r="AS20" s="323"/>
      <c r="AT20" s="323"/>
      <c r="AU20" s="323"/>
      <c r="AV20" s="323"/>
    </row>
    <row r="21" spans="1:48" x14ac:dyDescent="0.2">
      <c r="A21" s="359"/>
      <c r="B21" s="323"/>
      <c r="C21" s="323"/>
      <c r="D21" s="323"/>
      <c r="E21" s="305"/>
      <c r="F21" s="323"/>
      <c r="G21" s="323"/>
      <c r="H21" s="323"/>
      <c r="I21" s="323"/>
      <c r="K21" s="525"/>
      <c r="L21" s="530"/>
      <c r="M21" s="323"/>
      <c r="N21" s="323"/>
      <c r="O21" s="323"/>
      <c r="P21" s="323"/>
      <c r="Q21" s="323"/>
      <c r="R21" s="323"/>
      <c r="S21" s="323"/>
      <c r="T21" s="323"/>
      <c r="U21" s="323"/>
      <c r="V21" s="323"/>
      <c r="W21" s="323"/>
      <c r="X21" s="323"/>
      <c r="Y21" s="323"/>
      <c r="Z21" s="323"/>
      <c r="AA21" s="323"/>
      <c r="AB21" s="323"/>
      <c r="AC21" s="323"/>
      <c r="AD21" s="323"/>
      <c r="AE21" s="323"/>
      <c r="AF21" s="323"/>
      <c r="AG21" s="323"/>
      <c r="AH21" s="323"/>
      <c r="AI21" s="323"/>
      <c r="AJ21" s="323"/>
      <c r="AK21" s="323"/>
      <c r="AL21" s="323"/>
      <c r="AM21" s="323"/>
      <c r="AN21" s="323"/>
      <c r="AO21" s="323"/>
      <c r="AP21" s="323"/>
      <c r="AQ21" s="323"/>
      <c r="AR21" s="323"/>
      <c r="AS21" s="323"/>
      <c r="AT21" s="323"/>
      <c r="AU21" s="323"/>
      <c r="AV21" s="323"/>
    </row>
    <row r="22" spans="1:48" x14ac:dyDescent="0.2">
      <c r="A22" s="359"/>
      <c r="C22" s="325"/>
      <c r="D22" s="323"/>
      <c r="E22" s="323"/>
      <c r="F22" s="323"/>
      <c r="G22" s="323"/>
      <c r="H22" s="305"/>
      <c r="I22" s="305"/>
      <c r="K22" s="525" t="s">
        <v>716</v>
      </c>
      <c r="L22" s="530">
        <v>-155</v>
      </c>
      <c r="M22" s="323"/>
      <c r="N22" s="323"/>
      <c r="O22" s="323"/>
      <c r="P22" s="323"/>
      <c r="Q22" s="323"/>
      <c r="R22" s="323"/>
      <c r="S22" s="323"/>
      <c r="T22" s="323"/>
      <c r="U22" s="323"/>
      <c r="V22" s="323"/>
      <c r="W22" s="323"/>
      <c r="X22" s="323"/>
      <c r="Y22" s="323"/>
      <c r="Z22" s="323"/>
      <c r="AA22" s="323"/>
      <c r="AB22" s="323"/>
      <c r="AC22" s="323"/>
      <c r="AD22" s="323"/>
      <c r="AE22" s="323"/>
      <c r="AF22" s="323"/>
      <c r="AG22" s="323"/>
      <c r="AH22" s="323"/>
      <c r="AI22" s="323"/>
      <c r="AJ22" s="323"/>
      <c r="AK22" s="323"/>
      <c r="AL22" s="323"/>
      <c r="AM22" s="323"/>
      <c r="AN22" s="323"/>
      <c r="AO22" s="323"/>
      <c r="AP22" s="323"/>
      <c r="AQ22" s="323"/>
      <c r="AR22" s="323"/>
      <c r="AS22" s="323"/>
      <c r="AT22" s="323"/>
      <c r="AU22" s="323"/>
      <c r="AV22" s="323"/>
    </row>
    <row r="23" spans="1:48" x14ac:dyDescent="0.2">
      <c r="A23" s="322"/>
      <c r="B23" s="323"/>
      <c r="C23" s="323"/>
      <c r="D23" s="323"/>
      <c r="E23" s="323"/>
      <c r="F23" s="323"/>
      <c r="G23" s="323"/>
      <c r="H23" s="305"/>
      <c r="I23" s="305"/>
      <c r="K23" s="525"/>
      <c r="L23" s="530"/>
      <c r="M23" s="323"/>
      <c r="N23" s="323"/>
      <c r="O23" s="323"/>
      <c r="P23" s="323"/>
      <c r="Q23" s="323"/>
      <c r="R23" s="323"/>
      <c r="S23" s="323"/>
      <c r="T23" s="323"/>
      <c r="U23" s="323"/>
      <c r="V23" s="323"/>
      <c r="W23" s="323"/>
      <c r="X23" s="323"/>
      <c r="Y23" s="323"/>
      <c r="Z23" s="323"/>
      <c r="AA23" s="323"/>
      <c r="AB23" s="323"/>
      <c r="AC23" s="323"/>
      <c r="AD23" s="323"/>
      <c r="AE23" s="323"/>
      <c r="AF23" s="323"/>
      <c r="AG23" s="323"/>
      <c r="AH23" s="323"/>
      <c r="AI23" s="323"/>
      <c r="AJ23" s="323"/>
      <c r="AK23" s="323"/>
      <c r="AL23" s="323"/>
      <c r="AM23" s="323"/>
      <c r="AN23" s="323"/>
      <c r="AO23" s="323"/>
      <c r="AP23" s="323"/>
      <c r="AQ23" s="323"/>
      <c r="AR23" s="323"/>
      <c r="AS23" s="323"/>
      <c r="AT23" s="323"/>
      <c r="AU23" s="323"/>
      <c r="AV23" s="323"/>
    </row>
    <row r="24" spans="1:48" x14ac:dyDescent="0.2">
      <c r="A24" s="322"/>
      <c r="B24" s="323"/>
      <c r="C24" s="323"/>
      <c r="D24" s="323"/>
      <c r="E24" s="529"/>
      <c r="F24" s="323"/>
      <c r="G24" s="323"/>
      <c r="H24" s="305"/>
      <c r="I24" s="305"/>
      <c r="K24" s="525" t="s">
        <v>717</v>
      </c>
      <c r="L24" s="530">
        <v>22</v>
      </c>
      <c r="M24" s="323"/>
      <c r="N24" s="323"/>
      <c r="O24" s="323"/>
      <c r="P24" s="323"/>
      <c r="Q24" s="323"/>
      <c r="R24" s="323"/>
      <c r="S24" s="323"/>
      <c r="T24" s="323"/>
      <c r="U24" s="323"/>
      <c r="V24" s="323"/>
      <c r="W24" s="323"/>
      <c r="X24" s="323"/>
      <c r="Y24" s="323"/>
      <c r="Z24" s="323"/>
      <c r="AA24" s="323"/>
      <c r="AB24" s="323"/>
      <c r="AC24" s="323"/>
      <c r="AD24" s="323"/>
      <c r="AE24" s="323"/>
      <c r="AF24" s="323"/>
      <c r="AG24" s="323"/>
      <c r="AH24" s="323"/>
      <c r="AI24" s="323"/>
      <c r="AJ24" s="323"/>
      <c r="AK24" s="323"/>
      <c r="AL24" s="323"/>
      <c r="AM24" s="323"/>
      <c r="AN24" s="323"/>
      <c r="AO24" s="323"/>
      <c r="AP24" s="323"/>
      <c r="AQ24" s="323"/>
      <c r="AR24" s="323"/>
      <c r="AS24" s="323"/>
      <c r="AT24" s="323"/>
      <c r="AU24" s="323"/>
      <c r="AV24" s="323"/>
    </row>
    <row r="25" spans="1:48" x14ac:dyDescent="0.2">
      <c r="A25" s="322"/>
      <c r="B25" s="323"/>
      <c r="C25" s="323"/>
      <c r="D25" s="323"/>
      <c r="E25" s="323"/>
      <c r="F25" s="323"/>
      <c r="G25" s="323"/>
      <c r="H25" s="305"/>
      <c r="I25" s="305"/>
      <c r="K25" s="525"/>
      <c r="L25" s="530"/>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c r="AK25" s="323"/>
      <c r="AL25" s="323"/>
      <c r="AM25" s="323"/>
      <c r="AN25" s="323"/>
      <c r="AO25" s="323"/>
      <c r="AP25" s="323"/>
      <c r="AQ25" s="323"/>
      <c r="AR25" s="323"/>
      <c r="AS25" s="323"/>
      <c r="AT25" s="323"/>
      <c r="AU25" s="323"/>
      <c r="AV25" s="323"/>
    </row>
    <row r="26" spans="1:48" x14ac:dyDescent="0.2">
      <c r="A26" s="324"/>
      <c r="B26" s="323"/>
      <c r="C26" s="323"/>
      <c r="D26" s="305"/>
      <c r="E26" s="305"/>
      <c r="F26" s="305"/>
      <c r="G26" s="305"/>
      <c r="H26" s="305"/>
      <c r="I26" s="305"/>
      <c r="K26" s="525" t="s">
        <v>718</v>
      </c>
      <c r="L26" s="530">
        <v>1008</v>
      </c>
      <c r="M26" s="323"/>
      <c r="N26" s="323"/>
      <c r="O26" s="323"/>
      <c r="P26" s="323"/>
      <c r="Q26" s="323"/>
      <c r="R26" s="323"/>
      <c r="S26" s="323"/>
      <c r="T26" s="323"/>
      <c r="U26" s="323"/>
      <c r="V26" s="323"/>
      <c r="W26" s="323"/>
      <c r="X26" s="323"/>
      <c r="Y26" s="323"/>
      <c r="Z26" s="323"/>
      <c r="AA26" s="323"/>
      <c r="AB26" s="323"/>
      <c r="AC26" s="323"/>
      <c r="AD26" s="323"/>
      <c r="AE26" s="323"/>
      <c r="AF26" s="323"/>
      <c r="AG26" s="323"/>
      <c r="AH26" s="323"/>
      <c r="AI26" s="323"/>
      <c r="AJ26" s="323"/>
      <c r="AK26" s="323"/>
      <c r="AL26" s="323"/>
      <c r="AM26" s="323"/>
      <c r="AN26" s="323"/>
      <c r="AO26" s="323"/>
      <c r="AP26" s="323"/>
      <c r="AQ26" s="323"/>
      <c r="AR26" s="323"/>
      <c r="AS26" s="323"/>
      <c r="AT26" s="323"/>
      <c r="AU26" s="323"/>
      <c r="AV26" s="323"/>
    </row>
    <row r="27" spans="1:48" x14ac:dyDescent="0.2">
      <c r="A27" s="322"/>
      <c r="B27" s="323"/>
      <c r="C27" s="325" t="s">
        <v>620</v>
      </c>
      <c r="D27" s="305" t="s">
        <v>795</v>
      </c>
      <c r="E27">
        <f>L36-E28</f>
        <v>1542</v>
      </c>
      <c r="F27" s="305" t="s">
        <v>19</v>
      </c>
      <c r="G27" s="305"/>
      <c r="H27" s="305"/>
      <c r="I27" s="305"/>
      <c r="K27" s="525"/>
      <c r="L27" s="530"/>
      <c r="M27" s="323"/>
      <c r="N27" s="323"/>
      <c r="O27" s="323"/>
      <c r="P27" s="323"/>
      <c r="Q27" s="323"/>
      <c r="R27" s="323"/>
      <c r="S27" s="323"/>
      <c r="T27" s="323"/>
      <c r="U27" s="323"/>
      <c r="V27" s="323"/>
      <c r="W27" s="323"/>
      <c r="X27" s="323"/>
      <c r="Y27" s="323"/>
      <c r="Z27" s="323"/>
      <c r="AA27" s="323"/>
      <c r="AB27" s="323"/>
      <c r="AC27" s="323"/>
      <c r="AD27" s="323"/>
      <c r="AE27" s="323"/>
      <c r="AF27" s="323"/>
      <c r="AG27" s="323"/>
      <c r="AH27" s="323"/>
      <c r="AI27" s="323"/>
      <c r="AJ27" s="323"/>
      <c r="AK27" s="323"/>
      <c r="AL27" s="323"/>
      <c r="AM27" s="323"/>
      <c r="AN27" s="323"/>
      <c r="AO27" s="323"/>
      <c r="AP27" s="323"/>
      <c r="AQ27" s="323"/>
      <c r="AR27" s="323"/>
      <c r="AS27" s="323"/>
      <c r="AT27" s="323"/>
      <c r="AU27" s="323"/>
      <c r="AV27" s="323"/>
    </row>
    <row r="28" spans="1:48" x14ac:dyDescent="0.2">
      <c r="A28" s="322"/>
      <c r="B28" s="323"/>
      <c r="C28" s="323"/>
      <c r="D28" s="305" t="s">
        <v>808</v>
      </c>
      <c r="E28">
        <f>L26</f>
        <v>1008</v>
      </c>
      <c r="F28" s="305" t="s">
        <v>19</v>
      </c>
      <c r="G28" s="305"/>
      <c r="H28" s="305"/>
      <c r="I28" s="305"/>
      <c r="K28" s="525" t="s">
        <v>719</v>
      </c>
      <c r="L28" s="530">
        <v>0</v>
      </c>
      <c r="M28" s="323"/>
      <c r="N28" s="323"/>
      <c r="O28" s="323"/>
      <c r="P28" s="323"/>
      <c r="Q28" s="323"/>
      <c r="R28" s="323"/>
      <c r="S28" s="323"/>
      <c r="T28" s="323"/>
      <c r="U28" s="323"/>
      <c r="V28" s="323"/>
      <c r="W28" s="323"/>
      <c r="X28" s="323"/>
      <c r="Y28" s="323"/>
      <c r="Z28" s="323"/>
      <c r="AA28" s="323"/>
      <c r="AB28" s="323"/>
      <c r="AC28" s="323"/>
      <c r="AD28" s="323"/>
      <c r="AE28" s="323"/>
      <c r="AF28" s="323"/>
      <c r="AG28" s="323"/>
      <c r="AH28" s="323"/>
      <c r="AI28" s="323"/>
      <c r="AJ28" s="323"/>
      <c r="AK28" s="323"/>
      <c r="AL28" s="323"/>
      <c r="AM28" s="323"/>
      <c r="AN28" s="323"/>
      <c r="AO28" s="323"/>
      <c r="AP28" s="323"/>
      <c r="AQ28" s="323"/>
      <c r="AR28" s="323"/>
      <c r="AS28" s="323"/>
      <c r="AT28" s="323"/>
      <c r="AU28" s="323"/>
      <c r="AV28" s="323"/>
    </row>
    <row r="29" spans="1:48" x14ac:dyDescent="0.2">
      <c r="A29" s="324"/>
      <c r="B29" s="323"/>
      <c r="C29" s="323"/>
      <c r="D29" s="305"/>
      <c r="E29"/>
      <c r="F29" s="305"/>
      <c r="G29" s="305"/>
      <c r="H29" s="305"/>
      <c r="I29" s="305"/>
      <c r="K29" s="525"/>
      <c r="L29" s="530"/>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c r="AK29" s="323"/>
      <c r="AL29" s="323"/>
      <c r="AM29" s="323"/>
      <c r="AN29" s="323"/>
      <c r="AO29" s="323"/>
      <c r="AP29" s="323"/>
      <c r="AQ29" s="323"/>
      <c r="AR29" s="323"/>
      <c r="AS29" s="323"/>
      <c r="AT29" s="323"/>
      <c r="AU29" s="323"/>
      <c r="AV29" s="323"/>
    </row>
    <row r="30" spans="1:48" x14ac:dyDescent="0.2">
      <c r="A30" s="322"/>
      <c r="B30" s="323"/>
      <c r="C30" s="323"/>
      <c r="D30" s="305" t="s">
        <v>796</v>
      </c>
      <c r="E30">
        <f>L20+L26-E27-E28</f>
        <v>851</v>
      </c>
      <c r="F30" s="305" t="s">
        <v>19</v>
      </c>
      <c r="G30" s="305"/>
      <c r="H30" s="305"/>
      <c r="I30" s="305"/>
      <c r="K30" s="323" t="s">
        <v>720</v>
      </c>
      <c r="L30" s="531">
        <v>0</v>
      </c>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c r="AP30" s="323"/>
      <c r="AQ30" s="323"/>
      <c r="AR30" s="323"/>
      <c r="AS30" s="323"/>
      <c r="AT30" s="323"/>
      <c r="AU30" s="323"/>
      <c r="AV30" s="323"/>
    </row>
    <row r="31" spans="1:48" x14ac:dyDescent="0.2">
      <c r="A31" s="322"/>
      <c r="B31" s="323"/>
      <c r="C31" s="323"/>
      <c r="D31" s="305"/>
      <c r="E31"/>
      <c r="F31" s="305"/>
      <c r="G31" s="305"/>
      <c r="H31" s="305"/>
      <c r="I31" s="305"/>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c r="AK31" s="323"/>
      <c r="AL31" s="323"/>
      <c r="AM31" s="323"/>
      <c r="AN31" s="323"/>
      <c r="AO31" s="323"/>
      <c r="AP31" s="323"/>
      <c r="AQ31" s="323"/>
      <c r="AR31" s="323"/>
      <c r="AS31" s="323"/>
      <c r="AT31" s="323"/>
      <c r="AU31" s="323"/>
      <c r="AV31" s="323"/>
    </row>
    <row r="32" spans="1:48" x14ac:dyDescent="0.2">
      <c r="A32" s="322"/>
      <c r="B32" s="323"/>
      <c r="C32" s="323"/>
      <c r="D32" s="305" t="s">
        <v>797</v>
      </c>
      <c r="E32" s="3">
        <f>L38</f>
        <v>954</v>
      </c>
      <c r="F32" s="305"/>
      <c r="G32" s="305"/>
      <c r="H32" s="433"/>
      <c r="I32" s="305"/>
      <c r="J32" s="323"/>
      <c r="K32" s="323"/>
      <c r="L32" s="323"/>
      <c r="M32" s="323"/>
      <c r="N32" s="323"/>
      <c r="O32" s="323"/>
      <c r="P32" s="323"/>
      <c r="Q32" s="323"/>
      <c r="R32" s="323"/>
      <c r="S32" s="323"/>
      <c r="T32" s="323"/>
      <c r="U32" s="323"/>
      <c r="V32" s="323"/>
      <c r="W32" s="323"/>
      <c r="X32" s="323"/>
      <c r="Y32" s="323"/>
      <c r="Z32" s="323"/>
      <c r="AA32" s="323"/>
      <c r="AB32" s="323"/>
      <c r="AC32" s="323"/>
      <c r="AD32" s="323"/>
      <c r="AE32" s="323"/>
      <c r="AF32" s="323"/>
      <c r="AG32" s="323"/>
      <c r="AH32" s="323"/>
      <c r="AI32" s="323"/>
      <c r="AJ32" s="323"/>
      <c r="AK32" s="323"/>
      <c r="AL32" s="323"/>
      <c r="AM32" s="323"/>
      <c r="AN32" s="323"/>
      <c r="AO32" s="323"/>
      <c r="AP32" s="323"/>
      <c r="AQ32" s="323"/>
      <c r="AR32" s="323"/>
      <c r="AS32" s="323"/>
      <c r="AT32" s="323"/>
      <c r="AU32" s="323"/>
      <c r="AV32" s="323"/>
    </row>
    <row r="33" spans="1:48" x14ac:dyDescent="0.2">
      <c r="A33" s="322"/>
      <c r="B33" s="323"/>
      <c r="C33" s="323"/>
      <c r="D33" s="305" t="s">
        <v>798</v>
      </c>
      <c r="E33" s="3">
        <f>L37</f>
        <v>797</v>
      </c>
      <c r="F33" s="305"/>
      <c r="G33" s="305"/>
      <c r="H33" s="433"/>
      <c r="I33" s="305"/>
      <c r="J33" s="258" t="s">
        <v>397</v>
      </c>
      <c r="K33"/>
      <c r="L33" s="265"/>
      <c r="M33" s="323"/>
      <c r="N33" s="323"/>
      <c r="O33" s="323"/>
      <c r="P33" s="323"/>
      <c r="Q33" s="323"/>
      <c r="R33" s="323"/>
      <c r="S33" s="323"/>
      <c r="T33" s="323"/>
      <c r="U33" s="323"/>
      <c r="V33" s="323"/>
      <c r="W33" s="323"/>
      <c r="X33" s="323"/>
      <c r="Y33" s="323"/>
      <c r="Z33" s="323"/>
      <c r="AA33" s="323"/>
      <c r="AB33" s="323"/>
      <c r="AC33" s="323"/>
      <c r="AD33" s="323"/>
      <c r="AE33" s="323"/>
      <c r="AF33" s="323"/>
      <c r="AG33" s="323"/>
      <c r="AH33" s="323"/>
      <c r="AI33" s="323"/>
      <c r="AJ33" s="323"/>
      <c r="AK33" s="323"/>
      <c r="AL33" s="323"/>
      <c r="AM33" s="323"/>
      <c r="AN33" s="323"/>
      <c r="AO33" s="323"/>
      <c r="AP33" s="323"/>
      <c r="AQ33" s="323"/>
      <c r="AR33" s="323"/>
      <c r="AS33" s="323"/>
      <c r="AT33" s="323"/>
      <c r="AU33" s="323"/>
      <c r="AV33" s="323"/>
    </row>
    <row r="34" spans="1:48" x14ac:dyDescent="0.2">
      <c r="A34" s="322"/>
      <c r="B34" s="323"/>
      <c r="C34" s="323"/>
      <c r="D34" s="305" t="s">
        <v>800</v>
      </c>
      <c r="E34" s="3">
        <f>L22+E32</f>
        <v>799</v>
      </c>
      <c r="F34" s="305"/>
      <c r="G34" s="305"/>
      <c r="H34" s="433"/>
      <c r="I34" s="305"/>
      <c r="J34" s="49"/>
      <c r="K34" s="49" t="s">
        <v>782</v>
      </c>
      <c r="L34" s="265"/>
      <c r="M34" s="323"/>
      <c r="N34" s="323"/>
      <c r="O34" s="745"/>
      <c r="P34" s="323"/>
      <c r="Q34" s="323"/>
      <c r="R34" s="323"/>
      <c r="S34" s="323"/>
      <c r="T34" s="323"/>
      <c r="U34" s="323"/>
      <c r="V34" s="323"/>
      <c r="W34" s="323"/>
      <c r="X34" s="323"/>
      <c r="Y34" s="323"/>
      <c r="Z34" s="323"/>
      <c r="AA34" s="323"/>
      <c r="AB34" s="323"/>
      <c r="AC34" s="323"/>
      <c r="AD34" s="323"/>
      <c r="AE34" s="323"/>
      <c r="AF34" s="323"/>
      <c r="AG34" s="323"/>
      <c r="AH34" s="323"/>
      <c r="AI34" s="323"/>
      <c r="AJ34" s="323"/>
      <c r="AK34" s="323"/>
      <c r="AL34" s="323"/>
      <c r="AM34" s="323"/>
      <c r="AN34" s="323"/>
      <c r="AO34" s="323"/>
      <c r="AP34" s="323"/>
      <c r="AQ34" s="323"/>
      <c r="AR34" s="323"/>
      <c r="AS34" s="323"/>
      <c r="AT34" s="323"/>
      <c r="AU34" s="323"/>
      <c r="AV34" s="323"/>
    </row>
    <row r="35" spans="1:48" x14ac:dyDescent="0.2">
      <c r="A35" s="322"/>
      <c r="B35" s="323"/>
      <c r="C35" s="323"/>
      <c r="D35" s="305" t="s">
        <v>801</v>
      </c>
      <c r="E35" s="3">
        <f>L24+E33</f>
        <v>819</v>
      </c>
      <c r="F35" s="305"/>
      <c r="G35" s="305"/>
      <c r="H35" s="433"/>
      <c r="I35" s="305"/>
      <c r="J35" s="49"/>
      <c r="K35" s="49"/>
      <c r="L35" s="49"/>
      <c r="M35" s="323"/>
      <c r="N35" s="323"/>
      <c r="O35" s="745"/>
      <c r="P35" s="323"/>
      <c r="Q35" s="323"/>
      <c r="R35" s="323"/>
      <c r="S35" s="323"/>
      <c r="T35" s="323"/>
      <c r="U35" s="323"/>
      <c r="V35" s="323"/>
      <c r="W35" s="323"/>
      <c r="X35" s="323"/>
      <c r="Y35" s="323"/>
      <c r="Z35" s="323"/>
      <c r="AA35" s="323"/>
      <c r="AB35" s="323"/>
      <c r="AC35" s="323"/>
      <c r="AD35" s="323"/>
      <c r="AE35" s="323"/>
      <c r="AF35" s="323"/>
      <c r="AG35" s="323"/>
      <c r="AH35" s="323"/>
      <c r="AI35" s="323"/>
      <c r="AJ35" s="323"/>
      <c r="AK35" s="323"/>
      <c r="AL35" s="323"/>
      <c r="AM35" s="323"/>
      <c r="AN35" s="323"/>
      <c r="AO35" s="323"/>
      <c r="AP35" s="323"/>
      <c r="AQ35" s="323"/>
      <c r="AR35" s="323"/>
      <c r="AS35" s="323"/>
      <c r="AT35" s="323"/>
      <c r="AU35" s="323"/>
      <c r="AV35" s="323"/>
    </row>
    <row r="36" spans="1:48" ht="15" customHeight="1" x14ac:dyDescent="0.2">
      <c r="A36" s="322"/>
      <c r="B36" s="323"/>
      <c r="C36" s="323"/>
      <c r="D36" s="305" t="s">
        <v>802</v>
      </c>
      <c r="E36">
        <f>L18</f>
        <v>4</v>
      </c>
      <c r="F36" s="305"/>
      <c r="G36" s="305"/>
      <c r="H36" s="433"/>
      <c r="I36" s="305"/>
      <c r="J36" s="49"/>
      <c r="K36" s="49" t="s">
        <v>783</v>
      </c>
      <c r="L36" s="520">
        <v>2550</v>
      </c>
      <c r="M36" s="323"/>
      <c r="N36" s="323"/>
      <c r="O36" s="745"/>
      <c r="P36" s="323"/>
      <c r="Q36" s="323"/>
      <c r="R36" s="323"/>
      <c r="S36" s="323"/>
      <c r="T36" s="323"/>
      <c r="U36" s="323"/>
      <c r="V36" s="323"/>
      <c r="W36" s="323"/>
      <c r="X36" s="323"/>
      <c r="Y36" s="323"/>
      <c r="Z36" s="323"/>
      <c r="AA36" s="323"/>
      <c r="AB36" s="323"/>
      <c r="AC36" s="323"/>
      <c r="AD36" s="323"/>
      <c r="AE36" s="323"/>
      <c r="AF36" s="323"/>
      <c r="AG36" s="323"/>
      <c r="AH36" s="323"/>
      <c r="AI36" s="323"/>
      <c r="AJ36" s="323"/>
      <c r="AK36" s="323"/>
      <c r="AL36" s="323"/>
      <c r="AM36" s="323"/>
      <c r="AN36" s="323"/>
      <c r="AO36" s="323"/>
      <c r="AP36" s="323"/>
      <c r="AQ36" s="323"/>
      <c r="AR36" s="323"/>
      <c r="AS36" s="323"/>
      <c r="AT36" s="323"/>
      <c r="AU36" s="323"/>
      <c r="AV36" s="323"/>
    </row>
    <row r="37" spans="1:48" ht="15" customHeight="1" x14ac:dyDescent="0.2">
      <c r="A37" s="322"/>
      <c r="B37" s="323"/>
      <c r="C37" s="323"/>
      <c r="D37" s="305" t="s">
        <v>806</v>
      </c>
      <c r="E37">
        <f>L28</f>
        <v>0</v>
      </c>
      <c r="F37" s="305"/>
      <c r="G37" s="305"/>
      <c r="H37" s="433"/>
      <c r="I37" s="305"/>
      <c r="J37" s="49"/>
      <c r="K37" s="264" t="s">
        <v>784</v>
      </c>
      <c r="L37" s="523">
        <v>797</v>
      </c>
      <c r="M37" s="323"/>
      <c r="N37" s="323"/>
      <c r="O37" s="745"/>
      <c r="P37" s="323"/>
      <c r="Q37" s="323"/>
      <c r="R37" s="323"/>
      <c r="S37" s="323"/>
      <c r="T37" s="323"/>
      <c r="U37" s="323"/>
      <c r="V37" s="323"/>
      <c r="W37" s="323"/>
      <c r="X37" s="323"/>
      <c r="Y37" s="323"/>
      <c r="Z37" s="323"/>
      <c r="AA37" s="323"/>
      <c r="AB37" s="323"/>
      <c r="AC37" s="323"/>
      <c r="AD37" s="323"/>
      <c r="AE37" s="323"/>
      <c r="AF37" s="323"/>
      <c r="AG37" s="323"/>
      <c r="AH37" s="323"/>
      <c r="AI37" s="323"/>
      <c r="AJ37" s="323"/>
      <c r="AK37" s="323"/>
      <c r="AL37" s="323"/>
      <c r="AM37" s="323"/>
      <c r="AN37" s="323"/>
      <c r="AO37" s="323"/>
      <c r="AP37" s="323"/>
      <c r="AQ37" s="323"/>
      <c r="AR37" s="323"/>
      <c r="AS37" s="323"/>
      <c r="AT37" s="323"/>
      <c r="AU37" s="323"/>
      <c r="AV37" s="323"/>
    </row>
    <row r="38" spans="1:48" ht="15" customHeight="1" x14ac:dyDescent="0.25">
      <c r="A38" s="322"/>
      <c r="B38" s="305"/>
      <c r="C38" s="305"/>
      <c r="D38" s="305"/>
      <c r="E38" s="305"/>
      <c r="F38" s="305"/>
      <c r="G38" s="305"/>
      <c r="H38" s="305"/>
      <c r="I38" s="305"/>
      <c r="J38" s="49"/>
      <c r="K38" s="264" t="s">
        <v>807</v>
      </c>
      <c r="L38" s="523">
        <v>954</v>
      </c>
      <c r="M38" s="323"/>
      <c r="N38" s="323"/>
      <c r="O38" s="511"/>
      <c r="P38" s="323"/>
      <c r="Q38" s="323"/>
      <c r="R38" s="323"/>
      <c r="S38" s="323"/>
      <c r="T38" s="323"/>
      <c r="U38" s="323"/>
      <c r="V38" s="323"/>
      <c r="W38" s="323"/>
      <c r="X38" s="323"/>
      <c r="Y38" s="323"/>
      <c r="Z38" s="323"/>
      <c r="AA38" s="323"/>
      <c r="AB38" s="323"/>
      <c r="AC38" s="323"/>
      <c r="AD38" s="323"/>
      <c r="AE38" s="323"/>
      <c r="AF38" s="323"/>
      <c r="AG38" s="323"/>
      <c r="AH38" s="323"/>
      <c r="AI38" s="323"/>
      <c r="AJ38" s="323"/>
      <c r="AK38" s="323"/>
      <c r="AL38" s="323"/>
      <c r="AM38" s="323"/>
      <c r="AN38" s="323"/>
      <c r="AO38" s="323"/>
      <c r="AP38" s="323"/>
      <c r="AQ38" s="323"/>
      <c r="AR38" s="323"/>
      <c r="AS38" s="323"/>
      <c r="AT38" s="323"/>
      <c r="AU38" s="323"/>
      <c r="AV38" s="323"/>
    </row>
    <row r="39" spans="1:48" x14ac:dyDescent="0.2">
      <c r="A39" s="322"/>
      <c r="B39" s="305"/>
      <c r="C39" s="305"/>
      <c r="D39" s="432"/>
      <c r="E39" s="305"/>
      <c r="F39" s="305"/>
      <c r="G39" s="305"/>
      <c r="H39" s="305"/>
      <c r="I39" s="305"/>
      <c r="J39" s="305"/>
      <c r="K39" s="323"/>
      <c r="L39" s="323"/>
      <c r="M39" s="323"/>
      <c r="N39" s="323"/>
      <c r="O39" s="323"/>
      <c r="P39" s="323"/>
      <c r="Q39" s="323"/>
      <c r="R39" s="323"/>
      <c r="S39" s="323"/>
      <c r="T39" s="323"/>
      <c r="U39" s="323"/>
      <c r="V39" s="323"/>
      <c r="W39" s="323"/>
      <c r="X39" s="323"/>
      <c r="Y39" s="323"/>
      <c r="Z39" s="323"/>
      <c r="AA39" s="323"/>
      <c r="AB39" s="323"/>
      <c r="AC39" s="323"/>
      <c r="AD39" s="323"/>
      <c r="AE39" s="323"/>
      <c r="AF39" s="323"/>
      <c r="AG39" s="323"/>
      <c r="AH39" s="323"/>
      <c r="AI39" s="323"/>
      <c r="AJ39" s="323"/>
      <c r="AK39" s="323"/>
      <c r="AL39" s="323"/>
      <c r="AM39" s="323"/>
      <c r="AN39" s="323"/>
      <c r="AO39" s="323"/>
      <c r="AP39" s="323"/>
      <c r="AQ39" s="323"/>
      <c r="AR39" s="323"/>
      <c r="AS39" s="323"/>
      <c r="AT39" s="323"/>
      <c r="AU39" s="323"/>
      <c r="AV39" s="323"/>
    </row>
    <row r="40" spans="1:48" x14ac:dyDescent="0.2">
      <c r="A40" s="322"/>
      <c r="B40" s="305"/>
      <c r="C40" s="305"/>
      <c r="E40" s="331" t="s">
        <v>39</v>
      </c>
      <c r="F40" s="326" t="s">
        <v>206</v>
      </c>
      <c r="G40" s="326" t="s">
        <v>389</v>
      </c>
      <c r="H40" s="326" t="s">
        <v>356</v>
      </c>
      <c r="I40" s="326" t="s">
        <v>621</v>
      </c>
      <c r="J40" s="305"/>
      <c r="K40" s="323"/>
      <c r="L40" s="323"/>
      <c r="M40" s="323"/>
      <c r="N40" s="323"/>
      <c r="O40" s="323"/>
      <c r="P40" s="323"/>
      <c r="Q40" s="323"/>
      <c r="R40" s="323"/>
      <c r="S40" s="323"/>
      <c r="T40" s="323"/>
      <c r="U40" s="323"/>
      <c r="V40" s="323"/>
      <c r="W40" s="323"/>
      <c r="X40" s="323"/>
      <c r="Y40" s="323"/>
      <c r="Z40" s="323"/>
      <c r="AA40" s="323"/>
      <c r="AB40" s="323"/>
      <c r="AC40" s="323"/>
      <c r="AD40" s="323"/>
      <c r="AE40" s="323"/>
      <c r="AF40" s="323"/>
      <c r="AG40" s="323"/>
      <c r="AH40" s="323"/>
      <c r="AI40" s="323"/>
      <c r="AJ40" s="323"/>
      <c r="AK40" s="323"/>
      <c r="AL40" s="323"/>
      <c r="AM40" s="323"/>
      <c r="AN40" s="323"/>
      <c r="AO40" s="323"/>
      <c r="AP40" s="323"/>
      <c r="AQ40" s="323"/>
      <c r="AR40" s="323"/>
      <c r="AS40" s="323"/>
      <c r="AT40" s="323"/>
      <c r="AU40" s="323"/>
      <c r="AV40" s="323"/>
    </row>
    <row r="41" spans="1:48" x14ac:dyDescent="0.2">
      <c r="A41" s="322"/>
      <c r="B41" s="305"/>
      <c r="C41" s="305"/>
      <c r="D41" s="432"/>
      <c r="E41" s="432"/>
      <c r="F41" s="305"/>
      <c r="G41" s="305"/>
      <c r="H41" s="305"/>
      <c r="I41" s="305"/>
      <c r="J41" s="305"/>
      <c r="K41" s="323"/>
      <c r="L41" s="323"/>
      <c r="M41" s="323"/>
      <c r="N41" s="323"/>
      <c r="O41" s="323"/>
      <c r="P41" s="323"/>
      <c r="Q41" s="323"/>
      <c r="R41" s="323"/>
      <c r="S41" s="323"/>
      <c r="T41" s="323"/>
      <c r="U41" s="323"/>
      <c r="V41" s="323"/>
      <c r="W41" s="323"/>
      <c r="X41" s="323"/>
      <c r="Y41" s="323"/>
      <c r="Z41" s="323"/>
      <c r="AA41" s="323"/>
      <c r="AB41" s="323"/>
      <c r="AC41" s="323"/>
      <c r="AD41" s="323"/>
      <c r="AE41" s="323"/>
      <c r="AF41" s="323"/>
      <c r="AG41" s="323"/>
      <c r="AH41" s="323"/>
      <c r="AI41" s="323"/>
      <c r="AJ41" s="323"/>
      <c r="AK41" s="323"/>
      <c r="AL41" s="323"/>
      <c r="AM41" s="323"/>
      <c r="AN41" s="323"/>
      <c r="AO41" s="323"/>
      <c r="AP41" s="323"/>
      <c r="AQ41" s="323"/>
      <c r="AR41" s="323"/>
      <c r="AS41" s="323"/>
      <c r="AT41" s="323"/>
      <c r="AU41" s="323"/>
      <c r="AV41" s="323"/>
    </row>
    <row r="42" spans="1:48" ht="16" x14ac:dyDescent="0.2">
      <c r="A42" s="322"/>
      <c r="C42" s="325" t="s">
        <v>379</v>
      </c>
      <c r="D42" s="584" t="s">
        <v>443</v>
      </c>
      <c r="E42" s="585">
        <f>G42/F42</f>
        <v>0.34782608695652173</v>
      </c>
      <c r="F42" s="586">
        <v>23</v>
      </c>
      <c r="G42" s="586">
        <f>Energiebalans!E46</f>
        <v>8</v>
      </c>
      <c r="H42" s="587">
        <f>G42/$G$50</f>
        <v>5.0123592247584489E-3</v>
      </c>
      <c r="I42" s="588">
        <f>H42*100</f>
        <v>0.50123592247584492</v>
      </c>
      <c r="J42" s="323"/>
      <c r="K42" s="323"/>
      <c r="L42" s="323"/>
      <c r="M42" s="323"/>
      <c r="N42" s="323"/>
      <c r="O42" s="323"/>
      <c r="P42" s="323"/>
      <c r="Q42" s="323"/>
      <c r="R42" s="323"/>
      <c r="S42" s="323"/>
      <c r="T42" s="323"/>
      <c r="U42" s="323"/>
      <c r="V42" s="323"/>
      <c r="W42" s="323"/>
      <c r="X42" s="323"/>
      <c r="Y42" s="323"/>
      <c r="Z42" s="323"/>
      <c r="AA42" s="323"/>
      <c r="AB42" s="323"/>
      <c r="AC42" s="323"/>
      <c r="AD42" s="323"/>
      <c r="AE42" s="323"/>
      <c r="AF42" s="323"/>
      <c r="AG42" s="323"/>
      <c r="AH42" s="323"/>
      <c r="AI42" s="323"/>
      <c r="AJ42" s="323"/>
      <c r="AK42" s="323"/>
      <c r="AL42" s="323"/>
      <c r="AM42" s="323"/>
      <c r="AN42" s="323"/>
      <c r="AO42" s="323"/>
      <c r="AP42" s="323"/>
      <c r="AQ42" s="323"/>
      <c r="AR42" s="323"/>
      <c r="AS42" s="323"/>
      <c r="AT42" s="323"/>
      <c r="AU42" s="323"/>
      <c r="AV42" s="323"/>
    </row>
    <row r="43" spans="1:48" x14ac:dyDescent="0.2">
      <c r="A43" s="322"/>
      <c r="B43" s="323"/>
      <c r="C43" s="323"/>
      <c r="D43" s="594" t="s">
        <v>444</v>
      </c>
      <c r="E43" s="589">
        <v>0</v>
      </c>
      <c r="F43" s="590">
        <v>24</v>
      </c>
      <c r="G43" s="590">
        <f>E43*F43</f>
        <v>0</v>
      </c>
      <c r="H43" s="589">
        <f t="shared" ref="H43:H50" si="0">G43/$G$50</f>
        <v>0</v>
      </c>
      <c r="I43" s="591">
        <f t="shared" ref="I43:I48" si="1">H43*100</f>
        <v>0</v>
      </c>
      <c r="J43" s="323"/>
      <c r="K43" s="323" t="s">
        <v>764</v>
      </c>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row>
    <row r="44" spans="1:48" x14ac:dyDescent="0.2">
      <c r="A44" s="322"/>
      <c r="B44" s="323"/>
      <c r="C44" s="323"/>
      <c r="D44" s="594" t="s">
        <v>387</v>
      </c>
      <c r="E44" s="532">
        <v>0</v>
      </c>
      <c r="F44" s="590">
        <v>0.76080000000000003</v>
      </c>
      <c r="G44" s="590">
        <f>E44*F44</f>
        <v>0</v>
      </c>
      <c r="H44" s="589">
        <f t="shared" si="0"/>
        <v>0</v>
      </c>
      <c r="I44" s="591">
        <f t="shared" si="1"/>
        <v>0</v>
      </c>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c r="AI44" s="323"/>
      <c r="AJ44" s="323"/>
      <c r="AK44" s="323"/>
      <c r="AL44" s="323"/>
      <c r="AM44" s="323"/>
      <c r="AN44" s="323"/>
      <c r="AO44" s="323"/>
      <c r="AP44" s="323"/>
      <c r="AQ44" s="323"/>
      <c r="AR44" s="323"/>
      <c r="AS44" s="323"/>
      <c r="AT44" s="323"/>
      <c r="AU44" s="323"/>
      <c r="AV44" s="323"/>
    </row>
    <row r="45" spans="1:48" x14ac:dyDescent="0.2">
      <c r="A45" s="322"/>
      <c r="B45" s="323"/>
      <c r="C45" s="323"/>
      <c r="D45" s="594" t="s">
        <v>445</v>
      </c>
      <c r="E45" s="589">
        <f>E36</f>
        <v>4</v>
      </c>
      <c r="F45" s="590">
        <v>0.78869999999999996</v>
      </c>
      <c r="G45" s="590">
        <f>E45*F45</f>
        <v>3.1547999999999998</v>
      </c>
      <c r="H45" s="589">
        <f t="shared" si="0"/>
        <v>1.976623860283494E-3</v>
      </c>
      <c r="I45" s="591">
        <f t="shared" si="1"/>
        <v>0.1976623860283494</v>
      </c>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c r="AI45" s="323"/>
      <c r="AJ45" s="323"/>
      <c r="AK45" s="323"/>
      <c r="AL45" s="323"/>
      <c r="AM45" s="323"/>
      <c r="AN45" s="323"/>
      <c r="AO45" s="323"/>
      <c r="AP45" s="323"/>
      <c r="AQ45" s="323"/>
      <c r="AR45" s="323"/>
      <c r="AS45" s="323"/>
      <c r="AT45" s="323"/>
      <c r="AU45" s="323"/>
      <c r="AV45" s="323"/>
    </row>
    <row r="46" spans="1:48" x14ac:dyDescent="0.2">
      <c r="A46" s="322"/>
      <c r="B46" s="323"/>
      <c r="C46" s="323"/>
      <c r="D46" s="594" t="s">
        <v>446</v>
      </c>
      <c r="E46" s="589">
        <f>E30</f>
        <v>851</v>
      </c>
      <c r="F46" s="590">
        <v>0.9</v>
      </c>
      <c r="G46" s="590">
        <f>E46*F46</f>
        <v>765.9</v>
      </c>
      <c r="H46" s="589">
        <f t="shared" si="0"/>
        <v>0.47987074128031193</v>
      </c>
      <c r="I46" s="591">
        <f t="shared" si="1"/>
        <v>47.987074128031196</v>
      </c>
      <c r="J46" s="323"/>
      <c r="K46" s="323"/>
      <c r="L46" s="323"/>
      <c r="M46" s="323"/>
      <c r="O46" s="323"/>
      <c r="P46" s="323"/>
      <c r="Q46" s="323"/>
      <c r="R46" s="323"/>
      <c r="S46" s="323"/>
      <c r="T46" s="323"/>
      <c r="U46" s="323"/>
      <c r="V46" s="323"/>
      <c r="W46" s="323"/>
      <c r="X46" s="323"/>
      <c r="Y46" s="323"/>
      <c r="Z46" s="323"/>
      <c r="AA46" s="323"/>
      <c r="AB46" s="323"/>
      <c r="AC46" s="323"/>
      <c r="AD46" s="323"/>
      <c r="AE46" s="323"/>
      <c r="AF46" s="323"/>
      <c r="AG46" s="323"/>
      <c r="AH46" s="323"/>
      <c r="AI46" s="323"/>
      <c r="AJ46" s="323"/>
      <c r="AK46" s="323"/>
      <c r="AL46" s="323"/>
      <c r="AM46" s="323"/>
      <c r="AN46" s="323"/>
      <c r="AO46" s="323"/>
      <c r="AP46" s="323"/>
      <c r="AQ46" s="323"/>
      <c r="AR46" s="323"/>
      <c r="AS46" s="323"/>
      <c r="AT46" s="323"/>
      <c r="AU46" s="323"/>
      <c r="AV46" s="323"/>
    </row>
    <row r="47" spans="1:48" x14ac:dyDescent="0.2">
      <c r="A47" s="322"/>
      <c r="B47" s="323"/>
      <c r="C47" s="323"/>
      <c r="D47" s="594" t="s">
        <v>447</v>
      </c>
      <c r="E47" s="590">
        <f>SUM(E27:E28)</f>
        <v>2550</v>
      </c>
      <c r="F47" s="590"/>
      <c r="G47" s="590">
        <f>E35</f>
        <v>819</v>
      </c>
      <c r="H47" s="589">
        <f t="shared" si="0"/>
        <v>0.51314027563464615</v>
      </c>
      <c r="I47" s="591">
        <f t="shared" si="1"/>
        <v>51.314027563464613</v>
      </c>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3"/>
    </row>
    <row r="48" spans="1:48" x14ac:dyDescent="0.2">
      <c r="A48" s="322"/>
      <c r="B48" s="323"/>
      <c r="C48" s="323"/>
      <c r="D48" s="594" t="s">
        <v>1068</v>
      </c>
      <c r="E48" s="590">
        <v>0</v>
      </c>
      <c r="F48" s="590">
        <v>0.8</v>
      </c>
      <c r="G48" s="590">
        <f>E48*F48</f>
        <v>0</v>
      </c>
      <c r="H48" s="589">
        <f t="shared" si="0"/>
        <v>0</v>
      </c>
      <c r="I48" s="591">
        <f t="shared" si="1"/>
        <v>0</v>
      </c>
      <c r="J48" s="323"/>
      <c r="K48" s="323"/>
      <c r="L48" s="323"/>
      <c r="M48" s="323"/>
      <c r="N48" s="323"/>
      <c r="O48" s="323"/>
      <c r="P48" s="323"/>
      <c r="Q48" s="323"/>
      <c r="R48" s="323"/>
      <c r="S48" s="323"/>
      <c r="T48" s="323"/>
      <c r="U48" s="323"/>
      <c r="V48" s="323"/>
      <c r="W48" s="323"/>
      <c r="X48" s="323"/>
      <c r="Y48" s="323"/>
      <c r="Z48" s="323"/>
      <c r="AA48" s="323"/>
      <c r="AB48" s="323"/>
      <c r="AC48" s="323"/>
      <c r="AD48" s="323"/>
      <c r="AE48" s="323"/>
      <c r="AF48" s="323"/>
      <c r="AG48" s="323"/>
      <c r="AH48" s="323"/>
      <c r="AI48" s="323"/>
      <c r="AJ48" s="323"/>
      <c r="AK48" s="323"/>
      <c r="AL48" s="323"/>
      <c r="AM48" s="323"/>
      <c r="AN48" s="323"/>
      <c r="AO48" s="323"/>
      <c r="AP48" s="323"/>
      <c r="AQ48" s="323"/>
      <c r="AR48" s="323"/>
      <c r="AS48" s="323"/>
      <c r="AT48" s="323"/>
      <c r="AU48" s="323"/>
      <c r="AV48" s="323"/>
    </row>
    <row r="49" spans="1:48" x14ac:dyDescent="0.2">
      <c r="A49" s="322"/>
      <c r="B49" s="323"/>
      <c r="C49" s="323"/>
      <c r="D49" s="594"/>
      <c r="E49" s="590"/>
      <c r="F49" s="590"/>
      <c r="G49" s="590"/>
      <c r="H49" s="589"/>
      <c r="I49" s="591"/>
      <c r="J49" s="323"/>
      <c r="K49" s="323"/>
      <c r="L49" s="323"/>
      <c r="M49" s="323"/>
      <c r="N49" s="323"/>
      <c r="O49" s="323"/>
      <c r="P49" s="323"/>
      <c r="Q49" s="323"/>
      <c r="R49" s="323"/>
      <c r="S49" s="323"/>
      <c r="T49" s="323"/>
      <c r="U49" s="323"/>
      <c r="V49" s="323"/>
      <c r="W49" s="323"/>
      <c r="X49" s="323"/>
      <c r="Y49" s="323"/>
      <c r="Z49" s="323"/>
      <c r="AA49" s="323"/>
      <c r="AB49" s="323"/>
      <c r="AC49" s="323"/>
      <c r="AD49" s="323"/>
      <c r="AE49" s="323"/>
      <c r="AF49" s="323"/>
      <c r="AG49" s="323"/>
      <c r="AH49" s="323"/>
      <c r="AI49" s="323"/>
      <c r="AJ49" s="323"/>
      <c r="AK49" s="323"/>
      <c r="AL49" s="323"/>
      <c r="AM49" s="323"/>
      <c r="AN49" s="323"/>
      <c r="AO49" s="323"/>
      <c r="AP49" s="323"/>
      <c r="AQ49" s="323"/>
      <c r="AR49" s="323"/>
      <c r="AS49" s="323"/>
      <c r="AT49" s="323"/>
      <c r="AU49" s="323"/>
      <c r="AV49" s="323"/>
    </row>
    <row r="50" spans="1:48" x14ac:dyDescent="0.2">
      <c r="A50" s="322"/>
      <c r="B50" s="323"/>
      <c r="C50" s="323"/>
      <c r="D50" s="594" t="s">
        <v>549</v>
      </c>
      <c r="E50" s="590">
        <f>SUM(E42:E47)</f>
        <v>3405.3478260869565</v>
      </c>
      <c r="F50" s="590"/>
      <c r="G50" s="589">
        <f>SUM(G42:G48)</f>
        <v>1596.0547999999999</v>
      </c>
      <c r="H50" s="590">
        <f t="shared" si="0"/>
        <v>1</v>
      </c>
      <c r="I50" s="592"/>
      <c r="J50" s="323"/>
      <c r="K50" s="323"/>
      <c r="L50" s="323"/>
      <c r="M50" s="323"/>
      <c r="N50" s="323"/>
      <c r="O50" s="323"/>
      <c r="P50" s="323"/>
      <c r="Q50" s="323"/>
      <c r="R50" s="323"/>
      <c r="S50" s="323"/>
      <c r="T50" s="323"/>
      <c r="U50" s="323"/>
      <c r="V50" s="323"/>
      <c r="W50" s="323"/>
      <c r="X50" s="323"/>
      <c r="Y50" s="323"/>
      <c r="Z50" s="323"/>
      <c r="AA50" s="323"/>
      <c r="AB50" s="323"/>
      <c r="AC50" s="323"/>
      <c r="AD50" s="323"/>
      <c r="AE50" s="323"/>
      <c r="AF50" s="323"/>
      <c r="AG50" s="323"/>
      <c r="AH50" s="323"/>
      <c r="AI50" s="323"/>
      <c r="AJ50" s="323"/>
      <c r="AK50" s="323"/>
      <c r="AL50" s="323"/>
      <c r="AM50" s="323"/>
      <c r="AN50" s="323"/>
      <c r="AO50" s="323"/>
      <c r="AP50" s="323"/>
      <c r="AQ50" s="323"/>
      <c r="AR50" s="323"/>
      <c r="AS50" s="323"/>
      <c r="AT50" s="323"/>
      <c r="AU50" s="323"/>
      <c r="AV50" s="323"/>
    </row>
    <row r="51" spans="1:48" x14ac:dyDescent="0.2">
      <c r="A51" s="322"/>
      <c r="B51" s="323"/>
      <c r="C51" s="323"/>
      <c r="D51" s="594" t="s">
        <v>548</v>
      </c>
      <c r="E51" s="505">
        <f>E34-SUM(E42:E43)</f>
        <v>798.6521739130435</v>
      </c>
      <c r="F51" s="505"/>
      <c r="G51" s="505"/>
      <c r="H51" s="505"/>
      <c r="I51" s="593"/>
      <c r="J51" s="323"/>
      <c r="K51" s="323"/>
      <c r="L51" s="323"/>
      <c r="M51" s="323"/>
      <c r="N51" s="323"/>
      <c r="O51" s="323"/>
      <c r="P51" s="323"/>
      <c r="Q51" s="323"/>
      <c r="R51" s="323"/>
      <c r="S51" s="323"/>
      <c r="T51" s="323"/>
      <c r="U51" s="323"/>
      <c r="V51" s="323"/>
      <c r="W51" s="323"/>
      <c r="X51" s="323"/>
      <c r="Y51" s="323"/>
      <c r="Z51" s="323"/>
      <c r="AA51" s="323"/>
      <c r="AB51" s="323"/>
      <c r="AC51" s="323"/>
      <c r="AD51" s="323"/>
      <c r="AE51" s="323"/>
      <c r="AF51" s="323"/>
      <c r="AG51" s="323"/>
      <c r="AH51" s="323"/>
      <c r="AI51" s="323"/>
      <c r="AJ51" s="323"/>
      <c r="AK51" s="323"/>
      <c r="AL51" s="323"/>
      <c r="AM51" s="323"/>
      <c r="AN51" s="323"/>
      <c r="AO51" s="323"/>
      <c r="AP51" s="323"/>
      <c r="AQ51" s="323"/>
      <c r="AR51" s="323"/>
      <c r="AS51" s="323"/>
      <c r="AT51" s="323"/>
      <c r="AU51" s="323"/>
      <c r="AV51" s="323"/>
    </row>
    <row r="52" spans="1:48" x14ac:dyDescent="0.2">
      <c r="A52" s="322"/>
      <c r="B52" s="323"/>
      <c r="C52" s="323"/>
      <c r="D52" s="328"/>
      <c r="E52" s="328"/>
      <c r="F52" s="323"/>
      <c r="G52" s="323"/>
      <c r="H52" s="323"/>
      <c r="I52" s="323"/>
      <c r="J52" s="323"/>
      <c r="K52" s="323"/>
      <c r="L52" s="323"/>
      <c r="N52" s="323"/>
      <c r="O52" s="323"/>
      <c r="P52" s="323"/>
      <c r="Q52" s="323"/>
      <c r="R52" s="323"/>
      <c r="S52" s="323"/>
      <c r="T52" s="323"/>
      <c r="U52" s="323"/>
      <c r="V52" s="323"/>
      <c r="W52" s="323"/>
      <c r="X52" s="323"/>
      <c r="Y52" s="323"/>
      <c r="Z52" s="323"/>
      <c r="AA52" s="323"/>
      <c r="AB52" s="323"/>
      <c r="AC52" s="323"/>
      <c r="AD52" s="323"/>
      <c r="AE52" s="323"/>
      <c r="AF52" s="323"/>
      <c r="AG52" s="323"/>
      <c r="AH52" s="323"/>
      <c r="AI52" s="323"/>
      <c r="AJ52" s="323"/>
      <c r="AK52" s="323"/>
      <c r="AL52" s="323"/>
      <c r="AM52" s="323"/>
      <c r="AN52" s="323"/>
      <c r="AO52" s="323"/>
      <c r="AP52" s="323"/>
      <c r="AQ52" s="323"/>
      <c r="AR52" s="323"/>
      <c r="AS52" s="323"/>
      <c r="AT52" s="323"/>
      <c r="AU52" s="323"/>
      <c r="AV52" s="323"/>
    </row>
    <row r="53" spans="1:48" x14ac:dyDescent="0.2">
      <c r="A53" s="322"/>
      <c r="B53" s="323"/>
      <c r="C53" s="323"/>
      <c r="D53" s="435"/>
      <c r="E53" s="432"/>
      <c r="G53" s="337"/>
      <c r="H53" s="337"/>
      <c r="J53" s="323"/>
      <c r="K53" s="323"/>
      <c r="L53" s="323"/>
      <c r="M53" s="323"/>
      <c r="N53" s="323"/>
      <c r="O53" s="323"/>
      <c r="P53" s="323"/>
      <c r="Q53" s="323"/>
      <c r="R53" s="323"/>
      <c r="S53" s="323"/>
      <c r="T53" s="323"/>
      <c r="U53" s="323"/>
      <c r="V53" s="323"/>
      <c r="W53" s="323"/>
      <c r="X53" s="323"/>
      <c r="Y53" s="323"/>
      <c r="Z53" s="323"/>
      <c r="AA53" s="323"/>
      <c r="AB53" s="323"/>
      <c r="AC53" s="323"/>
      <c r="AD53" s="323"/>
      <c r="AE53" s="323"/>
      <c r="AF53" s="323"/>
      <c r="AG53" s="323"/>
      <c r="AH53" s="323"/>
      <c r="AI53" s="323"/>
      <c r="AJ53" s="323"/>
      <c r="AK53" s="323"/>
      <c r="AL53" s="323"/>
      <c r="AM53" s="323"/>
      <c r="AN53" s="323"/>
      <c r="AO53" s="323"/>
      <c r="AP53" s="323"/>
      <c r="AQ53" s="323"/>
      <c r="AR53" s="323"/>
      <c r="AS53" s="323"/>
      <c r="AT53" s="323"/>
      <c r="AU53" s="323"/>
      <c r="AV53" s="323"/>
    </row>
    <row r="54" spans="1:48" x14ac:dyDescent="0.2">
      <c r="A54" s="322"/>
      <c r="B54" s="305"/>
      <c r="C54" s="305"/>
      <c r="D54" s="305"/>
      <c r="E54" s="305"/>
      <c r="F54" s="305"/>
      <c r="G54" s="305"/>
      <c r="H54" s="305"/>
      <c r="I54" s="305"/>
      <c r="J54" s="305"/>
      <c r="K54" s="323"/>
      <c r="L54" s="323"/>
      <c r="M54" s="323"/>
      <c r="N54" s="323"/>
      <c r="O54" s="323"/>
      <c r="P54" s="323"/>
      <c r="Q54" s="323"/>
      <c r="R54" s="323"/>
      <c r="S54" s="323"/>
      <c r="T54" s="323"/>
      <c r="U54" s="323"/>
      <c r="V54" s="323"/>
      <c r="W54" s="323"/>
      <c r="X54" s="323"/>
      <c r="Y54" s="323"/>
      <c r="Z54" s="323"/>
      <c r="AA54" s="323"/>
      <c r="AB54" s="323"/>
      <c r="AC54" s="323"/>
      <c r="AD54" s="323"/>
      <c r="AE54" s="323"/>
      <c r="AF54" s="323"/>
      <c r="AG54" s="323"/>
      <c r="AH54" s="323"/>
      <c r="AI54" s="323"/>
      <c r="AJ54" s="323"/>
      <c r="AK54" s="323"/>
      <c r="AL54" s="323"/>
      <c r="AM54" s="323"/>
      <c r="AN54" s="323"/>
      <c r="AO54" s="323"/>
      <c r="AP54" s="323"/>
      <c r="AQ54" s="323"/>
      <c r="AR54" s="323"/>
      <c r="AS54" s="323"/>
      <c r="AT54" s="323"/>
      <c r="AU54" s="323"/>
      <c r="AV54" s="323"/>
    </row>
    <row r="55" spans="1:48" x14ac:dyDescent="0.2">
      <c r="A55" s="322"/>
      <c r="B55" s="305"/>
      <c r="C55" s="305"/>
      <c r="D55" s="305"/>
      <c r="E55" s="305"/>
      <c r="F55" s="305"/>
      <c r="G55" s="305"/>
      <c r="H55" s="305"/>
      <c r="I55" s="305"/>
      <c r="J55" s="305"/>
      <c r="K55" s="323"/>
      <c r="L55" s="323"/>
      <c r="M55" s="323"/>
      <c r="N55" s="323"/>
      <c r="O55" s="323"/>
      <c r="P55" s="323"/>
      <c r="Q55" s="323"/>
      <c r="R55" s="323"/>
      <c r="S55" s="323"/>
      <c r="T55" s="323"/>
      <c r="U55" s="323"/>
      <c r="V55" s="323"/>
      <c r="W55" s="323"/>
      <c r="X55" s="323"/>
      <c r="Y55" s="323"/>
      <c r="Z55" s="323"/>
      <c r="AA55" s="323"/>
      <c r="AB55" s="323"/>
      <c r="AC55" s="323"/>
      <c r="AD55" s="323"/>
      <c r="AE55" s="323"/>
      <c r="AF55" s="323"/>
      <c r="AG55" s="323"/>
      <c r="AH55" s="323"/>
      <c r="AI55" s="323"/>
      <c r="AJ55" s="323"/>
      <c r="AK55" s="323"/>
      <c r="AL55" s="323"/>
      <c r="AM55" s="323"/>
      <c r="AN55" s="323"/>
      <c r="AO55" s="323"/>
      <c r="AP55" s="323"/>
      <c r="AQ55" s="323"/>
      <c r="AR55" s="323"/>
      <c r="AS55" s="323"/>
      <c r="AT55" s="323"/>
      <c r="AU55" s="323"/>
      <c r="AV55" s="323"/>
    </row>
    <row r="56" spans="1:48" x14ac:dyDescent="0.2">
      <c r="A56" s="322"/>
      <c r="B56" s="305"/>
      <c r="C56" s="305"/>
      <c r="D56" s="305"/>
      <c r="E56" s="305"/>
      <c r="F56" s="305"/>
      <c r="G56" s="305"/>
      <c r="H56" s="305"/>
      <c r="I56" s="305"/>
      <c r="J56" s="305"/>
      <c r="K56" s="323"/>
      <c r="L56" s="323"/>
      <c r="M56" s="323"/>
      <c r="N56" s="323"/>
      <c r="O56" s="323"/>
      <c r="P56" s="323"/>
      <c r="Q56" s="323"/>
      <c r="R56" s="323"/>
      <c r="S56" s="323"/>
      <c r="T56" s="323"/>
      <c r="U56" s="323"/>
      <c r="V56" s="323"/>
      <c r="W56" s="323"/>
      <c r="X56" s="323"/>
      <c r="Y56" s="323"/>
      <c r="Z56" s="323"/>
      <c r="AA56" s="323"/>
      <c r="AB56" s="323"/>
      <c r="AC56" s="323"/>
      <c r="AD56" s="323"/>
      <c r="AE56" s="323"/>
      <c r="AF56" s="323"/>
      <c r="AG56" s="323"/>
      <c r="AH56" s="323"/>
      <c r="AI56" s="323"/>
      <c r="AJ56" s="323"/>
      <c r="AK56" s="323"/>
      <c r="AL56" s="323"/>
      <c r="AM56" s="323"/>
      <c r="AN56" s="323"/>
      <c r="AO56" s="323"/>
      <c r="AP56" s="323"/>
      <c r="AQ56" s="323"/>
      <c r="AR56" s="323"/>
      <c r="AS56" s="323"/>
      <c r="AT56" s="323"/>
      <c r="AU56" s="323"/>
      <c r="AV56" s="323"/>
    </row>
    <row r="57" spans="1:48" x14ac:dyDescent="0.2">
      <c r="A57" s="322"/>
      <c r="B57" s="305"/>
      <c r="C57" s="305"/>
      <c r="D57" s="305"/>
      <c r="E57" s="305"/>
      <c r="F57" s="305"/>
      <c r="G57" s="305"/>
      <c r="H57" s="305"/>
      <c r="I57" s="305"/>
      <c r="J57" s="305"/>
      <c r="K57" s="323"/>
      <c r="L57" s="323"/>
      <c r="M57" s="323"/>
      <c r="N57" s="323"/>
      <c r="O57" s="323"/>
      <c r="P57" s="323"/>
      <c r="Q57" s="323"/>
      <c r="R57" s="323"/>
      <c r="S57" s="323"/>
      <c r="T57" s="323"/>
      <c r="U57" s="323"/>
      <c r="V57" s="323"/>
      <c r="W57" s="323"/>
      <c r="X57" s="323"/>
      <c r="Y57" s="323"/>
      <c r="Z57" s="323"/>
      <c r="AA57" s="323"/>
      <c r="AB57" s="323"/>
      <c r="AC57" s="323"/>
      <c r="AD57" s="323"/>
      <c r="AE57" s="323"/>
      <c r="AF57" s="323"/>
      <c r="AG57" s="323"/>
      <c r="AH57" s="323"/>
      <c r="AI57" s="323"/>
      <c r="AJ57" s="323"/>
      <c r="AK57" s="323"/>
      <c r="AL57" s="323"/>
      <c r="AM57" s="323"/>
      <c r="AN57" s="323"/>
      <c r="AO57" s="323"/>
      <c r="AP57" s="323"/>
      <c r="AQ57" s="323"/>
      <c r="AR57" s="323"/>
      <c r="AS57" s="323"/>
      <c r="AT57" s="323"/>
      <c r="AU57" s="323"/>
      <c r="AV57" s="323"/>
    </row>
    <row r="58" spans="1:48" x14ac:dyDescent="0.2">
      <c r="A58" s="322"/>
      <c r="B58" s="305"/>
      <c r="C58" s="305"/>
      <c r="D58" s="305"/>
      <c r="E58" s="305"/>
      <c r="F58" s="305"/>
      <c r="G58" s="305"/>
      <c r="H58" s="305"/>
      <c r="I58" s="305"/>
      <c r="J58" s="305"/>
      <c r="K58" s="323"/>
      <c r="L58" s="323"/>
      <c r="M58" s="323"/>
      <c r="N58" s="323"/>
      <c r="O58" s="323"/>
      <c r="P58" s="323"/>
      <c r="Q58" s="323"/>
      <c r="R58" s="323"/>
      <c r="S58" s="323"/>
      <c r="T58" s="323"/>
      <c r="U58" s="323"/>
      <c r="V58" s="323"/>
      <c r="W58" s="323"/>
      <c r="X58" s="323"/>
      <c r="Y58" s="323"/>
      <c r="Z58" s="323"/>
      <c r="AA58" s="323"/>
      <c r="AB58" s="323"/>
      <c r="AC58" s="323"/>
      <c r="AD58" s="323"/>
      <c r="AE58" s="323"/>
      <c r="AF58" s="323"/>
      <c r="AG58" s="323"/>
      <c r="AH58" s="323"/>
      <c r="AI58" s="323"/>
      <c r="AJ58" s="323"/>
      <c r="AK58" s="323"/>
      <c r="AL58" s="323"/>
      <c r="AM58" s="323"/>
      <c r="AN58" s="323"/>
      <c r="AO58" s="323"/>
      <c r="AP58" s="323"/>
      <c r="AQ58" s="323"/>
      <c r="AR58" s="323"/>
      <c r="AS58" s="323"/>
      <c r="AT58" s="323"/>
      <c r="AU58" s="323"/>
      <c r="AV58" s="323"/>
    </row>
    <row r="59" spans="1:48" x14ac:dyDescent="0.2">
      <c r="A59" s="322"/>
      <c r="B59" s="305"/>
      <c r="C59" s="305"/>
      <c r="D59" s="305"/>
      <c r="E59" s="305"/>
      <c r="F59" s="305"/>
      <c r="G59" s="305"/>
      <c r="H59" s="305"/>
      <c r="I59" s="305"/>
      <c r="J59" s="305"/>
      <c r="K59" s="323"/>
      <c r="L59" s="323"/>
      <c r="M59" s="323"/>
      <c r="N59" s="323"/>
      <c r="O59" s="323"/>
      <c r="P59" s="323"/>
      <c r="Q59" s="323"/>
      <c r="R59" s="323"/>
      <c r="S59" s="323"/>
      <c r="T59" s="323"/>
      <c r="U59" s="323"/>
      <c r="V59" s="323"/>
      <c r="W59" s="323"/>
      <c r="X59" s="323"/>
      <c r="Y59" s="323"/>
      <c r="Z59" s="323"/>
      <c r="AA59" s="323"/>
      <c r="AB59" s="323"/>
      <c r="AC59" s="323"/>
      <c r="AD59" s="323"/>
      <c r="AE59" s="323"/>
      <c r="AF59" s="323"/>
      <c r="AG59" s="323"/>
      <c r="AH59" s="323"/>
      <c r="AI59" s="323"/>
      <c r="AJ59" s="323"/>
      <c r="AK59" s="323"/>
      <c r="AL59" s="323"/>
      <c r="AM59" s="323"/>
      <c r="AN59" s="323"/>
      <c r="AO59" s="323"/>
      <c r="AP59" s="323"/>
      <c r="AQ59" s="323"/>
      <c r="AR59" s="323"/>
      <c r="AS59" s="323"/>
      <c r="AT59" s="323"/>
      <c r="AU59" s="323"/>
      <c r="AV59" s="323"/>
    </row>
    <row r="60" spans="1:48" x14ac:dyDescent="0.2">
      <c r="A60" s="322"/>
      <c r="B60" s="305"/>
      <c r="C60" s="305"/>
      <c r="D60" s="305"/>
      <c r="E60" s="305"/>
      <c r="F60" s="305"/>
      <c r="G60" s="305"/>
      <c r="H60" s="305"/>
      <c r="I60" s="305"/>
      <c r="J60" s="305"/>
      <c r="K60" s="323"/>
      <c r="L60" s="323"/>
      <c r="M60" s="323"/>
      <c r="O60" s="323"/>
      <c r="P60" s="323"/>
      <c r="Q60" s="323"/>
      <c r="R60" s="323"/>
      <c r="S60" s="323"/>
      <c r="T60" s="323"/>
      <c r="U60" s="323"/>
      <c r="V60" s="323"/>
      <c r="W60" s="323"/>
      <c r="X60" s="323"/>
      <c r="Y60" s="323"/>
      <c r="Z60" s="323"/>
      <c r="AA60" s="323"/>
      <c r="AB60" s="323"/>
      <c r="AC60" s="323"/>
      <c r="AD60" s="323"/>
      <c r="AE60" s="323"/>
      <c r="AF60" s="323"/>
      <c r="AG60" s="323"/>
      <c r="AH60" s="323"/>
      <c r="AI60" s="323"/>
      <c r="AJ60" s="323"/>
      <c r="AK60" s="323"/>
      <c r="AL60" s="323"/>
      <c r="AM60" s="323"/>
      <c r="AN60" s="323"/>
      <c r="AO60" s="323"/>
      <c r="AP60" s="323"/>
      <c r="AQ60" s="323"/>
      <c r="AR60" s="323"/>
      <c r="AS60" s="323"/>
      <c r="AT60" s="323"/>
      <c r="AU60" s="323"/>
      <c r="AV60" s="323"/>
    </row>
    <row r="61" spans="1:48" x14ac:dyDescent="0.2">
      <c r="A61" s="322"/>
      <c r="B61" s="305"/>
      <c r="C61" s="305"/>
      <c r="D61" s="305"/>
      <c r="E61" s="305"/>
      <c r="F61" s="305"/>
      <c r="G61" s="305"/>
      <c r="H61" s="305"/>
      <c r="I61" s="305"/>
      <c r="J61" s="305"/>
      <c r="K61" s="323"/>
      <c r="L61" s="323"/>
      <c r="M61" s="323"/>
      <c r="N61" s="323"/>
      <c r="O61" s="323"/>
      <c r="P61" s="323"/>
      <c r="Q61" s="323"/>
      <c r="R61" s="323"/>
      <c r="S61" s="323"/>
      <c r="T61" s="323"/>
      <c r="U61" s="323"/>
      <c r="V61" s="323"/>
      <c r="W61" s="323"/>
      <c r="X61" s="323"/>
      <c r="Y61" s="323"/>
      <c r="Z61" s="323"/>
      <c r="AA61" s="323"/>
      <c r="AB61" s="323"/>
      <c r="AC61" s="323"/>
      <c r="AD61" s="323"/>
      <c r="AE61" s="323"/>
      <c r="AF61" s="323"/>
      <c r="AG61" s="323"/>
      <c r="AH61" s="323"/>
      <c r="AI61" s="323"/>
      <c r="AJ61" s="323"/>
      <c r="AK61" s="323"/>
      <c r="AL61" s="323"/>
      <c r="AM61" s="323"/>
      <c r="AN61" s="323"/>
      <c r="AO61" s="323"/>
      <c r="AP61" s="323"/>
      <c r="AQ61" s="323"/>
      <c r="AR61" s="323"/>
      <c r="AS61" s="323"/>
      <c r="AT61" s="323"/>
      <c r="AU61" s="323"/>
      <c r="AV61" s="323"/>
    </row>
    <row r="62" spans="1:48" x14ac:dyDescent="0.2">
      <c r="A62" s="322"/>
      <c r="B62" s="305"/>
      <c r="C62" s="305"/>
      <c r="D62" s="305"/>
      <c r="E62" s="305"/>
      <c r="F62" s="305"/>
      <c r="G62" s="305"/>
      <c r="H62" s="305"/>
      <c r="I62" s="305"/>
      <c r="J62" s="305"/>
      <c r="K62" s="323"/>
      <c r="L62" s="323"/>
      <c r="M62" s="323"/>
      <c r="N62" s="323"/>
      <c r="O62" s="323"/>
      <c r="P62" s="323"/>
      <c r="Q62" s="323"/>
      <c r="R62" s="323"/>
      <c r="S62" s="323"/>
      <c r="T62" s="323"/>
      <c r="U62" s="323"/>
      <c r="V62" s="323"/>
      <c r="W62" s="323"/>
      <c r="X62" s="323"/>
      <c r="Y62" s="323"/>
      <c r="Z62" s="323"/>
      <c r="AA62" s="323"/>
      <c r="AB62" s="323"/>
      <c r="AC62" s="323"/>
      <c r="AD62" s="323"/>
      <c r="AE62" s="323"/>
      <c r="AF62" s="323"/>
      <c r="AG62" s="323"/>
      <c r="AH62" s="323"/>
      <c r="AI62" s="323"/>
      <c r="AJ62" s="323"/>
      <c r="AK62" s="323"/>
      <c r="AL62" s="323"/>
      <c r="AM62" s="323"/>
      <c r="AN62" s="323"/>
      <c r="AO62" s="323"/>
      <c r="AP62" s="323"/>
      <c r="AQ62" s="323"/>
      <c r="AR62" s="323"/>
      <c r="AS62" s="323"/>
      <c r="AT62" s="323"/>
      <c r="AU62" s="323"/>
      <c r="AV62" s="323"/>
    </row>
    <row r="63" spans="1:48" x14ac:dyDescent="0.2">
      <c r="A63" s="322"/>
      <c r="B63" s="305"/>
      <c r="C63" s="305"/>
      <c r="D63" s="436"/>
      <c r="E63" s="436"/>
      <c r="F63" s="436"/>
      <c r="G63" s="436"/>
      <c r="H63" s="436"/>
      <c r="I63" s="436"/>
      <c r="J63" s="436"/>
      <c r="K63" s="352"/>
      <c r="L63" s="352"/>
      <c r="M63" s="323"/>
      <c r="N63" s="323"/>
      <c r="O63" s="323"/>
      <c r="P63" s="323"/>
      <c r="Q63" s="323"/>
      <c r="R63" s="323"/>
      <c r="S63" s="323"/>
      <c r="T63" s="323"/>
      <c r="U63" s="323"/>
      <c r="V63" s="323"/>
      <c r="W63" s="323"/>
      <c r="X63" s="323"/>
      <c r="Y63" s="323"/>
      <c r="Z63" s="323"/>
      <c r="AA63" s="323"/>
      <c r="AB63" s="323"/>
      <c r="AC63" s="323"/>
      <c r="AD63" s="323"/>
      <c r="AE63" s="323"/>
      <c r="AF63" s="323"/>
      <c r="AG63" s="323"/>
      <c r="AH63" s="323"/>
      <c r="AI63" s="323"/>
      <c r="AJ63" s="323"/>
      <c r="AK63" s="323"/>
      <c r="AL63" s="323"/>
      <c r="AM63" s="323"/>
      <c r="AN63" s="323"/>
      <c r="AO63" s="323"/>
      <c r="AP63" s="323"/>
      <c r="AQ63" s="323"/>
      <c r="AR63" s="323"/>
      <c r="AS63" s="323"/>
      <c r="AT63" s="323"/>
      <c r="AU63" s="323"/>
      <c r="AV63" s="323"/>
    </row>
    <row r="64" spans="1:48" x14ac:dyDescent="0.2">
      <c r="A64" s="322"/>
      <c r="B64" s="305"/>
      <c r="C64" s="305"/>
      <c r="D64" s="436"/>
      <c r="E64" s="436"/>
      <c r="F64" s="436"/>
      <c r="G64" s="436"/>
      <c r="H64" s="436"/>
      <c r="I64" s="436"/>
      <c r="J64" s="436"/>
      <c r="K64" s="352"/>
      <c r="L64" s="352"/>
      <c r="N64" s="323"/>
      <c r="O64" s="323"/>
      <c r="P64" s="323"/>
      <c r="Q64" s="323"/>
      <c r="R64" s="323"/>
      <c r="S64" s="323"/>
      <c r="T64" s="323"/>
      <c r="U64" s="323"/>
      <c r="V64" s="323"/>
      <c r="W64" s="323"/>
      <c r="X64" s="323"/>
      <c r="Y64" s="323"/>
      <c r="Z64" s="323"/>
      <c r="AA64" s="323"/>
      <c r="AB64" s="323"/>
      <c r="AC64" s="323"/>
      <c r="AD64" s="323"/>
      <c r="AE64" s="323"/>
      <c r="AF64" s="323"/>
      <c r="AG64" s="323"/>
      <c r="AH64" s="323"/>
      <c r="AI64" s="323"/>
      <c r="AJ64" s="323"/>
      <c r="AK64" s="323"/>
      <c r="AL64" s="323"/>
      <c r="AM64" s="323"/>
      <c r="AN64" s="323"/>
      <c r="AO64" s="323"/>
      <c r="AP64" s="323"/>
      <c r="AQ64" s="323"/>
      <c r="AR64" s="323"/>
      <c r="AS64" s="323"/>
      <c r="AT64" s="323"/>
      <c r="AU64" s="323"/>
      <c r="AV64" s="323"/>
    </row>
    <row r="65" spans="1:48" x14ac:dyDescent="0.2">
      <c r="A65" s="322"/>
      <c r="B65" s="436"/>
      <c r="C65" s="436"/>
      <c r="D65" s="436"/>
      <c r="E65" s="436"/>
      <c r="F65" s="436"/>
      <c r="G65" s="436"/>
      <c r="H65" s="436"/>
      <c r="I65" s="436"/>
      <c r="J65" s="352"/>
      <c r="K65" s="352"/>
      <c r="L65" s="352"/>
      <c r="M65" s="323"/>
      <c r="N65" s="323"/>
      <c r="O65" s="323"/>
      <c r="P65" s="323"/>
      <c r="Q65" s="323"/>
      <c r="R65" s="323"/>
      <c r="S65" s="323"/>
      <c r="T65" s="323"/>
      <c r="U65" s="323"/>
      <c r="V65" s="323"/>
      <c r="W65" s="323"/>
      <c r="X65" s="323"/>
      <c r="Y65" s="323"/>
      <c r="Z65" s="323"/>
      <c r="AA65" s="323"/>
      <c r="AB65" s="323"/>
      <c r="AC65" s="323"/>
      <c r="AD65" s="323"/>
      <c r="AE65" s="323"/>
      <c r="AF65" s="323"/>
      <c r="AG65" s="323"/>
      <c r="AH65" s="323"/>
      <c r="AI65" s="323"/>
      <c r="AJ65" s="323"/>
      <c r="AK65" s="323"/>
      <c r="AL65" s="323"/>
      <c r="AM65" s="323"/>
      <c r="AN65" s="323"/>
      <c r="AO65" s="323"/>
      <c r="AP65" s="323"/>
      <c r="AQ65" s="323"/>
      <c r="AR65" s="323"/>
      <c r="AS65" s="323"/>
      <c r="AT65" s="323"/>
      <c r="AU65" s="323"/>
      <c r="AV65" s="323"/>
    </row>
    <row r="66" spans="1:48" x14ac:dyDescent="0.2">
      <c r="A66" s="322"/>
      <c r="B66" s="436"/>
      <c r="C66" s="436"/>
      <c r="D66" s="436"/>
      <c r="E66" s="436"/>
      <c r="F66" s="436"/>
      <c r="G66" s="436"/>
      <c r="H66" s="436"/>
      <c r="I66" s="436"/>
      <c r="J66" s="352"/>
      <c r="K66" s="352"/>
      <c r="L66" s="352"/>
      <c r="M66" s="323"/>
      <c r="N66" s="323"/>
      <c r="O66" s="323"/>
      <c r="P66" s="323"/>
      <c r="Q66" s="323"/>
      <c r="R66" s="323"/>
      <c r="S66" s="323"/>
      <c r="T66" s="323"/>
      <c r="U66" s="323"/>
      <c r="V66" s="323"/>
      <c r="W66" s="323"/>
      <c r="X66" s="323"/>
      <c r="Y66" s="323"/>
      <c r="Z66" s="323"/>
      <c r="AA66" s="323"/>
      <c r="AB66" s="323"/>
      <c r="AC66" s="323"/>
      <c r="AD66" s="323"/>
      <c r="AE66" s="323"/>
      <c r="AF66" s="323"/>
      <c r="AG66" s="323"/>
      <c r="AH66" s="323"/>
      <c r="AI66" s="323"/>
      <c r="AJ66" s="323"/>
      <c r="AK66" s="323"/>
      <c r="AL66" s="323"/>
      <c r="AM66" s="323"/>
      <c r="AN66" s="323"/>
      <c r="AO66" s="323"/>
      <c r="AP66" s="323"/>
      <c r="AQ66" s="323"/>
      <c r="AR66" s="323"/>
      <c r="AS66" s="323"/>
      <c r="AT66" s="323"/>
      <c r="AU66" s="323"/>
      <c r="AV66" s="323"/>
    </row>
    <row r="67" spans="1:48" x14ac:dyDescent="0.2">
      <c r="A67" s="324"/>
      <c r="B67" s="436"/>
      <c r="C67" s="436"/>
      <c r="D67" s="436"/>
      <c r="E67" s="436"/>
      <c r="F67" s="436"/>
      <c r="G67" s="436"/>
      <c r="H67" s="436"/>
      <c r="I67" s="436"/>
      <c r="J67" s="352"/>
      <c r="K67" s="352"/>
      <c r="L67" s="352"/>
      <c r="M67" s="323"/>
      <c r="N67" s="323"/>
      <c r="O67" s="323"/>
      <c r="P67" s="323"/>
      <c r="Q67" s="323"/>
      <c r="R67" s="323"/>
      <c r="S67" s="323"/>
      <c r="T67" s="323"/>
      <c r="U67" s="323"/>
      <c r="V67" s="323"/>
      <c r="W67" s="323"/>
      <c r="X67" s="323"/>
      <c r="Y67" s="323"/>
      <c r="Z67" s="323"/>
      <c r="AA67" s="323"/>
      <c r="AB67" s="323"/>
      <c r="AC67" s="323"/>
      <c r="AD67" s="323"/>
      <c r="AE67" s="323"/>
      <c r="AF67" s="323"/>
      <c r="AG67" s="323"/>
      <c r="AH67" s="323"/>
      <c r="AI67" s="323"/>
      <c r="AJ67" s="323"/>
      <c r="AK67" s="323"/>
      <c r="AL67" s="323"/>
      <c r="AM67" s="323"/>
      <c r="AN67" s="323"/>
      <c r="AO67" s="323"/>
      <c r="AP67" s="323"/>
      <c r="AQ67" s="323"/>
      <c r="AR67" s="323"/>
      <c r="AS67" s="323"/>
      <c r="AT67" s="323"/>
      <c r="AU67" s="323"/>
      <c r="AV67" s="323"/>
    </row>
    <row r="68" spans="1:48" x14ac:dyDescent="0.2">
      <c r="A68" s="322"/>
      <c r="B68" s="436"/>
      <c r="C68" s="436"/>
      <c r="D68" s="436"/>
      <c r="E68" s="436"/>
      <c r="F68" s="436"/>
      <c r="G68" s="436"/>
      <c r="H68" s="436"/>
      <c r="I68" s="436"/>
      <c r="J68" s="352"/>
      <c r="K68" s="352"/>
      <c r="L68" s="352"/>
      <c r="M68" s="323"/>
      <c r="N68" s="323"/>
      <c r="O68" s="323"/>
      <c r="P68" s="323"/>
      <c r="Q68" s="323"/>
      <c r="R68" s="323"/>
      <c r="S68" s="323"/>
      <c r="T68" s="323"/>
      <c r="U68" s="323"/>
      <c r="V68" s="323"/>
      <c r="W68" s="323"/>
      <c r="X68" s="323"/>
      <c r="Y68" s="323"/>
      <c r="Z68" s="323"/>
      <c r="AA68" s="323"/>
      <c r="AB68" s="323"/>
      <c r="AC68" s="323"/>
      <c r="AD68" s="323"/>
      <c r="AE68" s="323"/>
      <c r="AF68" s="323"/>
      <c r="AG68" s="323"/>
      <c r="AH68" s="323"/>
      <c r="AI68" s="323"/>
      <c r="AJ68" s="323"/>
      <c r="AK68" s="323"/>
      <c r="AL68" s="323"/>
      <c r="AM68" s="323"/>
      <c r="AN68" s="323"/>
      <c r="AO68" s="323"/>
      <c r="AP68" s="323"/>
      <c r="AQ68" s="323"/>
      <c r="AR68" s="323"/>
      <c r="AS68" s="323"/>
      <c r="AT68" s="323"/>
      <c r="AU68" s="323"/>
      <c r="AV68" s="323"/>
    </row>
    <row r="69" spans="1:48" x14ac:dyDescent="0.2">
      <c r="A69" s="322"/>
      <c r="B69" s="436"/>
      <c r="C69" s="436"/>
      <c r="D69" s="436"/>
      <c r="E69" s="436"/>
      <c r="F69" s="436"/>
      <c r="G69" s="436"/>
      <c r="H69" s="436"/>
      <c r="I69" s="436"/>
      <c r="J69" s="352"/>
      <c r="K69" s="352"/>
      <c r="L69" s="352"/>
      <c r="M69" s="323"/>
      <c r="O69" s="323"/>
      <c r="P69" s="323"/>
      <c r="Q69" s="323"/>
      <c r="R69" s="323"/>
      <c r="S69" s="323"/>
      <c r="T69" s="323"/>
      <c r="U69" s="323"/>
      <c r="V69" s="323"/>
      <c r="W69" s="323"/>
      <c r="X69" s="323"/>
      <c r="Y69" s="323"/>
      <c r="Z69" s="323"/>
      <c r="AA69" s="323"/>
      <c r="AB69" s="323"/>
      <c r="AC69" s="323"/>
      <c r="AD69" s="323"/>
      <c r="AE69" s="323"/>
      <c r="AF69" s="323"/>
      <c r="AG69" s="323"/>
      <c r="AH69" s="323"/>
      <c r="AI69" s="323"/>
      <c r="AJ69" s="323"/>
      <c r="AK69" s="323"/>
      <c r="AL69" s="323"/>
      <c r="AM69" s="323"/>
      <c r="AN69" s="323"/>
      <c r="AO69" s="323"/>
      <c r="AP69" s="323"/>
      <c r="AQ69" s="323"/>
      <c r="AR69" s="323"/>
      <c r="AS69" s="323"/>
      <c r="AT69" s="323"/>
      <c r="AU69" s="323"/>
      <c r="AV69" s="323"/>
    </row>
    <row r="70" spans="1:48" x14ac:dyDescent="0.2">
      <c r="A70" s="322"/>
      <c r="B70" s="436"/>
      <c r="C70" s="436"/>
      <c r="D70" s="436"/>
      <c r="E70" s="436"/>
      <c r="F70" s="436"/>
      <c r="G70" s="436"/>
      <c r="H70" s="436"/>
      <c r="I70" s="436"/>
      <c r="J70" s="352"/>
      <c r="K70" s="352"/>
      <c r="L70" s="352"/>
      <c r="M70" s="323"/>
      <c r="N70" s="323"/>
      <c r="O70" s="323"/>
      <c r="P70" s="323"/>
      <c r="Q70" s="323"/>
      <c r="R70" s="323"/>
      <c r="S70" s="323"/>
      <c r="T70" s="323"/>
      <c r="U70" s="323"/>
      <c r="V70" s="323"/>
      <c r="W70" s="323"/>
      <c r="X70" s="323"/>
      <c r="Y70" s="323"/>
      <c r="Z70" s="323"/>
      <c r="AA70" s="323"/>
      <c r="AB70" s="323"/>
      <c r="AC70" s="323"/>
      <c r="AD70" s="323"/>
      <c r="AE70" s="323"/>
      <c r="AF70" s="323"/>
      <c r="AG70" s="323"/>
      <c r="AH70" s="323"/>
      <c r="AI70" s="323"/>
      <c r="AJ70" s="323"/>
      <c r="AK70" s="323"/>
      <c r="AL70" s="323"/>
      <c r="AM70" s="323"/>
      <c r="AN70" s="323"/>
      <c r="AO70" s="323"/>
      <c r="AP70" s="323"/>
      <c r="AQ70" s="323"/>
      <c r="AR70" s="323"/>
      <c r="AS70" s="323"/>
      <c r="AT70" s="323"/>
      <c r="AU70" s="323"/>
      <c r="AV70" s="323"/>
    </row>
    <row r="71" spans="1:48" x14ac:dyDescent="0.2">
      <c r="A71" s="322"/>
      <c r="B71" s="436"/>
      <c r="C71" s="436"/>
      <c r="D71" s="436"/>
      <c r="E71" s="436"/>
      <c r="F71" s="436"/>
      <c r="G71" s="436"/>
      <c r="H71" s="436"/>
      <c r="I71" s="436"/>
      <c r="J71" s="352"/>
      <c r="K71" s="352"/>
      <c r="L71" s="352"/>
      <c r="M71" s="323"/>
      <c r="N71" s="323"/>
      <c r="O71" s="323"/>
      <c r="P71" s="323"/>
      <c r="Q71" s="323"/>
      <c r="R71" s="323"/>
      <c r="S71" s="323"/>
      <c r="T71" s="323"/>
      <c r="U71" s="323"/>
      <c r="V71" s="323"/>
      <c r="W71" s="323"/>
      <c r="X71" s="323"/>
      <c r="Y71" s="323"/>
      <c r="Z71" s="323"/>
      <c r="AA71" s="323"/>
      <c r="AB71" s="323"/>
      <c r="AC71" s="323"/>
      <c r="AD71" s="323"/>
      <c r="AE71" s="323"/>
      <c r="AF71" s="323"/>
      <c r="AG71" s="323"/>
      <c r="AH71" s="323"/>
      <c r="AI71" s="323"/>
      <c r="AJ71" s="323"/>
      <c r="AK71" s="323"/>
      <c r="AL71" s="323"/>
      <c r="AM71" s="323"/>
      <c r="AN71" s="323"/>
      <c r="AO71" s="323"/>
      <c r="AP71" s="323"/>
      <c r="AQ71" s="323"/>
      <c r="AR71" s="323"/>
      <c r="AS71" s="323"/>
      <c r="AT71" s="323"/>
      <c r="AU71" s="323"/>
      <c r="AV71" s="323"/>
    </row>
    <row r="72" spans="1:48" x14ac:dyDescent="0.2">
      <c r="A72" s="322"/>
      <c r="B72" s="436"/>
      <c r="C72" s="436"/>
      <c r="D72" s="436"/>
      <c r="E72" s="436"/>
      <c r="F72" s="436"/>
      <c r="G72" s="436"/>
      <c r="H72" s="436"/>
      <c r="I72" s="436"/>
      <c r="J72" s="352"/>
      <c r="K72" s="352"/>
      <c r="L72" s="352"/>
      <c r="M72" s="323"/>
      <c r="N72" s="323"/>
      <c r="O72" s="323"/>
      <c r="P72" s="323"/>
      <c r="Q72" s="323"/>
      <c r="R72" s="323"/>
      <c r="S72" s="323"/>
      <c r="T72" s="323"/>
      <c r="U72" s="323"/>
      <c r="V72" s="323"/>
      <c r="W72" s="323"/>
      <c r="X72" s="323"/>
      <c r="Y72" s="323"/>
      <c r="Z72" s="323"/>
      <c r="AA72" s="323"/>
      <c r="AB72" s="323"/>
      <c r="AC72" s="323"/>
      <c r="AD72" s="323"/>
      <c r="AE72" s="323"/>
      <c r="AF72" s="323"/>
      <c r="AG72" s="323"/>
      <c r="AH72" s="323"/>
      <c r="AI72" s="323"/>
      <c r="AJ72" s="323"/>
      <c r="AK72" s="323"/>
      <c r="AL72" s="323"/>
      <c r="AM72" s="323"/>
      <c r="AN72" s="323"/>
      <c r="AO72" s="323"/>
      <c r="AP72" s="323"/>
      <c r="AQ72" s="323"/>
      <c r="AR72" s="323"/>
      <c r="AS72" s="323"/>
      <c r="AT72" s="323"/>
      <c r="AU72" s="323"/>
      <c r="AV72" s="323"/>
    </row>
    <row r="73" spans="1:48" x14ac:dyDescent="0.2">
      <c r="A73" s="324"/>
      <c r="B73" s="436"/>
      <c r="C73" s="436"/>
      <c r="D73" s="436"/>
      <c r="E73" s="436"/>
      <c r="F73" s="436"/>
      <c r="G73" s="436"/>
      <c r="H73" s="436"/>
      <c r="I73" s="436"/>
      <c r="J73" s="352"/>
      <c r="K73" s="352"/>
      <c r="L73" s="352"/>
      <c r="N73" s="323"/>
      <c r="O73" s="323"/>
      <c r="P73" s="323"/>
      <c r="Q73" s="323"/>
      <c r="R73" s="323"/>
      <c r="S73" s="323"/>
      <c r="T73" s="323"/>
      <c r="U73" s="323"/>
      <c r="V73" s="323"/>
      <c r="W73" s="323"/>
      <c r="X73" s="323"/>
      <c r="Y73" s="323"/>
      <c r="Z73" s="323"/>
      <c r="AA73" s="323"/>
      <c r="AB73" s="323"/>
      <c r="AC73" s="323"/>
      <c r="AD73" s="323"/>
      <c r="AE73" s="323"/>
      <c r="AF73" s="323"/>
      <c r="AG73" s="323"/>
      <c r="AH73" s="323"/>
      <c r="AI73" s="323"/>
      <c r="AJ73" s="323"/>
      <c r="AK73" s="323"/>
      <c r="AL73" s="323"/>
      <c r="AM73" s="323"/>
      <c r="AN73" s="323"/>
      <c r="AO73" s="323"/>
      <c r="AP73" s="323"/>
      <c r="AQ73" s="323"/>
      <c r="AR73" s="323"/>
      <c r="AS73" s="323"/>
      <c r="AT73" s="323"/>
      <c r="AU73" s="323"/>
      <c r="AV73" s="323"/>
    </row>
    <row r="74" spans="1:48" x14ac:dyDescent="0.2">
      <c r="A74" s="322"/>
      <c r="B74" s="436"/>
      <c r="C74" s="436"/>
      <c r="D74" s="436"/>
      <c r="E74" s="436"/>
      <c r="F74" s="436"/>
      <c r="G74" s="436"/>
      <c r="H74" s="436"/>
      <c r="I74" s="436"/>
      <c r="J74" s="352"/>
      <c r="K74" s="352"/>
      <c r="L74" s="352"/>
      <c r="M74" s="323"/>
      <c r="N74" s="323"/>
      <c r="O74" s="323"/>
      <c r="P74" s="323"/>
      <c r="Q74" s="323"/>
      <c r="R74" s="323"/>
      <c r="S74" s="323"/>
      <c r="T74" s="323"/>
      <c r="U74" s="323"/>
      <c r="V74" s="323"/>
      <c r="W74" s="323"/>
      <c r="X74" s="323"/>
      <c r="Y74" s="323"/>
      <c r="Z74" s="323"/>
      <c r="AA74" s="323"/>
      <c r="AB74" s="323"/>
      <c r="AC74" s="323"/>
      <c r="AD74" s="323"/>
      <c r="AE74" s="323"/>
      <c r="AF74" s="323"/>
      <c r="AG74" s="323"/>
      <c r="AH74" s="323"/>
      <c r="AI74" s="323"/>
      <c r="AJ74" s="323"/>
      <c r="AK74" s="323"/>
      <c r="AL74" s="323"/>
      <c r="AM74" s="323"/>
      <c r="AN74" s="323"/>
      <c r="AO74" s="323"/>
      <c r="AP74" s="323"/>
      <c r="AQ74" s="323"/>
      <c r="AR74" s="323"/>
      <c r="AS74" s="323"/>
      <c r="AT74" s="323"/>
      <c r="AU74" s="323"/>
      <c r="AV74" s="323"/>
    </row>
    <row r="75" spans="1:48" x14ac:dyDescent="0.2">
      <c r="A75" s="324"/>
      <c r="B75" s="436"/>
      <c r="C75" s="436"/>
      <c r="D75" s="436"/>
      <c r="E75" s="436"/>
      <c r="F75" s="436"/>
      <c r="G75" s="436"/>
      <c r="H75" s="436"/>
      <c r="I75" s="436"/>
      <c r="J75" s="352"/>
      <c r="K75" s="352"/>
      <c r="L75" s="352"/>
      <c r="M75" s="323"/>
      <c r="N75" s="323"/>
      <c r="O75" s="323"/>
      <c r="P75" s="323"/>
      <c r="Q75" s="323"/>
      <c r="R75" s="323"/>
      <c r="S75" s="323"/>
      <c r="T75" s="323"/>
      <c r="U75" s="323"/>
      <c r="V75" s="323"/>
      <c r="W75" s="323"/>
      <c r="X75" s="323"/>
      <c r="Y75" s="323"/>
      <c r="Z75" s="323"/>
      <c r="AA75" s="323"/>
      <c r="AB75" s="323"/>
      <c r="AC75" s="323"/>
      <c r="AD75" s="323"/>
      <c r="AE75" s="323"/>
      <c r="AF75" s="323"/>
      <c r="AG75" s="323"/>
      <c r="AH75" s="323"/>
      <c r="AI75" s="323"/>
      <c r="AJ75" s="323"/>
      <c r="AK75" s="323"/>
      <c r="AL75" s="323"/>
      <c r="AM75" s="323"/>
      <c r="AN75" s="323"/>
      <c r="AO75" s="323"/>
      <c r="AP75" s="323"/>
      <c r="AQ75" s="323"/>
      <c r="AR75" s="323"/>
      <c r="AS75" s="323"/>
      <c r="AT75" s="323"/>
      <c r="AU75" s="323"/>
      <c r="AV75" s="323"/>
    </row>
    <row r="76" spans="1:48" x14ac:dyDescent="0.2">
      <c r="A76" s="322"/>
      <c r="B76" s="436"/>
      <c r="C76" s="436"/>
      <c r="D76" s="436"/>
      <c r="E76" s="436"/>
      <c r="F76" s="436"/>
      <c r="G76" s="436"/>
      <c r="H76" s="436"/>
      <c r="I76" s="436"/>
      <c r="J76" s="352"/>
      <c r="K76" s="352"/>
      <c r="L76" s="352"/>
      <c r="M76" s="323"/>
      <c r="N76" s="323"/>
      <c r="O76" s="323"/>
      <c r="P76" s="323"/>
      <c r="Q76" s="323"/>
      <c r="R76" s="323"/>
      <c r="S76" s="323"/>
      <c r="T76" s="323"/>
      <c r="U76" s="323"/>
      <c r="V76" s="323"/>
      <c r="W76" s="323"/>
      <c r="X76" s="323"/>
      <c r="Y76" s="323"/>
      <c r="Z76" s="323"/>
      <c r="AA76" s="323"/>
      <c r="AB76" s="323"/>
      <c r="AC76" s="323"/>
      <c r="AD76" s="323"/>
      <c r="AE76" s="323"/>
      <c r="AF76" s="323"/>
      <c r="AG76" s="323"/>
      <c r="AH76" s="323"/>
      <c r="AI76" s="323"/>
      <c r="AJ76" s="323"/>
      <c r="AK76" s="323"/>
      <c r="AL76" s="323"/>
      <c r="AM76" s="323"/>
      <c r="AN76" s="323"/>
      <c r="AO76" s="323"/>
      <c r="AP76" s="323"/>
      <c r="AQ76" s="323"/>
      <c r="AR76" s="323"/>
      <c r="AS76" s="323"/>
      <c r="AT76" s="323"/>
      <c r="AU76" s="323"/>
      <c r="AV76" s="323"/>
    </row>
    <row r="77" spans="1:48" x14ac:dyDescent="0.2">
      <c r="A77" s="322"/>
      <c r="B77" s="323"/>
      <c r="C77" s="323"/>
      <c r="D77" s="436"/>
      <c r="E77" s="436"/>
      <c r="F77" s="436"/>
      <c r="G77" s="436"/>
      <c r="H77" s="436"/>
      <c r="I77" s="436"/>
      <c r="J77" s="436"/>
      <c r="K77" s="352"/>
      <c r="L77" s="352"/>
      <c r="M77" s="323"/>
      <c r="N77" s="323"/>
      <c r="O77" s="323"/>
      <c r="P77" s="323"/>
      <c r="Q77" s="323"/>
      <c r="R77" s="323"/>
      <c r="S77" s="323"/>
      <c r="T77" s="323"/>
      <c r="U77" s="323"/>
      <c r="V77" s="323"/>
      <c r="W77" s="323"/>
      <c r="X77" s="323"/>
      <c r="Y77" s="323"/>
      <c r="Z77" s="323"/>
      <c r="AA77" s="323"/>
      <c r="AB77" s="323"/>
      <c r="AC77" s="323"/>
      <c r="AD77" s="323"/>
      <c r="AE77" s="323"/>
      <c r="AF77" s="323"/>
      <c r="AG77" s="323"/>
      <c r="AH77" s="323"/>
      <c r="AI77" s="323"/>
      <c r="AJ77" s="323"/>
      <c r="AK77" s="323"/>
      <c r="AL77" s="323"/>
      <c r="AM77" s="323"/>
      <c r="AN77" s="323"/>
      <c r="AO77" s="323"/>
      <c r="AP77" s="323"/>
      <c r="AQ77" s="323"/>
      <c r="AR77" s="323"/>
      <c r="AS77" s="323"/>
      <c r="AT77" s="323"/>
      <c r="AU77" s="323"/>
      <c r="AV77" s="323"/>
    </row>
    <row r="78" spans="1:48" x14ac:dyDescent="0.2">
      <c r="A78" s="322"/>
      <c r="B78" s="323"/>
      <c r="C78" s="323"/>
      <c r="D78" s="323"/>
      <c r="E78" s="323"/>
      <c r="F78" s="323"/>
      <c r="G78" s="323"/>
      <c r="H78" s="323"/>
      <c r="I78" s="323"/>
      <c r="J78" s="323"/>
      <c r="K78" s="323"/>
      <c r="L78" s="323"/>
      <c r="M78" s="323"/>
      <c r="N78" s="323"/>
      <c r="O78" s="323"/>
      <c r="P78" s="323"/>
      <c r="Q78" s="323"/>
      <c r="R78" s="323"/>
      <c r="S78" s="323"/>
      <c r="T78" s="323"/>
      <c r="U78" s="323"/>
      <c r="V78" s="323"/>
      <c r="W78" s="323"/>
      <c r="X78" s="323"/>
      <c r="Y78" s="323"/>
      <c r="Z78" s="323"/>
      <c r="AA78" s="323"/>
      <c r="AB78" s="323"/>
      <c r="AC78" s="323"/>
      <c r="AD78" s="323"/>
      <c r="AE78" s="323"/>
      <c r="AF78" s="323"/>
      <c r="AG78" s="323"/>
      <c r="AH78" s="323"/>
      <c r="AI78" s="323"/>
      <c r="AJ78" s="323"/>
      <c r="AK78" s="323"/>
      <c r="AL78" s="323"/>
      <c r="AM78" s="323"/>
      <c r="AN78" s="323"/>
      <c r="AO78" s="323"/>
      <c r="AP78" s="323"/>
      <c r="AQ78" s="323"/>
      <c r="AR78" s="323"/>
      <c r="AS78" s="323"/>
      <c r="AT78" s="323"/>
      <c r="AU78" s="323"/>
      <c r="AV78" s="323"/>
    </row>
    <row r="79" spans="1:48" x14ac:dyDescent="0.2">
      <c r="A79" s="322"/>
      <c r="B79" s="323"/>
      <c r="C79" s="323"/>
      <c r="D79" s="323"/>
      <c r="E79" s="323"/>
      <c r="F79" s="323"/>
      <c r="G79" s="323"/>
      <c r="H79" s="323"/>
      <c r="I79" s="323"/>
      <c r="J79" s="323"/>
      <c r="K79" s="323"/>
      <c r="L79" s="323"/>
      <c r="M79" s="323"/>
      <c r="N79" s="323"/>
      <c r="O79" s="323"/>
      <c r="P79" s="323"/>
      <c r="Q79" s="323"/>
      <c r="R79" s="323"/>
      <c r="S79" s="323"/>
      <c r="T79" s="323"/>
      <c r="U79" s="323"/>
      <c r="V79" s="323"/>
      <c r="W79" s="323"/>
      <c r="X79" s="323"/>
      <c r="Y79" s="323"/>
      <c r="Z79" s="323"/>
      <c r="AA79" s="323"/>
      <c r="AB79" s="323"/>
      <c r="AC79" s="323"/>
      <c r="AD79" s="323"/>
      <c r="AE79" s="323"/>
      <c r="AF79" s="323"/>
      <c r="AG79" s="323"/>
      <c r="AH79" s="323"/>
      <c r="AI79" s="323"/>
      <c r="AJ79" s="323"/>
      <c r="AK79" s="323"/>
      <c r="AL79" s="323"/>
      <c r="AM79" s="323"/>
      <c r="AN79" s="323"/>
      <c r="AO79" s="323"/>
      <c r="AP79" s="323"/>
      <c r="AQ79" s="323"/>
      <c r="AR79" s="323"/>
      <c r="AS79" s="323"/>
      <c r="AT79" s="323"/>
      <c r="AU79" s="323"/>
      <c r="AV79" s="323"/>
    </row>
    <row r="80" spans="1:48" x14ac:dyDescent="0.2">
      <c r="A80" s="322"/>
      <c r="B80" s="323"/>
      <c r="C80" s="323"/>
      <c r="D80" s="323"/>
      <c r="E80" s="323"/>
      <c r="F80" s="323"/>
      <c r="G80" s="323"/>
      <c r="H80" s="323"/>
      <c r="I80" s="323"/>
      <c r="J80" s="323"/>
      <c r="K80" s="323"/>
      <c r="L80" s="323"/>
      <c r="M80" s="323"/>
      <c r="N80" s="323"/>
      <c r="O80" s="323"/>
      <c r="P80" s="323"/>
      <c r="Q80" s="323"/>
      <c r="R80" s="323"/>
      <c r="S80" s="323"/>
      <c r="T80" s="323"/>
      <c r="U80" s="323"/>
      <c r="V80" s="323"/>
      <c r="W80" s="323"/>
      <c r="X80" s="323"/>
      <c r="Y80" s="323"/>
      <c r="Z80" s="323"/>
      <c r="AA80" s="323"/>
      <c r="AB80" s="323"/>
      <c r="AC80" s="323"/>
      <c r="AD80" s="323"/>
      <c r="AE80" s="323"/>
      <c r="AF80" s="323"/>
      <c r="AG80" s="323"/>
      <c r="AH80" s="323"/>
      <c r="AI80" s="323"/>
      <c r="AJ80" s="323"/>
      <c r="AK80" s="323"/>
      <c r="AL80" s="323"/>
      <c r="AM80" s="323"/>
      <c r="AN80" s="323"/>
      <c r="AO80" s="323"/>
      <c r="AP80" s="323"/>
      <c r="AQ80" s="323"/>
      <c r="AR80" s="323"/>
      <c r="AS80" s="323"/>
      <c r="AT80" s="323"/>
      <c r="AU80" s="323"/>
      <c r="AV80" s="323"/>
    </row>
    <row r="81" spans="1:48" x14ac:dyDescent="0.2">
      <c r="A81" s="324"/>
      <c r="B81" s="323"/>
      <c r="C81" s="323"/>
      <c r="D81" s="323"/>
      <c r="E81" s="323"/>
      <c r="F81" s="323"/>
      <c r="G81" s="323"/>
      <c r="H81" s="323"/>
      <c r="I81" s="323"/>
      <c r="J81" s="323"/>
      <c r="K81" s="323"/>
      <c r="L81" s="323"/>
      <c r="M81" s="323"/>
      <c r="N81" s="323"/>
      <c r="O81" s="323"/>
      <c r="P81" s="323"/>
      <c r="Q81" s="323"/>
      <c r="R81" s="323"/>
      <c r="S81" s="323"/>
      <c r="T81" s="323"/>
      <c r="U81" s="323"/>
      <c r="V81" s="323"/>
      <c r="W81" s="323"/>
      <c r="X81" s="323"/>
      <c r="Y81" s="323"/>
      <c r="Z81" s="323"/>
      <c r="AA81" s="323"/>
      <c r="AB81" s="323"/>
      <c r="AC81" s="323"/>
      <c r="AD81" s="323"/>
      <c r="AE81" s="323"/>
      <c r="AF81" s="323"/>
      <c r="AG81" s="323"/>
      <c r="AH81" s="323"/>
      <c r="AI81" s="323"/>
      <c r="AJ81" s="323"/>
      <c r="AK81" s="323"/>
      <c r="AL81" s="323"/>
      <c r="AM81" s="323"/>
      <c r="AN81" s="323"/>
      <c r="AO81" s="323"/>
      <c r="AP81" s="323"/>
      <c r="AQ81" s="323"/>
      <c r="AR81" s="323"/>
      <c r="AS81" s="323"/>
      <c r="AT81" s="323"/>
      <c r="AU81" s="323"/>
      <c r="AV81" s="323"/>
    </row>
    <row r="82" spans="1:48" x14ac:dyDescent="0.2">
      <c r="A82" s="322"/>
      <c r="B82" s="323"/>
      <c r="C82" s="323"/>
      <c r="D82" s="323"/>
      <c r="E82" s="323"/>
      <c r="F82" s="323"/>
      <c r="G82" s="323"/>
      <c r="H82" s="323"/>
      <c r="I82" s="323"/>
      <c r="J82" s="323"/>
      <c r="K82" s="323"/>
      <c r="L82" s="323"/>
      <c r="M82" s="323"/>
      <c r="N82" s="323"/>
      <c r="O82" s="323"/>
      <c r="P82" s="323"/>
      <c r="Q82" s="323"/>
      <c r="R82" s="323"/>
      <c r="S82" s="323"/>
      <c r="T82" s="323"/>
      <c r="U82" s="323"/>
      <c r="V82" s="323"/>
      <c r="W82" s="323"/>
      <c r="X82" s="323"/>
      <c r="Y82" s="323"/>
      <c r="Z82" s="323"/>
      <c r="AA82" s="323"/>
      <c r="AB82" s="323"/>
      <c r="AC82" s="323"/>
      <c r="AD82" s="323"/>
      <c r="AE82" s="323"/>
      <c r="AF82" s="323"/>
      <c r="AG82" s="323"/>
      <c r="AH82" s="323"/>
      <c r="AI82" s="323"/>
      <c r="AJ82" s="323"/>
      <c r="AK82" s="323"/>
      <c r="AL82" s="323"/>
      <c r="AM82" s="323"/>
      <c r="AN82" s="323"/>
      <c r="AO82" s="323"/>
      <c r="AP82" s="323"/>
      <c r="AQ82" s="323"/>
      <c r="AR82" s="323"/>
      <c r="AS82" s="323"/>
      <c r="AT82" s="323"/>
      <c r="AU82" s="323"/>
      <c r="AV82" s="323"/>
    </row>
    <row r="83" spans="1:48" x14ac:dyDescent="0.2">
      <c r="A83" s="324"/>
      <c r="B83" s="323"/>
      <c r="C83" s="323"/>
      <c r="D83" s="323"/>
      <c r="E83" s="323"/>
      <c r="F83" s="323"/>
      <c r="G83" s="323"/>
      <c r="H83" s="323"/>
      <c r="I83" s="323"/>
      <c r="J83" s="323"/>
      <c r="K83" s="323"/>
      <c r="L83" s="323"/>
      <c r="M83" s="323"/>
      <c r="N83" s="323"/>
      <c r="O83" s="323"/>
      <c r="P83" s="323"/>
      <c r="Q83" s="323"/>
      <c r="R83" s="323"/>
      <c r="S83" s="323"/>
      <c r="T83" s="323"/>
      <c r="U83" s="323"/>
      <c r="V83" s="323"/>
      <c r="W83" s="323"/>
      <c r="X83" s="323"/>
      <c r="Y83" s="323"/>
      <c r="Z83" s="323"/>
      <c r="AA83" s="323"/>
      <c r="AB83" s="323"/>
      <c r="AC83" s="323"/>
      <c r="AD83" s="323"/>
      <c r="AE83" s="323"/>
      <c r="AF83" s="323"/>
      <c r="AG83" s="323"/>
      <c r="AH83" s="323"/>
      <c r="AI83" s="323"/>
      <c r="AJ83" s="323"/>
      <c r="AK83" s="323"/>
      <c r="AL83" s="323"/>
      <c r="AM83" s="323"/>
      <c r="AN83" s="323"/>
      <c r="AO83" s="323"/>
      <c r="AP83" s="323"/>
      <c r="AQ83" s="323"/>
      <c r="AR83" s="323"/>
      <c r="AS83" s="323"/>
      <c r="AT83" s="323"/>
      <c r="AU83" s="323"/>
      <c r="AV83" s="323"/>
    </row>
    <row r="84" spans="1:48" x14ac:dyDescent="0.2">
      <c r="A84" s="322"/>
      <c r="B84" s="323"/>
      <c r="C84" s="323"/>
      <c r="D84" s="323"/>
      <c r="E84" s="323"/>
      <c r="F84" s="323"/>
      <c r="G84" s="323"/>
      <c r="H84" s="323"/>
      <c r="I84" s="323"/>
      <c r="J84" s="323"/>
      <c r="K84" s="323"/>
      <c r="L84" s="323"/>
      <c r="M84" s="323"/>
      <c r="N84" s="323"/>
      <c r="O84" s="323"/>
      <c r="P84" s="323"/>
      <c r="Q84" s="323"/>
      <c r="R84" s="323"/>
      <c r="S84" s="323"/>
      <c r="T84" s="323"/>
      <c r="U84" s="323"/>
      <c r="V84" s="323"/>
      <c r="W84" s="323"/>
      <c r="X84" s="323"/>
      <c r="Y84" s="323"/>
      <c r="Z84" s="323"/>
      <c r="AA84" s="323"/>
      <c r="AB84" s="323"/>
      <c r="AC84" s="323"/>
      <c r="AD84" s="323"/>
      <c r="AE84" s="323"/>
      <c r="AF84" s="323"/>
      <c r="AG84" s="323"/>
      <c r="AH84" s="323"/>
      <c r="AI84" s="323"/>
      <c r="AJ84" s="323"/>
      <c r="AK84" s="323"/>
      <c r="AL84" s="323"/>
      <c r="AM84" s="323"/>
      <c r="AN84" s="323"/>
      <c r="AO84" s="323"/>
      <c r="AP84" s="323"/>
      <c r="AQ84" s="323"/>
      <c r="AR84" s="323"/>
      <c r="AS84" s="323"/>
      <c r="AT84" s="323"/>
      <c r="AU84" s="323"/>
      <c r="AV84" s="323"/>
    </row>
    <row r="85" spans="1:48" x14ac:dyDescent="0.2">
      <c r="A85" s="322"/>
      <c r="B85" s="323"/>
      <c r="C85" s="323"/>
      <c r="D85" s="323"/>
      <c r="E85" s="323"/>
      <c r="F85" s="323"/>
      <c r="G85" s="323"/>
      <c r="H85" s="323"/>
      <c r="I85" s="323"/>
      <c r="J85" s="323"/>
      <c r="K85" s="323"/>
      <c r="L85" s="323"/>
      <c r="M85" s="323"/>
      <c r="N85" s="323"/>
      <c r="O85" s="323"/>
      <c r="P85" s="323"/>
      <c r="Q85" s="323"/>
      <c r="R85" s="323"/>
      <c r="S85" s="323"/>
      <c r="T85" s="323"/>
      <c r="U85" s="323"/>
      <c r="V85" s="323"/>
      <c r="W85" s="323"/>
      <c r="X85" s="323"/>
      <c r="Y85" s="323"/>
      <c r="Z85" s="323"/>
      <c r="AA85" s="323"/>
      <c r="AB85" s="323"/>
      <c r="AC85" s="323"/>
      <c r="AD85" s="323"/>
      <c r="AE85" s="323"/>
      <c r="AF85" s="323"/>
      <c r="AG85" s="323"/>
      <c r="AH85" s="323"/>
      <c r="AI85" s="323"/>
      <c r="AJ85" s="323"/>
      <c r="AK85" s="323"/>
      <c r="AL85" s="323"/>
      <c r="AM85" s="323"/>
      <c r="AN85" s="323"/>
      <c r="AO85" s="323"/>
      <c r="AP85" s="323"/>
      <c r="AQ85" s="323"/>
      <c r="AR85" s="323"/>
      <c r="AS85" s="323"/>
      <c r="AT85" s="323"/>
      <c r="AU85" s="323"/>
      <c r="AV85" s="323"/>
    </row>
    <row r="86" spans="1:48" x14ac:dyDescent="0.2">
      <c r="A86" s="322"/>
      <c r="B86" s="323"/>
      <c r="C86" s="323"/>
      <c r="D86" s="323"/>
      <c r="E86" s="323"/>
      <c r="F86" s="323"/>
      <c r="G86" s="323"/>
      <c r="H86" s="323"/>
      <c r="I86" s="323"/>
      <c r="J86" s="323"/>
      <c r="K86" s="323"/>
      <c r="L86" s="323"/>
      <c r="M86" s="323"/>
      <c r="N86" s="323"/>
      <c r="O86" s="323"/>
      <c r="P86" s="323"/>
      <c r="Q86" s="323"/>
      <c r="R86" s="323"/>
      <c r="S86" s="323"/>
      <c r="T86" s="323"/>
      <c r="U86" s="323"/>
      <c r="V86" s="323"/>
      <c r="W86" s="323"/>
      <c r="X86" s="323"/>
      <c r="Y86" s="323"/>
      <c r="Z86" s="323"/>
      <c r="AA86" s="323"/>
      <c r="AB86" s="323"/>
      <c r="AC86" s="323"/>
      <c r="AD86" s="323"/>
      <c r="AE86" s="323"/>
      <c r="AF86" s="323"/>
      <c r="AG86" s="323"/>
      <c r="AH86" s="323"/>
      <c r="AI86" s="323"/>
      <c r="AJ86" s="323"/>
      <c r="AK86" s="323"/>
      <c r="AL86" s="323"/>
      <c r="AM86" s="323"/>
      <c r="AN86" s="323"/>
      <c r="AO86" s="323"/>
      <c r="AP86" s="323"/>
      <c r="AQ86" s="323"/>
      <c r="AR86" s="323"/>
      <c r="AS86" s="323"/>
      <c r="AT86" s="323"/>
      <c r="AU86" s="323"/>
      <c r="AV86" s="323"/>
    </row>
    <row r="87" spans="1:48" x14ac:dyDescent="0.2">
      <c r="A87" s="322"/>
      <c r="B87" s="323"/>
      <c r="C87" s="323"/>
      <c r="D87" s="323"/>
      <c r="E87" s="323"/>
      <c r="F87" s="323"/>
      <c r="G87" s="323"/>
      <c r="H87" s="323"/>
      <c r="I87" s="323"/>
      <c r="J87" s="323"/>
      <c r="K87" s="323"/>
      <c r="L87" s="323"/>
      <c r="M87" s="323"/>
      <c r="N87" s="323"/>
      <c r="O87" s="323"/>
      <c r="P87" s="323"/>
      <c r="Q87" s="323"/>
      <c r="R87" s="323"/>
      <c r="S87" s="323"/>
      <c r="T87" s="323"/>
      <c r="U87" s="323"/>
      <c r="V87" s="323"/>
      <c r="W87" s="323"/>
      <c r="X87" s="323"/>
      <c r="Y87" s="323"/>
      <c r="Z87" s="323"/>
      <c r="AA87" s="323"/>
      <c r="AB87" s="323"/>
      <c r="AC87" s="323"/>
      <c r="AD87" s="323"/>
      <c r="AE87" s="323"/>
      <c r="AF87" s="323"/>
      <c r="AG87" s="323"/>
      <c r="AH87" s="323"/>
      <c r="AI87" s="323"/>
      <c r="AJ87" s="323"/>
      <c r="AK87" s="323"/>
      <c r="AL87" s="323"/>
      <c r="AM87" s="323"/>
      <c r="AN87" s="323"/>
      <c r="AO87" s="323"/>
      <c r="AP87" s="323"/>
      <c r="AQ87" s="323"/>
      <c r="AR87" s="323"/>
      <c r="AS87" s="323"/>
      <c r="AT87" s="323"/>
      <c r="AU87" s="323"/>
      <c r="AV87" s="323"/>
    </row>
    <row r="88" spans="1:48" x14ac:dyDescent="0.2">
      <c r="A88" s="324"/>
      <c r="B88" s="323"/>
      <c r="C88" s="323"/>
      <c r="D88" s="323"/>
      <c r="E88" s="323"/>
      <c r="F88" s="323"/>
      <c r="G88" s="323"/>
      <c r="H88" s="323"/>
      <c r="I88" s="323"/>
      <c r="J88" s="323"/>
      <c r="K88" s="323"/>
      <c r="L88" s="323"/>
      <c r="M88" s="323"/>
      <c r="N88" s="323"/>
      <c r="O88" s="323"/>
      <c r="P88" s="323"/>
      <c r="Q88" s="323"/>
      <c r="R88" s="323"/>
      <c r="S88" s="323"/>
      <c r="T88" s="323"/>
      <c r="U88" s="323"/>
      <c r="V88" s="323"/>
      <c r="W88" s="323"/>
      <c r="X88" s="323"/>
      <c r="Y88" s="323"/>
      <c r="Z88" s="323"/>
      <c r="AA88" s="323"/>
      <c r="AB88" s="323"/>
      <c r="AC88" s="323"/>
      <c r="AD88" s="323"/>
      <c r="AE88" s="323"/>
      <c r="AF88" s="323"/>
      <c r="AG88" s="323"/>
      <c r="AH88" s="323"/>
      <c r="AI88" s="323"/>
      <c r="AJ88" s="323"/>
      <c r="AK88" s="323"/>
      <c r="AL88" s="323"/>
      <c r="AM88" s="323"/>
      <c r="AN88" s="323"/>
      <c r="AO88" s="323"/>
      <c r="AP88" s="323"/>
      <c r="AQ88" s="323"/>
      <c r="AR88" s="323"/>
      <c r="AS88" s="323"/>
      <c r="AT88" s="323"/>
      <c r="AU88" s="323"/>
      <c r="AV88" s="323"/>
    </row>
    <row r="89" spans="1:48" x14ac:dyDescent="0.2">
      <c r="A89" s="322"/>
      <c r="B89" s="323"/>
      <c r="C89" s="323"/>
      <c r="D89" s="323"/>
      <c r="E89" s="323"/>
      <c r="F89" s="323"/>
      <c r="G89" s="323"/>
      <c r="H89" s="323"/>
      <c r="I89" s="323"/>
      <c r="J89" s="323"/>
      <c r="K89" s="323"/>
      <c r="L89" s="323"/>
      <c r="M89" s="323"/>
      <c r="N89" s="323"/>
      <c r="O89" s="323"/>
      <c r="P89" s="323"/>
      <c r="Q89" s="323"/>
      <c r="R89" s="323"/>
      <c r="S89" s="323"/>
      <c r="T89" s="323"/>
      <c r="U89" s="323"/>
      <c r="V89" s="323"/>
      <c r="W89" s="323"/>
      <c r="X89" s="323"/>
      <c r="Y89" s="323"/>
      <c r="Z89" s="323"/>
      <c r="AA89" s="323"/>
      <c r="AB89" s="323"/>
      <c r="AC89" s="323"/>
      <c r="AD89" s="323"/>
      <c r="AE89" s="323"/>
      <c r="AF89" s="323"/>
      <c r="AG89" s="323"/>
      <c r="AH89" s="323"/>
      <c r="AI89" s="323"/>
      <c r="AJ89" s="323"/>
      <c r="AK89" s="323"/>
      <c r="AL89" s="323"/>
      <c r="AM89" s="323"/>
      <c r="AN89" s="323"/>
      <c r="AO89" s="323"/>
      <c r="AP89" s="323"/>
      <c r="AQ89" s="323"/>
      <c r="AR89" s="323"/>
      <c r="AS89" s="323"/>
      <c r="AT89" s="323"/>
      <c r="AU89" s="323"/>
      <c r="AV89" s="323"/>
    </row>
    <row r="90" spans="1:48" x14ac:dyDescent="0.2">
      <c r="A90" s="322"/>
      <c r="B90" s="323"/>
      <c r="C90" s="323"/>
      <c r="D90" s="323"/>
      <c r="E90" s="323"/>
      <c r="F90" s="323"/>
      <c r="G90" s="323"/>
      <c r="H90" s="323"/>
      <c r="I90" s="323"/>
      <c r="J90" s="323"/>
      <c r="K90" s="323"/>
      <c r="L90" s="323"/>
      <c r="M90" s="323"/>
      <c r="N90" s="323"/>
      <c r="O90" s="323"/>
      <c r="P90" s="323"/>
      <c r="Q90" s="323"/>
      <c r="R90" s="323"/>
      <c r="S90" s="323"/>
      <c r="T90" s="323"/>
      <c r="U90" s="323"/>
      <c r="V90" s="323"/>
      <c r="W90" s="323"/>
      <c r="X90" s="323"/>
      <c r="Y90" s="323"/>
      <c r="Z90" s="323"/>
      <c r="AA90" s="323"/>
      <c r="AB90" s="323"/>
      <c r="AC90" s="323"/>
      <c r="AD90" s="323"/>
      <c r="AE90" s="323"/>
      <c r="AF90" s="323"/>
      <c r="AG90" s="323"/>
      <c r="AH90" s="323"/>
      <c r="AI90" s="323"/>
      <c r="AJ90" s="323"/>
      <c r="AK90" s="323"/>
      <c r="AL90" s="323"/>
      <c r="AM90" s="323"/>
      <c r="AN90" s="323"/>
      <c r="AO90" s="323"/>
      <c r="AP90" s="323"/>
      <c r="AQ90" s="323"/>
      <c r="AR90" s="323"/>
      <c r="AS90" s="323"/>
      <c r="AT90" s="323"/>
      <c r="AU90" s="323"/>
      <c r="AV90" s="323"/>
    </row>
    <row r="91" spans="1:48" x14ac:dyDescent="0.2">
      <c r="A91" s="322"/>
      <c r="B91" s="323"/>
      <c r="C91" s="323"/>
      <c r="D91" s="323"/>
      <c r="E91" s="323"/>
      <c r="F91" s="323"/>
      <c r="G91" s="323"/>
      <c r="H91" s="323"/>
      <c r="I91" s="323"/>
      <c r="J91" s="323"/>
      <c r="K91" s="323"/>
      <c r="L91" s="323"/>
      <c r="M91" s="323"/>
      <c r="N91" s="323"/>
      <c r="O91" s="323"/>
      <c r="P91" s="323"/>
      <c r="Q91" s="323"/>
      <c r="R91" s="323"/>
      <c r="S91" s="323"/>
      <c r="T91" s="323"/>
      <c r="U91" s="323"/>
      <c r="V91" s="323"/>
      <c r="W91" s="323"/>
      <c r="X91" s="323"/>
      <c r="Y91" s="323"/>
      <c r="Z91" s="323"/>
      <c r="AA91" s="323"/>
      <c r="AB91" s="323"/>
      <c r="AC91" s="323"/>
      <c r="AD91" s="323"/>
      <c r="AE91" s="323"/>
      <c r="AF91" s="323"/>
      <c r="AG91" s="323"/>
      <c r="AH91" s="323"/>
      <c r="AI91" s="323"/>
      <c r="AJ91" s="323"/>
      <c r="AK91" s="323"/>
      <c r="AL91" s="323"/>
      <c r="AM91" s="323"/>
      <c r="AN91" s="323"/>
      <c r="AO91" s="323"/>
      <c r="AP91" s="323"/>
      <c r="AQ91" s="323"/>
      <c r="AR91" s="323"/>
      <c r="AS91" s="323"/>
      <c r="AT91" s="323"/>
      <c r="AU91" s="323"/>
      <c r="AV91" s="323"/>
    </row>
    <row r="92" spans="1:48" x14ac:dyDescent="0.2">
      <c r="A92" s="324"/>
      <c r="B92" s="323"/>
      <c r="C92" s="323"/>
      <c r="D92" s="323"/>
      <c r="E92" s="323"/>
      <c r="F92" s="323"/>
      <c r="G92" s="323"/>
      <c r="H92" s="323"/>
      <c r="I92" s="323"/>
      <c r="J92" s="323"/>
      <c r="K92" s="323"/>
      <c r="L92" s="323"/>
      <c r="M92" s="323"/>
      <c r="N92" s="323"/>
      <c r="O92" s="323"/>
      <c r="P92" s="323"/>
      <c r="Q92" s="323"/>
      <c r="R92" s="323"/>
      <c r="S92" s="323"/>
      <c r="T92" s="323"/>
      <c r="U92" s="323"/>
      <c r="V92" s="323"/>
      <c r="W92" s="323"/>
      <c r="X92" s="323"/>
      <c r="Y92" s="323"/>
      <c r="Z92" s="323"/>
      <c r="AA92" s="323"/>
      <c r="AB92" s="323"/>
      <c r="AC92" s="323"/>
      <c r="AD92" s="323"/>
      <c r="AE92" s="323"/>
      <c r="AF92" s="323"/>
      <c r="AG92" s="323"/>
      <c r="AH92" s="323"/>
      <c r="AI92" s="323"/>
      <c r="AJ92" s="323"/>
      <c r="AK92" s="323"/>
      <c r="AL92" s="323"/>
      <c r="AM92" s="323"/>
      <c r="AN92" s="323"/>
      <c r="AO92" s="323"/>
      <c r="AP92" s="323"/>
      <c r="AQ92" s="323"/>
      <c r="AR92" s="323"/>
      <c r="AS92" s="323"/>
      <c r="AT92" s="323"/>
      <c r="AU92" s="323"/>
      <c r="AV92" s="323"/>
    </row>
    <row r="93" spans="1:48" x14ac:dyDescent="0.2">
      <c r="A93" s="322"/>
      <c r="B93" s="323"/>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row>
    <row r="94" spans="1:48" x14ac:dyDescent="0.2">
      <c r="A94" s="324"/>
      <c r="B94" s="323"/>
      <c r="C94" s="323"/>
      <c r="D94" s="323"/>
      <c r="E94" s="323"/>
      <c r="F94" s="323"/>
      <c r="G94" s="323"/>
      <c r="H94" s="323"/>
      <c r="I94" s="323"/>
      <c r="J94" s="323"/>
      <c r="K94" s="323"/>
      <c r="L94" s="323"/>
      <c r="M94" s="323"/>
      <c r="N94" s="323"/>
      <c r="O94" s="323"/>
      <c r="P94" s="323"/>
      <c r="Q94" s="323"/>
      <c r="R94" s="323"/>
      <c r="S94" s="323"/>
      <c r="T94" s="323"/>
      <c r="U94" s="323"/>
      <c r="V94" s="323"/>
      <c r="W94" s="323"/>
      <c r="X94" s="323"/>
      <c r="Y94" s="323"/>
      <c r="Z94" s="323"/>
      <c r="AA94" s="323"/>
      <c r="AB94" s="323"/>
      <c r="AC94" s="323"/>
      <c r="AD94" s="323"/>
      <c r="AE94" s="323"/>
      <c r="AF94" s="323"/>
      <c r="AG94" s="323"/>
      <c r="AH94" s="323"/>
      <c r="AI94" s="323"/>
      <c r="AJ94" s="323"/>
      <c r="AK94" s="323"/>
      <c r="AL94" s="323"/>
      <c r="AM94" s="323"/>
      <c r="AN94" s="323"/>
      <c r="AO94" s="323"/>
      <c r="AP94" s="323"/>
      <c r="AQ94" s="323"/>
      <c r="AR94" s="323"/>
      <c r="AS94" s="323"/>
      <c r="AT94" s="323"/>
      <c r="AU94" s="323"/>
      <c r="AV94" s="323"/>
    </row>
    <row r="95" spans="1:48" x14ac:dyDescent="0.2">
      <c r="A95" s="322"/>
      <c r="B95" s="323"/>
      <c r="C95" s="323"/>
      <c r="D95" s="323"/>
      <c r="E95" s="323"/>
      <c r="F95" s="323"/>
      <c r="G95" s="323"/>
      <c r="H95" s="323"/>
      <c r="I95" s="323"/>
      <c r="J95" s="323"/>
      <c r="K95" s="323"/>
      <c r="L95" s="323"/>
      <c r="M95" s="323"/>
      <c r="N95" s="323"/>
      <c r="O95" s="323"/>
      <c r="P95" s="323"/>
      <c r="Q95" s="323"/>
      <c r="R95" s="323"/>
      <c r="S95" s="323"/>
      <c r="T95" s="323"/>
      <c r="U95" s="323"/>
      <c r="V95" s="323"/>
      <c r="W95" s="323"/>
      <c r="X95" s="323"/>
      <c r="Y95" s="323"/>
      <c r="Z95" s="323"/>
      <c r="AA95" s="323"/>
      <c r="AB95" s="323"/>
      <c r="AC95" s="323"/>
      <c r="AD95" s="323"/>
      <c r="AE95" s="323"/>
      <c r="AF95" s="323"/>
      <c r="AG95" s="323"/>
      <c r="AH95" s="323"/>
      <c r="AI95" s="323"/>
      <c r="AJ95" s="323"/>
      <c r="AK95" s="323"/>
      <c r="AL95" s="323"/>
      <c r="AM95" s="323"/>
      <c r="AN95" s="323"/>
      <c r="AO95" s="323"/>
      <c r="AP95" s="323"/>
      <c r="AQ95" s="323"/>
      <c r="AR95" s="323"/>
      <c r="AS95" s="323"/>
      <c r="AT95" s="323"/>
      <c r="AU95" s="323"/>
      <c r="AV95" s="323"/>
    </row>
    <row r="96" spans="1:48" x14ac:dyDescent="0.2">
      <c r="A96" s="322"/>
      <c r="B96" s="323"/>
      <c r="C96" s="323"/>
      <c r="D96" s="323"/>
      <c r="E96" s="323"/>
      <c r="F96" s="323"/>
      <c r="G96" s="323"/>
      <c r="H96" s="323"/>
      <c r="I96" s="323"/>
      <c r="J96" s="323"/>
      <c r="K96" s="323"/>
      <c r="L96" s="323"/>
      <c r="M96" s="323"/>
      <c r="N96" s="323"/>
      <c r="O96" s="323"/>
      <c r="P96" s="323"/>
      <c r="Q96" s="323"/>
      <c r="R96" s="323"/>
      <c r="S96" s="323"/>
      <c r="T96" s="323"/>
      <c r="U96" s="323"/>
      <c r="V96" s="323"/>
      <c r="W96" s="323"/>
      <c r="X96" s="323"/>
      <c r="Y96" s="323"/>
      <c r="Z96" s="323"/>
      <c r="AA96" s="323"/>
      <c r="AB96" s="323"/>
      <c r="AC96" s="323"/>
      <c r="AD96" s="323"/>
      <c r="AE96" s="323"/>
      <c r="AF96" s="323"/>
      <c r="AG96" s="323"/>
      <c r="AH96" s="323"/>
      <c r="AI96" s="323"/>
      <c r="AJ96" s="323"/>
      <c r="AK96" s="323"/>
      <c r="AL96" s="323"/>
      <c r="AM96" s="323"/>
      <c r="AN96" s="323"/>
      <c r="AO96" s="323"/>
      <c r="AP96" s="323"/>
      <c r="AQ96" s="323"/>
      <c r="AR96" s="323"/>
      <c r="AS96" s="323"/>
      <c r="AT96" s="323"/>
      <c r="AU96" s="323"/>
      <c r="AV96" s="323"/>
    </row>
    <row r="97" spans="1:48" x14ac:dyDescent="0.2">
      <c r="A97" s="322"/>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c r="AK97" s="323"/>
      <c r="AL97" s="323"/>
      <c r="AM97" s="323"/>
      <c r="AN97" s="323"/>
      <c r="AO97" s="323"/>
      <c r="AP97" s="323"/>
      <c r="AQ97" s="323"/>
      <c r="AR97" s="323"/>
      <c r="AS97" s="323"/>
      <c r="AT97" s="323"/>
      <c r="AU97" s="323"/>
      <c r="AV97" s="323"/>
    </row>
    <row r="98" spans="1:48" x14ac:dyDescent="0.2">
      <c r="A98" s="322"/>
      <c r="B98" s="323"/>
      <c r="C98" s="323"/>
      <c r="D98" s="323"/>
      <c r="E98" s="32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c r="AI98" s="323"/>
      <c r="AJ98" s="323"/>
      <c r="AK98" s="323"/>
      <c r="AL98" s="323"/>
      <c r="AM98" s="323"/>
      <c r="AN98" s="323"/>
      <c r="AO98" s="323"/>
      <c r="AP98" s="323"/>
      <c r="AQ98" s="323"/>
      <c r="AR98" s="323"/>
      <c r="AS98" s="323"/>
      <c r="AT98" s="323"/>
      <c r="AU98" s="323"/>
      <c r="AV98" s="323"/>
    </row>
    <row r="99" spans="1:48" x14ac:dyDescent="0.2">
      <c r="A99" s="322"/>
      <c r="B99" s="323"/>
      <c r="C99" s="323"/>
      <c r="D99" s="323"/>
      <c r="E99" s="323"/>
      <c r="F99" s="323"/>
      <c r="G99" s="323"/>
      <c r="H99" s="323"/>
      <c r="I99" s="323"/>
      <c r="J99" s="323"/>
      <c r="K99" s="323"/>
      <c r="L99" s="323"/>
      <c r="M99" s="323"/>
      <c r="N99" s="323"/>
      <c r="O99" s="323"/>
      <c r="P99" s="323"/>
      <c r="Q99" s="323"/>
      <c r="R99" s="323"/>
      <c r="S99" s="323"/>
      <c r="T99" s="323"/>
      <c r="U99" s="323"/>
      <c r="V99" s="323"/>
      <c r="W99" s="323"/>
      <c r="X99" s="323"/>
      <c r="Y99" s="323"/>
      <c r="Z99" s="323"/>
      <c r="AA99" s="323"/>
      <c r="AB99" s="323"/>
      <c r="AC99" s="323"/>
      <c r="AD99" s="323"/>
      <c r="AE99" s="323"/>
      <c r="AF99" s="323"/>
      <c r="AG99" s="323"/>
      <c r="AH99" s="323"/>
      <c r="AI99" s="323"/>
      <c r="AJ99" s="323"/>
      <c r="AK99" s="323"/>
      <c r="AL99" s="323"/>
      <c r="AM99" s="323"/>
      <c r="AN99" s="323"/>
      <c r="AO99" s="323"/>
      <c r="AP99" s="323"/>
      <c r="AQ99" s="323"/>
      <c r="AR99" s="323"/>
      <c r="AS99" s="323"/>
      <c r="AT99" s="323"/>
      <c r="AU99" s="323"/>
      <c r="AV99" s="323"/>
    </row>
    <row r="100" spans="1:48" x14ac:dyDescent="0.2">
      <c r="A100" s="324"/>
      <c r="B100" s="323"/>
      <c r="C100" s="323"/>
      <c r="D100" s="323"/>
      <c r="E100" s="323"/>
      <c r="F100" s="323"/>
      <c r="G100" s="323"/>
      <c r="H100" s="323"/>
      <c r="I100" s="323"/>
      <c r="J100" s="323"/>
      <c r="K100" s="323"/>
      <c r="L100" s="323"/>
      <c r="M100" s="323"/>
      <c r="N100" s="323"/>
      <c r="O100" s="323"/>
      <c r="P100" s="323"/>
      <c r="Q100" s="323"/>
      <c r="R100" s="323"/>
      <c r="S100" s="323"/>
      <c r="T100" s="323"/>
      <c r="U100" s="323"/>
      <c r="V100" s="323"/>
      <c r="W100" s="323"/>
      <c r="X100" s="323"/>
      <c r="Y100" s="323"/>
      <c r="Z100" s="323"/>
      <c r="AA100" s="323"/>
      <c r="AB100" s="323"/>
      <c r="AC100" s="323"/>
      <c r="AD100" s="323"/>
      <c r="AE100" s="323"/>
      <c r="AF100" s="323"/>
      <c r="AG100" s="323"/>
      <c r="AH100" s="323"/>
      <c r="AI100" s="323"/>
      <c r="AJ100" s="323"/>
      <c r="AK100" s="323"/>
      <c r="AL100" s="323"/>
      <c r="AM100" s="323"/>
      <c r="AN100" s="323"/>
      <c r="AO100" s="323"/>
      <c r="AP100" s="323"/>
      <c r="AQ100" s="323"/>
      <c r="AR100" s="323"/>
      <c r="AS100" s="323"/>
      <c r="AT100" s="323"/>
      <c r="AU100" s="323"/>
      <c r="AV100" s="323"/>
    </row>
    <row r="101" spans="1:48" x14ac:dyDescent="0.2">
      <c r="A101" s="322"/>
      <c r="B101" s="323"/>
      <c r="C101" s="323"/>
      <c r="D101" s="323"/>
      <c r="E101" s="323"/>
      <c r="F101" s="323"/>
      <c r="G101" s="323"/>
      <c r="H101" s="323"/>
      <c r="I101" s="323"/>
      <c r="J101" s="323"/>
      <c r="K101" s="323"/>
      <c r="L101" s="323"/>
      <c r="M101" s="323"/>
      <c r="N101" s="323"/>
      <c r="O101" s="323"/>
      <c r="P101" s="323"/>
      <c r="Q101" s="323"/>
      <c r="R101" s="323"/>
      <c r="S101" s="323"/>
      <c r="T101" s="323"/>
      <c r="U101" s="323"/>
      <c r="V101" s="323"/>
      <c r="W101" s="323"/>
      <c r="X101" s="323"/>
      <c r="Y101" s="323"/>
      <c r="Z101" s="323"/>
      <c r="AA101" s="323"/>
      <c r="AB101" s="323"/>
      <c r="AC101" s="323"/>
      <c r="AD101" s="323"/>
      <c r="AE101" s="323"/>
      <c r="AF101" s="323"/>
      <c r="AG101" s="323"/>
      <c r="AH101" s="323"/>
      <c r="AI101" s="323"/>
      <c r="AJ101" s="323"/>
      <c r="AK101" s="323"/>
      <c r="AL101" s="323"/>
      <c r="AM101" s="323"/>
      <c r="AN101" s="323"/>
      <c r="AO101" s="323"/>
      <c r="AP101" s="323"/>
      <c r="AQ101" s="323"/>
      <c r="AR101" s="323"/>
      <c r="AS101" s="323"/>
      <c r="AT101" s="323"/>
      <c r="AU101" s="323"/>
      <c r="AV101" s="323"/>
    </row>
    <row r="102" spans="1:48" x14ac:dyDescent="0.2">
      <c r="A102" s="324"/>
      <c r="B102" s="323"/>
      <c r="C102" s="323"/>
      <c r="D102" s="323"/>
      <c r="E102" s="323"/>
      <c r="F102" s="323"/>
      <c r="G102" s="323"/>
      <c r="H102" s="323"/>
      <c r="I102" s="323"/>
      <c r="J102" s="323"/>
      <c r="K102" s="323"/>
      <c r="L102" s="323"/>
      <c r="M102" s="323"/>
      <c r="N102" s="323"/>
      <c r="O102" s="323"/>
      <c r="P102" s="323"/>
      <c r="Q102" s="323"/>
      <c r="R102" s="323"/>
      <c r="S102" s="323"/>
      <c r="T102" s="323"/>
      <c r="U102" s="323"/>
      <c r="V102" s="323"/>
      <c r="W102" s="323"/>
      <c r="X102" s="323"/>
      <c r="Y102" s="323"/>
      <c r="Z102" s="323"/>
      <c r="AA102" s="323"/>
      <c r="AB102" s="323"/>
      <c r="AC102" s="323"/>
      <c r="AD102" s="323"/>
      <c r="AE102" s="323"/>
      <c r="AF102" s="323"/>
      <c r="AG102" s="323"/>
      <c r="AH102" s="323"/>
      <c r="AI102" s="323"/>
      <c r="AJ102" s="323"/>
      <c r="AK102" s="323"/>
      <c r="AL102" s="323"/>
      <c r="AM102" s="323"/>
      <c r="AN102" s="323"/>
      <c r="AO102" s="323"/>
      <c r="AP102" s="323"/>
      <c r="AQ102" s="323"/>
      <c r="AR102" s="323"/>
      <c r="AS102" s="323"/>
      <c r="AT102" s="323"/>
      <c r="AU102" s="323"/>
      <c r="AV102" s="323"/>
    </row>
    <row r="103" spans="1:48" x14ac:dyDescent="0.2">
      <c r="A103" s="322"/>
      <c r="B103" s="323"/>
      <c r="C103" s="323"/>
      <c r="D103" s="323"/>
      <c r="E103" s="323"/>
      <c r="F103" s="323"/>
      <c r="G103" s="323"/>
      <c r="H103" s="323"/>
      <c r="I103" s="323"/>
      <c r="J103" s="323"/>
      <c r="K103" s="323"/>
      <c r="L103" s="323"/>
      <c r="M103" s="323"/>
      <c r="N103" s="323"/>
      <c r="O103" s="323"/>
      <c r="P103" s="323"/>
      <c r="Q103" s="323"/>
      <c r="R103" s="323"/>
      <c r="S103" s="323"/>
      <c r="T103" s="323"/>
      <c r="U103" s="323"/>
      <c r="V103" s="323"/>
      <c r="W103" s="323"/>
      <c r="X103" s="323"/>
      <c r="Y103" s="323"/>
      <c r="Z103" s="323"/>
      <c r="AA103" s="323"/>
      <c r="AB103" s="323"/>
      <c r="AC103" s="323"/>
      <c r="AD103" s="323"/>
      <c r="AE103" s="323"/>
      <c r="AF103" s="323"/>
      <c r="AG103" s="323"/>
      <c r="AH103" s="323"/>
      <c r="AI103" s="323"/>
      <c r="AJ103" s="323"/>
      <c r="AK103" s="323"/>
      <c r="AL103" s="323"/>
      <c r="AM103" s="323"/>
      <c r="AN103" s="323"/>
      <c r="AO103" s="323"/>
      <c r="AP103" s="323"/>
      <c r="AQ103" s="323"/>
      <c r="AR103" s="323"/>
      <c r="AS103" s="323"/>
      <c r="AT103" s="323"/>
      <c r="AU103" s="323"/>
      <c r="AV103" s="323"/>
    </row>
    <row r="104" spans="1:48" x14ac:dyDescent="0.2">
      <c r="A104" s="324"/>
      <c r="B104" s="323"/>
      <c r="C104" s="323"/>
      <c r="D104" s="323"/>
      <c r="E104" s="323"/>
      <c r="F104" s="323"/>
      <c r="G104" s="323"/>
      <c r="H104" s="323"/>
      <c r="I104" s="323"/>
      <c r="J104" s="323"/>
      <c r="K104" s="323"/>
      <c r="L104" s="323"/>
      <c r="M104" s="323"/>
      <c r="N104" s="323"/>
      <c r="O104" s="323"/>
      <c r="P104" s="323"/>
      <c r="Q104" s="323"/>
      <c r="R104" s="323"/>
      <c r="S104" s="323"/>
      <c r="T104" s="323"/>
      <c r="U104" s="323"/>
      <c r="V104" s="323"/>
      <c r="W104" s="323"/>
      <c r="X104" s="323"/>
      <c r="Y104" s="323"/>
      <c r="Z104" s="323"/>
      <c r="AA104" s="323"/>
      <c r="AB104" s="323"/>
      <c r="AC104" s="323"/>
      <c r="AD104" s="323"/>
      <c r="AE104" s="323"/>
      <c r="AF104" s="323"/>
      <c r="AG104" s="323"/>
      <c r="AH104" s="323"/>
      <c r="AI104" s="323"/>
      <c r="AJ104" s="323"/>
      <c r="AK104" s="323"/>
      <c r="AL104" s="323"/>
      <c r="AM104" s="323"/>
      <c r="AN104" s="323"/>
      <c r="AO104" s="323"/>
      <c r="AP104" s="323"/>
      <c r="AQ104" s="323"/>
      <c r="AR104" s="323"/>
      <c r="AS104" s="323"/>
      <c r="AT104" s="323"/>
      <c r="AU104" s="323"/>
      <c r="AV104" s="323"/>
    </row>
    <row r="105" spans="1:48" x14ac:dyDescent="0.2">
      <c r="A105" s="322"/>
      <c r="B105" s="323"/>
      <c r="C105" s="323"/>
      <c r="D105" s="323"/>
      <c r="E105" s="323"/>
      <c r="F105" s="323"/>
      <c r="G105" s="323"/>
      <c r="H105" s="323"/>
      <c r="I105" s="323"/>
      <c r="J105" s="323"/>
      <c r="K105" s="323"/>
      <c r="L105" s="323"/>
      <c r="M105" s="323"/>
      <c r="N105" s="323"/>
      <c r="O105" s="323"/>
      <c r="P105" s="323"/>
      <c r="Q105" s="323"/>
      <c r="R105" s="323"/>
      <c r="S105" s="323"/>
      <c r="T105" s="323"/>
      <c r="U105" s="323"/>
      <c r="V105" s="323"/>
      <c r="W105" s="323"/>
      <c r="X105" s="323"/>
      <c r="Y105" s="323"/>
      <c r="Z105" s="323"/>
      <c r="AA105" s="323"/>
      <c r="AB105" s="323"/>
      <c r="AC105" s="323"/>
      <c r="AD105" s="323"/>
      <c r="AE105" s="323"/>
      <c r="AF105" s="323"/>
      <c r="AG105" s="323"/>
      <c r="AH105" s="323"/>
      <c r="AI105" s="323"/>
      <c r="AJ105" s="323"/>
      <c r="AK105" s="323"/>
      <c r="AL105" s="323"/>
      <c r="AM105" s="323"/>
      <c r="AN105" s="323"/>
      <c r="AO105" s="323"/>
      <c r="AP105" s="323"/>
      <c r="AQ105" s="323"/>
      <c r="AR105" s="323"/>
      <c r="AS105" s="323"/>
      <c r="AT105" s="323"/>
      <c r="AU105" s="323"/>
      <c r="AV105" s="323"/>
    </row>
    <row r="106" spans="1:48" x14ac:dyDescent="0.2">
      <c r="A106" s="322"/>
      <c r="B106" s="323"/>
      <c r="C106" s="323"/>
      <c r="D106" s="323"/>
      <c r="E106" s="323"/>
      <c r="F106" s="323"/>
      <c r="G106" s="323"/>
      <c r="H106" s="323"/>
      <c r="I106" s="323"/>
      <c r="J106" s="323"/>
      <c r="K106" s="323"/>
      <c r="L106" s="323"/>
      <c r="M106" s="323"/>
      <c r="N106" s="323"/>
      <c r="O106" s="323"/>
      <c r="P106" s="323"/>
      <c r="Q106" s="323"/>
      <c r="R106" s="323"/>
      <c r="S106" s="323"/>
      <c r="T106" s="323"/>
      <c r="U106" s="323"/>
      <c r="V106" s="323"/>
      <c r="W106" s="323"/>
      <c r="X106" s="323"/>
      <c r="Y106" s="323"/>
      <c r="Z106" s="323"/>
      <c r="AA106" s="323"/>
      <c r="AB106" s="323"/>
      <c r="AC106" s="323"/>
      <c r="AD106" s="323"/>
      <c r="AE106" s="323"/>
      <c r="AF106" s="323"/>
      <c r="AG106" s="323"/>
      <c r="AH106" s="323"/>
      <c r="AI106" s="323"/>
      <c r="AJ106" s="323"/>
      <c r="AK106" s="323"/>
      <c r="AL106" s="323"/>
      <c r="AM106" s="323"/>
      <c r="AN106" s="323"/>
      <c r="AO106" s="323"/>
      <c r="AP106" s="323"/>
      <c r="AQ106" s="323"/>
      <c r="AR106" s="323"/>
      <c r="AS106" s="323"/>
      <c r="AT106" s="323"/>
      <c r="AU106" s="323"/>
      <c r="AV106" s="323"/>
    </row>
    <row r="107" spans="1:48" x14ac:dyDescent="0.2">
      <c r="A107" s="322"/>
      <c r="B107" s="323"/>
      <c r="C107" s="323"/>
      <c r="D107" s="323"/>
      <c r="E107" s="323"/>
      <c r="F107" s="323"/>
      <c r="G107" s="323"/>
      <c r="H107" s="323"/>
      <c r="I107" s="323"/>
      <c r="J107" s="323"/>
      <c r="K107" s="323"/>
      <c r="L107" s="323"/>
      <c r="M107" s="323"/>
      <c r="N107" s="323"/>
      <c r="O107" s="323"/>
      <c r="P107" s="323"/>
      <c r="Q107" s="323"/>
      <c r="R107" s="323"/>
      <c r="S107" s="323"/>
      <c r="T107" s="323"/>
      <c r="U107" s="323"/>
      <c r="V107" s="323"/>
      <c r="W107" s="323"/>
      <c r="X107" s="323"/>
      <c r="Y107" s="323"/>
      <c r="Z107" s="323"/>
      <c r="AA107" s="323"/>
      <c r="AB107" s="323"/>
      <c r="AC107" s="323"/>
      <c r="AD107" s="323"/>
      <c r="AE107" s="323"/>
      <c r="AF107" s="323"/>
      <c r="AG107" s="323"/>
      <c r="AH107" s="323"/>
      <c r="AI107" s="323"/>
      <c r="AJ107" s="323"/>
      <c r="AK107" s="323"/>
      <c r="AL107" s="323"/>
      <c r="AM107" s="323"/>
      <c r="AN107" s="323"/>
      <c r="AO107" s="323"/>
      <c r="AP107" s="323"/>
      <c r="AQ107" s="323"/>
      <c r="AR107" s="323"/>
      <c r="AS107" s="323"/>
      <c r="AT107" s="323"/>
      <c r="AU107" s="323"/>
      <c r="AV107" s="323"/>
    </row>
    <row r="108" spans="1:48" x14ac:dyDescent="0.2">
      <c r="A108" s="324"/>
      <c r="B108" s="323"/>
      <c r="C108" s="323"/>
      <c r="D108" s="323"/>
      <c r="E108" s="323"/>
      <c r="F108" s="323"/>
      <c r="G108" s="323"/>
      <c r="H108" s="323"/>
      <c r="I108" s="323"/>
      <c r="J108" s="323"/>
      <c r="K108" s="323"/>
      <c r="L108" s="323"/>
      <c r="M108" s="323"/>
      <c r="N108" s="323"/>
      <c r="O108" s="323"/>
      <c r="P108" s="323"/>
      <c r="Q108" s="323"/>
      <c r="R108" s="323"/>
      <c r="S108" s="323"/>
      <c r="T108" s="323"/>
      <c r="U108" s="323"/>
      <c r="V108" s="323"/>
      <c r="W108" s="323"/>
      <c r="X108" s="323"/>
      <c r="Y108" s="323"/>
      <c r="Z108" s="323"/>
      <c r="AA108" s="323"/>
      <c r="AB108" s="323"/>
      <c r="AC108" s="323"/>
      <c r="AD108" s="323"/>
      <c r="AE108" s="323"/>
      <c r="AF108" s="323"/>
      <c r="AG108" s="323"/>
      <c r="AH108" s="323"/>
      <c r="AI108" s="323"/>
      <c r="AJ108" s="323"/>
      <c r="AK108" s="323"/>
      <c r="AL108" s="323"/>
      <c r="AM108" s="323"/>
      <c r="AN108" s="323"/>
      <c r="AO108" s="323"/>
      <c r="AP108" s="323"/>
      <c r="AQ108" s="323"/>
      <c r="AR108" s="323"/>
      <c r="AS108" s="323"/>
      <c r="AT108" s="323"/>
      <c r="AU108" s="323"/>
      <c r="AV108" s="323"/>
    </row>
    <row r="109" spans="1:48" x14ac:dyDescent="0.2">
      <c r="A109" s="322"/>
      <c r="B109" s="323"/>
      <c r="C109" s="323"/>
      <c r="D109" s="323"/>
      <c r="E109" s="323"/>
      <c r="F109" s="323"/>
      <c r="G109" s="323"/>
      <c r="H109" s="323"/>
      <c r="I109" s="323"/>
      <c r="J109" s="323"/>
      <c r="K109" s="323"/>
      <c r="L109" s="323"/>
      <c r="M109" s="323"/>
      <c r="N109" s="323"/>
      <c r="O109" s="323"/>
      <c r="P109" s="323"/>
      <c r="Q109" s="323"/>
      <c r="R109" s="323"/>
      <c r="S109" s="323"/>
      <c r="T109" s="323"/>
      <c r="U109" s="323"/>
      <c r="V109" s="323"/>
      <c r="W109" s="323"/>
      <c r="X109" s="323"/>
      <c r="Y109" s="323"/>
      <c r="Z109" s="323"/>
      <c r="AA109" s="323"/>
      <c r="AB109" s="323"/>
      <c r="AC109" s="323"/>
      <c r="AD109" s="323"/>
      <c r="AE109" s="323"/>
      <c r="AF109" s="323"/>
      <c r="AG109" s="323"/>
      <c r="AH109" s="323"/>
      <c r="AI109" s="323"/>
      <c r="AJ109" s="323"/>
      <c r="AK109" s="323"/>
      <c r="AL109" s="323"/>
      <c r="AM109" s="323"/>
      <c r="AN109" s="323"/>
      <c r="AO109" s="323"/>
      <c r="AP109" s="323"/>
      <c r="AQ109" s="323"/>
      <c r="AR109" s="323"/>
      <c r="AS109" s="323"/>
      <c r="AT109" s="323"/>
      <c r="AU109" s="323"/>
      <c r="AV109" s="323"/>
    </row>
    <row r="110" spans="1:48" x14ac:dyDescent="0.2">
      <c r="A110" s="324"/>
      <c r="B110" s="323"/>
      <c r="C110" s="323"/>
      <c r="D110" s="323"/>
      <c r="E110" s="323"/>
      <c r="F110" s="323"/>
      <c r="G110" s="323"/>
      <c r="H110" s="323"/>
      <c r="I110" s="323"/>
      <c r="J110" s="323"/>
      <c r="K110" s="323"/>
      <c r="L110" s="323"/>
      <c r="M110" s="352"/>
      <c r="N110" s="323"/>
      <c r="O110" s="323"/>
      <c r="P110" s="323"/>
      <c r="Q110" s="323"/>
      <c r="R110" s="323"/>
      <c r="S110" s="323"/>
      <c r="T110" s="323"/>
      <c r="U110" s="323"/>
      <c r="V110" s="323"/>
      <c r="W110" s="323"/>
      <c r="X110" s="323"/>
      <c r="Y110" s="323"/>
      <c r="Z110" s="323"/>
      <c r="AA110" s="323"/>
      <c r="AB110" s="323"/>
      <c r="AC110" s="323"/>
      <c r="AD110" s="323"/>
      <c r="AE110" s="323"/>
      <c r="AF110" s="323"/>
      <c r="AG110" s="323"/>
      <c r="AH110" s="323"/>
      <c r="AI110" s="323"/>
      <c r="AJ110" s="323"/>
      <c r="AK110" s="323"/>
      <c r="AL110" s="323"/>
      <c r="AM110" s="323"/>
      <c r="AN110" s="323"/>
      <c r="AO110" s="323"/>
      <c r="AP110" s="323"/>
      <c r="AQ110" s="323"/>
      <c r="AR110" s="323"/>
      <c r="AS110" s="323"/>
      <c r="AT110" s="323"/>
      <c r="AU110" s="323"/>
      <c r="AV110" s="323"/>
    </row>
    <row r="111" spans="1:48" x14ac:dyDescent="0.2">
      <c r="A111" s="322"/>
      <c r="B111" s="323"/>
      <c r="C111" s="323"/>
      <c r="D111" s="323"/>
      <c r="E111" s="323"/>
      <c r="F111" s="323"/>
      <c r="G111" s="323"/>
      <c r="H111" s="323"/>
      <c r="I111" s="323"/>
      <c r="J111" s="323"/>
      <c r="K111" s="323"/>
      <c r="L111" s="323"/>
      <c r="M111" s="352"/>
      <c r="N111" s="323"/>
      <c r="O111" s="323"/>
      <c r="P111" s="323"/>
      <c r="Q111" s="323"/>
      <c r="R111" s="323"/>
      <c r="S111" s="323"/>
      <c r="T111" s="323"/>
      <c r="U111" s="323"/>
      <c r="V111" s="323"/>
      <c r="W111" s="323"/>
      <c r="X111" s="323"/>
      <c r="Y111" s="323"/>
      <c r="Z111" s="323"/>
      <c r="AA111" s="323"/>
      <c r="AB111" s="323"/>
      <c r="AC111" s="323"/>
      <c r="AD111" s="323"/>
      <c r="AE111" s="323"/>
      <c r="AF111" s="323"/>
      <c r="AG111" s="323"/>
      <c r="AH111" s="323"/>
      <c r="AI111" s="323"/>
      <c r="AJ111" s="323"/>
      <c r="AK111" s="323"/>
      <c r="AL111" s="323"/>
      <c r="AM111" s="323"/>
      <c r="AN111" s="323"/>
      <c r="AO111" s="323"/>
      <c r="AP111" s="323"/>
      <c r="AQ111" s="323"/>
      <c r="AR111" s="323"/>
      <c r="AS111" s="323"/>
      <c r="AT111" s="323"/>
      <c r="AU111" s="323"/>
      <c r="AV111" s="323"/>
    </row>
    <row r="112" spans="1:48" x14ac:dyDescent="0.2">
      <c r="A112" s="322"/>
      <c r="B112" s="323"/>
      <c r="C112" s="323"/>
      <c r="D112" s="323"/>
      <c r="E112" s="323"/>
      <c r="F112" s="323"/>
      <c r="G112" s="323"/>
      <c r="H112" s="323"/>
      <c r="I112" s="323"/>
      <c r="J112" s="323"/>
      <c r="K112" s="323"/>
      <c r="L112" s="323"/>
      <c r="M112" s="352"/>
      <c r="N112" s="323"/>
      <c r="O112" s="323"/>
      <c r="P112" s="323"/>
      <c r="Q112" s="323"/>
      <c r="R112" s="323"/>
      <c r="S112" s="323"/>
      <c r="T112" s="323"/>
      <c r="U112" s="323"/>
      <c r="V112" s="323"/>
      <c r="W112" s="323"/>
      <c r="X112" s="323"/>
      <c r="Y112" s="323"/>
      <c r="Z112" s="323"/>
      <c r="AA112" s="323"/>
      <c r="AB112" s="323"/>
      <c r="AC112" s="323"/>
      <c r="AD112" s="323"/>
      <c r="AE112" s="323"/>
      <c r="AF112" s="323"/>
      <c r="AG112" s="323"/>
      <c r="AH112" s="323"/>
      <c r="AI112" s="323"/>
      <c r="AJ112" s="323"/>
      <c r="AK112" s="323"/>
      <c r="AL112" s="323"/>
      <c r="AM112" s="323"/>
      <c r="AN112" s="323"/>
      <c r="AO112" s="323"/>
      <c r="AP112" s="323"/>
      <c r="AQ112" s="323"/>
      <c r="AR112" s="323"/>
      <c r="AS112" s="323"/>
      <c r="AT112" s="323"/>
      <c r="AU112" s="323"/>
      <c r="AV112" s="323"/>
    </row>
    <row r="113" spans="1:48" x14ac:dyDescent="0.2">
      <c r="A113" s="322"/>
      <c r="B113" s="323"/>
      <c r="C113" s="323"/>
      <c r="D113" s="323"/>
      <c r="E113" s="323"/>
      <c r="F113" s="323"/>
      <c r="G113" s="323"/>
      <c r="H113" s="323"/>
      <c r="I113" s="323"/>
      <c r="J113" s="323"/>
      <c r="K113" s="323"/>
      <c r="L113" s="323"/>
      <c r="M113" s="352"/>
      <c r="N113" s="323"/>
      <c r="O113" s="323"/>
      <c r="P113" s="323"/>
      <c r="Q113" s="323"/>
      <c r="R113" s="323"/>
      <c r="S113" s="323"/>
      <c r="T113" s="323"/>
      <c r="U113" s="323"/>
      <c r="V113" s="323"/>
      <c r="W113" s="323"/>
      <c r="X113" s="323"/>
      <c r="Y113" s="323"/>
      <c r="Z113" s="323"/>
      <c r="AA113" s="323"/>
      <c r="AB113" s="323"/>
      <c r="AC113" s="323"/>
      <c r="AD113" s="323"/>
      <c r="AE113" s="323"/>
      <c r="AF113" s="323"/>
      <c r="AG113" s="323"/>
      <c r="AH113" s="323"/>
      <c r="AI113" s="323"/>
      <c r="AJ113" s="323"/>
      <c r="AK113" s="323"/>
      <c r="AL113" s="323"/>
      <c r="AM113" s="323"/>
      <c r="AN113" s="323"/>
      <c r="AO113" s="323"/>
      <c r="AP113" s="323"/>
      <c r="AQ113" s="323"/>
      <c r="AR113" s="323"/>
      <c r="AS113" s="323"/>
      <c r="AT113" s="323"/>
      <c r="AU113" s="323"/>
      <c r="AV113" s="323"/>
    </row>
    <row r="114" spans="1:48" x14ac:dyDescent="0.2">
      <c r="A114" s="322"/>
      <c r="B114" s="323"/>
      <c r="C114" s="323"/>
      <c r="D114" s="323"/>
      <c r="E114" s="323"/>
      <c r="F114" s="323"/>
      <c r="G114" s="323"/>
      <c r="H114" s="323"/>
      <c r="I114" s="323"/>
      <c r="J114" s="323"/>
      <c r="K114" s="323"/>
      <c r="L114" s="323"/>
      <c r="M114" s="352"/>
      <c r="N114" s="323"/>
      <c r="O114" s="323"/>
      <c r="P114" s="323"/>
      <c r="Q114" s="323"/>
      <c r="R114" s="323"/>
      <c r="S114" s="323"/>
      <c r="T114" s="323"/>
      <c r="U114" s="323"/>
      <c r="V114" s="323"/>
      <c r="W114" s="323"/>
      <c r="X114" s="323"/>
      <c r="Y114" s="323"/>
      <c r="Z114" s="323"/>
      <c r="AA114" s="323"/>
      <c r="AB114" s="323"/>
      <c r="AC114" s="323"/>
      <c r="AD114" s="323"/>
      <c r="AE114" s="323"/>
      <c r="AF114" s="323"/>
      <c r="AG114" s="323"/>
      <c r="AH114" s="323"/>
      <c r="AI114" s="323"/>
      <c r="AJ114" s="323"/>
      <c r="AK114" s="323"/>
      <c r="AL114" s="323"/>
      <c r="AM114" s="323"/>
      <c r="AN114" s="323"/>
      <c r="AO114" s="323"/>
      <c r="AP114" s="323"/>
      <c r="AQ114" s="323"/>
      <c r="AR114" s="323"/>
      <c r="AS114" s="323"/>
      <c r="AT114" s="323"/>
      <c r="AU114" s="323"/>
      <c r="AV114" s="323"/>
    </row>
    <row r="115" spans="1:48" x14ac:dyDescent="0.2">
      <c r="A115" s="324"/>
      <c r="B115" s="323"/>
      <c r="C115" s="323"/>
      <c r="D115" s="323"/>
      <c r="E115" s="323"/>
      <c r="F115" s="323"/>
      <c r="G115" s="323"/>
      <c r="H115" s="323"/>
      <c r="I115" s="323"/>
      <c r="J115" s="323"/>
      <c r="K115" s="323"/>
      <c r="L115" s="323"/>
      <c r="M115" s="352"/>
      <c r="N115" s="323"/>
      <c r="O115" s="323"/>
      <c r="P115" s="323"/>
      <c r="Q115" s="323"/>
      <c r="R115" s="323"/>
      <c r="S115" s="323"/>
      <c r="T115" s="323"/>
      <c r="U115" s="323"/>
      <c r="V115" s="323"/>
      <c r="W115" s="323"/>
      <c r="X115" s="323"/>
      <c r="Y115" s="323"/>
      <c r="Z115" s="323"/>
      <c r="AA115" s="323"/>
      <c r="AB115" s="323"/>
      <c r="AC115" s="323"/>
      <c r="AD115" s="323"/>
      <c r="AE115" s="323"/>
      <c r="AF115" s="323"/>
      <c r="AG115" s="323"/>
      <c r="AH115" s="323"/>
      <c r="AI115" s="323"/>
      <c r="AJ115" s="323"/>
      <c r="AK115" s="323"/>
      <c r="AL115" s="323"/>
      <c r="AM115" s="323"/>
      <c r="AN115" s="323"/>
      <c r="AO115" s="323"/>
      <c r="AP115" s="323"/>
      <c r="AQ115" s="323"/>
      <c r="AR115" s="323"/>
      <c r="AS115" s="323"/>
      <c r="AT115" s="323"/>
      <c r="AU115" s="323"/>
      <c r="AV115" s="323"/>
    </row>
    <row r="116" spans="1:48" x14ac:dyDescent="0.2">
      <c r="A116" s="322"/>
      <c r="B116" s="323"/>
      <c r="C116" s="323"/>
      <c r="D116" s="323"/>
      <c r="E116" s="323"/>
      <c r="F116" s="323"/>
      <c r="G116" s="323"/>
      <c r="H116" s="323"/>
      <c r="I116" s="323"/>
      <c r="J116" s="323"/>
      <c r="K116" s="323"/>
      <c r="L116" s="323"/>
      <c r="M116" s="352"/>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c r="AS116" s="323"/>
      <c r="AT116" s="323"/>
      <c r="AU116" s="323"/>
      <c r="AV116" s="323"/>
    </row>
    <row r="117" spans="1:48" x14ac:dyDescent="0.2">
      <c r="A117" s="324"/>
      <c r="B117" s="323"/>
      <c r="C117" s="323"/>
      <c r="D117" s="323"/>
      <c r="E117" s="323"/>
      <c r="F117" s="323"/>
      <c r="G117" s="323"/>
      <c r="H117" s="323"/>
      <c r="I117" s="323"/>
      <c r="J117" s="323"/>
      <c r="K117" s="323"/>
      <c r="L117" s="323"/>
      <c r="M117" s="352"/>
      <c r="N117" s="323"/>
      <c r="O117" s="323"/>
      <c r="P117" s="323"/>
      <c r="Q117" s="323"/>
      <c r="R117" s="323"/>
      <c r="S117" s="323"/>
      <c r="T117" s="323"/>
      <c r="U117" s="323"/>
      <c r="V117" s="323"/>
      <c r="W117" s="323"/>
      <c r="X117" s="323"/>
      <c r="Y117" s="323"/>
      <c r="Z117" s="323"/>
      <c r="AA117" s="323"/>
      <c r="AB117" s="323"/>
      <c r="AC117" s="323"/>
      <c r="AD117" s="323"/>
      <c r="AE117" s="323"/>
      <c r="AF117" s="323"/>
      <c r="AG117" s="323"/>
      <c r="AH117" s="323"/>
      <c r="AI117" s="323"/>
      <c r="AJ117" s="323"/>
      <c r="AK117" s="323"/>
      <c r="AL117" s="323"/>
      <c r="AM117" s="323"/>
      <c r="AN117" s="323"/>
      <c r="AO117" s="323"/>
      <c r="AP117" s="323"/>
      <c r="AQ117" s="323"/>
      <c r="AR117" s="323"/>
      <c r="AS117" s="323"/>
      <c r="AT117" s="323"/>
      <c r="AU117" s="323"/>
      <c r="AV117" s="323"/>
    </row>
    <row r="118" spans="1:48" x14ac:dyDescent="0.2">
      <c r="A118" s="322"/>
      <c r="B118" s="323"/>
      <c r="C118" s="323"/>
      <c r="D118" s="323"/>
      <c r="E118" s="323"/>
      <c r="F118" s="323"/>
      <c r="G118" s="323"/>
      <c r="H118" s="323"/>
      <c r="I118" s="323"/>
      <c r="J118" s="323"/>
      <c r="K118" s="323"/>
      <c r="L118" s="323"/>
      <c r="M118" s="352"/>
      <c r="N118" s="323"/>
      <c r="O118" s="323"/>
      <c r="P118" s="323"/>
      <c r="Q118" s="323"/>
      <c r="R118" s="323"/>
      <c r="S118" s="323"/>
      <c r="T118" s="323"/>
      <c r="U118" s="323"/>
      <c r="V118" s="323"/>
      <c r="W118" s="323"/>
      <c r="X118" s="323"/>
      <c r="Y118" s="323"/>
      <c r="Z118" s="323"/>
      <c r="AA118" s="323"/>
      <c r="AB118" s="323"/>
      <c r="AC118" s="323"/>
      <c r="AD118" s="323"/>
      <c r="AE118" s="323"/>
      <c r="AF118" s="323"/>
      <c r="AG118" s="323"/>
      <c r="AH118" s="323"/>
      <c r="AI118" s="323"/>
      <c r="AJ118" s="323"/>
      <c r="AK118" s="323"/>
      <c r="AL118" s="323"/>
      <c r="AM118" s="323"/>
      <c r="AN118" s="323"/>
      <c r="AO118" s="323"/>
      <c r="AP118" s="323"/>
      <c r="AQ118" s="323"/>
      <c r="AR118" s="323"/>
      <c r="AS118" s="323"/>
      <c r="AT118" s="323"/>
      <c r="AU118" s="323"/>
      <c r="AV118" s="323"/>
    </row>
    <row r="119" spans="1:48" x14ac:dyDescent="0.2">
      <c r="A119" s="322"/>
      <c r="B119" s="323"/>
      <c r="C119" s="323"/>
      <c r="D119" s="323"/>
      <c r="E119" s="323"/>
      <c r="F119" s="323"/>
      <c r="G119" s="323"/>
      <c r="H119" s="323"/>
      <c r="I119" s="323"/>
      <c r="J119" s="323"/>
      <c r="K119" s="323"/>
      <c r="L119" s="323"/>
      <c r="M119" s="352"/>
      <c r="N119" s="323"/>
      <c r="O119" s="323"/>
      <c r="P119" s="323"/>
      <c r="Q119" s="323"/>
      <c r="R119" s="323"/>
      <c r="S119" s="323"/>
      <c r="T119" s="323"/>
      <c r="U119" s="323"/>
      <c r="V119" s="323"/>
      <c r="W119" s="323"/>
      <c r="X119" s="323"/>
      <c r="Y119" s="323"/>
      <c r="Z119" s="323"/>
      <c r="AA119" s="323"/>
      <c r="AB119" s="323"/>
      <c r="AC119" s="323"/>
      <c r="AD119" s="323"/>
      <c r="AE119" s="323"/>
      <c r="AF119" s="323"/>
      <c r="AG119" s="323"/>
      <c r="AH119" s="323"/>
      <c r="AI119" s="323"/>
      <c r="AJ119" s="323"/>
      <c r="AK119" s="323"/>
      <c r="AL119" s="323"/>
      <c r="AM119" s="323"/>
      <c r="AN119" s="323"/>
      <c r="AO119" s="323"/>
      <c r="AP119" s="323"/>
      <c r="AQ119" s="323"/>
      <c r="AR119" s="323"/>
      <c r="AS119" s="323"/>
      <c r="AT119" s="323"/>
      <c r="AU119" s="323"/>
      <c r="AV119" s="323"/>
    </row>
    <row r="120" spans="1:48" x14ac:dyDescent="0.2">
      <c r="A120" s="322"/>
      <c r="B120" s="323"/>
      <c r="C120" s="323"/>
      <c r="D120" s="323"/>
      <c r="E120" s="323"/>
      <c r="F120" s="323"/>
      <c r="G120" s="323"/>
      <c r="H120" s="323"/>
      <c r="I120" s="323"/>
      <c r="J120" s="323"/>
      <c r="K120" s="323"/>
      <c r="L120" s="323"/>
      <c r="M120" s="352"/>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c r="AS120" s="323"/>
      <c r="AT120" s="323"/>
      <c r="AU120" s="323"/>
      <c r="AV120" s="323"/>
    </row>
    <row r="121" spans="1:48" x14ac:dyDescent="0.2">
      <c r="A121" s="322"/>
      <c r="B121" s="323"/>
      <c r="C121" s="323"/>
      <c r="D121" s="323"/>
      <c r="E121" s="323"/>
      <c r="F121" s="323"/>
      <c r="G121" s="323"/>
      <c r="H121" s="323"/>
      <c r="I121" s="323"/>
      <c r="J121" s="323"/>
      <c r="K121" s="323"/>
      <c r="L121" s="323"/>
      <c r="M121" s="352"/>
      <c r="N121" s="323"/>
      <c r="O121" s="323"/>
      <c r="P121" s="323"/>
      <c r="Q121" s="323"/>
      <c r="R121" s="323"/>
      <c r="S121" s="323"/>
      <c r="T121" s="323"/>
      <c r="U121" s="323"/>
      <c r="V121" s="323"/>
      <c r="W121" s="323"/>
      <c r="X121" s="323"/>
      <c r="Y121" s="323"/>
      <c r="Z121" s="323"/>
      <c r="AA121" s="323"/>
      <c r="AB121" s="323"/>
      <c r="AC121" s="323"/>
      <c r="AD121" s="323"/>
      <c r="AE121" s="323"/>
      <c r="AF121" s="323"/>
      <c r="AG121" s="323"/>
      <c r="AH121" s="323"/>
      <c r="AI121" s="323"/>
      <c r="AJ121" s="323"/>
      <c r="AK121" s="323"/>
      <c r="AL121" s="323"/>
      <c r="AM121" s="323"/>
      <c r="AN121" s="323"/>
      <c r="AO121" s="323"/>
      <c r="AP121" s="323"/>
      <c r="AQ121" s="323"/>
      <c r="AR121" s="323"/>
      <c r="AS121" s="323"/>
      <c r="AT121" s="323"/>
      <c r="AU121" s="323"/>
      <c r="AV121" s="323"/>
    </row>
    <row r="122" spans="1:48" x14ac:dyDescent="0.2">
      <c r="A122" s="322"/>
      <c r="B122" s="323"/>
      <c r="C122" s="323"/>
      <c r="D122" s="323"/>
      <c r="E122" s="323"/>
      <c r="F122" s="323"/>
      <c r="G122" s="323"/>
      <c r="H122" s="323"/>
      <c r="I122" s="323"/>
      <c r="J122" s="323"/>
      <c r="K122" s="323"/>
      <c r="L122" s="323"/>
      <c r="M122" s="352"/>
      <c r="N122" s="323"/>
      <c r="O122" s="323"/>
      <c r="P122" s="323"/>
      <c r="Q122" s="323"/>
      <c r="R122" s="323"/>
      <c r="S122" s="323"/>
      <c r="T122" s="323"/>
      <c r="U122" s="323"/>
      <c r="V122" s="323"/>
      <c r="W122" s="323"/>
      <c r="X122" s="323"/>
      <c r="Y122" s="323"/>
      <c r="Z122" s="323"/>
      <c r="AA122" s="323"/>
      <c r="AB122" s="323"/>
      <c r="AC122" s="323"/>
      <c r="AD122" s="323"/>
      <c r="AE122" s="323"/>
      <c r="AF122" s="323"/>
      <c r="AG122" s="323"/>
      <c r="AH122" s="323"/>
      <c r="AI122" s="323"/>
      <c r="AJ122" s="323"/>
      <c r="AK122" s="323"/>
      <c r="AL122" s="323"/>
      <c r="AM122" s="323"/>
      <c r="AN122" s="323"/>
      <c r="AO122" s="323"/>
      <c r="AP122" s="323"/>
      <c r="AQ122" s="323"/>
      <c r="AR122" s="323"/>
      <c r="AS122" s="323"/>
      <c r="AT122" s="323"/>
      <c r="AU122" s="323"/>
      <c r="AV122" s="323"/>
    </row>
    <row r="123" spans="1:48" x14ac:dyDescent="0.2">
      <c r="A123" s="324"/>
      <c r="B123" s="323"/>
      <c r="C123" s="323"/>
      <c r="D123" s="323"/>
      <c r="E123" s="323"/>
      <c r="F123" s="323"/>
      <c r="G123" s="323"/>
      <c r="H123" s="323"/>
      <c r="I123" s="323"/>
      <c r="J123" s="323"/>
      <c r="K123" s="323"/>
      <c r="L123" s="323"/>
      <c r="M123" s="352"/>
      <c r="N123" s="323"/>
      <c r="O123" s="323"/>
      <c r="P123" s="323"/>
      <c r="Q123" s="323"/>
      <c r="R123" s="323"/>
      <c r="S123" s="323"/>
      <c r="T123" s="323"/>
      <c r="U123" s="323"/>
      <c r="V123" s="323"/>
      <c r="W123" s="323"/>
      <c r="X123" s="323"/>
      <c r="Y123" s="323"/>
      <c r="Z123" s="323"/>
      <c r="AA123" s="323"/>
      <c r="AB123" s="323"/>
      <c r="AC123" s="323"/>
      <c r="AD123" s="323"/>
      <c r="AE123" s="323"/>
      <c r="AF123" s="323"/>
      <c r="AG123" s="323"/>
      <c r="AH123" s="323"/>
      <c r="AI123" s="323"/>
      <c r="AJ123" s="323"/>
      <c r="AK123" s="323"/>
      <c r="AL123" s="323"/>
      <c r="AM123" s="323"/>
      <c r="AN123" s="323"/>
      <c r="AO123" s="323"/>
      <c r="AP123" s="323"/>
      <c r="AQ123" s="323"/>
      <c r="AR123" s="323"/>
      <c r="AS123" s="323"/>
      <c r="AT123" s="323"/>
      <c r="AU123" s="323"/>
      <c r="AV123" s="323"/>
    </row>
    <row r="124" spans="1:48" x14ac:dyDescent="0.2">
      <c r="A124" s="322"/>
      <c r="B124" s="323"/>
      <c r="C124" s="323"/>
      <c r="D124" s="323"/>
      <c r="E124" s="323"/>
      <c r="F124" s="323"/>
      <c r="G124" s="323"/>
      <c r="H124" s="323"/>
      <c r="I124" s="323"/>
      <c r="J124" s="323"/>
      <c r="K124" s="323"/>
      <c r="L124" s="323"/>
      <c r="M124" s="352"/>
      <c r="N124" s="323"/>
      <c r="O124" s="323"/>
      <c r="P124" s="323"/>
      <c r="Q124" s="323"/>
      <c r="R124" s="323"/>
      <c r="S124" s="323"/>
      <c r="T124" s="323"/>
      <c r="U124" s="323"/>
      <c r="V124" s="323"/>
      <c r="W124" s="323"/>
      <c r="X124" s="323"/>
      <c r="Y124" s="323"/>
      <c r="Z124" s="323"/>
      <c r="AA124" s="323"/>
      <c r="AB124" s="323"/>
      <c r="AC124" s="323"/>
      <c r="AD124" s="323"/>
      <c r="AE124" s="323"/>
      <c r="AF124" s="323"/>
      <c r="AG124" s="323"/>
      <c r="AH124" s="323"/>
      <c r="AI124" s="323"/>
      <c r="AJ124" s="323"/>
      <c r="AK124" s="323"/>
      <c r="AL124" s="323"/>
      <c r="AM124" s="323"/>
      <c r="AN124" s="323"/>
      <c r="AO124" s="323"/>
      <c r="AP124" s="323"/>
      <c r="AQ124" s="323"/>
      <c r="AR124" s="323"/>
      <c r="AS124" s="323"/>
      <c r="AT124" s="323"/>
      <c r="AU124" s="323"/>
      <c r="AV124" s="323"/>
    </row>
    <row r="125" spans="1:48" x14ac:dyDescent="0.2">
      <c r="A125" s="324"/>
      <c r="B125" s="323"/>
      <c r="C125" s="323"/>
      <c r="D125" s="323"/>
      <c r="E125" s="323"/>
      <c r="F125" s="323"/>
      <c r="G125" s="323"/>
      <c r="H125" s="323"/>
      <c r="I125" s="323"/>
      <c r="J125" s="323"/>
      <c r="K125" s="323"/>
      <c r="L125" s="323"/>
      <c r="M125" s="323"/>
      <c r="N125" s="323"/>
      <c r="O125" s="323"/>
      <c r="P125" s="323"/>
      <c r="Q125" s="323"/>
      <c r="R125" s="323"/>
      <c r="S125" s="323"/>
      <c r="T125" s="323"/>
      <c r="U125" s="323"/>
      <c r="V125" s="323"/>
      <c r="W125" s="323"/>
      <c r="X125" s="323"/>
      <c r="Y125" s="323"/>
      <c r="Z125" s="323"/>
      <c r="AA125" s="323"/>
      <c r="AB125" s="323"/>
      <c r="AC125" s="323"/>
      <c r="AD125" s="323"/>
      <c r="AE125" s="323"/>
      <c r="AF125" s="323"/>
      <c r="AG125" s="323"/>
      <c r="AH125" s="323"/>
      <c r="AI125" s="323"/>
      <c r="AJ125" s="323"/>
      <c r="AK125" s="323"/>
      <c r="AL125" s="323"/>
      <c r="AM125" s="323"/>
      <c r="AN125" s="323"/>
      <c r="AO125" s="323"/>
      <c r="AP125" s="323"/>
      <c r="AQ125" s="323"/>
      <c r="AR125" s="323"/>
      <c r="AS125" s="323"/>
      <c r="AT125" s="323"/>
      <c r="AU125" s="323"/>
      <c r="AV125" s="323"/>
    </row>
    <row r="126" spans="1:48" x14ac:dyDescent="0.2">
      <c r="A126" s="322"/>
      <c r="B126" s="323"/>
      <c r="C126" s="323"/>
      <c r="D126" s="323"/>
      <c r="E126" s="323"/>
      <c r="F126" s="323"/>
      <c r="G126" s="323"/>
      <c r="H126" s="323"/>
      <c r="I126" s="323"/>
      <c r="J126" s="323"/>
      <c r="K126" s="323"/>
      <c r="L126" s="323"/>
      <c r="M126" s="323"/>
      <c r="N126" s="323"/>
      <c r="O126" s="323"/>
      <c r="P126" s="323"/>
      <c r="Q126" s="323"/>
      <c r="R126" s="323"/>
      <c r="S126" s="323"/>
      <c r="T126" s="323"/>
      <c r="U126" s="323"/>
      <c r="V126" s="323"/>
      <c r="W126" s="323"/>
      <c r="X126" s="323"/>
      <c r="Y126" s="323"/>
      <c r="Z126" s="323"/>
      <c r="AA126" s="323"/>
      <c r="AB126" s="323"/>
      <c r="AC126" s="323"/>
      <c r="AD126" s="323"/>
      <c r="AE126" s="323"/>
      <c r="AF126" s="323"/>
      <c r="AG126" s="323"/>
      <c r="AH126" s="323"/>
      <c r="AI126" s="323"/>
      <c r="AJ126" s="323"/>
      <c r="AK126" s="323"/>
      <c r="AL126" s="323"/>
      <c r="AM126" s="323"/>
      <c r="AN126" s="323"/>
      <c r="AO126" s="323"/>
      <c r="AP126" s="323"/>
      <c r="AQ126" s="323"/>
      <c r="AR126" s="323"/>
      <c r="AS126" s="323"/>
      <c r="AT126" s="323"/>
      <c r="AU126" s="323"/>
      <c r="AV126" s="323"/>
    </row>
    <row r="127" spans="1:48" x14ac:dyDescent="0.2">
      <c r="A127" s="322"/>
      <c r="B127" s="323"/>
      <c r="C127" s="323"/>
      <c r="D127" s="323"/>
      <c r="E127" s="323"/>
      <c r="F127" s="323"/>
      <c r="G127" s="323"/>
      <c r="H127" s="323"/>
      <c r="I127" s="323"/>
      <c r="J127" s="323"/>
      <c r="K127" s="323"/>
      <c r="L127" s="323"/>
      <c r="M127" s="323"/>
      <c r="N127" s="323"/>
      <c r="O127" s="323"/>
      <c r="P127" s="323"/>
      <c r="Q127" s="323"/>
      <c r="R127" s="323"/>
      <c r="S127" s="323"/>
      <c r="T127" s="323"/>
      <c r="U127" s="323"/>
      <c r="V127" s="323"/>
      <c r="W127" s="323"/>
      <c r="X127" s="323"/>
      <c r="Y127" s="323"/>
      <c r="Z127" s="323"/>
      <c r="AA127" s="323"/>
      <c r="AB127" s="323"/>
      <c r="AC127" s="323"/>
      <c r="AD127" s="323"/>
      <c r="AE127" s="323"/>
      <c r="AF127" s="323"/>
      <c r="AG127" s="323"/>
      <c r="AH127" s="323"/>
      <c r="AI127" s="323"/>
      <c r="AJ127" s="323"/>
      <c r="AK127" s="323"/>
      <c r="AL127" s="323"/>
      <c r="AM127" s="323"/>
      <c r="AN127" s="323"/>
      <c r="AO127" s="323"/>
      <c r="AP127" s="323"/>
      <c r="AQ127" s="323"/>
      <c r="AR127" s="323"/>
      <c r="AS127" s="323"/>
      <c r="AT127" s="323"/>
      <c r="AU127" s="323"/>
      <c r="AV127" s="323"/>
    </row>
    <row r="128" spans="1:48" x14ac:dyDescent="0.2">
      <c r="A128" s="322"/>
      <c r="B128" s="323"/>
      <c r="C128" s="323"/>
      <c r="D128" s="323"/>
      <c r="E128" s="323"/>
      <c r="F128" s="323"/>
      <c r="G128" s="323"/>
      <c r="H128" s="323"/>
      <c r="I128" s="323"/>
      <c r="J128" s="323"/>
      <c r="K128" s="323"/>
      <c r="L128" s="323"/>
      <c r="M128" s="323"/>
      <c r="N128" s="323"/>
      <c r="O128" s="323"/>
      <c r="P128" s="323"/>
      <c r="Q128" s="323"/>
      <c r="R128" s="323"/>
      <c r="S128" s="323"/>
      <c r="T128" s="323"/>
      <c r="U128" s="323"/>
      <c r="V128" s="323"/>
      <c r="W128" s="323"/>
      <c r="X128" s="323"/>
      <c r="Y128" s="323"/>
      <c r="Z128" s="323"/>
      <c r="AA128" s="323"/>
      <c r="AB128" s="323"/>
      <c r="AC128" s="323"/>
      <c r="AD128" s="323"/>
      <c r="AE128" s="323"/>
      <c r="AF128" s="323"/>
      <c r="AG128" s="323"/>
      <c r="AH128" s="323"/>
      <c r="AI128" s="323"/>
      <c r="AJ128" s="323"/>
      <c r="AK128" s="323"/>
      <c r="AL128" s="323"/>
      <c r="AM128" s="323"/>
      <c r="AN128" s="323"/>
      <c r="AO128" s="323"/>
      <c r="AP128" s="323"/>
      <c r="AQ128" s="323"/>
      <c r="AR128" s="323"/>
      <c r="AS128" s="323"/>
      <c r="AT128" s="323"/>
      <c r="AU128" s="323"/>
      <c r="AV128" s="323"/>
    </row>
    <row r="129" spans="1:48" x14ac:dyDescent="0.2">
      <c r="A129" s="322"/>
      <c r="B129" s="323"/>
      <c r="C129" s="323"/>
      <c r="D129" s="323"/>
      <c r="E129" s="323"/>
      <c r="F129" s="323"/>
      <c r="G129" s="323"/>
      <c r="H129" s="323"/>
      <c r="I129" s="323"/>
      <c r="J129" s="323"/>
      <c r="K129" s="323"/>
      <c r="L129" s="323"/>
      <c r="M129" s="323"/>
      <c r="N129" s="323"/>
      <c r="O129" s="323"/>
      <c r="P129" s="323"/>
      <c r="Q129" s="323"/>
      <c r="R129" s="323"/>
      <c r="S129" s="323"/>
      <c r="T129" s="323"/>
      <c r="U129" s="323"/>
      <c r="V129" s="323"/>
      <c r="W129" s="323"/>
      <c r="X129" s="323"/>
      <c r="Y129" s="323"/>
      <c r="Z129" s="323"/>
      <c r="AA129" s="323"/>
      <c r="AB129" s="323"/>
      <c r="AC129" s="323"/>
      <c r="AD129" s="323"/>
      <c r="AE129" s="323"/>
      <c r="AF129" s="323"/>
      <c r="AG129" s="323"/>
      <c r="AH129" s="323"/>
      <c r="AI129" s="323"/>
      <c r="AJ129" s="323"/>
      <c r="AK129" s="323"/>
      <c r="AL129" s="323"/>
      <c r="AM129" s="323"/>
      <c r="AN129" s="323"/>
      <c r="AO129" s="323"/>
      <c r="AP129" s="323"/>
      <c r="AQ129" s="323"/>
      <c r="AR129" s="323"/>
      <c r="AS129" s="323"/>
      <c r="AT129" s="323"/>
      <c r="AU129" s="323"/>
      <c r="AV129" s="323"/>
    </row>
    <row r="130" spans="1:48" x14ac:dyDescent="0.2">
      <c r="A130" s="322"/>
      <c r="B130" s="323"/>
      <c r="C130" s="323"/>
      <c r="D130" s="323"/>
      <c r="E130" s="32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323"/>
      <c r="AD130" s="323"/>
      <c r="AE130" s="323"/>
      <c r="AF130" s="323"/>
      <c r="AG130" s="323"/>
      <c r="AH130" s="323"/>
      <c r="AI130" s="323"/>
      <c r="AJ130" s="323"/>
      <c r="AK130" s="323"/>
      <c r="AL130" s="323"/>
      <c r="AM130" s="323"/>
      <c r="AN130" s="323"/>
      <c r="AO130" s="323"/>
      <c r="AP130" s="323"/>
      <c r="AQ130" s="323"/>
      <c r="AR130" s="323"/>
      <c r="AS130" s="323"/>
      <c r="AT130" s="323"/>
      <c r="AU130" s="323"/>
      <c r="AV130" s="323"/>
    </row>
    <row r="131" spans="1:48" x14ac:dyDescent="0.2">
      <c r="A131" s="324"/>
      <c r="B131" s="323"/>
      <c r="C131" s="323"/>
      <c r="D131" s="323"/>
      <c r="E131" s="323"/>
      <c r="F131" s="323"/>
      <c r="G131" s="323"/>
      <c r="H131" s="323"/>
      <c r="I131" s="323"/>
      <c r="J131" s="323"/>
      <c r="K131" s="323"/>
      <c r="L131" s="323"/>
      <c r="M131" s="323"/>
      <c r="N131" s="323"/>
      <c r="O131" s="323"/>
      <c r="P131" s="323"/>
      <c r="Q131" s="323"/>
      <c r="R131" s="323"/>
      <c r="S131" s="323"/>
      <c r="T131" s="323"/>
      <c r="U131" s="323"/>
      <c r="V131" s="323"/>
      <c r="W131" s="323"/>
      <c r="X131" s="323"/>
      <c r="Y131" s="323"/>
      <c r="Z131" s="323"/>
      <c r="AA131" s="323"/>
      <c r="AB131" s="323"/>
      <c r="AC131" s="323"/>
      <c r="AD131" s="323"/>
      <c r="AE131" s="323"/>
      <c r="AF131" s="323"/>
      <c r="AG131" s="323"/>
      <c r="AH131" s="323"/>
      <c r="AI131" s="323"/>
      <c r="AJ131" s="323"/>
      <c r="AK131" s="323"/>
      <c r="AL131" s="323"/>
      <c r="AM131" s="323"/>
      <c r="AN131" s="323"/>
      <c r="AO131" s="323"/>
      <c r="AP131" s="323"/>
      <c r="AQ131" s="323"/>
      <c r="AR131" s="323"/>
      <c r="AS131" s="323"/>
      <c r="AT131" s="323"/>
      <c r="AU131" s="323"/>
      <c r="AV131" s="323"/>
    </row>
    <row r="132" spans="1:48" x14ac:dyDescent="0.2">
      <c r="A132" s="322"/>
      <c r="B132" s="323"/>
      <c r="C132" s="323"/>
      <c r="D132" s="323"/>
      <c r="E132" s="323"/>
      <c r="F132" s="323"/>
      <c r="G132" s="323"/>
      <c r="H132" s="323"/>
      <c r="I132" s="323"/>
      <c r="J132" s="323"/>
      <c r="K132" s="323"/>
      <c r="L132" s="323"/>
      <c r="M132" s="323"/>
      <c r="N132" s="323"/>
      <c r="O132" s="323"/>
      <c r="P132" s="323"/>
      <c r="Q132" s="323"/>
      <c r="R132" s="323"/>
      <c r="S132" s="323"/>
      <c r="T132" s="323"/>
      <c r="U132" s="323"/>
      <c r="V132" s="323"/>
      <c r="W132" s="323"/>
      <c r="X132" s="323"/>
      <c r="Y132" s="323"/>
      <c r="Z132" s="323"/>
      <c r="AA132" s="323"/>
      <c r="AB132" s="323"/>
      <c r="AC132" s="323"/>
      <c r="AD132" s="323"/>
      <c r="AE132" s="323"/>
      <c r="AF132" s="323"/>
      <c r="AG132" s="323"/>
      <c r="AH132" s="323"/>
      <c r="AI132" s="323"/>
      <c r="AJ132" s="323"/>
      <c r="AK132" s="323"/>
      <c r="AL132" s="323"/>
      <c r="AM132" s="323"/>
      <c r="AN132" s="323"/>
      <c r="AO132" s="323"/>
      <c r="AP132" s="323"/>
      <c r="AQ132" s="323"/>
      <c r="AR132" s="323"/>
      <c r="AS132" s="323"/>
      <c r="AT132" s="323"/>
      <c r="AU132" s="323"/>
      <c r="AV132" s="323"/>
    </row>
    <row r="133" spans="1:48" x14ac:dyDescent="0.2">
      <c r="A133" s="324"/>
      <c r="B133" s="323"/>
      <c r="C133" s="323"/>
      <c r="D133" s="323"/>
      <c r="E133" s="323"/>
      <c r="F133" s="323"/>
      <c r="G133" s="323"/>
      <c r="H133" s="323"/>
      <c r="I133" s="323"/>
      <c r="J133" s="323"/>
      <c r="K133" s="323"/>
      <c r="L133" s="323"/>
      <c r="M133" s="323"/>
      <c r="N133" s="323"/>
      <c r="O133" s="323"/>
      <c r="P133" s="323"/>
      <c r="Q133" s="323"/>
      <c r="R133" s="323"/>
      <c r="S133" s="323"/>
      <c r="T133" s="323"/>
      <c r="U133" s="323"/>
      <c r="V133" s="323"/>
      <c r="W133" s="323"/>
      <c r="X133" s="323"/>
      <c r="Y133" s="323"/>
      <c r="Z133" s="323"/>
      <c r="AA133" s="323"/>
      <c r="AB133" s="323"/>
      <c r="AC133" s="323"/>
      <c r="AD133" s="323"/>
      <c r="AE133" s="323"/>
      <c r="AF133" s="323"/>
      <c r="AG133" s="323"/>
      <c r="AH133" s="323"/>
      <c r="AI133" s="323"/>
      <c r="AJ133" s="323"/>
      <c r="AK133" s="323"/>
      <c r="AL133" s="323"/>
      <c r="AM133" s="323"/>
      <c r="AN133" s="323"/>
      <c r="AO133" s="323"/>
      <c r="AP133" s="323"/>
      <c r="AQ133" s="323"/>
      <c r="AR133" s="323"/>
      <c r="AS133" s="323"/>
      <c r="AT133" s="323"/>
      <c r="AU133" s="323"/>
      <c r="AV133" s="323"/>
    </row>
    <row r="134" spans="1:48" x14ac:dyDescent="0.2">
      <c r="A134" s="322"/>
      <c r="B134" s="323"/>
      <c r="C134" s="323"/>
      <c r="D134" s="323"/>
      <c r="E134" s="323"/>
      <c r="F134" s="323"/>
      <c r="G134" s="323"/>
      <c r="H134" s="323"/>
      <c r="I134" s="323"/>
      <c r="J134" s="323"/>
      <c r="K134" s="323"/>
      <c r="L134" s="323"/>
      <c r="M134" s="323"/>
      <c r="N134" s="323"/>
      <c r="O134" s="323"/>
      <c r="P134" s="323"/>
      <c r="Q134" s="323"/>
      <c r="R134" s="323"/>
      <c r="S134" s="323"/>
      <c r="T134" s="323"/>
      <c r="U134" s="323"/>
      <c r="V134" s="323"/>
      <c r="W134" s="323"/>
      <c r="X134" s="323"/>
      <c r="Y134" s="323"/>
      <c r="Z134" s="323"/>
      <c r="AA134" s="323"/>
      <c r="AB134" s="323"/>
      <c r="AC134" s="323"/>
      <c r="AD134" s="323"/>
      <c r="AE134" s="323"/>
      <c r="AF134" s="323"/>
      <c r="AG134" s="323"/>
      <c r="AH134" s="323"/>
      <c r="AI134" s="323"/>
      <c r="AJ134" s="323"/>
      <c r="AK134" s="323"/>
      <c r="AL134" s="323"/>
      <c r="AM134" s="323"/>
      <c r="AN134" s="323"/>
      <c r="AO134" s="323"/>
      <c r="AP134" s="323"/>
      <c r="AQ134" s="323"/>
      <c r="AR134" s="323"/>
      <c r="AS134" s="323"/>
      <c r="AT134" s="323"/>
      <c r="AU134" s="323"/>
      <c r="AV134" s="323"/>
    </row>
    <row r="135" spans="1:48" x14ac:dyDescent="0.2">
      <c r="A135" s="322"/>
      <c r="B135" s="323"/>
      <c r="C135" s="323"/>
      <c r="D135" s="323"/>
      <c r="E135" s="323"/>
      <c r="F135" s="323"/>
      <c r="G135" s="323"/>
      <c r="H135" s="323"/>
      <c r="I135" s="323"/>
      <c r="J135" s="323"/>
      <c r="K135" s="323"/>
      <c r="L135" s="323"/>
      <c r="M135" s="323"/>
      <c r="N135" s="323"/>
      <c r="O135" s="323"/>
      <c r="P135" s="323"/>
      <c r="Q135" s="323"/>
      <c r="R135" s="323"/>
      <c r="S135" s="323"/>
      <c r="T135" s="323"/>
      <c r="U135" s="323"/>
      <c r="V135" s="323"/>
      <c r="W135" s="323"/>
      <c r="X135" s="323"/>
      <c r="Y135" s="323"/>
      <c r="Z135" s="323"/>
      <c r="AA135" s="323"/>
      <c r="AB135" s="323"/>
      <c r="AC135" s="323"/>
      <c r="AD135" s="323"/>
      <c r="AE135" s="323"/>
      <c r="AF135" s="323"/>
      <c r="AG135" s="323"/>
      <c r="AH135" s="323"/>
      <c r="AI135" s="323"/>
      <c r="AJ135" s="323"/>
      <c r="AK135" s="323"/>
      <c r="AL135" s="323"/>
      <c r="AM135" s="323"/>
      <c r="AN135" s="323"/>
      <c r="AO135" s="323"/>
      <c r="AP135" s="323"/>
      <c r="AQ135" s="323"/>
      <c r="AR135" s="323"/>
      <c r="AS135" s="323"/>
      <c r="AT135" s="323"/>
      <c r="AU135" s="323"/>
      <c r="AV135" s="323"/>
    </row>
    <row r="136" spans="1:48" x14ac:dyDescent="0.2">
      <c r="A136" s="322"/>
      <c r="B136" s="323"/>
      <c r="C136" s="323"/>
      <c r="D136" s="323"/>
      <c r="E136" s="323"/>
      <c r="F136" s="323"/>
      <c r="G136" s="323"/>
      <c r="H136" s="323"/>
      <c r="I136" s="323"/>
      <c r="J136" s="323"/>
      <c r="K136" s="323"/>
      <c r="L136" s="323"/>
      <c r="M136" s="323"/>
      <c r="N136" s="323"/>
      <c r="O136" s="323"/>
      <c r="P136" s="323"/>
      <c r="Q136" s="323"/>
      <c r="R136" s="323"/>
      <c r="S136" s="323"/>
      <c r="T136" s="323"/>
      <c r="U136" s="323"/>
      <c r="V136" s="323"/>
      <c r="W136" s="323"/>
      <c r="X136" s="323"/>
      <c r="Y136" s="323"/>
      <c r="Z136" s="323"/>
      <c r="AA136" s="323"/>
      <c r="AB136" s="323"/>
      <c r="AC136" s="323"/>
      <c r="AD136" s="323"/>
      <c r="AE136" s="323"/>
      <c r="AF136" s="323"/>
      <c r="AG136" s="323"/>
      <c r="AH136" s="323"/>
      <c r="AI136" s="323"/>
      <c r="AJ136" s="323"/>
      <c r="AK136" s="323"/>
      <c r="AL136" s="323"/>
      <c r="AM136" s="323"/>
      <c r="AN136" s="323"/>
      <c r="AO136" s="323"/>
      <c r="AP136" s="323"/>
      <c r="AQ136" s="323"/>
      <c r="AR136" s="323"/>
      <c r="AS136" s="323"/>
      <c r="AT136" s="323"/>
      <c r="AU136" s="323"/>
      <c r="AV136" s="323"/>
    </row>
    <row r="137" spans="1:48" x14ac:dyDescent="0.2">
      <c r="A137" s="322"/>
      <c r="B137" s="323"/>
      <c r="C137" s="323"/>
      <c r="D137" s="323"/>
      <c r="E137" s="323"/>
      <c r="F137" s="323"/>
      <c r="G137" s="323"/>
      <c r="H137" s="323"/>
      <c r="I137" s="323"/>
      <c r="J137" s="323"/>
      <c r="K137" s="323"/>
      <c r="L137" s="323"/>
      <c r="M137" s="323"/>
      <c r="N137" s="323"/>
      <c r="O137" s="323"/>
      <c r="P137" s="323"/>
      <c r="Q137" s="323"/>
      <c r="R137" s="323"/>
      <c r="S137" s="323"/>
      <c r="T137" s="323"/>
      <c r="U137" s="323"/>
      <c r="V137" s="323"/>
      <c r="W137" s="323"/>
      <c r="X137" s="323"/>
      <c r="Y137" s="323"/>
      <c r="Z137" s="323"/>
      <c r="AA137" s="323"/>
      <c r="AB137" s="323"/>
      <c r="AC137" s="323"/>
      <c r="AD137" s="323"/>
      <c r="AE137" s="323"/>
      <c r="AF137" s="323"/>
      <c r="AG137" s="323"/>
      <c r="AH137" s="323"/>
      <c r="AI137" s="323"/>
      <c r="AJ137" s="323"/>
      <c r="AK137" s="323"/>
      <c r="AL137" s="323"/>
      <c r="AM137" s="323"/>
      <c r="AN137" s="323"/>
      <c r="AO137" s="323"/>
      <c r="AP137" s="323"/>
      <c r="AQ137" s="323"/>
      <c r="AR137" s="323"/>
      <c r="AS137" s="323"/>
      <c r="AT137" s="323"/>
      <c r="AU137" s="323"/>
      <c r="AV137" s="323"/>
    </row>
    <row r="138" spans="1:48" x14ac:dyDescent="0.2">
      <c r="A138" s="322"/>
      <c r="B138" s="323"/>
      <c r="C138" s="323"/>
      <c r="D138" s="323"/>
      <c r="E138" s="323"/>
      <c r="F138" s="323"/>
      <c r="G138" s="323"/>
      <c r="H138" s="323"/>
      <c r="I138" s="323"/>
      <c r="J138" s="323"/>
      <c r="K138" s="323"/>
      <c r="L138" s="323"/>
      <c r="M138" s="323"/>
      <c r="N138" s="323"/>
      <c r="O138" s="323"/>
      <c r="P138" s="323"/>
      <c r="Q138" s="323"/>
      <c r="R138" s="323"/>
      <c r="S138" s="323"/>
      <c r="T138" s="323"/>
      <c r="U138" s="323"/>
      <c r="V138" s="323"/>
      <c r="W138" s="323"/>
      <c r="X138" s="323"/>
      <c r="Y138" s="323"/>
      <c r="Z138" s="323"/>
      <c r="AA138" s="323"/>
      <c r="AB138" s="323"/>
      <c r="AC138" s="323"/>
      <c r="AD138" s="323"/>
      <c r="AE138" s="323"/>
      <c r="AF138" s="323"/>
      <c r="AG138" s="323"/>
      <c r="AH138" s="323"/>
      <c r="AI138" s="323"/>
      <c r="AJ138" s="323"/>
      <c r="AK138" s="323"/>
      <c r="AL138" s="323"/>
      <c r="AM138" s="323"/>
      <c r="AN138" s="323"/>
      <c r="AO138" s="323"/>
      <c r="AP138" s="323"/>
      <c r="AQ138" s="323"/>
      <c r="AR138" s="323"/>
      <c r="AS138" s="323"/>
      <c r="AT138" s="323"/>
      <c r="AU138" s="323"/>
      <c r="AV138" s="323"/>
    </row>
    <row r="139" spans="1:48" x14ac:dyDescent="0.2">
      <c r="A139" s="324"/>
      <c r="B139" s="323"/>
      <c r="C139" s="323"/>
      <c r="D139" s="323"/>
      <c r="E139" s="323"/>
      <c r="F139" s="323"/>
      <c r="G139" s="323"/>
      <c r="H139" s="323"/>
      <c r="I139" s="323"/>
      <c r="J139" s="323"/>
      <c r="K139" s="323"/>
      <c r="L139" s="323"/>
      <c r="M139" s="323"/>
      <c r="N139" s="323"/>
      <c r="O139" s="323"/>
      <c r="P139" s="323"/>
      <c r="Q139" s="323"/>
      <c r="R139" s="323"/>
      <c r="S139" s="323"/>
      <c r="T139" s="323"/>
      <c r="U139" s="323"/>
      <c r="V139" s="323"/>
      <c r="W139" s="323"/>
      <c r="X139" s="323"/>
      <c r="Y139" s="323"/>
      <c r="Z139" s="323"/>
      <c r="AA139" s="323"/>
      <c r="AB139" s="323"/>
      <c r="AC139" s="323"/>
      <c r="AD139" s="323"/>
      <c r="AE139" s="323"/>
      <c r="AF139" s="323"/>
      <c r="AG139" s="323"/>
      <c r="AH139" s="323"/>
      <c r="AI139" s="323"/>
      <c r="AJ139" s="323"/>
      <c r="AK139" s="323"/>
      <c r="AL139" s="323"/>
      <c r="AM139" s="323"/>
      <c r="AN139" s="323"/>
      <c r="AO139" s="323"/>
      <c r="AP139" s="323"/>
      <c r="AQ139" s="323"/>
      <c r="AR139" s="323"/>
      <c r="AS139" s="323"/>
      <c r="AT139" s="323"/>
      <c r="AU139" s="323"/>
      <c r="AV139" s="323"/>
    </row>
    <row r="140" spans="1:48" x14ac:dyDescent="0.2">
      <c r="A140" s="322"/>
      <c r="B140" s="323"/>
      <c r="C140" s="323"/>
      <c r="D140" s="323"/>
      <c r="E140" s="323"/>
      <c r="F140" s="323"/>
      <c r="G140" s="323"/>
      <c r="H140" s="323"/>
      <c r="I140" s="323"/>
      <c r="J140" s="323"/>
      <c r="K140" s="323"/>
      <c r="L140" s="323"/>
      <c r="M140" s="323"/>
      <c r="N140" s="323"/>
      <c r="O140" s="323"/>
      <c r="P140" s="323"/>
      <c r="Q140" s="323"/>
      <c r="R140" s="323"/>
      <c r="S140" s="323"/>
      <c r="T140" s="323"/>
      <c r="U140" s="323"/>
      <c r="V140" s="323"/>
      <c r="W140" s="323"/>
      <c r="X140" s="323"/>
      <c r="Y140" s="323"/>
      <c r="Z140" s="323"/>
      <c r="AA140" s="323"/>
      <c r="AB140" s="323"/>
      <c r="AC140" s="323"/>
      <c r="AD140" s="323"/>
      <c r="AE140" s="323"/>
      <c r="AF140" s="323"/>
      <c r="AG140" s="323"/>
      <c r="AH140" s="323"/>
      <c r="AI140" s="323"/>
      <c r="AJ140" s="323"/>
      <c r="AK140" s="323"/>
      <c r="AL140" s="323"/>
      <c r="AM140" s="323"/>
      <c r="AN140" s="323"/>
      <c r="AO140" s="323"/>
      <c r="AP140" s="323"/>
      <c r="AQ140" s="323"/>
      <c r="AR140" s="323"/>
      <c r="AS140" s="323"/>
      <c r="AT140" s="323"/>
      <c r="AU140" s="323"/>
      <c r="AV140" s="323"/>
    </row>
    <row r="141" spans="1:48" x14ac:dyDescent="0.2">
      <c r="A141" s="324"/>
      <c r="B141" s="323"/>
      <c r="C141" s="323"/>
      <c r="D141" s="323"/>
      <c r="E141" s="323"/>
      <c r="F141" s="323"/>
      <c r="G141" s="323"/>
      <c r="H141" s="323"/>
      <c r="I141" s="323"/>
      <c r="J141" s="323"/>
      <c r="K141" s="323"/>
      <c r="L141" s="323"/>
      <c r="M141" s="323"/>
      <c r="N141" s="323"/>
      <c r="O141" s="323"/>
      <c r="P141" s="323"/>
      <c r="Q141" s="323"/>
      <c r="R141" s="323"/>
      <c r="S141" s="323"/>
      <c r="T141" s="323"/>
      <c r="U141" s="323"/>
      <c r="V141" s="323"/>
      <c r="W141" s="323"/>
      <c r="X141" s="323"/>
      <c r="Y141" s="323"/>
      <c r="Z141" s="323"/>
      <c r="AA141" s="323"/>
      <c r="AB141" s="323"/>
      <c r="AC141" s="323"/>
      <c r="AD141" s="323"/>
      <c r="AE141" s="323"/>
      <c r="AF141" s="323"/>
      <c r="AG141" s="323"/>
      <c r="AH141" s="323"/>
      <c r="AI141" s="323"/>
      <c r="AJ141" s="323"/>
      <c r="AK141" s="323"/>
      <c r="AL141" s="323"/>
      <c r="AM141" s="323"/>
      <c r="AN141" s="323"/>
      <c r="AO141" s="323"/>
      <c r="AP141" s="323"/>
      <c r="AQ141" s="323"/>
      <c r="AR141" s="323"/>
      <c r="AS141" s="323"/>
      <c r="AT141" s="323"/>
      <c r="AU141" s="323"/>
      <c r="AV141" s="323"/>
    </row>
    <row r="142" spans="1:48" x14ac:dyDescent="0.2">
      <c r="A142" s="322"/>
      <c r="B142" s="323"/>
      <c r="C142" s="323"/>
      <c r="D142" s="323"/>
      <c r="E142" s="323"/>
      <c r="F142" s="323"/>
      <c r="G142" s="323"/>
      <c r="H142" s="323"/>
      <c r="I142" s="323"/>
      <c r="J142" s="323"/>
      <c r="K142" s="323"/>
      <c r="L142" s="323"/>
      <c r="M142" s="323"/>
      <c r="N142" s="323"/>
      <c r="O142" s="323"/>
      <c r="P142" s="323"/>
      <c r="Q142" s="323"/>
      <c r="R142" s="323"/>
      <c r="S142" s="323"/>
      <c r="T142" s="323"/>
      <c r="U142" s="323"/>
      <c r="V142" s="323"/>
      <c r="W142" s="323"/>
      <c r="X142" s="323"/>
      <c r="Y142" s="323"/>
      <c r="Z142" s="323"/>
      <c r="AA142" s="323"/>
      <c r="AB142" s="323"/>
      <c r="AC142" s="323"/>
      <c r="AD142" s="323"/>
      <c r="AE142" s="323"/>
      <c r="AF142" s="323"/>
      <c r="AG142" s="323"/>
      <c r="AH142" s="323"/>
      <c r="AI142" s="323"/>
      <c r="AJ142" s="323"/>
      <c r="AK142" s="323"/>
      <c r="AL142" s="323"/>
      <c r="AM142" s="323"/>
      <c r="AN142" s="323"/>
      <c r="AO142" s="323"/>
      <c r="AP142" s="323"/>
      <c r="AQ142" s="323"/>
      <c r="AR142" s="323"/>
      <c r="AS142" s="323"/>
      <c r="AT142" s="323"/>
      <c r="AU142" s="323"/>
      <c r="AV142" s="323"/>
    </row>
    <row r="143" spans="1:48" x14ac:dyDescent="0.2">
      <c r="A143" s="322"/>
      <c r="B143" s="323"/>
      <c r="C143" s="323"/>
      <c r="D143" s="323"/>
      <c r="E143" s="323"/>
      <c r="F143" s="323"/>
      <c r="G143" s="323"/>
      <c r="H143" s="323"/>
      <c r="I143" s="323"/>
      <c r="J143" s="323"/>
      <c r="K143" s="323"/>
      <c r="L143" s="323"/>
      <c r="M143" s="323"/>
      <c r="N143" s="323"/>
      <c r="O143" s="323"/>
      <c r="P143" s="323"/>
      <c r="Q143" s="323"/>
      <c r="R143" s="323"/>
      <c r="S143" s="323"/>
      <c r="T143" s="323"/>
      <c r="U143" s="323"/>
      <c r="V143" s="323"/>
      <c r="W143" s="323"/>
      <c r="X143" s="323"/>
      <c r="Y143" s="323"/>
      <c r="Z143" s="323"/>
      <c r="AA143" s="323"/>
      <c r="AB143" s="323"/>
      <c r="AC143" s="323"/>
      <c r="AD143" s="323"/>
      <c r="AE143" s="323"/>
      <c r="AF143" s="323"/>
      <c r="AG143" s="323"/>
      <c r="AH143" s="323"/>
      <c r="AI143" s="323"/>
      <c r="AJ143" s="323"/>
      <c r="AK143" s="323"/>
      <c r="AL143" s="323"/>
      <c r="AM143" s="323"/>
      <c r="AN143" s="323"/>
      <c r="AO143" s="323"/>
      <c r="AP143" s="323"/>
      <c r="AQ143" s="323"/>
      <c r="AR143" s="323"/>
      <c r="AS143" s="323"/>
      <c r="AT143" s="323"/>
      <c r="AU143" s="323"/>
      <c r="AV143" s="323"/>
    </row>
    <row r="144" spans="1:48" x14ac:dyDescent="0.2">
      <c r="A144" s="322"/>
      <c r="B144" s="323"/>
      <c r="C144" s="323"/>
      <c r="D144" s="323"/>
      <c r="E144" s="323"/>
      <c r="F144" s="323"/>
      <c r="G144" s="323"/>
      <c r="H144" s="323"/>
      <c r="I144" s="323"/>
      <c r="J144" s="323"/>
      <c r="K144" s="323"/>
      <c r="L144" s="323"/>
      <c r="M144" s="323"/>
      <c r="N144" s="323"/>
      <c r="O144" s="323"/>
      <c r="P144" s="323"/>
      <c r="Q144" s="323"/>
      <c r="R144" s="323"/>
      <c r="S144" s="323"/>
      <c r="T144" s="323"/>
      <c r="U144" s="323"/>
      <c r="V144" s="323"/>
      <c r="W144" s="323"/>
      <c r="X144" s="323"/>
      <c r="Y144" s="323"/>
      <c r="Z144" s="323"/>
      <c r="AA144" s="323"/>
      <c r="AB144" s="323"/>
      <c r="AC144" s="323"/>
      <c r="AD144" s="323"/>
      <c r="AE144" s="323"/>
      <c r="AF144" s="323"/>
      <c r="AG144" s="323"/>
      <c r="AH144" s="323"/>
      <c r="AI144" s="323"/>
      <c r="AJ144" s="323"/>
      <c r="AK144" s="323"/>
      <c r="AL144" s="323"/>
      <c r="AM144" s="323"/>
      <c r="AN144" s="323"/>
      <c r="AO144" s="323"/>
      <c r="AP144" s="323"/>
      <c r="AQ144" s="323"/>
      <c r="AR144" s="323"/>
      <c r="AS144" s="323"/>
      <c r="AT144" s="323"/>
      <c r="AU144" s="323"/>
      <c r="AV144" s="323"/>
    </row>
    <row r="145" spans="1:1" x14ac:dyDescent="0.2">
      <c r="A145" s="322"/>
    </row>
    <row r="146" spans="1:1" x14ac:dyDescent="0.2">
      <c r="A146" s="322"/>
    </row>
    <row r="147" spans="1:1" x14ac:dyDescent="0.2">
      <c r="A147" s="324"/>
    </row>
    <row r="148" spans="1:1" x14ac:dyDescent="0.2">
      <c r="A148" s="322"/>
    </row>
    <row r="149" spans="1:1" x14ac:dyDescent="0.2">
      <c r="A149" s="324"/>
    </row>
    <row r="150" spans="1:1" x14ac:dyDescent="0.2">
      <c r="A150" s="322"/>
    </row>
    <row r="151" spans="1:1" x14ac:dyDescent="0.2">
      <c r="A151" s="322"/>
    </row>
    <row r="152" spans="1:1" x14ac:dyDescent="0.2">
      <c r="A152" s="322"/>
    </row>
    <row r="153" spans="1:1" x14ac:dyDescent="0.2">
      <c r="A153" s="322"/>
    </row>
    <row r="154" spans="1:1" x14ac:dyDescent="0.2">
      <c r="A154" s="324"/>
    </row>
    <row r="155" spans="1:1" x14ac:dyDescent="0.2">
      <c r="A155" s="322"/>
    </row>
    <row r="156" spans="1:1" x14ac:dyDescent="0.2">
      <c r="A156" s="322"/>
    </row>
    <row r="157" spans="1:1" x14ac:dyDescent="0.2">
      <c r="A157" s="322"/>
    </row>
    <row r="158" spans="1:1" x14ac:dyDescent="0.2">
      <c r="A158" s="324"/>
    </row>
    <row r="159" spans="1:1" x14ac:dyDescent="0.2">
      <c r="A159" s="322"/>
    </row>
    <row r="160" spans="1:1" x14ac:dyDescent="0.2">
      <c r="A160" s="324"/>
    </row>
    <row r="161" spans="1:1" x14ac:dyDescent="0.2">
      <c r="A161" s="322"/>
    </row>
    <row r="162" spans="1:1" x14ac:dyDescent="0.2">
      <c r="A162" s="322"/>
    </row>
    <row r="163" spans="1:1" x14ac:dyDescent="0.2">
      <c r="A163" s="322"/>
    </row>
    <row r="164" spans="1:1" x14ac:dyDescent="0.2">
      <c r="A164" s="322"/>
    </row>
    <row r="165" spans="1:1" x14ac:dyDescent="0.2">
      <c r="A165" s="322"/>
    </row>
    <row r="166" spans="1:1" x14ac:dyDescent="0.2">
      <c r="A166" s="324"/>
    </row>
    <row r="167" spans="1:1" x14ac:dyDescent="0.2">
      <c r="A167" s="322"/>
    </row>
    <row r="168" spans="1:1" x14ac:dyDescent="0.2">
      <c r="A168" s="324"/>
    </row>
    <row r="169" spans="1:1" x14ac:dyDescent="0.2">
      <c r="A169" s="322"/>
    </row>
    <row r="170" spans="1:1" x14ac:dyDescent="0.2">
      <c r="A170" s="322"/>
    </row>
  </sheetData>
  <mergeCells count="3">
    <mergeCell ref="B4:F4"/>
    <mergeCell ref="O34:O35"/>
    <mergeCell ref="O36:O37"/>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Q48"/>
  <sheetViews>
    <sheetView workbookViewId="0">
      <selection activeCell="F39" sqref="F39"/>
    </sheetView>
  </sheetViews>
  <sheetFormatPr baseColWidth="10" defaultRowHeight="13" x14ac:dyDescent="0.15"/>
  <cols>
    <col min="2" max="2" width="32.33203125" customWidth="1"/>
    <col min="3" max="7" width="18.33203125" customWidth="1"/>
    <col min="8" max="8" width="25" customWidth="1"/>
    <col min="9" max="9" width="18.33203125" customWidth="1"/>
    <col min="10" max="10" width="25" customWidth="1"/>
    <col min="11" max="11" width="18.6640625" customWidth="1"/>
    <col min="12" max="12" width="12.1640625" customWidth="1"/>
    <col min="13" max="13" width="11.6640625" customWidth="1"/>
    <col min="14" max="14" width="19.6640625" customWidth="1"/>
    <col min="20" max="20" width="24" customWidth="1"/>
    <col min="21" max="21" width="6.5" customWidth="1"/>
  </cols>
  <sheetData>
    <row r="1" spans="1:43" ht="42" customHeight="1" thickBot="1" x14ac:dyDescent="0.3">
      <c r="A1" s="1"/>
      <c r="B1" s="20" t="s">
        <v>650</v>
      </c>
      <c r="C1" s="20"/>
      <c r="D1" s="21"/>
      <c r="E1" s="21"/>
      <c r="F1" s="22"/>
      <c r="G1" s="23"/>
      <c r="H1" s="23"/>
      <c r="I1" s="23"/>
      <c r="J1" s="23"/>
      <c r="K1" s="23"/>
      <c r="L1" s="23"/>
      <c r="M1" s="23"/>
      <c r="N1" s="23"/>
      <c r="O1" s="23"/>
      <c r="P1" s="23"/>
      <c r="Q1" s="23"/>
      <c r="R1" s="23"/>
      <c r="S1" s="23"/>
      <c r="T1" s="23"/>
      <c r="U1" s="23"/>
      <c r="V1" s="23"/>
      <c r="W1" s="23"/>
      <c r="X1" s="23"/>
      <c r="Y1" s="23"/>
      <c r="Z1" s="23"/>
      <c r="AA1" s="23"/>
      <c r="AB1" s="23"/>
      <c r="AC1" s="23"/>
      <c r="AD1" s="23"/>
      <c r="AE1" s="18"/>
      <c r="AF1" s="18"/>
      <c r="AG1" s="18"/>
      <c r="AH1" s="18"/>
      <c r="AI1" s="18"/>
      <c r="AJ1" s="18"/>
      <c r="AK1" s="18"/>
      <c r="AL1" s="18"/>
      <c r="AM1" s="18"/>
      <c r="AN1" s="18"/>
      <c r="AO1" s="18"/>
      <c r="AP1" s="18"/>
      <c r="AQ1" s="18"/>
    </row>
    <row r="2" spans="1:43" ht="16" x14ac:dyDescent="0.2">
      <c r="A2" s="1"/>
      <c r="B2" s="24"/>
      <c r="C2" s="24"/>
      <c r="D2" s="21"/>
      <c r="E2" s="21"/>
      <c r="F2" s="22"/>
      <c r="G2" s="23"/>
      <c r="H2" s="23"/>
      <c r="I2" s="23"/>
      <c r="J2" s="23"/>
      <c r="K2" s="23"/>
      <c r="L2" s="23"/>
      <c r="M2" s="23"/>
      <c r="N2" s="23"/>
      <c r="O2" s="23"/>
      <c r="P2" s="23"/>
      <c r="Q2" s="23"/>
      <c r="R2" s="23"/>
      <c r="S2" s="23"/>
      <c r="T2" s="23"/>
      <c r="U2" s="23"/>
      <c r="V2" s="23"/>
      <c r="W2" s="23"/>
      <c r="X2" s="23"/>
      <c r="Y2" s="23"/>
      <c r="Z2" s="23"/>
      <c r="AA2" s="23"/>
      <c r="AB2" s="23"/>
      <c r="AC2" s="23"/>
      <c r="AD2" s="23"/>
    </row>
    <row r="3" spans="1:43" ht="16" x14ac:dyDescent="0.2">
      <c r="A3" s="1"/>
      <c r="B3" s="293" t="s">
        <v>585</v>
      </c>
      <c r="C3" s="294"/>
      <c r="D3" s="26"/>
      <c r="E3" s="26"/>
      <c r="F3" s="27"/>
      <c r="G3" s="28"/>
      <c r="H3" s="29"/>
      <c r="I3" s="29"/>
      <c r="J3" s="23"/>
      <c r="K3" s="29"/>
      <c r="L3" s="29"/>
      <c r="M3" s="29"/>
      <c r="N3" s="29"/>
      <c r="O3" s="29"/>
      <c r="P3" s="29"/>
      <c r="Q3" s="29"/>
      <c r="R3" s="29"/>
      <c r="S3" s="29"/>
      <c r="T3" s="29"/>
      <c r="U3" s="29"/>
      <c r="V3" s="29"/>
      <c r="W3" s="23"/>
      <c r="X3" s="29"/>
      <c r="Y3" s="29"/>
      <c r="Z3" s="29"/>
      <c r="AA3" s="29"/>
      <c r="AB3" s="29"/>
      <c r="AC3" s="29"/>
      <c r="AD3" s="29"/>
    </row>
    <row r="4" spans="1:43" ht="12" customHeight="1" x14ac:dyDescent="0.15">
      <c r="A4" s="1"/>
      <c r="B4" s="736" t="s">
        <v>1050</v>
      </c>
      <c r="C4" s="737"/>
      <c r="D4" s="737"/>
      <c r="E4" s="737"/>
      <c r="F4" s="737"/>
      <c r="G4" s="738"/>
      <c r="H4" s="30"/>
      <c r="I4" s="30"/>
      <c r="J4" s="23"/>
      <c r="K4" s="30"/>
      <c r="L4" s="30"/>
      <c r="M4" s="30"/>
      <c r="N4" s="30"/>
      <c r="O4" s="30"/>
      <c r="P4" s="30"/>
      <c r="Q4" s="30"/>
      <c r="R4" s="30"/>
      <c r="S4" s="30"/>
      <c r="T4" s="30"/>
      <c r="U4" s="30"/>
      <c r="V4" s="30"/>
      <c r="W4" s="23"/>
      <c r="X4" s="30"/>
      <c r="Y4" s="30"/>
      <c r="Z4" s="30"/>
      <c r="AA4" s="30"/>
      <c r="AB4" s="30"/>
      <c r="AC4" s="30"/>
      <c r="AD4" s="30"/>
    </row>
    <row r="5" spans="1:43" s="311" customFormat="1" ht="12" customHeight="1" x14ac:dyDescent="0.2">
      <c r="A5" s="305"/>
      <c r="B5" s="431"/>
      <c r="C5" s="431"/>
      <c r="D5" s="431"/>
      <c r="E5" s="431"/>
      <c r="F5" s="431"/>
      <c r="G5" s="312"/>
      <c r="H5" s="312"/>
      <c r="I5" s="308"/>
      <c r="J5" s="312"/>
      <c r="K5" s="312"/>
      <c r="L5" s="312"/>
      <c r="M5" s="312"/>
      <c r="N5" s="312"/>
      <c r="O5" s="312"/>
      <c r="P5" s="312"/>
      <c r="Q5" s="312"/>
      <c r="R5" s="312"/>
      <c r="S5" s="312"/>
      <c r="T5" s="312"/>
      <c r="U5" s="308"/>
      <c r="V5" s="312"/>
      <c r="W5" s="312"/>
      <c r="X5" s="312"/>
      <c r="Y5" s="312"/>
      <c r="Z5" s="312"/>
      <c r="AA5" s="312"/>
      <c r="AB5" s="312"/>
    </row>
    <row r="6" spans="1:43" s="311" customFormat="1" ht="12" customHeight="1" x14ac:dyDescent="0.2">
      <c r="A6" s="305"/>
      <c r="B6" s="318" t="s">
        <v>671</v>
      </c>
      <c r="C6" s="431"/>
      <c r="D6" s="431"/>
      <c r="E6" s="431"/>
      <c r="F6" s="431"/>
      <c r="G6" s="312"/>
      <c r="H6" s="312"/>
      <c r="I6" s="308"/>
      <c r="J6" s="312"/>
      <c r="K6" s="312"/>
      <c r="L6" s="312"/>
      <c r="M6" s="312"/>
      <c r="N6" s="312"/>
      <c r="O6" s="312"/>
      <c r="P6" s="312"/>
      <c r="Q6" s="312"/>
      <c r="R6" s="312"/>
      <c r="S6" s="312"/>
      <c r="T6" s="312"/>
      <c r="U6" s="308"/>
      <c r="V6" s="312"/>
      <c r="W6" s="312"/>
      <c r="X6" s="312"/>
      <c r="Y6" s="312"/>
      <c r="Z6" s="312"/>
      <c r="AA6" s="312"/>
      <c r="AB6" s="312"/>
    </row>
    <row r="7" spans="1:43" s="311" customFormat="1" ht="12" customHeight="1" x14ac:dyDescent="0.2">
      <c r="A7" s="305"/>
      <c r="B7" s="319" t="s">
        <v>669</v>
      </c>
      <c r="C7" s="431"/>
      <c r="D7" s="431"/>
      <c r="E7" s="431"/>
      <c r="F7" s="431"/>
      <c r="G7" s="312"/>
      <c r="H7" s="312"/>
      <c r="I7" s="308"/>
      <c r="J7" s="312"/>
      <c r="K7" s="312"/>
      <c r="L7" s="312"/>
      <c r="M7" s="312"/>
      <c r="N7" s="312"/>
      <c r="O7" s="312"/>
      <c r="P7" s="312"/>
      <c r="Q7" s="312"/>
      <c r="R7" s="312"/>
      <c r="S7" s="312"/>
      <c r="T7" s="312"/>
      <c r="U7" s="308"/>
      <c r="V7" s="312"/>
      <c r="W7" s="312"/>
      <c r="X7" s="312"/>
      <c r="Y7" s="312"/>
      <c r="Z7" s="312"/>
      <c r="AA7" s="312"/>
      <c r="AB7" s="312"/>
    </row>
    <row r="8" spans="1:43" s="311" customFormat="1" ht="12" customHeight="1" x14ac:dyDescent="0.2">
      <c r="A8" s="305"/>
      <c r="B8" s="696" t="s">
        <v>670</v>
      </c>
      <c r="C8" s="431"/>
      <c r="D8" s="431" t="s">
        <v>710</v>
      </c>
      <c r="E8" s="431"/>
      <c r="F8" s="431"/>
      <c r="G8" s="312"/>
      <c r="H8" s="312"/>
      <c r="I8" s="308"/>
      <c r="J8" s="312"/>
      <c r="K8" s="312"/>
      <c r="L8" s="312"/>
      <c r="M8" s="312"/>
      <c r="N8" s="312"/>
      <c r="O8" s="312"/>
      <c r="P8" s="312"/>
      <c r="Q8" s="312"/>
      <c r="R8" s="312"/>
      <c r="S8" s="312"/>
      <c r="T8" s="312"/>
      <c r="U8" s="308"/>
      <c r="V8" s="312"/>
      <c r="W8" s="312"/>
      <c r="X8" s="312"/>
      <c r="Y8" s="312"/>
      <c r="Z8" s="312"/>
      <c r="AA8" s="312"/>
      <c r="AB8" s="312"/>
    </row>
    <row r="9" spans="1:43" s="311" customFormat="1" ht="12" customHeight="1" x14ac:dyDescent="0.2">
      <c r="A9" s="305"/>
      <c r="B9" s="321" t="s">
        <v>674</v>
      </c>
      <c r="C9" s="431"/>
      <c r="D9" s="431" t="s">
        <v>710</v>
      </c>
      <c r="E9" s="431"/>
      <c r="F9" s="431"/>
      <c r="G9" s="312"/>
      <c r="H9" s="312"/>
      <c r="I9" s="308"/>
      <c r="J9" s="312"/>
      <c r="K9" s="312"/>
      <c r="L9" s="312"/>
      <c r="M9" s="312"/>
      <c r="N9" s="312"/>
      <c r="O9" s="312"/>
      <c r="P9" s="312"/>
      <c r="Q9" s="312"/>
      <c r="R9" s="312"/>
      <c r="S9" s="312"/>
      <c r="T9" s="312"/>
      <c r="U9" s="308"/>
      <c r="V9" s="312"/>
      <c r="W9" s="312"/>
      <c r="X9" s="312"/>
      <c r="Y9" s="312"/>
      <c r="Z9" s="312"/>
      <c r="AA9" s="312"/>
      <c r="AB9" s="312"/>
    </row>
    <row r="10" spans="1:43" s="311" customFormat="1" ht="12" customHeight="1" x14ac:dyDescent="0.2">
      <c r="A10" s="305"/>
      <c r="B10" s="431"/>
      <c r="C10" s="431"/>
      <c r="D10" s="431"/>
      <c r="E10" s="431"/>
      <c r="F10" s="431"/>
      <c r="G10" s="312"/>
      <c r="H10" s="312"/>
      <c r="I10" s="308"/>
      <c r="J10" s="312"/>
      <c r="K10" s="312"/>
      <c r="L10" s="312"/>
      <c r="M10" s="312"/>
      <c r="N10" s="312"/>
      <c r="O10" s="312"/>
      <c r="P10" s="312"/>
      <c r="Q10" s="312"/>
      <c r="R10" s="312"/>
      <c r="S10" s="312"/>
      <c r="T10" s="312"/>
      <c r="U10" s="308"/>
      <c r="V10" s="312"/>
      <c r="W10" s="312"/>
      <c r="X10" s="312"/>
      <c r="Y10" s="312"/>
      <c r="Z10" s="312"/>
      <c r="AA10" s="312"/>
      <c r="AB10" s="312"/>
    </row>
    <row r="11" spans="1:43" ht="14" thickBot="1" x14ac:dyDescent="0.2">
      <c r="A11" s="1"/>
      <c r="B11" s="17"/>
      <c r="C11" s="17"/>
      <c r="D11" s="17" t="s">
        <v>1051</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row>
    <row r="12" spans="1:43" x14ac:dyDescent="0.15">
      <c r="A12" s="11"/>
      <c r="B12" s="1"/>
      <c r="C12" s="1"/>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row>
    <row r="13" spans="1:43" x14ac:dyDescent="0.15">
      <c r="A13" s="11"/>
      <c r="B13" s="1" t="s">
        <v>1075</v>
      </c>
      <c r="C13" s="252"/>
      <c r="D13" s="259"/>
      <c r="E13" s="259"/>
      <c r="F13" s="259"/>
      <c r="G13" s="259"/>
      <c r="H13" s="259"/>
      <c r="I13" s="259"/>
      <c r="J13" s="259"/>
      <c r="K13" s="259"/>
      <c r="L13" s="259"/>
      <c r="M13" s="259"/>
      <c r="N13" s="259"/>
      <c r="O13" s="259"/>
      <c r="P13" s="49"/>
      <c r="Q13" s="49"/>
      <c r="R13" s="49"/>
      <c r="S13" s="49"/>
      <c r="T13" s="49"/>
      <c r="U13" s="49"/>
      <c r="V13" s="49"/>
      <c r="W13" s="49"/>
      <c r="X13" s="49"/>
      <c r="Y13" s="49"/>
      <c r="Z13" s="49"/>
      <c r="AA13" s="49"/>
      <c r="AB13" s="49"/>
      <c r="AC13" s="49"/>
      <c r="AD13" s="49"/>
      <c r="AE13" s="49"/>
      <c r="AF13" s="49"/>
      <c r="AG13" s="49"/>
      <c r="AH13" s="49"/>
      <c r="AI13" s="49"/>
      <c r="AJ13" s="49"/>
      <c r="AK13" s="49"/>
    </row>
    <row r="14" spans="1:43" x14ac:dyDescent="0.15">
      <c r="A14" s="11"/>
      <c r="B14" s="1"/>
      <c r="C14" s="252"/>
      <c r="D14" s="259"/>
      <c r="E14" s="259"/>
      <c r="F14" s="259"/>
      <c r="G14" s="259"/>
      <c r="H14" s="259"/>
      <c r="I14" s="259"/>
      <c r="J14" s="259"/>
      <c r="K14" s="259"/>
      <c r="L14" s="259"/>
      <c r="M14" s="259"/>
      <c r="N14" s="259"/>
      <c r="O14" s="259"/>
      <c r="P14" s="49"/>
      <c r="Q14" s="49"/>
      <c r="R14" s="49"/>
      <c r="S14" s="49"/>
      <c r="T14" s="49"/>
      <c r="U14" s="49"/>
      <c r="V14" s="49"/>
      <c r="W14" s="49"/>
      <c r="X14" s="49"/>
      <c r="Y14" s="49"/>
      <c r="Z14" s="49"/>
      <c r="AA14" s="49"/>
      <c r="AB14" s="49"/>
      <c r="AC14" s="49"/>
      <c r="AD14" s="49"/>
      <c r="AE14" s="49"/>
      <c r="AF14" s="49"/>
      <c r="AG14" s="49"/>
      <c r="AH14" s="49"/>
      <c r="AI14" s="49"/>
      <c r="AJ14" s="49"/>
      <c r="AK14" s="49"/>
    </row>
    <row r="15" spans="1:43" ht="18" x14ac:dyDescent="0.2">
      <c r="A15" s="11"/>
      <c r="B15" s="702"/>
      <c r="C15" s="702" t="s">
        <v>450</v>
      </c>
      <c r="D15" s="702" t="s">
        <v>733</v>
      </c>
      <c r="E15" s="702" t="s">
        <v>498</v>
      </c>
      <c r="F15" s="702" t="s">
        <v>512</v>
      </c>
      <c r="G15" s="702" t="s">
        <v>734</v>
      </c>
      <c r="H15" s="719"/>
      <c r="I15" s="702" t="s">
        <v>735</v>
      </c>
      <c r="J15" s="702" t="s">
        <v>736</v>
      </c>
      <c r="K15" s="702" t="s">
        <v>737</v>
      </c>
      <c r="L15" s="259"/>
      <c r="M15" s="259"/>
      <c r="N15" s="259"/>
      <c r="O15" s="259"/>
      <c r="P15" s="49"/>
      <c r="Q15" s="49"/>
      <c r="R15" s="49"/>
      <c r="S15" s="49"/>
      <c r="T15" s="49"/>
      <c r="U15" s="49"/>
      <c r="V15" s="49"/>
      <c r="W15" s="49"/>
      <c r="X15" s="49"/>
      <c r="Y15" s="49"/>
      <c r="Z15" s="49"/>
      <c r="AA15" s="49"/>
      <c r="AB15" s="49"/>
      <c r="AC15" s="49"/>
      <c r="AD15" s="49"/>
      <c r="AE15" s="49"/>
      <c r="AF15" s="49"/>
      <c r="AG15" s="49"/>
      <c r="AH15" s="49"/>
      <c r="AI15" s="49"/>
      <c r="AJ15" s="49"/>
      <c r="AK15" s="49"/>
    </row>
    <row r="16" spans="1:43" x14ac:dyDescent="0.15">
      <c r="A16" s="11"/>
      <c r="B16" s="749" t="s">
        <v>721</v>
      </c>
      <c r="C16" s="750"/>
      <c r="D16" s="750"/>
      <c r="E16" s="750"/>
      <c r="F16" s="750" t="s">
        <v>1080</v>
      </c>
      <c r="G16" s="750"/>
      <c r="H16" s="751"/>
      <c r="I16" s="750"/>
      <c r="J16" s="750"/>
      <c r="K16" s="750"/>
      <c r="L16" s="259"/>
      <c r="M16" s="259"/>
      <c r="N16" s="259"/>
      <c r="O16" s="259"/>
      <c r="P16" s="49"/>
      <c r="Q16" s="49"/>
      <c r="R16" s="49"/>
      <c r="S16" s="49"/>
      <c r="T16" s="49"/>
      <c r="U16" s="49"/>
      <c r="V16" s="49"/>
      <c r="W16" s="49"/>
      <c r="X16" s="49"/>
      <c r="Y16" s="49"/>
      <c r="Z16" s="49"/>
      <c r="AA16" s="49"/>
      <c r="AB16" s="49"/>
      <c r="AC16" s="49"/>
      <c r="AD16" s="49"/>
      <c r="AE16" s="49"/>
      <c r="AF16" s="49"/>
      <c r="AG16" s="49"/>
      <c r="AH16" s="49"/>
      <c r="AI16" s="49"/>
      <c r="AJ16" s="49"/>
      <c r="AK16" s="49"/>
    </row>
    <row r="17" spans="1:37" x14ac:dyDescent="0.15">
      <c r="A17" s="11"/>
      <c r="B17" s="749"/>
      <c r="C17" s="750"/>
      <c r="D17" s="750"/>
      <c r="E17" s="750"/>
      <c r="F17" s="750"/>
      <c r="G17" s="750"/>
      <c r="H17" s="751"/>
      <c r="I17" s="750"/>
      <c r="J17" s="750"/>
      <c r="K17" s="750"/>
      <c r="L17" s="259"/>
      <c r="M17" s="259"/>
      <c r="N17" s="259"/>
      <c r="O17" s="259"/>
      <c r="P17" s="49"/>
      <c r="Q17" s="49"/>
      <c r="R17" s="49"/>
      <c r="S17" s="49"/>
      <c r="T17" s="49"/>
      <c r="U17" s="49"/>
      <c r="V17" s="49"/>
      <c r="W17" s="49"/>
      <c r="X17" s="49"/>
      <c r="Y17" s="49"/>
      <c r="Z17" s="49"/>
      <c r="AA17" s="49"/>
      <c r="AB17" s="49"/>
      <c r="AC17" s="49"/>
      <c r="AD17" s="49"/>
      <c r="AE17" s="49"/>
      <c r="AF17" s="49"/>
      <c r="AG17" s="49"/>
      <c r="AH17" s="49"/>
      <c r="AI17" s="49"/>
      <c r="AJ17" s="49"/>
      <c r="AK17" s="49"/>
    </row>
    <row r="18" spans="1:37" x14ac:dyDescent="0.15">
      <c r="A18" s="11"/>
      <c r="B18" s="745" t="s">
        <v>722</v>
      </c>
      <c r="C18" s="745">
        <v>0</v>
      </c>
      <c r="D18" s="745">
        <v>326</v>
      </c>
      <c r="E18" s="745">
        <v>2869</v>
      </c>
      <c r="F18" s="745" t="s">
        <v>1079</v>
      </c>
      <c r="G18" s="745">
        <v>0</v>
      </c>
      <c r="H18" s="752"/>
      <c r="I18" s="745">
        <v>0</v>
      </c>
      <c r="J18" s="745">
        <v>10792</v>
      </c>
      <c r="K18" s="745">
        <v>2909</v>
      </c>
      <c r="L18" s="259"/>
      <c r="M18" s="259"/>
      <c r="N18" s="259"/>
      <c r="O18" s="259"/>
      <c r="P18" s="49"/>
      <c r="Q18" s="49"/>
      <c r="R18" s="49"/>
      <c r="S18" s="49"/>
      <c r="T18" s="49"/>
      <c r="U18" s="49"/>
      <c r="V18" s="49"/>
      <c r="W18" s="49"/>
      <c r="X18" s="49"/>
      <c r="Y18" s="49"/>
      <c r="Z18" s="49"/>
      <c r="AA18" s="49"/>
      <c r="AB18" s="49"/>
      <c r="AC18" s="49"/>
      <c r="AD18" s="49"/>
      <c r="AE18" s="49"/>
      <c r="AF18" s="49"/>
      <c r="AG18" s="49"/>
      <c r="AH18" s="49"/>
      <c r="AI18" s="49"/>
      <c r="AJ18" s="49"/>
      <c r="AK18" s="49"/>
    </row>
    <row r="19" spans="1:37" x14ac:dyDescent="0.15">
      <c r="A19" s="11"/>
      <c r="B19" s="745"/>
      <c r="C19" s="745"/>
      <c r="D19" s="745"/>
      <c r="E19" s="745"/>
      <c r="F19" s="745"/>
      <c r="G19" s="745"/>
      <c r="H19" s="752"/>
      <c r="I19" s="745"/>
      <c r="J19" s="745"/>
      <c r="K19" s="745"/>
      <c r="L19" s="166"/>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row>
    <row r="20" spans="1:37" x14ac:dyDescent="0.15">
      <c r="A20" s="11"/>
      <c r="B20" s="745" t="s">
        <v>723</v>
      </c>
      <c r="C20" s="745">
        <v>0</v>
      </c>
      <c r="D20" s="745">
        <v>113</v>
      </c>
      <c r="E20" s="745">
        <v>925</v>
      </c>
      <c r="F20" s="745">
        <v>797</v>
      </c>
      <c r="G20" s="745">
        <v>0</v>
      </c>
      <c r="H20" s="752"/>
      <c r="I20" s="745">
        <v>0</v>
      </c>
      <c r="J20" s="745">
        <v>446</v>
      </c>
      <c r="K20" s="745">
        <v>1542</v>
      </c>
      <c r="L20" s="166"/>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row>
    <row r="21" spans="1:37" x14ac:dyDescent="0.15">
      <c r="A21" s="11"/>
      <c r="B21" s="745"/>
      <c r="C21" s="745"/>
      <c r="D21" s="745"/>
      <c r="E21" s="745"/>
      <c r="F21" s="745"/>
      <c r="G21" s="745"/>
      <c r="H21" s="752"/>
      <c r="I21" s="745"/>
      <c r="J21" s="745"/>
      <c r="K21" s="745"/>
      <c r="L21" s="166"/>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row>
    <row r="22" spans="1:37" x14ac:dyDescent="0.15">
      <c r="A22" s="11"/>
      <c r="B22" s="745" t="s">
        <v>724</v>
      </c>
      <c r="C22" s="745">
        <v>0</v>
      </c>
      <c r="D22" s="745">
        <v>98</v>
      </c>
      <c r="E22" s="745">
        <v>699</v>
      </c>
      <c r="F22" s="745">
        <v>954</v>
      </c>
      <c r="G22" s="745">
        <v>0</v>
      </c>
      <c r="H22" s="752"/>
      <c r="I22" s="745">
        <v>0</v>
      </c>
      <c r="J22" s="745">
        <v>2834</v>
      </c>
      <c r="K22" s="745">
        <v>815</v>
      </c>
      <c r="L22" s="166"/>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row>
    <row r="23" spans="1:37" x14ac:dyDescent="0.15">
      <c r="A23" s="11"/>
      <c r="B23" s="745"/>
      <c r="C23" s="745"/>
      <c r="D23" s="745"/>
      <c r="E23" s="745"/>
      <c r="F23" s="745"/>
      <c r="G23" s="745"/>
      <c r="H23" s="752"/>
      <c r="I23" s="745"/>
      <c r="J23" s="745"/>
      <c r="K23" s="745"/>
      <c r="L23" s="166"/>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row>
    <row r="24" spans="1:37" ht="14" x14ac:dyDescent="0.15">
      <c r="A24" s="11"/>
      <c r="B24" s="1"/>
      <c r="C24" s="1"/>
      <c r="D24" s="710"/>
      <c r="E24" s="707"/>
      <c r="F24" s="708"/>
      <c r="G24" s="709"/>
      <c r="H24" s="720"/>
      <c r="I24" s="256"/>
      <c r="J24" s="256"/>
      <c r="K24" s="166"/>
      <c r="L24" s="166"/>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row>
    <row r="25" spans="1:37" ht="14" x14ac:dyDescent="0.15">
      <c r="A25" s="11"/>
      <c r="B25" s="1"/>
      <c r="C25" s="1"/>
      <c r="D25" s="710"/>
      <c r="E25" s="256"/>
      <c r="F25" s="708" t="s">
        <v>1077</v>
      </c>
      <c r="G25" s="709"/>
      <c r="H25" s="720"/>
      <c r="I25" s="256"/>
      <c r="J25" s="256"/>
      <c r="K25" s="49"/>
      <c r="L25" s="166"/>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row>
    <row r="26" spans="1:37" ht="17" customHeight="1" x14ac:dyDescent="0.15">
      <c r="A26" s="256"/>
      <c r="B26" s="542" t="s">
        <v>1074</v>
      </c>
      <c r="C26" s="524" t="s">
        <v>49</v>
      </c>
      <c r="D26" s="722">
        <v>2</v>
      </c>
      <c r="E26" s="724">
        <v>100</v>
      </c>
      <c r="F26" s="722">
        <v>2</v>
      </c>
      <c r="G26" s="725" t="s">
        <v>49</v>
      </c>
      <c r="H26" s="721" t="s">
        <v>1074</v>
      </c>
      <c r="I26" s="716" t="s">
        <v>49</v>
      </c>
      <c r="J26" s="722">
        <v>60</v>
      </c>
      <c r="K26" s="548">
        <v>120</v>
      </c>
      <c r="L26" s="166"/>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row>
    <row r="27" spans="1:37" ht="17" customHeight="1" x14ac:dyDescent="0.15">
      <c r="A27" s="256"/>
      <c r="B27" s="542" t="s">
        <v>1072</v>
      </c>
      <c r="C27" s="524"/>
      <c r="D27" s="722"/>
      <c r="E27" s="724"/>
      <c r="F27" s="722"/>
      <c r="G27" s="725"/>
      <c r="H27" s="721"/>
      <c r="I27" s="716"/>
      <c r="J27" s="722"/>
      <c r="K27" s="548"/>
      <c r="L27" s="166"/>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row>
    <row r="28" spans="1:37" ht="17" customHeight="1" x14ac:dyDescent="0.15">
      <c r="A28" s="256"/>
      <c r="B28" s="542" t="s">
        <v>1071</v>
      </c>
      <c r="C28" s="524" t="s">
        <v>49</v>
      </c>
      <c r="D28" s="722"/>
      <c r="E28" s="724"/>
      <c r="F28" s="722"/>
      <c r="G28" s="725" t="s">
        <v>49</v>
      </c>
      <c r="H28" s="721"/>
      <c r="I28" s="716"/>
      <c r="J28" s="722"/>
      <c r="K28" s="548"/>
      <c r="L28" s="166"/>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row>
    <row r="29" spans="1:37" ht="17" customHeight="1" x14ac:dyDescent="0.15">
      <c r="A29" s="256"/>
      <c r="B29" s="542" t="s">
        <v>1070</v>
      </c>
      <c r="C29" s="524" t="s">
        <v>49</v>
      </c>
      <c r="D29" s="722">
        <v>4500</v>
      </c>
      <c r="E29" s="724">
        <v>2120</v>
      </c>
      <c r="F29" s="722">
        <v>3600</v>
      </c>
      <c r="G29" s="725" t="s">
        <v>49</v>
      </c>
      <c r="H29" s="721" t="s">
        <v>1070</v>
      </c>
      <c r="I29" s="716" t="s">
        <v>49</v>
      </c>
      <c r="J29" s="722">
        <v>5100</v>
      </c>
      <c r="K29" s="548">
        <v>4900</v>
      </c>
      <c r="L29" s="166"/>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row>
    <row r="30" spans="1:37" ht="17" customHeight="1" x14ac:dyDescent="0.15">
      <c r="A30" s="256"/>
      <c r="B30" s="542" t="s">
        <v>1073</v>
      </c>
      <c r="C30" s="524" t="s">
        <v>49</v>
      </c>
      <c r="D30" s="717">
        <f>D22/(D26*D29*0.0036)</f>
        <v>3.0246913580246915</v>
      </c>
      <c r="E30" s="717">
        <f t="shared" ref="E30" si="0">E22/(E26*E29*0.0036)</f>
        <v>0.91588050314465419</v>
      </c>
      <c r="F30" s="717">
        <f>F22/2550*1542/(F26*F29*0.0036)</f>
        <v>22.256535947712418</v>
      </c>
      <c r="G30" s="726"/>
      <c r="H30" s="721" t="s">
        <v>1073</v>
      </c>
      <c r="I30" s="718"/>
      <c r="J30" s="717">
        <f>J20/(J26*J29*0.0036)</f>
        <v>0.40486564996368923</v>
      </c>
      <c r="K30" s="717">
        <f>K20/(K26*K29*0.0036)</f>
        <v>0.72845804988662144</v>
      </c>
      <c r="L30" s="166"/>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row>
    <row r="31" spans="1:37" ht="17" customHeight="1" x14ac:dyDescent="0.15">
      <c r="A31" s="256"/>
      <c r="B31" s="256"/>
      <c r="C31" s="512"/>
      <c r="D31" s="717"/>
      <c r="E31" s="717"/>
      <c r="F31" s="717"/>
      <c r="G31" s="545"/>
      <c r="H31" s="733"/>
      <c r="I31" s="713"/>
      <c r="J31" s="670"/>
      <c r="K31" s="670"/>
      <c r="L31" s="166"/>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row>
    <row r="32" spans="1:37" ht="14" x14ac:dyDescent="0.15">
      <c r="A32" s="11"/>
      <c r="B32" s="1"/>
      <c r="C32" s="252"/>
      <c r="D32" s="706"/>
      <c r="E32" s="708"/>
      <c r="F32" s="703"/>
      <c r="G32" s="707"/>
      <c r="H32" s="714"/>
      <c r="I32" s="708"/>
      <c r="J32" s="35"/>
      <c r="K32" s="297"/>
      <c r="L32" s="297"/>
      <c r="M32" s="259"/>
      <c r="N32" s="259"/>
      <c r="O32" s="259"/>
      <c r="P32" s="49"/>
      <c r="Q32" s="49"/>
      <c r="R32" s="49"/>
      <c r="S32" s="49"/>
      <c r="T32" s="49"/>
      <c r="U32" s="49"/>
      <c r="V32" s="49"/>
      <c r="W32" s="49"/>
      <c r="X32" s="49"/>
      <c r="Y32" s="49"/>
      <c r="Z32" s="49"/>
      <c r="AA32" s="49"/>
      <c r="AB32" s="49"/>
      <c r="AC32" s="49"/>
      <c r="AD32" s="49"/>
      <c r="AE32" s="49"/>
      <c r="AF32" s="49"/>
      <c r="AG32" s="49"/>
      <c r="AH32" s="49"/>
      <c r="AI32" s="49"/>
      <c r="AJ32" s="49"/>
      <c r="AK32" s="49"/>
    </row>
    <row r="33" spans="1:37" ht="14" x14ac:dyDescent="0.15">
      <c r="A33" s="11"/>
      <c r="B33" s="10" t="s">
        <v>1076</v>
      </c>
      <c r="C33" s="252"/>
      <c r="D33" s="706"/>
      <c r="E33" s="708"/>
      <c r="F33" s="727" t="s">
        <v>1078</v>
      </c>
      <c r="G33" s="707"/>
      <c r="H33" s="714"/>
      <c r="I33" s="708"/>
      <c r="J33" s="715"/>
      <c r="K33" s="297"/>
      <c r="L33" s="297"/>
      <c r="M33" s="259"/>
      <c r="N33" s="259"/>
      <c r="O33" s="259"/>
      <c r="P33" s="49"/>
      <c r="Q33" s="49"/>
      <c r="R33" s="49"/>
      <c r="S33" s="49"/>
      <c r="T33" s="49"/>
      <c r="U33" s="49"/>
      <c r="V33" s="49"/>
      <c r="W33" s="49"/>
      <c r="X33" s="49"/>
      <c r="Y33" s="49"/>
      <c r="Z33" s="49"/>
      <c r="AA33" s="49"/>
      <c r="AB33" s="49"/>
      <c r="AC33" s="49"/>
      <c r="AD33" s="49"/>
      <c r="AE33" s="49"/>
      <c r="AF33" s="49"/>
      <c r="AG33" s="49"/>
      <c r="AH33" s="49"/>
      <c r="AI33" s="49"/>
      <c r="AJ33" s="49"/>
      <c r="AK33" s="49"/>
    </row>
    <row r="34" spans="1:37" ht="14" x14ac:dyDescent="0.15">
      <c r="A34" s="11"/>
      <c r="B34" s="723" t="s">
        <v>1074</v>
      </c>
      <c r="C34" s="252"/>
      <c r="D34" s="706"/>
      <c r="E34" s="708"/>
      <c r="F34" s="727">
        <v>1</v>
      </c>
      <c r="G34" s="707"/>
      <c r="H34" s="714"/>
      <c r="I34" s="708"/>
      <c r="J34" s="715"/>
      <c r="K34" s="297"/>
      <c r="L34" s="297"/>
      <c r="M34" s="259"/>
      <c r="N34" s="259"/>
      <c r="O34" s="259"/>
      <c r="P34" s="49"/>
      <c r="Q34" s="49"/>
      <c r="R34" s="49"/>
      <c r="S34" s="49"/>
      <c r="T34" s="49"/>
      <c r="U34" s="49"/>
      <c r="V34" s="49"/>
      <c r="W34" s="49"/>
      <c r="X34" s="49"/>
      <c r="Y34" s="49"/>
      <c r="Z34" s="49"/>
      <c r="AA34" s="49"/>
      <c r="AB34" s="49"/>
      <c r="AC34" s="49"/>
      <c r="AD34" s="49"/>
      <c r="AE34" s="49"/>
      <c r="AF34" s="49"/>
      <c r="AG34" s="49"/>
      <c r="AH34" s="49"/>
      <c r="AI34" s="49"/>
      <c r="AJ34" s="49"/>
      <c r="AK34" s="49"/>
    </row>
    <row r="35" spans="1:37" ht="14" x14ac:dyDescent="0.15">
      <c r="A35" s="11"/>
      <c r="B35" s="723" t="s">
        <v>1071</v>
      </c>
      <c r="C35" s="252"/>
      <c r="D35" s="706"/>
      <c r="E35" s="708"/>
      <c r="F35" s="728"/>
      <c r="G35" s="714"/>
      <c r="H35" s="714"/>
      <c r="I35" s="708"/>
      <c r="J35" s="715"/>
      <c r="K35" s="259"/>
      <c r="L35" s="297"/>
      <c r="M35" s="259"/>
      <c r="N35" s="259"/>
      <c r="O35" s="259"/>
      <c r="P35" s="49"/>
      <c r="Q35" s="49"/>
      <c r="R35" s="49"/>
      <c r="S35" s="49"/>
      <c r="T35" s="49"/>
      <c r="U35" s="49"/>
      <c r="V35" s="49"/>
      <c r="W35" s="49"/>
      <c r="X35" s="49"/>
      <c r="Y35" s="49"/>
      <c r="Z35" s="49"/>
      <c r="AA35" s="49"/>
      <c r="AB35" s="49"/>
      <c r="AC35" s="49"/>
      <c r="AD35" s="49"/>
      <c r="AE35" s="49"/>
      <c r="AF35" s="49"/>
      <c r="AG35" s="49"/>
      <c r="AH35" s="49"/>
      <c r="AI35" s="49"/>
      <c r="AJ35" s="49"/>
      <c r="AK35" s="49"/>
    </row>
    <row r="36" spans="1:37" ht="14" x14ac:dyDescent="0.15">
      <c r="A36" s="11"/>
      <c r="B36" s="723" t="s">
        <v>1072</v>
      </c>
      <c r="C36" s="252"/>
      <c r="D36" s="706"/>
      <c r="E36" s="708"/>
      <c r="F36" s="728"/>
      <c r="G36" s="714"/>
      <c r="H36" s="714"/>
      <c r="I36" s="708"/>
      <c r="J36" s="715"/>
      <c r="K36" s="259"/>
      <c r="L36" s="297"/>
      <c r="M36" s="259"/>
      <c r="N36" s="259"/>
      <c r="O36" s="259"/>
      <c r="P36" s="49"/>
      <c r="Q36" s="49"/>
      <c r="R36" s="49"/>
      <c r="S36" s="49"/>
      <c r="T36" s="49"/>
      <c r="U36" s="49"/>
      <c r="V36" s="49"/>
      <c r="W36" s="49"/>
      <c r="X36" s="49"/>
      <c r="Y36" s="49"/>
      <c r="Z36" s="49"/>
      <c r="AA36" s="49"/>
      <c r="AB36" s="49"/>
      <c r="AC36" s="49"/>
      <c r="AD36" s="49"/>
      <c r="AE36" s="49"/>
      <c r="AF36" s="49"/>
      <c r="AG36" s="49"/>
      <c r="AH36" s="49"/>
      <c r="AI36" s="49"/>
      <c r="AJ36" s="49"/>
      <c r="AK36" s="49"/>
    </row>
    <row r="37" spans="1:37" ht="14" x14ac:dyDescent="0.15">
      <c r="A37" s="11"/>
      <c r="B37" s="723" t="s">
        <v>1070</v>
      </c>
      <c r="C37" s="252"/>
      <c r="D37" s="706"/>
      <c r="E37" s="708"/>
      <c r="F37" s="727">
        <v>8000</v>
      </c>
      <c r="G37" s="707"/>
      <c r="H37" s="714"/>
      <c r="I37" s="708"/>
      <c r="J37" s="715"/>
      <c r="K37" s="297"/>
      <c r="L37" s="297"/>
      <c r="M37" s="259"/>
      <c r="N37" s="259"/>
      <c r="O37" s="259"/>
      <c r="P37" s="49"/>
      <c r="Q37" s="49"/>
      <c r="R37" s="49"/>
      <c r="S37" s="49"/>
      <c r="T37" s="49"/>
      <c r="U37" s="49"/>
      <c r="V37" s="49"/>
      <c r="W37" s="49"/>
      <c r="X37" s="49"/>
      <c r="Y37" s="49"/>
      <c r="Z37" s="49"/>
      <c r="AA37" s="49"/>
      <c r="AB37" s="49"/>
      <c r="AC37" s="49"/>
      <c r="AD37" s="49"/>
      <c r="AE37" s="49"/>
      <c r="AF37" s="49"/>
      <c r="AG37" s="49"/>
      <c r="AH37" s="49"/>
      <c r="AI37" s="49"/>
      <c r="AJ37" s="49"/>
      <c r="AK37" s="49"/>
    </row>
    <row r="38" spans="1:37" x14ac:dyDescent="0.15">
      <c r="A38" s="11"/>
      <c r="B38" s="723" t="s">
        <v>1073</v>
      </c>
      <c r="C38" s="252"/>
      <c r="D38" s="35"/>
      <c r="E38" s="35"/>
      <c r="F38" s="729">
        <f>F22/2550*1008/(F34*F37*0.0036)</f>
        <v>13.094117647058823</v>
      </c>
      <c r="G38" s="711"/>
      <c r="H38" s="712"/>
      <c r="I38" s="711"/>
      <c r="J38" s="712"/>
      <c r="K38" s="297"/>
      <c r="L38" s="297"/>
      <c r="M38" s="259"/>
      <c r="N38" s="259"/>
      <c r="O38" s="259"/>
      <c r="P38" s="49"/>
      <c r="Q38" s="49"/>
      <c r="R38" s="49"/>
      <c r="S38" s="49"/>
      <c r="T38" s="49"/>
      <c r="U38" s="49"/>
      <c r="V38" s="49"/>
      <c r="W38" s="49"/>
      <c r="X38" s="49"/>
      <c r="Y38" s="49"/>
      <c r="Z38" s="49"/>
      <c r="AA38" s="49"/>
      <c r="AB38" s="49"/>
      <c r="AC38" s="49"/>
      <c r="AD38" s="49"/>
      <c r="AE38" s="49"/>
      <c r="AF38" s="49"/>
      <c r="AG38" s="49"/>
      <c r="AH38" s="49"/>
      <c r="AI38" s="49"/>
      <c r="AJ38" s="49"/>
      <c r="AK38" s="49"/>
    </row>
    <row r="39" spans="1:37" x14ac:dyDescent="0.15">
      <c r="A39" s="11"/>
      <c r="B39" s="1"/>
      <c r="C39" s="1"/>
      <c r="D39" s="545"/>
      <c r="E39" s="713"/>
      <c r="F39" s="35"/>
      <c r="G39" s="35"/>
      <c r="H39" s="35"/>
      <c r="I39" s="256"/>
      <c r="J39" s="256"/>
      <c r="K39" s="49"/>
      <c r="L39" s="49"/>
      <c r="M39" s="49"/>
      <c r="N39" s="49"/>
      <c r="O39" s="49"/>
      <c r="P39" s="49"/>
      <c r="Q39" s="49"/>
      <c r="R39" s="49"/>
      <c r="S39" s="49"/>
      <c r="T39" s="49"/>
      <c r="U39" s="49"/>
      <c r="V39" s="49"/>
      <c r="W39" s="49"/>
      <c r="X39" s="49"/>
      <c r="Y39" s="49"/>
      <c r="Z39" s="49"/>
      <c r="AA39" s="49"/>
      <c r="AB39" s="49"/>
      <c r="AC39" s="49"/>
      <c r="AD39" s="49"/>
      <c r="AE39" s="49"/>
      <c r="AF39" s="49"/>
      <c r="AG39" s="49"/>
    </row>
    <row r="40" spans="1:37" ht="14" x14ac:dyDescent="0.15">
      <c r="A40" s="11"/>
      <c r="B40" s="1"/>
      <c r="C40" s="252"/>
      <c r="D40" s="706"/>
      <c r="E40" s="707"/>
      <c r="F40" s="35"/>
      <c r="G40" s="715"/>
      <c r="H40" s="715"/>
      <c r="I40" s="705"/>
      <c r="J40" s="705"/>
      <c r="K40" s="259"/>
      <c r="L40" s="49"/>
      <c r="M40" s="49"/>
      <c r="N40" s="49"/>
      <c r="O40" s="49"/>
      <c r="P40" s="49"/>
      <c r="Q40" s="49"/>
      <c r="R40" s="49"/>
      <c r="S40" s="49"/>
      <c r="T40" s="49"/>
      <c r="U40" s="49"/>
      <c r="V40" s="49"/>
      <c r="W40" s="49"/>
      <c r="X40" s="49"/>
      <c r="Y40" s="49"/>
      <c r="Z40" s="49"/>
      <c r="AA40" s="49"/>
      <c r="AB40" s="49"/>
      <c r="AC40" s="49"/>
      <c r="AD40" s="49"/>
      <c r="AE40" s="49"/>
      <c r="AF40" s="49"/>
      <c r="AG40" s="49"/>
    </row>
    <row r="41" spans="1:37" ht="14" x14ac:dyDescent="0.15">
      <c r="A41" s="11"/>
      <c r="B41" s="1"/>
      <c r="C41" s="252"/>
      <c r="D41" s="706"/>
      <c r="E41" s="707"/>
      <c r="F41" s="715"/>
      <c r="G41" s="715"/>
      <c r="H41" s="715"/>
      <c r="I41" s="705"/>
      <c r="J41" s="705"/>
      <c r="K41" s="259"/>
      <c r="L41" s="49"/>
      <c r="M41" s="49"/>
      <c r="N41" s="49"/>
      <c r="O41" s="49"/>
      <c r="P41" s="49"/>
      <c r="Q41" s="49"/>
      <c r="R41" s="49"/>
      <c r="S41" s="49"/>
      <c r="T41" s="49"/>
      <c r="U41" s="49"/>
      <c r="V41" s="49"/>
      <c r="W41" s="49"/>
      <c r="X41" s="49"/>
      <c r="Y41" s="49"/>
      <c r="Z41" s="49"/>
      <c r="AA41" s="49"/>
      <c r="AB41" s="49"/>
      <c r="AC41" s="49"/>
      <c r="AD41" s="49"/>
      <c r="AE41" s="49"/>
      <c r="AF41" s="49"/>
      <c r="AG41" s="49"/>
    </row>
    <row r="42" spans="1:37" ht="14" x14ac:dyDescent="0.15">
      <c r="A42" s="11"/>
      <c r="B42" s="1"/>
      <c r="C42" s="252"/>
      <c r="D42" s="706"/>
      <c r="E42" s="707"/>
      <c r="F42" s="715"/>
      <c r="G42" s="715"/>
      <c r="H42" s="715"/>
      <c r="I42" s="705"/>
      <c r="J42" s="705"/>
      <c r="K42" s="259"/>
      <c r="L42" s="49"/>
      <c r="M42" s="49"/>
      <c r="N42" s="49"/>
      <c r="O42" s="49"/>
      <c r="P42" s="49"/>
      <c r="Q42" s="49"/>
      <c r="R42" s="49"/>
      <c r="S42" s="49"/>
      <c r="T42" s="49"/>
      <c r="U42" s="49"/>
      <c r="V42" s="49"/>
      <c r="W42" s="49"/>
      <c r="X42" s="49"/>
      <c r="Y42" s="49"/>
      <c r="Z42" s="49"/>
      <c r="AA42" s="49"/>
      <c r="AB42" s="49"/>
      <c r="AC42" s="49"/>
      <c r="AD42" s="49"/>
      <c r="AE42" s="49"/>
      <c r="AF42" s="49"/>
      <c r="AG42" s="49"/>
    </row>
    <row r="43" spans="1:37" ht="14" x14ac:dyDescent="0.15">
      <c r="A43" s="11"/>
      <c r="B43" s="1"/>
      <c r="C43" s="252"/>
      <c r="D43" s="706"/>
      <c r="E43" s="707"/>
      <c r="F43" s="715"/>
      <c r="G43" s="715"/>
      <c r="H43" s="715"/>
      <c r="I43" s="705"/>
      <c r="J43" s="705"/>
      <c r="K43" s="259"/>
      <c r="L43" s="49"/>
      <c r="M43" s="49"/>
      <c r="N43" s="49"/>
      <c r="O43" s="49"/>
      <c r="P43" s="49"/>
      <c r="Q43" s="49"/>
      <c r="R43" s="49"/>
      <c r="S43" s="49"/>
      <c r="T43" s="49"/>
      <c r="U43" s="49"/>
      <c r="V43" s="49"/>
      <c r="W43" s="49"/>
      <c r="X43" s="49"/>
      <c r="Y43" s="49"/>
      <c r="Z43" s="49"/>
      <c r="AA43" s="49"/>
      <c r="AB43" s="49"/>
      <c r="AC43" s="49"/>
      <c r="AD43" s="49"/>
      <c r="AE43" s="49"/>
      <c r="AF43" s="49"/>
      <c r="AG43" s="49"/>
    </row>
    <row r="44" spans="1:37" ht="14" x14ac:dyDescent="0.15">
      <c r="A44" s="11"/>
      <c r="B44" s="1"/>
      <c r="C44" s="252"/>
      <c r="D44" s="706"/>
      <c r="E44" s="714"/>
      <c r="F44" s="715"/>
      <c r="G44" s="705"/>
      <c r="H44" s="715"/>
      <c r="I44" s="705"/>
      <c r="J44" s="705"/>
      <c r="K44" s="259"/>
      <c r="L44" s="49"/>
      <c r="M44" s="49"/>
      <c r="N44" s="49"/>
      <c r="O44" s="49"/>
      <c r="P44" s="49"/>
      <c r="Q44" s="49"/>
      <c r="R44" s="49"/>
      <c r="S44" s="49"/>
      <c r="T44" s="49"/>
      <c r="U44" s="49"/>
      <c r="V44" s="49"/>
      <c r="W44" s="49"/>
      <c r="X44" s="49"/>
      <c r="Y44" s="49"/>
      <c r="Z44" s="49"/>
      <c r="AA44" s="49"/>
      <c r="AB44" s="49"/>
      <c r="AC44" s="49"/>
      <c r="AD44" s="49"/>
      <c r="AE44" s="49"/>
      <c r="AF44" s="49"/>
      <c r="AG44" s="49"/>
    </row>
    <row r="45" spans="1:37" x14ac:dyDescent="0.15">
      <c r="A45" s="11"/>
      <c r="B45" s="1"/>
      <c r="C45" s="252"/>
      <c r="D45" s="35"/>
      <c r="E45" s="711"/>
      <c r="F45" s="712"/>
      <c r="G45" s="715"/>
      <c r="H45" s="715"/>
      <c r="I45" s="705"/>
      <c r="J45" s="705"/>
      <c r="K45" s="259"/>
      <c r="L45" s="49"/>
      <c r="M45" s="49"/>
      <c r="N45" s="49"/>
      <c r="O45" s="49"/>
      <c r="P45" s="49"/>
      <c r="Q45" s="49"/>
      <c r="R45" s="49"/>
      <c r="S45" s="49"/>
      <c r="T45" s="49"/>
      <c r="U45" s="49"/>
      <c r="V45" s="49"/>
      <c r="W45" s="49"/>
      <c r="X45" s="49"/>
      <c r="Y45" s="49"/>
      <c r="Z45" s="49"/>
      <c r="AA45" s="49"/>
      <c r="AB45" s="49"/>
      <c r="AC45" s="49"/>
      <c r="AD45" s="49"/>
      <c r="AE45" s="49"/>
      <c r="AF45" s="49"/>
      <c r="AG45" s="49"/>
    </row>
    <row r="46" spans="1:37" x14ac:dyDescent="0.15">
      <c r="A46" s="11"/>
      <c r="B46" s="1"/>
      <c r="C46" s="252"/>
      <c r="D46" s="705"/>
      <c r="E46" s="705"/>
      <c r="F46" s="705"/>
      <c r="G46" s="705"/>
      <c r="H46" s="705"/>
      <c r="I46" s="705"/>
      <c r="J46" s="705"/>
      <c r="K46" s="259"/>
      <c r="L46" s="49"/>
      <c r="M46" s="49"/>
      <c r="N46" s="49"/>
      <c r="O46" s="49"/>
      <c r="P46" s="49"/>
      <c r="Q46" s="49"/>
      <c r="R46" s="49"/>
      <c r="S46" s="49"/>
      <c r="T46" s="49"/>
      <c r="U46" s="49"/>
      <c r="V46" s="49"/>
      <c r="W46" s="49"/>
      <c r="X46" s="49"/>
      <c r="Y46" s="49"/>
      <c r="Z46" s="49"/>
      <c r="AA46" s="49"/>
      <c r="AB46" s="49"/>
      <c r="AC46" s="49"/>
      <c r="AD46" s="49"/>
      <c r="AE46" s="49"/>
      <c r="AF46" s="49"/>
      <c r="AG46" s="49"/>
    </row>
    <row r="47" spans="1:37" x14ac:dyDescent="0.15">
      <c r="A47" s="11"/>
      <c r="B47" s="1"/>
      <c r="C47" s="49"/>
      <c r="D47" s="545"/>
      <c r="E47" s="704"/>
      <c r="F47" s="256"/>
      <c r="G47" s="256"/>
      <c r="H47" s="705"/>
      <c r="I47" s="705"/>
      <c r="J47" s="705"/>
      <c r="K47" s="259"/>
      <c r="L47" s="259"/>
      <c r="M47" s="259"/>
      <c r="N47" s="259"/>
      <c r="O47" s="259"/>
      <c r="P47" s="49"/>
      <c r="Q47" s="49"/>
      <c r="R47" s="49"/>
      <c r="S47" s="49"/>
      <c r="T47" s="49"/>
      <c r="U47" s="49"/>
      <c r="V47" s="49"/>
      <c r="W47" s="49"/>
      <c r="X47" s="49"/>
      <c r="Y47" s="49"/>
      <c r="Z47" s="49"/>
      <c r="AA47" s="49"/>
      <c r="AB47" s="49"/>
      <c r="AC47" s="49"/>
      <c r="AD47" s="49"/>
      <c r="AE47" s="49"/>
      <c r="AF47" s="49"/>
      <c r="AG47" s="49"/>
      <c r="AH47" s="49"/>
      <c r="AI47" s="49"/>
      <c r="AJ47" s="49"/>
      <c r="AK47" s="49"/>
    </row>
    <row r="48" spans="1:37" x14ac:dyDescent="0.15">
      <c r="A48" s="11"/>
      <c r="B48" s="1"/>
      <c r="C48" s="49"/>
      <c r="D48" s="256"/>
      <c r="E48" s="704"/>
      <c r="F48" s="256"/>
      <c r="G48" s="256"/>
      <c r="H48" s="705"/>
      <c r="I48" s="705"/>
      <c r="J48" s="705"/>
      <c r="K48" s="259"/>
      <c r="L48" s="259"/>
      <c r="M48" s="259"/>
      <c r="N48" s="259"/>
      <c r="O48" s="259"/>
      <c r="P48" s="49"/>
      <c r="Q48" s="49"/>
      <c r="R48" s="49"/>
      <c r="S48" s="49"/>
      <c r="T48" s="49"/>
      <c r="U48" s="49"/>
      <c r="V48" s="49"/>
      <c r="W48" s="49"/>
      <c r="X48" s="49"/>
      <c r="Y48" s="49"/>
      <c r="Z48" s="49"/>
      <c r="AA48" s="49"/>
      <c r="AB48" s="49"/>
      <c r="AC48" s="49"/>
      <c r="AD48" s="49"/>
      <c r="AE48" s="49"/>
      <c r="AF48" s="49"/>
      <c r="AG48" s="49"/>
      <c r="AH48" s="49"/>
      <c r="AI48" s="49"/>
      <c r="AJ48" s="49"/>
      <c r="AK48" s="49"/>
    </row>
  </sheetData>
  <mergeCells count="41">
    <mergeCell ref="G22:G23"/>
    <mergeCell ref="H22:H23"/>
    <mergeCell ref="I22:I23"/>
    <mergeCell ref="J22:J23"/>
    <mergeCell ref="K22:K23"/>
    <mergeCell ref="B22:B23"/>
    <mergeCell ref="C22:C23"/>
    <mergeCell ref="D22:D23"/>
    <mergeCell ref="E22:E23"/>
    <mergeCell ref="F22:F23"/>
    <mergeCell ref="G20:G21"/>
    <mergeCell ref="H20:H21"/>
    <mergeCell ref="I20:I21"/>
    <mergeCell ref="J20:J21"/>
    <mergeCell ref="K20:K21"/>
    <mergeCell ref="B20:B21"/>
    <mergeCell ref="C20:C21"/>
    <mergeCell ref="D20:D21"/>
    <mergeCell ref="E20:E21"/>
    <mergeCell ref="F20:F21"/>
    <mergeCell ref="H16:H17"/>
    <mergeCell ref="I16:I17"/>
    <mergeCell ref="J16:J17"/>
    <mergeCell ref="K16:K17"/>
    <mergeCell ref="B18:B19"/>
    <mergeCell ref="C18:C19"/>
    <mergeCell ref="D18:D19"/>
    <mergeCell ref="E18:E19"/>
    <mergeCell ref="F18:F19"/>
    <mergeCell ref="G18:G19"/>
    <mergeCell ref="H18:H19"/>
    <mergeCell ref="I18:I19"/>
    <mergeCell ref="J18:J19"/>
    <mergeCell ref="K18:K19"/>
    <mergeCell ref="B4:G4"/>
    <mergeCell ref="B16:B17"/>
    <mergeCell ref="C16:C17"/>
    <mergeCell ref="D16:D17"/>
    <mergeCell ref="E16:E17"/>
    <mergeCell ref="F16:F17"/>
    <mergeCell ref="G16:G17"/>
  </mergeCells>
  <conditionalFormatting sqref="D22:D25 F21:F25 E35:E37 I35:I37">
    <cfRule type="containsText" dxfId="101" priority="26" operator="containsText" text="FALSE">
      <formula>NOT(ISERROR(SEARCH("FALSE",D21)))</formula>
    </cfRule>
    <cfRule type="containsText" dxfId="100" priority="27" operator="containsText" text="TRUE">
      <formula>NOT(ISERROR(SEARCH("TRUE",D21)))</formula>
    </cfRule>
    <cfRule type="containsText" dxfId="99" priority="28" operator="containsText" text="NONE">
      <formula>NOT(ISERROR(SEARCH("NONE",D21)))</formula>
    </cfRule>
    <cfRule type="containsText" dxfId="98" priority="29" operator="containsText" text="Capacity missing">
      <formula>NOT(ISERROR(SEARCH("Capacity missing",D21)))</formula>
    </cfRule>
    <cfRule type="containsText" dxfId="97" priority="30" operator="containsText" text="FALSE">
      <formula>NOT(ISERROR(SEARCH("FALSE",D21)))</formula>
    </cfRule>
  </conditionalFormatting>
  <conditionalFormatting sqref="E32:E34">
    <cfRule type="containsText" dxfId="96" priority="21" operator="containsText" text="FALSE">
      <formula>NOT(ISERROR(SEARCH("FALSE",E32)))</formula>
    </cfRule>
    <cfRule type="containsText" dxfId="95" priority="22" operator="containsText" text="TRUE">
      <formula>NOT(ISERROR(SEARCH("TRUE",E32)))</formula>
    </cfRule>
    <cfRule type="containsText" dxfId="94" priority="23" operator="containsText" text="NONE">
      <formula>NOT(ISERROR(SEARCH("NONE",E32)))</formula>
    </cfRule>
    <cfRule type="containsText" dxfId="93" priority="24" operator="containsText" text="Capacity missing">
      <formula>NOT(ISERROR(SEARCH("Capacity missing",E32)))</formula>
    </cfRule>
    <cfRule type="containsText" dxfId="92" priority="25" operator="containsText" text="FALSE">
      <formula>NOT(ISERROR(SEARCH("FALSE",E32)))</formula>
    </cfRule>
  </conditionalFormatting>
  <conditionalFormatting sqref="I33:I34">
    <cfRule type="containsText" dxfId="91" priority="16" operator="containsText" text="FALSE">
      <formula>NOT(ISERROR(SEARCH("FALSE",I33)))</formula>
    </cfRule>
    <cfRule type="containsText" dxfId="90" priority="17" operator="containsText" text="TRUE">
      <formula>NOT(ISERROR(SEARCH("TRUE",I33)))</formula>
    </cfRule>
    <cfRule type="containsText" dxfId="89" priority="18" operator="containsText" text="NONE">
      <formula>NOT(ISERROR(SEARCH("NONE",I33)))</formula>
    </cfRule>
    <cfRule type="containsText" dxfId="88" priority="19" operator="containsText" text="Capacity missing">
      <formula>NOT(ISERROR(SEARCH("Capacity missing",I33)))</formula>
    </cfRule>
    <cfRule type="containsText" dxfId="87" priority="20" operator="containsText" text="FALSE">
      <formula>NOT(ISERROR(SEARCH("FALSE",I33)))</formula>
    </cfRule>
  </conditionalFormatting>
  <conditionalFormatting sqref="I32">
    <cfRule type="containsText" dxfId="86" priority="11" operator="containsText" text="FALSE">
      <formula>NOT(ISERROR(SEARCH("FALSE",I32)))</formula>
    </cfRule>
    <cfRule type="containsText" dxfId="85" priority="12" operator="containsText" text="TRUE">
      <formula>NOT(ISERROR(SEARCH("TRUE",I32)))</formula>
    </cfRule>
    <cfRule type="containsText" dxfId="84" priority="13" operator="containsText" text="NONE">
      <formula>NOT(ISERROR(SEARCH("NONE",I32)))</formula>
    </cfRule>
    <cfRule type="containsText" dxfId="83" priority="14" operator="containsText" text="Capacity missing">
      <formula>NOT(ISERROR(SEARCH("Capacity missing",I32)))</formula>
    </cfRule>
    <cfRule type="containsText" dxfId="82" priority="15" operator="containsText" text="FALSE">
      <formula>NOT(ISERROR(SEARCH("FALSE",I32)))</formula>
    </cfRule>
  </conditionalFormatting>
  <conditionalFormatting sqref="E22:E24">
    <cfRule type="containsText" dxfId="81" priority="6" operator="containsText" text="FALSE">
      <formula>NOT(ISERROR(SEARCH("FALSE",E22)))</formula>
    </cfRule>
    <cfRule type="containsText" dxfId="80" priority="7" operator="containsText" text="TRUE">
      <formula>NOT(ISERROR(SEARCH("TRUE",E22)))</formula>
    </cfRule>
    <cfRule type="containsText" dxfId="79" priority="8" operator="containsText" text="NONE">
      <formula>NOT(ISERROR(SEARCH("NONE",E22)))</formula>
    </cfRule>
    <cfRule type="containsText" dxfId="78" priority="9" operator="containsText" text="Capacity missing">
      <formula>NOT(ISERROR(SEARCH("Capacity missing",E22)))</formula>
    </cfRule>
    <cfRule type="containsText" dxfId="77" priority="10" operator="containsText" text="FALSE">
      <formula>NOT(ISERROR(SEARCH("FALSE",E22)))</formula>
    </cfRule>
  </conditionalFormatting>
  <conditionalFormatting sqref="E41:E43">
    <cfRule type="containsText" dxfId="76" priority="1" operator="containsText" text="FALSE">
      <formula>NOT(ISERROR(SEARCH("FALSE",E41)))</formula>
    </cfRule>
    <cfRule type="containsText" dxfId="75" priority="2" operator="containsText" text="TRUE">
      <formula>NOT(ISERROR(SEARCH("TRUE",E41)))</formula>
    </cfRule>
    <cfRule type="containsText" dxfId="74" priority="3" operator="containsText" text="NONE">
      <formula>NOT(ISERROR(SEARCH("NONE",E41)))</formula>
    </cfRule>
    <cfRule type="containsText" dxfId="73" priority="4" operator="containsText" text="Capacity missing">
      <formula>NOT(ISERROR(SEARCH("Capacity missing",E41)))</formula>
    </cfRule>
    <cfRule type="containsText" dxfId="72" priority="5" operator="containsText" text="FALSE">
      <formula>NOT(ISERROR(SEARCH("FALSE",E41)))</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Inleiding</vt:lpstr>
      <vt:lpstr>Dashboard</vt:lpstr>
      <vt:lpstr>Huishoudens</vt:lpstr>
      <vt:lpstr>Gebied</vt:lpstr>
      <vt:lpstr>Gebouwen</vt:lpstr>
      <vt:lpstr>Transport</vt:lpstr>
      <vt:lpstr>Industrie</vt:lpstr>
      <vt:lpstr>Landbouw</vt:lpstr>
      <vt:lpstr>WKK</vt:lpstr>
      <vt:lpstr>Hernieuwbare_energie</vt:lpstr>
      <vt:lpstr>Energie</vt:lpstr>
      <vt:lpstr>ETM_waardes_2050</vt:lpstr>
      <vt:lpstr>ETM_inputs</vt:lpstr>
      <vt:lpstr>Efficiencies</vt:lpstr>
      <vt:lpstr>Central_producers</vt:lpstr>
      <vt:lpstr>Energiebalans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2016-02-25T11:26:36Z</dcterms:created>
  <dcterms:modified xsi:type="dcterms:W3CDTF">2017-03-01T16:39:57Z</dcterms:modified>
</cp:coreProperties>
</file>