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0"/>
  <workbookPr showInkAnnotation="0" codeName="ThisWorkbook" autoCompressPictures="0"/>
  <mc:AlternateContent xmlns:mc="http://schemas.openxmlformats.org/markup-compatibility/2006">
    <mc:Choice Requires="x15">
      <x15ac:absPath xmlns:x15ac="http://schemas.microsoft.com/office/spreadsheetml/2010/11/ac" url="/Users/michieldenhaan/Projects/etdataset/analyses/"/>
    </mc:Choice>
  </mc:AlternateContent>
  <xr:revisionPtr revIDLastSave="0" documentId="13_ncr:1_{783DC9FC-B0F6-A047-9B0D-E9021A5B80EB}" xr6:coauthVersionLast="45" xr6:coauthVersionMax="45" xr10:uidLastSave="{00000000-0000-0000-0000-000000000000}"/>
  <bookViews>
    <workbookView xWindow="0" yWindow="460" windowWidth="27820" windowHeight="17540" tabRatio="932" activeTab="4" xr2:uid="{00000000-000D-0000-FFFF-FFFF00000000}"/>
  </bookViews>
  <sheets>
    <sheet name="Cover Sheet" sheetId="34" r:id="rId1"/>
    <sheet name="Changelog" sheetId="1" r:id="rId2"/>
    <sheet name="Contents" sheetId="18" r:id="rId3"/>
    <sheet name="Introduction" sheetId="10" r:id="rId4"/>
    <sheet name="Dashboard" sheetId="28" r:id="rId5"/>
    <sheet name="csv_mol_steel_blast_pot_ps" sheetId="116" r:id="rId6"/>
    <sheet name="csv_mol_steel_blast_current_ps" sheetId="115" r:id="rId7"/>
    <sheet name="csv_mol_steel_hisarna_pot_ps" sheetId="113" r:id="rId8"/>
    <sheet name="csv_mol_steel_hisarna_curr_ps" sheetId="114" r:id="rId9"/>
    <sheet name="csv_mol_steel_elecfur_pot_ps" sheetId="117" r:id="rId10"/>
    <sheet name="csv_mol_steel_elecfur_curr_ps" sheetId="118" r:id="rId11"/>
    <sheet name="csv_mol_paper_potential_ps" sheetId="119" r:id="rId12"/>
    <sheet name="csv_mol_paper_current_ps" sheetId="120" r:id="rId13"/>
    <sheet name="csv_mol_food_potential_ps" sheetId="123" r:id="rId14"/>
    <sheet name="csv_mol_food_current_ps" sheetId="122" r:id="rId15"/>
  </sheets>
  <externalReferences>
    <externalReference r:id="rId16"/>
  </externalReferences>
  <definedNames>
    <definedName name="base_year">Dashboard!$E$12</definedName>
    <definedName name="country">Dashboard!$E$11</definedName>
    <definedName name="Eff_cooking_biomass">#REF!</definedName>
    <definedName name="Eff_cooking_electric">#REF!</definedName>
    <definedName name="Eff_cooking_gas">#REF!</definedName>
    <definedName name="Eff_cooking_halogen">#REF!</definedName>
    <definedName name="Eff_cooking_induction">#REF!</definedName>
    <definedName name="Eff_cooling_airco">#REF!</definedName>
    <definedName name="Eff_cooling_pump_air">#REF!</definedName>
    <definedName name="Eff_cooling_pump_ground">#REF!</definedName>
    <definedName name="Eff_hot_water_coal">#REF!</definedName>
    <definedName name="Eff_hot_water_combi_boiler">#REF!</definedName>
    <definedName name="Eff_hot_water_district">#REF!</definedName>
    <definedName name="Eff_hot_water_electric">#REF!</definedName>
    <definedName name="Eff_hot_water_fuel_cell">#REF!</definedName>
    <definedName name="Eff_hot_water_gas">#REF!</definedName>
    <definedName name="Eff_hot_water_hhp_gas">#REF!</definedName>
    <definedName name="Eff_hot_water_hhp_heatpump">#REF!</definedName>
    <definedName name="Eff_hot_water_micro_CHP">#REF!</definedName>
    <definedName name="Eff_hot_water_oil">#REF!</definedName>
    <definedName name="Eff_hot_water_pump_air">#REF!</definedName>
    <definedName name="Eff_hot_water_pump_ground">#REF!</definedName>
    <definedName name="Eff_hot_water_solar_thermal_panel">#REF!</definedName>
    <definedName name="Eff_hot_water_woodpellets">#REF!</definedName>
    <definedName name="Eff_lighting_fluorescent">#REF!</definedName>
    <definedName name="Eff_lighting_incandescent">#REF!</definedName>
    <definedName name="Eff_lighting_led">#REF!</definedName>
    <definedName name="Eff_space_heating_coal">#REF!</definedName>
    <definedName name="Eff_space_heating_combi_boiler">#REF!</definedName>
    <definedName name="Eff_space_heating_district">#REF!</definedName>
    <definedName name="Eff_space_heating_electric">#REF!</definedName>
    <definedName name="Eff_space_heating_gas">#REF!</definedName>
    <definedName name="Eff_space_heating_hhp_gas">#REF!</definedName>
    <definedName name="Eff_space_heating_hhp_heatpump">#REF!</definedName>
    <definedName name="Eff_space_heating_micro_CHP">#REF!</definedName>
    <definedName name="Eff_space_heating_oil">#REF!</definedName>
    <definedName name="Eff_space_heating_pump_add_on">#REF!</definedName>
    <definedName name="Eff_space_heating_pump_air">#REF!</definedName>
    <definedName name="Eff_space_heating_pump_ground">#REF!</definedName>
    <definedName name="Eff_space_heating_solar_thermal">#REF!</definedName>
    <definedName name="Eff_space_heating_woodpellets">#REF!</definedName>
    <definedName name="Final_demand_appliances">Dashboard!#REF!</definedName>
    <definedName name="Final_demand_coal">#REF!</definedName>
    <definedName name="Final_demand_cooking">Dashboard!#REF!</definedName>
    <definedName name="Final_demand_cooling">Dashboard!#REF!</definedName>
    <definedName name="Final_demand_electricity">#REF!</definedName>
    <definedName name="Final_demand_gas">#REF!</definedName>
    <definedName name="Final_demand_heat">#REF!</definedName>
    <definedName name="Final_demand_hot_water">Dashboard!#REF!</definedName>
    <definedName name="Final_demand_lighting">Dashboard!#REF!</definedName>
    <definedName name="Final_demand_oil">#REF!</definedName>
    <definedName name="Final_demand_other">#REF!</definedName>
    <definedName name="Final_demand_residences">#REF!</definedName>
    <definedName name="Final_demand_solar_thermal">#REF!</definedName>
    <definedName name="Final_demand_space_heating">Dashboard!#REF!</definedName>
    <definedName name="Final_demand_woodpellets">#REF!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L12" i="28" l="1"/>
  <c r="B4" i="122" l="1"/>
  <c r="B3" i="122"/>
  <c r="B4" i="123"/>
  <c r="B3" i="123"/>
  <c r="B4" i="120"/>
  <c r="B3" i="120"/>
  <c r="B4" i="119"/>
  <c r="B3" i="119"/>
  <c r="E52" i="28"/>
  <c r="L50" i="28"/>
  <c r="E49" i="28"/>
  <c r="M48" i="28"/>
  <c r="L47" i="28"/>
  <c r="L39" i="28"/>
  <c r="E44" i="28"/>
  <c r="L42" i="28" s="1"/>
  <c r="E41" i="28"/>
  <c r="M40" i="28"/>
  <c r="B3" i="118" l="1"/>
  <c r="B3" i="117"/>
  <c r="L21" i="28"/>
  <c r="E37" i="28"/>
  <c r="L35" i="28" s="1"/>
  <c r="E34" i="28"/>
  <c r="L32" i="28" s="1"/>
  <c r="M32" i="28" s="1"/>
  <c r="M33" i="28"/>
  <c r="B3" i="116"/>
  <c r="B3" i="115"/>
  <c r="E23" i="28"/>
  <c r="B4" i="115" s="1"/>
  <c r="B3" i="114"/>
  <c r="B4" i="117" l="1"/>
  <c r="B4" i="118"/>
  <c r="E30" i="28"/>
  <c r="B4" i="113"/>
  <c r="B3" i="113"/>
  <c r="E20" i="28"/>
  <c r="E27" i="28"/>
  <c r="L25" i="28" s="1"/>
  <c r="M25" i="28" s="1"/>
  <c r="M26" i="28"/>
  <c r="M19" i="28"/>
  <c r="B4" i="114" l="1"/>
  <c r="L28" i="28"/>
  <c r="L18" i="28"/>
  <c r="M18" i="28" s="1"/>
  <c r="B4" i="116"/>
  <c r="C6" i="34" l="1"/>
  <c r="C7" i="34" l="1"/>
  <c r="C4" i="34" s="1"/>
  <c r="C8" i="34"/>
  <c r="C5" i="34"/>
  <c r="P12" i="28" l="1"/>
  <c r="L10" i="28" s="1"/>
</calcChain>
</file>

<file path=xl/sharedStrings.xml><?xml version="1.0" encoding="utf-8"?>
<sst xmlns="http://schemas.openxmlformats.org/spreadsheetml/2006/main" count="205" uniqueCount="125">
  <si>
    <t>Changelog</t>
  </si>
  <si>
    <t>Document</t>
  </si>
  <si>
    <t>Version #</t>
  </si>
  <si>
    <t>Date</t>
  </si>
  <si>
    <t>Author</t>
  </si>
  <si>
    <t>Quintel Intelligence</t>
  </si>
  <si>
    <t>Changes</t>
  </si>
  <si>
    <t>Version</t>
  </si>
  <si>
    <t>Created this document</t>
  </si>
  <si>
    <t>Legend</t>
  </si>
  <si>
    <t>Cells</t>
  </si>
  <si>
    <t>Intermediate (calculation)</t>
  </si>
  <si>
    <t>Result</t>
  </si>
  <si>
    <t>Manual input</t>
  </si>
  <si>
    <t>Reference to manual input or data input</t>
  </si>
  <si>
    <t>Results</t>
  </si>
  <si>
    <t>Additional calculations</t>
  </si>
  <si>
    <t>Research data</t>
  </si>
  <si>
    <t>Comments</t>
  </si>
  <si>
    <t>Organization</t>
  </si>
  <si>
    <t>Contents</t>
  </si>
  <si>
    <t>Tab</t>
  </si>
  <si>
    <t>Description</t>
  </si>
  <si>
    <t>An index with description of all the tabs in this analysis</t>
  </si>
  <si>
    <t>Introduction</t>
  </si>
  <si>
    <t>Assumptions</t>
  </si>
  <si>
    <t>Dashboard</t>
  </si>
  <si>
    <t>On the dashboard, the country-specific assumptions can be changed manually. It also shows the most important checks</t>
  </si>
  <si>
    <t>The Energytransition model</t>
  </si>
  <si>
    <t>This analysis</t>
  </si>
  <si>
    <t>Assumption</t>
  </si>
  <si>
    <t>Source</t>
  </si>
  <si>
    <t>General</t>
  </si>
  <si>
    <t>Notes</t>
  </si>
  <si>
    <t>Checks</t>
  </si>
  <si>
    <t>Sector</t>
  </si>
  <si>
    <t>Value</t>
  </si>
  <si>
    <t>Unit</t>
  </si>
  <si>
    <t>Check</t>
  </si>
  <si>
    <t>Status</t>
  </si>
  <si>
    <t>Percentages add up to 100%</t>
  </si>
  <si>
    <t>Cover Sheet</t>
  </si>
  <si>
    <t>Information about this document and a legend to tab and cell formatting</t>
  </si>
  <si>
    <t>A documentation of the changes to this analysis</t>
  </si>
  <si>
    <t>Steps to perform this analysis</t>
  </si>
  <si>
    <t>All assumptions are filled</t>
  </si>
  <si>
    <t>Introductory</t>
  </si>
  <si>
    <t>Sources</t>
  </si>
  <si>
    <t>Main calculations</t>
  </si>
  <si>
    <t>On this sheet you can fill the country specific assumptions for your country. Please mind the checks, if one or more become red it means that with the information you provided we cannot run the Energy Transition Model. Concerning your assumptions please provide sources.</t>
  </si>
  <si>
    <t>CSV-files</t>
  </si>
  <si>
    <t>Country</t>
  </si>
  <si>
    <t>Year data</t>
  </si>
  <si>
    <t>A short introduction to the Energytransition model (ETM) and the Residence Analysis</t>
  </si>
  <si>
    <t>A CSV-file with a converter output share (parent_share)</t>
  </si>
  <si>
    <t>key</t>
  </si>
  <si>
    <t>share</t>
  </si>
  <si>
    <t>Sheets</t>
  </si>
  <si>
    <t>1. Import the corrected energy balance using the import button on the Dashboard sheet.</t>
  </si>
  <si>
    <t>2. Look over all the assumptions and checks on the Assumptions sheet and the Dashboard sheet. Consult the documentation for additional information.</t>
  </si>
  <si>
    <t>3. Fill in the assumptions on the Dashboard sheet using reliable sources and/or use the source analysis mentioned in the comments. Please document your sources.</t>
  </si>
  <si>
    <t>4. Keep in mind the checks on the Dashboard. If a check fails, try to understand what goes wrong and adjust your assumptions as long as you feel it is still realistic.</t>
  </si>
  <si>
    <t>5. If you encounter other problems please contact Quintel Intelligence.</t>
  </si>
  <si>
    <t>6. Export the csv files using the export button on the Dashboard sheet.</t>
  </si>
  <si>
    <t>All critical checks are positive</t>
  </si>
  <si>
    <t>The base year for this analysis</t>
  </si>
  <si>
    <t>base_year</t>
  </si>
  <si>
    <t>country</t>
  </si>
  <si>
    <t>Critical check</t>
  </si>
  <si>
    <t>Automatically import/export analysis data</t>
  </si>
  <si>
    <t>In short, the Energy Transition Model (ETM) is a calculation engine with a front-end interface that is free to be used by private, commercial and public users. The engine exists of a collection of 'converters' that are linked together to approach the structure of an energy system at the country level. It includes for example import, export, electricity and heat production, final demand sectors and useful demand applications. Every converter has technical and economical specifications that were determined from scientific and technical literature. The model's initial configuration is mostly based on 2010 statistical data. Useful demand of energy applications is gathered from other sources. By moving sliders in a front end dashboard, representing energy use, energy production or socio-economical parameters, the calculation engine determines the results from these actions in a future scenario and communicates them to the user.</t>
  </si>
  <si>
    <t>Name</t>
  </si>
  <si>
    <t>Key</t>
  </si>
  <si>
    <t>Roos de Kok</t>
  </si>
  <si>
    <t>csv_fertilizers</t>
  </si>
  <si>
    <t>Capture potential</t>
  </si>
  <si>
    <t>Emission</t>
  </si>
  <si>
    <t>%</t>
  </si>
  <si>
    <t>industry_steel_hisarna_co2_parent_share</t>
  </si>
  <si>
    <t>industry_steel_hisarna_capture_potential_co2</t>
  </si>
  <si>
    <t>industry_steel_emitted_co2</t>
  </si>
  <si>
    <t>Steel</t>
  </si>
  <si>
    <t>Hisarna</t>
  </si>
  <si>
    <t>industry_steel_hisarna_emitted_co2</t>
  </si>
  <si>
    <t>Share of potential currently used</t>
  </si>
  <si>
    <t>Blastfurnace</t>
  </si>
  <si>
    <t>industry_steel_hisarna_captured_co2</t>
  </si>
  <si>
    <t>industry_steel_hisarna_capture_potential_emitted_co2</t>
  </si>
  <si>
    <t>industry_steel_hisarna_capture_potential_co2_parent_share</t>
  </si>
  <si>
    <t>industry_steel_blastfurnace_capture_potential_co2</t>
  </si>
  <si>
    <t>industry_steel_blastfurnace_emitted_co2</t>
  </si>
  <si>
    <t>industry_steel_blastfurnace_captured_co2</t>
  </si>
  <si>
    <t>industry_steel_blastfurnace_potential_emitted_co2</t>
  </si>
  <si>
    <t>industry_steel_blastfurnace_co2_parent_share</t>
  </si>
  <si>
    <t>industry_steel_blastfurnace_capture_potential_co2_parent_share</t>
  </si>
  <si>
    <t>Electric furnace</t>
  </si>
  <si>
    <t>industry_steel_electricfurnace_capture_potential_co2</t>
  </si>
  <si>
    <t>industry_steel_electricfurnace_emitted_co2</t>
  </si>
  <si>
    <t>industry_steel_electricfurnace_captured_co2</t>
  </si>
  <si>
    <t>industry_steel_electricfurnace_capture_potential_emitted_co2</t>
  </si>
  <si>
    <t>industry_steel_electricfurnace_co2_parent_share</t>
  </si>
  <si>
    <t>industry_steel_electricfurnace_capture_potential_co2_parent_share</t>
  </si>
  <si>
    <t>nl</t>
  </si>
  <si>
    <t>Paper</t>
  </si>
  <si>
    <t>industry_paper_potential_co2</t>
  </si>
  <si>
    <t>industry_paper_emitted_co2</t>
  </si>
  <si>
    <t>industry_paper_captured_co2</t>
  </si>
  <si>
    <t>industry_paper_potential_emitted_co2</t>
  </si>
  <si>
    <t>Food</t>
  </si>
  <si>
    <t>industry_food_potential_co2</t>
  </si>
  <si>
    <t>industry_food_emitted_co2</t>
  </si>
  <si>
    <t>industry_food_captured_co2</t>
  </si>
  <si>
    <t>industry_food_potential_emitted_co2</t>
  </si>
  <si>
    <t>industry_other_paper_combustion_co2_parent_share</t>
  </si>
  <si>
    <t>industry_other_paper_capture_potential_co2</t>
  </si>
  <si>
    <t>industry_other_paper_emitted_co2</t>
  </si>
  <si>
    <t>industry_other_paper_capture_potential_co2_parent_share</t>
  </si>
  <si>
    <t>industry_other_paper_captured_co2</t>
  </si>
  <si>
    <t>industry_other_food_combustion_co2_parent_share</t>
  </si>
  <si>
    <t>industry_other_food_capture_potential_co2</t>
  </si>
  <si>
    <t>industry_other_food_emitted_co2</t>
  </si>
  <si>
    <t>industry_other_food_capture_potential_co2_parent_share</t>
  </si>
  <si>
    <t>industry_other_food_captured_co2</t>
  </si>
  <si>
    <t>Note: Fertilizers is part of the Chemical industry analysis (4b).</t>
  </si>
  <si>
    <t>Add steel, paper, food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</si>
</sst>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0.00000000E+00"/>
    <numFmt numFmtId="167" formatCode="[$-409]mmmm\ d\,\ yyyy;@"/>
  </numFmts>
  <fonts count="29">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b/>
      <sz val="16"/>
      <color theme="3"/>
      <name val="Calibri"/>
      <family val="2"/>
      <scheme val="minor"/>
    </font>
    <font>
      <b/>
      <sz val="11"/>
      <color rgb="FF000000"/>
      <name val="Calibri"/>
      <family val="2"/>
      <scheme val="minor"/>
    </font>
    <font>
      <i/>
      <sz val="12"/>
      <color theme="1"/>
      <name val="Calibri"/>
      <family val="2"/>
      <scheme val="minor"/>
    </font>
    <font>
      <sz val="12"/>
      <name val="Calibri"/>
      <family val="2"/>
      <scheme val="minor"/>
    </font>
    <font>
      <u/>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b/>
      <sz val="12"/>
      <name val="Calibri"/>
      <family val="2"/>
      <scheme val="minor"/>
    </font>
    <font>
      <b/>
      <sz val="12"/>
      <color rgb="FF000000"/>
      <name val="Calibri"/>
      <family val="2"/>
      <scheme val="minor"/>
    </font>
    <font>
      <sz val="11"/>
      <name val="Calibri"/>
      <family val="2"/>
      <scheme val="minor"/>
    </font>
    <font>
      <sz val="10"/>
      <name val="Arial"/>
      <family val="2"/>
    </font>
    <font>
      <sz val="11"/>
      <color indexed="10"/>
      <name val="Calibri"/>
      <family val="2"/>
    </font>
    <font>
      <u/>
      <sz val="12"/>
      <color rgb="FF000000"/>
      <name val="Calibri"/>
      <family val="2"/>
      <scheme val="minor"/>
    </font>
    <font>
      <b/>
      <sz val="12"/>
      <color theme="0" tint="-0.499984740745262"/>
      <name val="Calibri"/>
      <family val="2"/>
      <scheme val="minor"/>
    </font>
    <font>
      <sz val="12"/>
      <color theme="0" tint="-0.499984740745262"/>
      <name val="Calibri"/>
      <family val="2"/>
      <scheme val="minor"/>
    </font>
    <font>
      <sz val="8"/>
      <name val="Calibri"/>
      <family val="2"/>
      <scheme val="minor"/>
    </font>
    <font>
      <sz val="12"/>
      <color theme="3" tint="-0.249977111117893"/>
      <name val="Calibri"/>
      <family val="2"/>
      <scheme val="minor"/>
    </font>
    <font>
      <sz val="12"/>
      <color theme="6" tint="-0.499984740745262"/>
      <name val="Calibri"/>
      <family val="2"/>
      <scheme val="minor"/>
    </font>
    <font>
      <b/>
      <sz val="12"/>
      <color theme="3"/>
      <name val="Calibri"/>
      <family val="2"/>
      <scheme val="minor"/>
    </font>
    <font>
      <sz val="12"/>
      <color rgb="FF000000"/>
      <name val="Lucida Grande"/>
      <family val="2"/>
    </font>
    <font>
      <sz val="12"/>
      <color theme="0" tint="-0.14999847407452621"/>
      <name val="Calibri"/>
      <family val="2"/>
      <scheme val="minor"/>
    </font>
  </fonts>
  <fills count="15">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rgb="FFFFFFFF"/>
        <bgColor rgb="FF000000"/>
      </patternFill>
    </fill>
    <fill>
      <patternFill patternType="solid">
        <fgColor rgb="FFFFFF00"/>
        <bgColor indexed="64"/>
      </patternFill>
    </fill>
    <fill>
      <patternFill patternType="solid">
        <fgColor rgb="FFFF00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indexed="43"/>
        <bgColor indexed="64"/>
      </patternFill>
    </fill>
  </fills>
  <borders count="33">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style="medium">
        <color auto="1"/>
      </left>
      <right/>
      <top/>
      <bottom style="medium">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
      <left style="thin">
        <color auto="1"/>
      </left>
      <right style="thin">
        <color auto="1"/>
      </right>
      <top style="thin">
        <color auto="1"/>
      </top>
      <bottom style="thin">
        <color auto="1"/>
      </bottom>
      <diagonal/>
    </border>
    <border>
      <left style="thin">
        <color auto="1"/>
      </left>
      <right style="thin">
        <color auto="1"/>
      </right>
      <top/>
      <bottom style="medium">
        <color auto="1"/>
      </bottom>
      <diagonal/>
    </border>
    <border>
      <left style="thin">
        <color auto="1"/>
      </left>
      <right/>
      <top style="medium">
        <color auto="1"/>
      </top>
      <bottom/>
      <diagonal/>
    </border>
    <border>
      <left style="thin">
        <color auto="1"/>
      </left>
      <right style="thin">
        <color auto="1"/>
      </right>
      <top style="thin">
        <color auto="1"/>
      </top>
      <bottom/>
      <diagonal/>
    </border>
    <border>
      <left style="hair">
        <color rgb="FF7F7F7F"/>
      </left>
      <right style="hair">
        <color rgb="FF7F7F7F"/>
      </right>
      <top style="hair">
        <color rgb="FF7F7F7F"/>
      </top>
      <bottom style="hair">
        <color rgb="FF7F7F7F"/>
      </bottom>
      <diagonal/>
    </border>
    <border>
      <left style="thin">
        <color theme="0"/>
      </left>
      <right/>
      <top/>
      <bottom/>
      <diagonal/>
    </border>
    <border>
      <left style="thin">
        <color theme="0"/>
      </left>
      <right style="medium">
        <color auto="1"/>
      </right>
      <top/>
      <bottom/>
      <diagonal/>
    </border>
    <border>
      <left style="thin">
        <color theme="0"/>
      </left>
      <right style="thin">
        <color theme="0"/>
      </right>
      <top/>
      <bottom/>
      <diagonal/>
    </border>
    <border>
      <left style="thin">
        <color theme="0"/>
      </left>
      <right style="thin">
        <color theme="0"/>
      </right>
      <top/>
      <bottom style="medium">
        <color auto="1"/>
      </bottom>
      <diagonal/>
    </border>
    <border>
      <left style="thin">
        <color theme="0"/>
      </left>
      <right/>
      <top/>
      <bottom style="medium">
        <color indexed="64"/>
      </bottom>
      <diagonal/>
    </border>
    <border>
      <left style="thin">
        <color auto="1"/>
      </left>
      <right style="medium">
        <color indexed="64"/>
      </right>
      <top/>
      <bottom style="medium">
        <color indexed="64"/>
      </bottom>
      <diagonal/>
    </border>
  </borders>
  <cellStyleXfs count="2404">
    <xf numFmtId="0" fontId="0" fillId="0" borderId="0"/>
    <xf numFmtId="9" fontId="4" fillId="0" borderId="0" applyFon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164" fontId="17" fillId="14" borderId="22">
      <alignment horizontal="right" vertical="center"/>
    </xf>
    <xf numFmtId="0" fontId="18" fillId="0" borderId="0" applyNumberFormat="0" applyFont="0" applyFill="0" applyBorder="0" applyAlignment="0" applyProtection="0"/>
    <xf numFmtId="9" fontId="18" fillId="0" borderId="0" applyNumberFormat="0" applyFont="0" applyFill="0" applyBorder="0" applyAlignment="0" applyProtection="0"/>
    <xf numFmtId="0" fontId="19"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25" fillId="0" borderId="0"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9" fontId="3" fillId="0" borderId="0" applyFon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24" fillId="0" borderId="26" applyNumberFormat="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157">
    <xf numFmtId="0" fontId="0" fillId="0" borderId="0" xfId="0"/>
    <xf numFmtId="0" fontId="0" fillId="2" borderId="0" xfId="0" applyFill="1"/>
    <xf numFmtId="0" fontId="7" fillId="2" borderId="0" xfId="0" applyFont="1" applyFill="1"/>
    <xf numFmtId="0" fontId="6" fillId="2" borderId="1" xfId="0" applyFont="1" applyFill="1" applyBorder="1"/>
    <xf numFmtId="0" fontId="0" fillId="2" borderId="2" xfId="0" applyFill="1" applyBorder="1"/>
    <xf numFmtId="0" fontId="0" fillId="2" borderId="3" xfId="0" applyFill="1" applyBorder="1"/>
    <xf numFmtId="0" fontId="8" fillId="3" borderId="4" xfId="0" applyFont="1" applyFill="1" applyBorder="1" applyAlignment="1">
      <alignment vertical="center"/>
    </xf>
    <xf numFmtId="0" fontId="0" fillId="2" borderId="5" xfId="0" applyFill="1" applyBorder="1"/>
    <xf numFmtId="0" fontId="0" fillId="2" borderId="0" xfId="0" applyFill="1" applyBorder="1"/>
    <xf numFmtId="0" fontId="8" fillId="3" borderId="6" xfId="0" applyFont="1" applyFill="1" applyBorder="1" applyAlignment="1">
      <alignment vertical="center"/>
    </xf>
    <xf numFmtId="0" fontId="0" fillId="2" borderId="7" xfId="0" applyFill="1" applyBorder="1"/>
    <xf numFmtId="0" fontId="0" fillId="2" borderId="8" xfId="0" applyFill="1" applyBorder="1"/>
    <xf numFmtId="0" fontId="8" fillId="3" borderId="1" xfId="0" applyFont="1" applyFill="1" applyBorder="1" applyAlignment="1">
      <alignment vertical="center"/>
    </xf>
    <xf numFmtId="0" fontId="6" fillId="2" borderId="2" xfId="0" applyFont="1" applyFill="1" applyBorder="1"/>
    <xf numFmtId="0" fontId="6" fillId="2" borderId="3" xfId="0" applyFont="1" applyFill="1" applyBorder="1"/>
    <xf numFmtId="0" fontId="6" fillId="2" borderId="0" xfId="0" applyFont="1" applyFill="1" applyBorder="1"/>
    <xf numFmtId="0" fontId="6" fillId="2" borderId="5" xfId="0" applyFont="1" applyFill="1" applyBorder="1"/>
    <xf numFmtId="0" fontId="0" fillId="0" borderId="0" xfId="0" applyFill="1" applyBorder="1"/>
    <xf numFmtId="0" fontId="0" fillId="0" borderId="5" xfId="0" applyFill="1" applyBorder="1"/>
    <xf numFmtId="0" fontId="0" fillId="2" borderId="4" xfId="0" applyFill="1" applyBorder="1"/>
    <xf numFmtId="0" fontId="0" fillId="2" borderId="6" xfId="0" applyFill="1" applyBorder="1"/>
    <xf numFmtId="0" fontId="6" fillId="2" borderId="4" xfId="0" applyFont="1" applyFill="1" applyBorder="1"/>
    <xf numFmtId="0" fontId="9" fillId="2" borderId="0" xfId="0" applyFont="1" applyFill="1" applyBorder="1"/>
    <xf numFmtId="0" fontId="0" fillId="2" borderId="9" xfId="0" applyFill="1" applyBorder="1"/>
    <xf numFmtId="0" fontId="0" fillId="4" borderId="0" xfId="0" applyFill="1" applyBorder="1"/>
    <xf numFmtId="0" fontId="0" fillId="5" borderId="0" xfId="0" applyFill="1" applyBorder="1"/>
    <xf numFmtId="2" fontId="0" fillId="0" borderId="5" xfId="0" applyNumberFormat="1" applyFill="1" applyBorder="1"/>
    <xf numFmtId="0" fontId="6" fillId="2" borderId="10" xfId="0" applyFont="1" applyFill="1" applyBorder="1"/>
    <xf numFmtId="0" fontId="0" fillId="2" borderId="12" xfId="0" applyFill="1" applyBorder="1"/>
    <xf numFmtId="0" fontId="0" fillId="2" borderId="14" xfId="0" applyFill="1" applyBorder="1"/>
    <xf numFmtId="0" fontId="6" fillId="2" borderId="15" xfId="0" applyFont="1" applyFill="1" applyBorder="1"/>
    <xf numFmtId="0" fontId="6" fillId="2" borderId="13" xfId="0" applyFont="1" applyFill="1" applyBorder="1"/>
    <xf numFmtId="0" fontId="11" fillId="2" borderId="13" xfId="0" applyFont="1" applyFill="1" applyBorder="1"/>
    <xf numFmtId="0" fontId="6" fillId="0" borderId="1" xfId="0" applyFont="1" applyBorder="1"/>
    <xf numFmtId="0" fontId="0" fillId="2" borderId="11" xfId="0" applyFill="1" applyBorder="1"/>
    <xf numFmtId="0" fontId="6" fillId="2" borderId="7" xfId="0" applyFont="1" applyFill="1" applyBorder="1"/>
    <xf numFmtId="0" fontId="6" fillId="2" borderId="18" xfId="0" applyFont="1" applyFill="1" applyBorder="1"/>
    <xf numFmtId="0" fontId="6" fillId="2" borderId="19" xfId="0" applyFont="1" applyFill="1" applyBorder="1"/>
    <xf numFmtId="0" fontId="0" fillId="2" borderId="20" xfId="0" applyFill="1" applyBorder="1"/>
    <xf numFmtId="0" fontId="0" fillId="2" borderId="18" xfId="0" applyFill="1" applyBorder="1"/>
    <xf numFmtId="0" fontId="6" fillId="2" borderId="20" xfId="0" applyFont="1" applyFill="1" applyBorder="1"/>
    <xf numFmtId="0" fontId="6" fillId="2" borderId="21" xfId="0" applyFont="1" applyFill="1" applyBorder="1"/>
    <xf numFmtId="0" fontId="0" fillId="2" borderId="20" xfId="0" applyFont="1" applyFill="1" applyBorder="1"/>
    <xf numFmtId="0" fontId="0" fillId="0" borderId="0" xfId="0" applyFont="1" applyFill="1" applyBorder="1"/>
    <xf numFmtId="0" fontId="0" fillId="2" borderId="0" xfId="0" applyFont="1" applyFill="1"/>
    <xf numFmtId="0" fontId="0" fillId="2" borderId="13" xfId="0" applyFont="1" applyFill="1" applyBorder="1"/>
    <xf numFmtId="0" fontId="0" fillId="2" borderId="0" xfId="0" applyFill="1" applyBorder="1" applyAlignment="1">
      <alignment wrapText="1"/>
    </xf>
    <xf numFmtId="0" fontId="0" fillId="2" borderId="17" xfId="0" applyFill="1" applyBorder="1"/>
    <xf numFmtId="0" fontId="6" fillId="2" borderId="25" xfId="0" applyFont="1" applyFill="1" applyBorder="1"/>
    <xf numFmtId="0" fontId="10" fillId="0" borderId="18" xfId="0" applyFont="1" applyBorder="1" applyAlignment="1">
      <alignment vertical="top" wrapText="1"/>
    </xf>
    <xf numFmtId="0" fontId="0" fillId="7" borderId="0" xfId="0" applyFill="1" applyBorder="1"/>
    <xf numFmtId="0" fontId="10" fillId="0" borderId="0" xfId="0" applyFont="1" applyBorder="1" applyAlignment="1">
      <alignment horizontal="left" vertical="top" wrapText="1"/>
    </xf>
    <xf numFmtId="0" fontId="15" fillId="2" borderId="25" xfId="0" applyFont="1" applyFill="1" applyBorder="1"/>
    <xf numFmtId="0" fontId="15" fillId="2" borderId="20" xfId="0" applyFont="1" applyFill="1" applyBorder="1"/>
    <xf numFmtId="164" fontId="6" fillId="2" borderId="20" xfId="0" applyNumberFormat="1" applyFont="1" applyFill="1" applyBorder="1"/>
    <xf numFmtId="0" fontId="6" fillId="2" borderId="24" xfId="0" applyFont="1" applyFill="1" applyBorder="1"/>
    <xf numFmtId="0" fontId="6" fillId="2" borderId="8" xfId="0" applyFont="1" applyFill="1" applyBorder="1"/>
    <xf numFmtId="0" fontId="0" fillId="11" borderId="0" xfId="0" applyFill="1" applyBorder="1"/>
    <xf numFmtId="0" fontId="0" fillId="12" borderId="0" xfId="0" applyFill="1" applyBorder="1"/>
    <xf numFmtId="0" fontId="0" fillId="9" borderId="0" xfId="0" applyFill="1" applyBorder="1"/>
    <xf numFmtId="0" fontId="0" fillId="6" borderId="0" xfId="0" applyFill="1" applyBorder="1"/>
    <xf numFmtId="0" fontId="0" fillId="13" borderId="0" xfId="0" applyFill="1" applyBorder="1"/>
    <xf numFmtId="0" fontId="0" fillId="2" borderId="21" xfId="0" applyFont="1" applyFill="1" applyBorder="1" applyAlignment="1">
      <alignment wrapText="1"/>
    </xf>
    <xf numFmtId="0" fontId="8" fillId="8" borderId="4" xfId="0" applyFont="1" applyFill="1" applyBorder="1" applyAlignment="1">
      <alignment vertical="center"/>
    </xf>
    <xf numFmtId="2" fontId="12" fillId="8" borderId="0" xfId="0" applyNumberFormat="1" applyFont="1" applyFill="1" applyAlignment="1">
      <alignment horizontal="left"/>
    </xf>
    <xf numFmtId="1" fontId="12" fillId="8" borderId="0" xfId="0" applyNumberFormat="1" applyFont="1" applyFill="1" applyAlignment="1">
      <alignment horizontal="left"/>
    </xf>
    <xf numFmtId="3" fontId="0" fillId="2" borderId="0" xfId="0" applyNumberFormat="1" applyFill="1"/>
    <xf numFmtId="166" fontId="0" fillId="0" borderId="0" xfId="0" applyNumberFormat="1"/>
    <xf numFmtId="0" fontId="0" fillId="2" borderId="0" xfId="0" applyFont="1" applyFill="1" applyBorder="1"/>
    <xf numFmtId="0" fontId="0" fillId="2" borderId="2" xfId="0" applyFont="1" applyFill="1" applyBorder="1"/>
    <xf numFmtId="0" fontId="0" fillId="2" borderId="17" xfId="0" applyFont="1" applyFill="1" applyBorder="1"/>
    <xf numFmtId="0" fontId="0" fillId="2" borderId="11" xfId="0" applyFont="1" applyFill="1" applyBorder="1"/>
    <xf numFmtId="0" fontId="0" fillId="2" borderId="0" xfId="0" applyFont="1" applyFill="1" applyBorder="1" applyAlignment="1">
      <alignment horizontal="right"/>
    </xf>
    <xf numFmtId="0" fontId="0" fillId="2" borderId="0" xfId="0" applyFont="1" applyFill="1" applyAlignment="1">
      <alignment horizontal="center"/>
    </xf>
    <xf numFmtId="0" fontId="0" fillId="2" borderId="2" xfId="0" applyFont="1" applyFill="1" applyBorder="1" applyAlignment="1">
      <alignment horizontal="center"/>
    </xf>
    <xf numFmtId="0" fontId="0" fillId="2" borderId="11" xfId="0" applyFont="1" applyFill="1" applyBorder="1" applyAlignment="1">
      <alignment horizontal="center"/>
    </xf>
    <xf numFmtId="0" fontId="0" fillId="2" borderId="0" xfId="0" applyFont="1" applyFill="1" applyBorder="1" applyAlignment="1">
      <alignment horizontal="center"/>
    </xf>
    <xf numFmtId="0" fontId="6" fillId="2" borderId="0" xfId="0" applyFont="1" applyFill="1" applyBorder="1" applyAlignment="1">
      <alignment horizontal="center"/>
    </xf>
    <xf numFmtId="0" fontId="6" fillId="2" borderId="7" xfId="0" applyFont="1" applyFill="1" applyBorder="1" applyAlignment="1">
      <alignment horizontal="center"/>
    </xf>
    <xf numFmtId="0" fontId="6" fillId="2" borderId="7" xfId="0" applyFont="1" applyFill="1" applyBorder="1" applyAlignment="1">
      <alignment horizontal="right"/>
    </xf>
    <xf numFmtId="0" fontId="6" fillId="2" borderId="0" xfId="0" applyFont="1" applyFill="1" applyBorder="1" applyAlignment="1">
      <alignment horizontal="right"/>
    </xf>
    <xf numFmtId="0" fontId="26" fillId="2" borderId="0" xfId="0" applyFont="1" applyFill="1"/>
    <xf numFmtId="0" fontId="0" fillId="2" borderId="0" xfId="0" applyFont="1" applyFill="1" applyAlignment="1">
      <alignment horizontal="right"/>
    </xf>
    <xf numFmtId="0" fontId="0" fillId="2" borderId="3" xfId="0" applyFont="1" applyFill="1" applyBorder="1" applyAlignment="1">
      <alignment horizontal="right"/>
    </xf>
    <xf numFmtId="0" fontId="0" fillId="2" borderId="11" xfId="0" applyFont="1" applyFill="1" applyBorder="1" applyAlignment="1">
      <alignment horizontal="right"/>
    </xf>
    <xf numFmtId="0" fontId="0" fillId="2" borderId="17" xfId="0" applyFont="1" applyFill="1" applyBorder="1" applyAlignment="1">
      <alignment horizontal="right"/>
    </xf>
    <xf numFmtId="9" fontId="2" fillId="2" borderId="0" xfId="1" applyFont="1" applyFill="1" applyBorder="1" applyAlignment="1">
      <alignment horizontal="right"/>
    </xf>
    <xf numFmtId="0" fontId="6" fillId="2" borderId="21" xfId="713" applyFont="1" applyFill="1" applyBorder="1"/>
    <xf numFmtId="0" fontId="0" fillId="2" borderId="21" xfId="0" applyFill="1" applyBorder="1"/>
    <xf numFmtId="0" fontId="0" fillId="2" borderId="27" xfId="0" applyFont="1" applyFill="1" applyBorder="1" applyAlignment="1">
      <alignment horizontal="center"/>
    </xf>
    <xf numFmtId="3" fontId="0" fillId="0" borderId="28" xfId="0" applyNumberFormat="1" applyFont="1" applyFill="1" applyBorder="1" applyAlignment="1">
      <alignment horizontal="center"/>
    </xf>
    <xf numFmtId="167" fontId="0" fillId="0" borderId="4" xfId="0" applyNumberFormat="1" applyFill="1" applyBorder="1" applyAlignment="1">
      <alignment horizontal="left"/>
    </xf>
    <xf numFmtId="167" fontId="0" fillId="0" borderId="0" xfId="0" applyNumberFormat="1" applyFill="1" applyBorder="1" applyAlignment="1">
      <alignment horizontal="left"/>
    </xf>
    <xf numFmtId="0" fontId="0" fillId="2" borderId="0" xfId="0" applyFont="1" applyFill="1" applyBorder="1" applyAlignment="1">
      <alignment horizontal="left" vertical="top" wrapText="1"/>
    </xf>
    <xf numFmtId="3" fontId="0" fillId="0" borderId="0" xfId="0" applyNumberFormat="1" applyFont="1" applyFill="1" applyBorder="1" applyAlignment="1">
      <alignment horizontal="right"/>
    </xf>
    <xf numFmtId="0" fontId="9" fillId="2" borderId="0" xfId="0" applyFont="1" applyFill="1" applyBorder="1" applyAlignment="1">
      <alignment horizontal="left"/>
    </xf>
    <xf numFmtId="0" fontId="0" fillId="2" borderId="0" xfId="0" applyFill="1" applyAlignment="1">
      <alignment horizontal="left"/>
    </xf>
    <xf numFmtId="0" fontId="0" fillId="2" borderId="17" xfId="0" applyFill="1" applyBorder="1" applyAlignment="1">
      <alignment horizontal="left"/>
    </xf>
    <xf numFmtId="0" fontId="9" fillId="0" borderId="0" xfId="0" applyFont="1" applyFill="1" applyBorder="1" applyAlignment="1">
      <alignment horizontal="left"/>
    </xf>
    <xf numFmtId="0" fontId="0" fillId="0" borderId="9" xfId="0" applyFill="1" applyBorder="1"/>
    <xf numFmtId="0" fontId="9" fillId="2" borderId="29" xfId="0" applyFont="1" applyFill="1" applyBorder="1" applyAlignment="1">
      <alignment horizontal="left"/>
    </xf>
    <xf numFmtId="0" fontId="9" fillId="0" borderId="29" xfId="0" applyFont="1" applyFill="1" applyBorder="1" applyAlignment="1">
      <alignment horizontal="left"/>
    </xf>
    <xf numFmtId="0" fontId="0" fillId="2" borderId="29" xfId="0" applyFill="1" applyBorder="1" applyAlignment="1">
      <alignment horizontal="left"/>
    </xf>
    <xf numFmtId="0" fontId="0" fillId="2" borderId="30" xfId="0" applyFill="1" applyBorder="1" applyAlignment="1">
      <alignment horizontal="left"/>
    </xf>
    <xf numFmtId="0" fontId="0" fillId="2" borderId="29" xfId="0" applyFill="1" applyBorder="1"/>
    <xf numFmtId="3" fontId="0" fillId="2" borderId="29" xfId="0" applyNumberFormat="1" applyFill="1" applyBorder="1"/>
    <xf numFmtId="3" fontId="0" fillId="0" borderId="27" xfId="0" applyNumberFormat="1" applyFont="1" applyFill="1" applyBorder="1" applyAlignment="1">
      <alignment horizontal="center"/>
    </xf>
    <xf numFmtId="0" fontId="6" fillId="2" borderId="0" xfId="713" applyFont="1" applyFill="1" applyBorder="1"/>
    <xf numFmtId="0" fontId="0" fillId="2" borderId="0" xfId="0" applyFont="1" applyFill="1" applyBorder="1" applyAlignment="1">
      <alignment wrapText="1"/>
    </xf>
    <xf numFmtId="0" fontId="11" fillId="2" borderId="16" xfId="0" applyFont="1" applyFill="1" applyBorder="1"/>
    <xf numFmtId="2" fontId="0" fillId="2" borderId="0" xfId="0" applyNumberFormat="1" applyFill="1" applyBorder="1" applyAlignment="1">
      <alignment horizontal="left"/>
    </xf>
    <xf numFmtId="0" fontId="6" fillId="2" borderId="1" xfId="0" applyFont="1" applyFill="1" applyBorder="1" applyAlignment="1">
      <alignment vertical="top"/>
    </xf>
    <xf numFmtId="0" fontId="22" fillId="2" borderId="4" xfId="0" applyFont="1" applyFill="1" applyBorder="1" applyAlignment="1">
      <alignment vertical="top" wrapText="1"/>
    </xf>
    <xf numFmtId="0" fontId="22" fillId="2" borderId="4" xfId="0" applyFont="1" applyFill="1" applyBorder="1"/>
    <xf numFmtId="0" fontId="22" fillId="2" borderId="6" xfId="0" applyFont="1" applyFill="1" applyBorder="1" applyAlignment="1">
      <alignment vertical="top"/>
    </xf>
    <xf numFmtId="0" fontId="22" fillId="2" borderId="5" xfId="0" applyFont="1" applyFill="1" applyBorder="1"/>
    <xf numFmtId="0" fontId="22" fillId="2" borderId="1" xfId="0" applyFont="1" applyFill="1" applyBorder="1"/>
    <xf numFmtId="0" fontId="22" fillId="2" borderId="3" xfId="0" applyFont="1" applyFill="1" applyBorder="1"/>
    <xf numFmtId="0" fontId="21" fillId="2" borderId="6" xfId="0" applyFont="1" applyFill="1" applyBorder="1"/>
    <xf numFmtId="0" fontId="21" fillId="2" borderId="8" xfId="0" applyFont="1" applyFill="1" applyBorder="1"/>
    <xf numFmtId="0" fontId="28" fillId="2" borderId="7" xfId="0" applyFont="1" applyFill="1" applyBorder="1"/>
    <xf numFmtId="0" fontId="0" fillId="2" borderId="0" xfId="0" applyNumberFormat="1" applyFill="1" applyBorder="1" applyAlignment="1">
      <alignment wrapText="1"/>
    </xf>
    <xf numFmtId="0" fontId="0" fillId="4" borderId="22" xfId="0" applyFill="1" applyBorder="1" applyAlignment="1">
      <alignment vertical="center"/>
    </xf>
    <xf numFmtId="0" fontId="0" fillId="0" borderId="22" xfId="0" applyFont="1" applyFill="1" applyBorder="1" applyAlignment="1">
      <alignment vertical="center" wrapText="1"/>
    </xf>
    <xf numFmtId="0" fontId="0" fillId="0" borderId="22" xfId="0" applyFill="1" applyBorder="1" applyAlignment="1">
      <alignment vertical="center" wrapText="1"/>
    </xf>
    <xf numFmtId="0" fontId="0" fillId="9" borderId="22" xfId="0" applyFill="1" applyBorder="1" applyAlignment="1">
      <alignment vertical="center"/>
    </xf>
    <xf numFmtId="0" fontId="10" fillId="7" borderId="22" xfId="0" applyFont="1" applyFill="1" applyBorder="1" applyAlignment="1">
      <alignment vertical="center"/>
    </xf>
    <xf numFmtId="0" fontId="16" fillId="8" borderId="15" xfId="0" applyFont="1" applyFill="1" applyBorder="1"/>
    <xf numFmtId="0" fontId="16" fillId="0" borderId="7" xfId="0" applyFont="1" applyBorder="1"/>
    <xf numFmtId="0" fontId="20" fillId="8" borderId="13" xfId="0" applyFont="1" applyFill="1" applyBorder="1" applyAlignment="1">
      <alignment vertical="top"/>
    </xf>
    <xf numFmtId="0" fontId="15" fillId="2" borderId="4" xfId="0" applyFont="1" applyFill="1" applyBorder="1"/>
    <xf numFmtId="0" fontId="6" fillId="2" borderId="20" xfId="0" applyFont="1" applyFill="1" applyBorder="1" applyAlignment="1">
      <alignment wrapText="1"/>
    </xf>
    <xf numFmtId="0" fontId="0" fillId="10" borderId="25" xfId="0" applyFill="1" applyBorder="1" applyAlignment="1">
      <alignment horizontal="center"/>
    </xf>
    <xf numFmtId="0" fontId="0" fillId="10" borderId="20" xfId="0" applyFill="1" applyBorder="1" applyAlignment="1">
      <alignment horizontal="center"/>
    </xf>
    <xf numFmtId="0" fontId="0" fillId="0" borderId="0" xfId="0" applyFont="1" applyFill="1" applyBorder="1" applyAlignment="1">
      <alignment horizontal="left" indent="2"/>
    </xf>
    <xf numFmtId="0" fontId="0" fillId="0" borderId="0" xfId="0" applyFont="1" applyFill="1" applyBorder="1" applyAlignment="1">
      <alignment horizontal="left"/>
    </xf>
    <xf numFmtId="9" fontId="0" fillId="2" borderId="20" xfId="1" applyFont="1" applyFill="1" applyBorder="1" applyAlignment="1">
      <alignment horizontal="center"/>
    </xf>
    <xf numFmtId="0" fontId="0" fillId="0" borderId="0" xfId="0" quotePrefix="1" applyFill="1" applyBorder="1" applyAlignment="1">
      <alignment wrapText="1"/>
    </xf>
    <xf numFmtId="0" fontId="5" fillId="0" borderId="18" xfId="0" applyFont="1" applyBorder="1" applyAlignment="1">
      <alignment horizontal="left" vertical="top" wrapText="1"/>
    </xf>
    <xf numFmtId="0" fontId="5" fillId="2" borderId="20" xfId="0" applyFont="1" applyFill="1" applyBorder="1"/>
    <xf numFmtId="9" fontId="1" fillId="2" borderId="20" xfId="1" applyFont="1" applyFill="1" applyBorder="1" applyAlignment="1">
      <alignment horizontal="center"/>
    </xf>
    <xf numFmtId="0" fontId="0" fillId="2" borderId="20" xfId="0" applyFill="1" applyBorder="1" applyAlignment="1">
      <alignment horizontal="left" indent="2"/>
    </xf>
    <xf numFmtId="10" fontId="10" fillId="2" borderId="20" xfId="1" applyNumberFormat="1" applyFont="1" applyFill="1" applyBorder="1"/>
    <xf numFmtId="0" fontId="0" fillId="2" borderId="31" xfId="0" applyFont="1" applyFill="1" applyBorder="1" applyAlignment="1">
      <alignment horizontal="center"/>
    </xf>
    <xf numFmtId="165" fontId="0" fillId="2" borderId="23" xfId="0" applyNumberFormat="1" applyFill="1" applyBorder="1" applyAlignment="1">
      <alignment wrapText="1"/>
    </xf>
    <xf numFmtId="0" fontId="0" fillId="2" borderId="32" xfId="0" applyFill="1" applyBorder="1" applyAlignment="1">
      <alignment wrapText="1"/>
    </xf>
    <xf numFmtId="0" fontId="22" fillId="2" borderId="6" xfId="0" applyFont="1" applyFill="1" applyBorder="1"/>
    <xf numFmtId="0" fontId="22" fillId="2" borderId="8" xfId="0" applyFont="1" applyFill="1" applyBorder="1"/>
    <xf numFmtId="3" fontId="0" fillId="0" borderId="0" xfId="0" applyNumberFormat="1" applyFont="1" applyFill="1" applyBorder="1" applyAlignment="1">
      <alignment horizontal="center"/>
    </xf>
    <xf numFmtId="4" fontId="0" fillId="0" borderId="0" xfId="0" applyNumberFormat="1" applyFont="1" applyFill="1" applyBorder="1" applyAlignment="1">
      <alignment horizontal="right"/>
    </xf>
    <xf numFmtId="9" fontId="0" fillId="0" borderId="9" xfId="1" applyFont="1" applyFill="1" applyBorder="1" applyAlignment="1">
      <alignment horizontal="right"/>
    </xf>
    <xf numFmtId="9" fontId="0" fillId="0" borderId="0" xfId="1" applyFont="1" applyFill="1" applyBorder="1" applyAlignment="1">
      <alignment horizontal="right"/>
    </xf>
    <xf numFmtId="9" fontId="6" fillId="2" borderId="0" xfId="1" applyFont="1" applyFill="1" applyBorder="1" applyAlignment="1">
      <alignment horizontal="right"/>
    </xf>
    <xf numFmtId="9" fontId="0" fillId="0" borderId="17" xfId="1" applyFont="1" applyFill="1" applyBorder="1" applyAlignment="1">
      <alignment horizontal="right"/>
    </xf>
    <xf numFmtId="0" fontId="0" fillId="2" borderId="6" xfId="0" applyFont="1" applyFill="1" applyBorder="1" applyAlignment="1">
      <alignment horizontal="left" vertical="top" wrapText="1"/>
    </xf>
    <xf numFmtId="0" fontId="0" fillId="2" borderId="7" xfId="0" applyFont="1" applyFill="1" applyBorder="1" applyAlignment="1">
      <alignment horizontal="left" vertical="top" wrapText="1"/>
    </xf>
    <xf numFmtId="0" fontId="0" fillId="2" borderId="8" xfId="0" applyFont="1" applyFill="1" applyBorder="1" applyAlignment="1">
      <alignment horizontal="left" vertical="top" wrapText="1"/>
    </xf>
  </cellXfs>
  <cellStyles count="2404">
    <cellStyle name="Calculation" xfId="1524" builtinId="22" customBuiltin="1"/>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6"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4"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6" builtinId="9" hidden="1"/>
    <cellStyle name="Followed Hyperlink" xfId="1217" builtinId="9" hidden="1"/>
    <cellStyle name="Followed Hyperlink" xfId="1218" builtinId="9" hidden="1"/>
    <cellStyle name="Followed Hyperlink" xfId="1219" builtinId="9" hidden="1"/>
    <cellStyle name="Followed Hyperlink" xfId="1220" builtinId="9" hidden="1"/>
    <cellStyle name="Followed Hyperlink" xfId="1221" builtinId="9" hidden="1"/>
    <cellStyle name="Followed Hyperlink" xfId="1222" builtinId="9" hidden="1"/>
    <cellStyle name="Followed Hyperlink" xfId="1223" builtinId="9" hidden="1"/>
    <cellStyle name="Followed Hyperlink" xfId="1224" builtinId="9" hidden="1"/>
    <cellStyle name="Followed Hyperlink" xfId="1225" builtinId="9" hidden="1"/>
    <cellStyle name="Followed Hyperlink" xfId="1226" builtinId="9" hidden="1"/>
    <cellStyle name="Followed Hyperlink" xfId="1227" builtinId="9" hidden="1"/>
    <cellStyle name="Followed Hyperlink" xfId="1228" builtinId="9" hidden="1"/>
    <cellStyle name="Followed Hyperlink" xfId="1229" builtinId="9" hidden="1"/>
    <cellStyle name="Followed Hyperlink" xfId="1230" builtinId="9" hidden="1"/>
    <cellStyle name="Followed Hyperlink" xfId="1231" builtinId="9" hidden="1"/>
    <cellStyle name="Followed Hyperlink" xfId="1232" builtinId="9" hidden="1"/>
    <cellStyle name="Followed Hyperlink" xfId="1233" builtinId="9" hidden="1"/>
    <cellStyle name="Followed Hyperlink" xfId="1234" builtinId="9" hidden="1"/>
    <cellStyle name="Followed Hyperlink" xfId="1235" builtinId="9" hidden="1"/>
    <cellStyle name="Followed Hyperlink" xfId="1236" builtinId="9" hidden="1"/>
    <cellStyle name="Followed Hyperlink" xfId="1237" builtinId="9" hidden="1"/>
    <cellStyle name="Followed Hyperlink" xfId="1238" builtinId="9" hidden="1"/>
    <cellStyle name="Followed Hyperlink" xfId="1239" builtinId="9" hidden="1"/>
    <cellStyle name="Followed Hyperlink" xfId="1240" builtinId="9" hidden="1"/>
    <cellStyle name="Followed Hyperlink" xfId="1241" builtinId="9" hidden="1"/>
    <cellStyle name="Followed Hyperlink" xfId="1242" builtinId="9" hidden="1"/>
    <cellStyle name="Followed Hyperlink" xfId="1243" builtinId="9" hidden="1"/>
    <cellStyle name="Followed Hyperlink" xfId="1244" builtinId="9" hidden="1"/>
    <cellStyle name="Followed Hyperlink" xfId="1245" builtinId="9" hidden="1"/>
    <cellStyle name="Followed Hyperlink" xfId="1246" builtinId="9" hidden="1"/>
    <cellStyle name="Followed Hyperlink" xfId="1247" builtinId="9" hidden="1"/>
    <cellStyle name="Followed Hyperlink" xfId="1248" builtinId="9" hidden="1"/>
    <cellStyle name="Followed Hyperlink" xfId="1249" builtinId="9" hidden="1"/>
    <cellStyle name="Followed Hyperlink" xfId="1250" builtinId="9" hidden="1"/>
    <cellStyle name="Followed Hyperlink" xfId="1251" builtinId="9" hidden="1"/>
    <cellStyle name="Followed Hyperlink" xfId="1252" builtinId="9" hidden="1"/>
    <cellStyle name="Followed Hyperlink" xfId="1253" builtinId="9" hidden="1"/>
    <cellStyle name="Followed Hyperlink" xfId="1254"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5" builtinId="9" hidden="1"/>
    <cellStyle name="Followed Hyperlink" xfId="1776" builtinId="9" hidden="1"/>
    <cellStyle name="Followed Hyperlink" xfId="1777" builtinId="9" hidden="1"/>
    <cellStyle name="Followed Hyperlink" xfId="1778" builtinId="9" hidden="1"/>
    <cellStyle name="Followed Hyperlink" xfId="1779" builtinId="9" hidden="1"/>
    <cellStyle name="Followed Hyperlink" xfId="1780" builtinId="9" hidden="1"/>
    <cellStyle name="Followed Hyperlink" xfId="1781" builtinId="9" hidden="1"/>
    <cellStyle name="Followed Hyperlink" xfId="1782" builtinId="9" hidden="1"/>
    <cellStyle name="Followed Hyperlink" xfId="1783" builtinId="9" hidden="1"/>
    <cellStyle name="Followed Hyperlink" xfId="1784" builtinId="9" hidden="1"/>
    <cellStyle name="Followed Hyperlink" xfId="1785" builtinId="9" hidden="1"/>
    <cellStyle name="Followed Hyperlink" xfId="1786" builtinId="9" hidden="1"/>
    <cellStyle name="Followed Hyperlink" xfId="1787" builtinId="9" hidden="1"/>
    <cellStyle name="Followed Hyperlink" xfId="1788" builtinId="9" hidden="1"/>
    <cellStyle name="Followed Hyperlink" xfId="1789" builtinId="9" hidden="1"/>
    <cellStyle name="Followed Hyperlink" xfId="1790"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6" builtinId="9" hidden="1"/>
    <cellStyle name="Followed Hyperlink" xfId="1807" builtinId="9" hidden="1"/>
    <cellStyle name="Followed Hyperlink" xfId="1808" builtinId="9" hidden="1"/>
    <cellStyle name="Followed Hyperlink" xfId="1809" builtinId="9" hidden="1"/>
    <cellStyle name="Followed Hyperlink" xfId="1810" builtinId="9" hidden="1"/>
    <cellStyle name="Followed Hyperlink" xfId="1811" builtinId="9" hidden="1"/>
    <cellStyle name="Followed Hyperlink" xfId="1812" builtinId="9" hidden="1"/>
    <cellStyle name="Followed Hyperlink" xfId="1813" builtinId="9" hidden="1"/>
    <cellStyle name="Followed Hyperlink" xfId="1814" builtinId="9" hidden="1"/>
    <cellStyle name="Followed Hyperlink" xfId="1815" builtinId="9" hidden="1"/>
    <cellStyle name="Followed Hyperlink" xfId="1816" builtinId="9" hidden="1"/>
    <cellStyle name="Followed Hyperlink" xfId="1817" builtinId="9" hidden="1"/>
    <cellStyle name="Followed Hyperlink" xfId="1818" builtinId="9" hidden="1"/>
    <cellStyle name="Followed Hyperlink" xfId="1819" builtinId="9" hidden="1"/>
    <cellStyle name="Followed Hyperlink" xfId="1820" builtinId="9" hidden="1"/>
    <cellStyle name="Followed Hyperlink" xfId="1821" builtinId="9" hidden="1"/>
    <cellStyle name="Followed Hyperlink" xfId="1822" builtinId="9" hidden="1"/>
    <cellStyle name="Followed Hyperlink" xfId="1823" builtinId="9" hidden="1"/>
    <cellStyle name="Followed Hyperlink" xfId="1824" builtinId="9" hidden="1"/>
    <cellStyle name="Followed Hyperlink" xfId="1825" builtinId="9" hidden="1"/>
    <cellStyle name="Followed Hyperlink" xfId="1826" builtinId="9" hidden="1"/>
    <cellStyle name="Followed Hyperlink" xfId="1827" builtinId="9" hidden="1"/>
    <cellStyle name="Followed Hyperlink" xfId="1828" builtinId="9" hidden="1"/>
    <cellStyle name="Followed Hyperlink" xfId="1830"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1" builtinId="9" hidden="1"/>
    <cellStyle name="Followed Hyperlink" xfId="1852" builtinId="9" hidden="1"/>
    <cellStyle name="Followed Hyperlink" xfId="1853" builtinId="9" hidden="1"/>
    <cellStyle name="Followed Hyperlink" xfId="1854" builtinId="9" hidden="1"/>
    <cellStyle name="Followed Hyperlink" xfId="1855" builtinId="9" hidden="1"/>
    <cellStyle name="Followed Hyperlink" xfId="1856" builtinId="9" hidden="1"/>
    <cellStyle name="Followed Hyperlink" xfId="1857" builtinId="9" hidden="1"/>
    <cellStyle name="Followed Hyperlink" xfId="1858" builtinId="9" hidden="1"/>
    <cellStyle name="Followed Hyperlink" xfId="1859" builtinId="9" hidden="1"/>
    <cellStyle name="Followed Hyperlink" xfId="1860" builtinId="9" hidden="1"/>
    <cellStyle name="Followed Hyperlink" xfId="1861" builtinId="9" hidden="1"/>
    <cellStyle name="Followed Hyperlink" xfId="1862" builtinId="9" hidden="1"/>
    <cellStyle name="Followed Hyperlink" xfId="1863" builtinId="9" hidden="1"/>
    <cellStyle name="Followed Hyperlink" xfId="1864" builtinId="9" hidden="1"/>
    <cellStyle name="Followed Hyperlink" xfId="1865" builtinId="9" hidden="1"/>
    <cellStyle name="Followed Hyperlink" xfId="1866" builtinId="9" hidden="1"/>
    <cellStyle name="Followed Hyperlink" xfId="1867" builtinId="9" hidden="1"/>
    <cellStyle name="Followed Hyperlink" xfId="1868" builtinId="9" hidden="1"/>
    <cellStyle name="Followed Hyperlink" xfId="1869" builtinId="9" hidden="1"/>
    <cellStyle name="Followed Hyperlink" xfId="1870" builtinId="9" hidden="1"/>
    <cellStyle name="Followed Hyperlink" xfId="1871" builtinId="9" hidden="1"/>
    <cellStyle name="Followed Hyperlink" xfId="1872" builtinId="9" hidden="1"/>
    <cellStyle name="Followed Hyperlink" xfId="1873" builtinId="9" hidden="1"/>
    <cellStyle name="Followed Hyperlink" xfId="1874" builtinId="9" hidden="1"/>
    <cellStyle name="Followed Hyperlink" xfId="1875" builtinId="9" hidden="1"/>
    <cellStyle name="Followed Hyperlink" xfId="1876" builtinId="9" hidden="1"/>
    <cellStyle name="Followed Hyperlink" xfId="1877" builtinId="9" hidden="1"/>
    <cellStyle name="Followed Hyperlink" xfId="1878" builtinId="9" hidden="1"/>
    <cellStyle name="Followed Hyperlink" xfId="1879" builtinId="9" hidden="1"/>
    <cellStyle name="Followed Hyperlink" xfId="1880" builtinId="9" hidden="1"/>
    <cellStyle name="Followed Hyperlink" xfId="1881" builtinId="9" hidden="1"/>
    <cellStyle name="Followed Hyperlink" xfId="1882" builtinId="9" hidden="1"/>
    <cellStyle name="Followed Hyperlink" xfId="1883" builtinId="9" hidden="1"/>
    <cellStyle name="Followed Hyperlink" xfId="1884" builtinId="9" hidden="1"/>
    <cellStyle name="Followed Hyperlink" xfId="1885" builtinId="9" hidden="1"/>
    <cellStyle name="Followed Hyperlink" xfId="1886" builtinId="9" hidden="1"/>
    <cellStyle name="Followed Hyperlink" xfId="1887" builtinId="9" hidden="1"/>
    <cellStyle name="Followed Hyperlink" xfId="1888" builtinId="9" hidden="1"/>
    <cellStyle name="Followed Hyperlink" xfId="1889" builtinId="9" hidden="1"/>
    <cellStyle name="Followed Hyperlink" xfId="1890" builtinId="9" hidden="1"/>
    <cellStyle name="Followed Hyperlink" xfId="1891" builtinId="9" hidden="1"/>
    <cellStyle name="Followed Hyperlink" xfId="1892" builtinId="9" hidden="1"/>
    <cellStyle name="Followed Hyperlink" xfId="1893" builtinId="9" hidden="1"/>
    <cellStyle name="Followed Hyperlink" xfId="1894" builtinId="9" hidden="1"/>
    <cellStyle name="Followed Hyperlink" xfId="1895" builtinId="9" hidden="1"/>
    <cellStyle name="Followed Hyperlink" xfId="1896" builtinId="9" hidden="1"/>
    <cellStyle name="Followed Hyperlink" xfId="1897" builtinId="9" hidden="1"/>
    <cellStyle name="Followed Hyperlink" xfId="1898" builtinId="9" hidden="1"/>
    <cellStyle name="Followed Hyperlink" xfId="1899" builtinId="9" hidden="1"/>
    <cellStyle name="Followed Hyperlink" xfId="1900" builtinId="9" hidden="1"/>
    <cellStyle name="Followed Hyperlink" xfId="1901" builtinId="9" hidden="1"/>
    <cellStyle name="Followed Hyperlink" xfId="1902" builtinId="9" hidden="1"/>
    <cellStyle name="Followed Hyperlink" xfId="1903" builtinId="9" hidden="1"/>
    <cellStyle name="Followed Hyperlink" xfId="1905" builtinId="9" hidden="1"/>
    <cellStyle name="Followed Hyperlink" xfId="1907" builtinId="9" hidden="1"/>
    <cellStyle name="Followed Hyperlink" xfId="1909" builtinId="9" hidden="1"/>
    <cellStyle name="Followed Hyperlink" xfId="1911" builtinId="9" hidden="1"/>
    <cellStyle name="Followed Hyperlink" xfId="1913" builtinId="9" hidden="1"/>
    <cellStyle name="Followed Hyperlink" xfId="1915" builtinId="9" hidden="1"/>
    <cellStyle name="Followed Hyperlink" xfId="1917" builtinId="9" hidden="1"/>
    <cellStyle name="Followed Hyperlink" xfId="1919" builtinId="9" hidden="1"/>
    <cellStyle name="Followed Hyperlink" xfId="1920" builtinId="9" hidden="1"/>
    <cellStyle name="Followed Hyperlink" xfId="1921" builtinId="9" hidden="1"/>
    <cellStyle name="Followed Hyperlink" xfId="1922" builtinId="9" hidden="1"/>
    <cellStyle name="Followed Hyperlink" xfId="1923" builtinId="9" hidden="1"/>
    <cellStyle name="Followed Hyperlink" xfId="1924" builtinId="9" hidden="1"/>
    <cellStyle name="Followed Hyperlink" xfId="1925" builtinId="9" hidden="1"/>
    <cellStyle name="Followed Hyperlink" xfId="1926" builtinId="9" hidden="1"/>
    <cellStyle name="Followed Hyperlink" xfId="1927" builtinId="9" hidden="1"/>
    <cellStyle name="Followed Hyperlink" xfId="1928" builtinId="9" hidden="1"/>
    <cellStyle name="Followed Hyperlink" xfId="1929" builtinId="9" hidden="1"/>
    <cellStyle name="Followed Hyperlink" xfId="1930" builtinId="9" hidden="1"/>
    <cellStyle name="Followed Hyperlink" xfId="1931" builtinId="9" hidden="1"/>
    <cellStyle name="Followed Hyperlink" xfId="1932" builtinId="9" hidden="1"/>
    <cellStyle name="Followed Hyperlink" xfId="1933" builtinId="9" hidden="1"/>
    <cellStyle name="Followed Hyperlink" xfId="1934" builtinId="9" hidden="1"/>
    <cellStyle name="Followed Hyperlink" xfId="1935" builtinId="9" hidden="1"/>
    <cellStyle name="Followed Hyperlink" xfId="1936" builtinId="9" hidden="1"/>
    <cellStyle name="Followed Hyperlink" xfId="1937" builtinId="9" hidden="1"/>
    <cellStyle name="Followed Hyperlink" xfId="1938" builtinId="9" hidden="1"/>
    <cellStyle name="Followed Hyperlink" xfId="1940" builtinId="9" hidden="1"/>
    <cellStyle name="Followed Hyperlink" xfId="1942" builtinId="9" hidden="1"/>
    <cellStyle name="Followed Hyperlink" xfId="1944" builtinId="9" hidden="1"/>
    <cellStyle name="Followed Hyperlink" xfId="1945" builtinId="9" hidden="1"/>
    <cellStyle name="Followed Hyperlink" xfId="1946" builtinId="9" hidden="1"/>
    <cellStyle name="Followed Hyperlink" xfId="1947" builtinId="9" hidden="1"/>
    <cellStyle name="Followed Hyperlink" xfId="1948" builtinId="9" hidden="1"/>
    <cellStyle name="Followed Hyperlink" xfId="1949" builtinId="9" hidden="1"/>
    <cellStyle name="Followed Hyperlink" xfId="1950" builtinId="9" hidden="1"/>
    <cellStyle name="Followed Hyperlink" xfId="1951" builtinId="9" hidden="1"/>
    <cellStyle name="Followed Hyperlink" xfId="1952" builtinId="9" hidden="1"/>
    <cellStyle name="Followed Hyperlink" xfId="1953" builtinId="9" hidden="1"/>
    <cellStyle name="Followed Hyperlink" xfId="1954" builtinId="9" hidden="1"/>
    <cellStyle name="Followed Hyperlink" xfId="1955" builtinId="9" hidden="1"/>
    <cellStyle name="Followed Hyperlink" xfId="1956" builtinId="9" hidden="1"/>
    <cellStyle name="Followed Hyperlink" xfId="1957" builtinId="9" hidden="1"/>
    <cellStyle name="Followed Hyperlink" xfId="1958" builtinId="9" hidden="1"/>
    <cellStyle name="Followed Hyperlink" xfId="1959" builtinId="9" hidden="1"/>
    <cellStyle name="Followed Hyperlink" xfId="1960" builtinId="9" hidden="1"/>
    <cellStyle name="Followed Hyperlink" xfId="1961" builtinId="9" hidden="1"/>
    <cellStyle name="Followed Hyperlink" xfId="1962" builtinId="9" hidden="1"/>
    <cellStyle name="Followed Hyperlink" xfId="1963" builtinId="9" hidden="1"/>
    <cellStyle name="Followed Hyperlink" xfId="1964" builtinId="9" hidden="1"/>
    <cellStyle name="Followed Hyperlink" xfId="1965" builtinId="9" hidden="1"/>
    <cellStyle name="Followed Hyperlink" xfId="1966" builtinId="9" hidden="1"/>
    <cellStyle name="Followed Hyperlink" xfId="1967" builtinId="9" hidden="1"/>
    <cellStyle name="Followed Hyperlink" xfId="1968"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7" builtinId="9" hidden="1"/>
    <cellStyle name="Followed Hyperlink" xfId="2209" builtinId="9" hidden="1"/>
    <cellStyle name="Followed Hyperlink" xfId="2211" builtinId="9" hidden="1"/>
    <cellStyle name="Followed Hyperlink" xfId="2213" builtinId="9" hidden="1"/>
    <cellStyle name="Followed Hyperlink" xfId="2215" builtinId="9" hidden="1"/>
    <cellStyle name="Followed Hyperlink" xfId="2217" builtinId="9" hidden="1"/>
    <cellStyle name="Followed Hyperlink" xfId="2219" builtinId="9" hidden="1"/>
    <cellStyle name="Followed Hyperlink" xfId="2221" builtinId="9" hidden="1"/>
    <cellStyle name="Followed Hyperlink" xfId="2223" builtinId="9" hidden="1"/>
    <cellStyle name="Followed Hyperlink" xfId="2225" builtinId="9" hidden="1"/>
    <cellStyle name="Followed Hyperlink" xfId="2227" builtinId="9" hidden="1"/>
    <cellStyle name="Followed Hyperlink" xfId="2229" builtinId="9" hidden="1"/>
    <cellStyle name="Followed Hyperlink" xfId="2231" builtinId="9" hidden="1"/>
    <cellStyle name="Followed Hyperlink" xfId="2233" builtinId="9" hidden="1"/>
    <cellStyle name="Followed Hyperlink" xfId="2235" builtinId="9" hidden="1"/>
    <cellStyle name="Followed Hyperlink" xfId="2237" builtinId="9" hidden="1"/>
    <cellStyle name="Followed Hyperlink" xfId="2239" builtinId="9" hidden="1"/>
    <cellStyle name="Followed Hyperlink" xfId="2241" builtinId="9" hidden="1"/>
    <cellStyle name="Followed Hyperlink" xfId="2243" builtinId="9" hidden="1"/>
    <cellStyle name="Followed Hyperlink" xfId="2245" builtinId="9" hidden="1"/>
    <cellStyle name="Followed Hyperlink" xfId="2247" builtinId="9" hidden="1"/>
    <cellStyle name="Followed Hyperlink" xfId="2249" builtinId="9" hidden="1"/>
    <cellStyle name="Followed Hyperlink" xfId="2251" builtinId="9" hidden="1"/>
    <cellStyle name="Followed Hyperlink" xfId="2253" builtinId="9" hidden="1"/>
    <cellStyle name="Followed Hyperlink" xfId="2255" builtinId="9" hidden="1"/>
    <cellStyle name="Followed Hyperlink" xfId="2257" builtinId="9" hidden="1"/>
    <cellStyle name="Followed Hyperlink" xfId="2259" builtinId="9" hidden="1"/>
    <cellStyle name="Followed Hyperlink" xfId="2261" builtinId="9" hidden="1"/>
    <cellStyle name="Followed Hyperlink" xfId="2263" builtinId="9" hidden="1"/>
    <cellStyle name="Followed Hyperlink" xfId="2265" builtinId="9" hidden="1"/>
    <cellStyle name="Followed Hyperlink" xfId="2267" builtinId="9" hidden="1"/>
    <cellStyle name="Followed Hyperlink" xfId="2269" builtinId="9" hidden="1"/>
    <cellStyle name="Followed Hyperlink" xfId="2271" builtinId="9" hidden="1"/>
    <cellStyle name="Followed Hyperlink" xfId="2273" builtinId="9" hidden="1"/>
    <cellStyle name="Followed Hyperlink" xfId="2275" builtinId="9" hidden="1"/>
    <cellStyle name="Followed Hyperlink" xfId="2277" builtinId="9" hidden="1"/>
    <cellStyle name="Followed Hyperlink" xfId="2279" builtinId="9" hidden="1"/>
    <cellStyle name="Followed Hyperlink" xfId="2281" builtinId="9" hidden="1"/>
    <cellStyle name="Followed Hyperlink" xfId="2283" builtinId="9" hidden="1"/>
    <cellStyle name="Followed Hyperlink" xfId="2285" builtinId="9" hidden="1"/>
    <cellStyle name="Followed Hyperlink" xfId="2287" builtinId="9" hidden="1"/>
    <cellStyle name="Followed Hyperlink" xfId="2289" builtinId="9" hidden="1"/>
    <cellStyle name="Followed Hyperlink" xfId="2291" builtinId="9" hidden="1"/>
    <cellStyle name="Followed Hyperlink" xfId="2293" builtinId="9" hidden="1"/>
    <cellStyle name="Followed Hyperlink" xfId="2295" builtinId="9" hidden="1"/>
    <cellStyle name="Followed Hyperlink" xfId="2297" builtinId="9" hidden="1"/>
    <cellStyle name="Followed Hyperlink" xfId="2299" builtinId="9" hidden="1"/>
    <cellStyle name="Followed Hyperlink" xfId="2301" builtinId="9" hidden="1"/>
    <cellStyle name="Followed Hyperlink" xfId="2303" builtinId="9" hidden="1"/>
    <cellStyle name="Followed Hyperlink" xfId="2305" builtinId="9" hidden="1"/>
    <cellStyle name="Followed Hyperlink" xfId="2307" builtinId="9" hidden="1"/>
    <cellStyle name="Followed Hyperlink" xfId="2309" builtinId="9" hidden="1"/>
    <cellStyle name="Followed Hyperlink" xfId="2311" builtinId="9" hidden="1"/>
    <cellStyle name="Followed Hyperlink" xfId="2313" builtinId="9" hidden="1"/>
    <cellStyle name="Followed Hyperlink" xfId="2315" builtinId="9" hidden="1"/>
    <cellStyle name="Followed Hyperlink" xfId="2317" builtinId="9" hidden="1"/>
    <cellStyle name="Followed Hyperlink" xfId="2319" builtinId="9" hidden="1"/>
    <cellStyle name="Followed Hyperlink" xfId="2321" builtinId="9" hidden="1"/>
    <cellStyle name="Followed Hyperlink" xfId="2323" builtinId="9" hidden="1"/>
    <cellStyle name="Followed Hyperlink" xfId="2325" builtinId="9" hidden="1"/>
    <cellStyle name="Followed Hyperlink" xfId="2327" builtinId="9" hidden="1"/>
    <cellStyle name="Followed Hyperlink" xfId="2329" builtinId="9" hidden="1"/>
    <cellStyle name="Followed Hyperlink" xfId="2331" builtinId="9" hidden="1"/>
    <cellStyle name="Followed Hyperlink" xfId="2333" builtinId="9" hidden="1"/>
    <cellStyle name="Followed Hyperlink" xfId="2335" builtinId="9" hidden="1"/>
    <cellStyle name="Followed Hyperlink" xfId="2337" builtinId="9" hidden="1"/>
    <cellStyle name="Followed Hyperlink" xfId="2339" builtinId="9" hidden="1"/>
    <cellStyle name="Followed Hyperlink" xfId="2341" builtinId="9" hidden="1"/>
    <cellStyle name="Followed Hyperlink" xfId="2343" builtinId="9" hidden="1"/>
    <cellStyle name="Followed Hyperlink" xfId="2345" builtinId="9" hidden="1"/>
    <cellStyle name="Followed Hyperlink" xfId="2347" builtinId="9" hidden="1"/>
    <cellStyle name="Followed Hyperlink" xfId="2349" builtinId="9" hidden="1"/>
    <cellStyle name="Followed Hyperlink" xfId="2351" builtinId="9" hidden="1"/>
    <cellStyle name="Followed Hyperlink" xfId="2353" builtinId="9" hidden="1"/>
    <cellStyle name="Followed Hyperlink" xfId="2355" builtinId="9" hidden="1"/>
    <cellStyle name="Followed Hyperlink" xfId="2357" builtinId="9" hidden="1"/>
    <cellStyle name="Followed Hyperlink" xfId="2359" builtinId="9" hidden="1"/>
    <cellStyle name="Followed Hyperlink" xfId="2361" builtinId="9" hidden="1"/>
    <cellStyle name="Followed Hyperlink" xfId="2363" builtinId="9" hidden="1"/>
    <cellStyle name="Followed Hyperlink" xfId="2365" builtinId="9" hidden="1"/>
    <cellStyle name="Followed Hyperlink" xfId="2367" builtinId="9" hidden="1"/>
    <cellStyle name="Followed Hyperlink" xfId="2369" builtinId="9" hidden="1"/>
    <cellStyle name="Followed Hyperlink" xfId="2371" builtinId="9" hidden="1"/>
    <cellStyle name="Followed Hyperlink" xfId="2373" builtinId="9" hidden="1"/>
    <cellStyle name="Followed Hyperlink" xfId="2375" builtinId="9" hidden="1"/>
    <cellStyle name="Followed Hyperlink" xfId="2377" builtinId="9" hidden="1"/>
    <cellStyle name="Followed Hyperlink" xfId="2379" builtinId="9" hidden="1"/>
    <cellStyle name="Followed Hyperlink" xfId="2381" builtinId="9" hidden="1"/>
    <cellStyle name="Followed Hyperlink" xfId="2383" builtinId="9" hidden="1"/>
    <cellStyle name="Followed Hyperlink" xfId="2385" builtinId="9" hidden="1"/>
    <cellStyle name="Followed Hyperlink" xfId="2387" builtinId="9" hidden="1"/>
    <cellStyle name="Followed Hyperlink" xfId="2389" builtinId="9" hidden="1"/>
    <cellStyle name="Followed Hyperlink" xfId="2391" builtinId="9" hidden="1"/>
    <cellStyle name="Followed Hyperlink" xfId="2393" builtinId="9" hidden="1"/>
    <cellStyle name="Followed Hyperlink" xfId="2395" builtinId="9" hidden="1"/>
    <cellStyle name="Followed Hyperlink" xfId="2397" builtinId="9" hidden="1"/>
    <cellStyle name="Followed Hyperlink" xfId="2399" builtinId="9" hidden="1"/>
    <cellStyle name="Followed Hyperlink" xfId="2401" builtinId="9" hidden="1"/>
    <cellStyle name="Followed Hyperlink" xfId="2403"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29" builtinId="8" hidden="1"/>
    <cellStyle name="Hyperlink" xfId="1831" builtinId="8" hidden="1"/>
    <cellStyle name="Hyperlink" xfId="1833"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904" builtinId="8" hidden="1"/>
    <cellStyle name="Hyperlink" xfId="1906" builtinId="8" hidden="1"/>
    <cellStyle name="Hyperlink" xfId="1908" builtinId="8" hidden="1"/>
    <cellStyle name="Hyperlink" xfId="1910" builtinId="8" hidden="1"/>
    <cellStyle name="Hyperlink" xfId="1912" builtinId="8" hidden="1"/>
    <cellStyle name="Hyperlink" xfId="1914" builtinId="8" hidden="1"/>
    <cellStyle name="Hyperlink" xfId="1916" builtinId="8" hidden="1"/>
    <cellStyle name="Hyperlink" xfId="1918" builtinId="8" hidden="1"/>
    <cellStyle name="Hyperlink" xfId="1939" builtinId="8" hidden="1"/>
    <cellStyle name="Hyperlink" xfId="1941" builtinId="8" hidden="1"/>
    <cellStyle name="Hyperlink" xfId="1943"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6" builtinId="8" hidden="1"/>
    <cellStyle name="Hyperlink" xfId="2208" builtinId="8" hidden="1"/>
    <cellStyle name="Hyperlink" xfId="2210" builtinId="8" hidden="1"/>
    <cellStyle name="Hyperlink" xfId="2212" builtinId="8" hidden="1"/>
    <cellStyle name="Hyperlink" xfId="2214" builtinId="8" hidden="1"/>
    <cellStyle name="Hyperlink" xfId="2216" builtinId="8" hidden="1"/>
    <cellStyle name="Hyperlink" xfId="2218" builtinId="8" hidden="1"/>
    <cellStyle name="Hyperlink" xfId="2220" builtinId="8" hidden="1"/>
    <cellStyle name="Hyperlink" xfId="2222" builtinId="8" hidden="1"/>
    <cellStyle name="Hyperlink" xfId="2224" builtinId="8" hidden="1"/>
    <cellStyle name="Hyperlink" xfId="2226" builtinId="8" hidden="1"/>
    <cellStyle name="Hyperlink" xfId="2228" builtinId="8" hidden="1"/>
    <cellStyle name="Hyperlink" xfId="2230" builtinId="8" hidden="1"/>
    <cellStyle name="Hyperlink" xfId="2232" builtinId="8" hidden="1"/>
    <cellStyle name="Hyperlink" xfId="2234" builtinId="8" hidden="1"/>
    <cellStyle name="Hyperlink" xfId="2236" builtinId="8" hidden="1"/>
    <cellStyle name="Hyperlink" xfId="2238" builtinId="8" hidden="1"/>
    <cellStyle name="Hyperlink" xfId="2240" builtinId="8" hidden="1"/>
    <cellStyle name="Hyperlink" xfId="2242" builtinId="8" hidden="1"/>
    <cellStyle name="Hyperlink" xfId="2244" builtinId="8" hidden="1"/>
    <cellStyle name="Hyperlink" xfId="2246" builtinId="8" hidden="1"/>
    <cellStyle name="Hyperlink" xfId="2248" builtinId="8" hidden="1"/>
    <cellStyle name="Hyperlink" xfId="2250" builtinId="8" hidden="1"/>
    <cellStyle name="Hyperlink" xfId="2252" builtinId="8" hidden="1"/>
    <cellStyle name="Hyperlink" xfId="2254" builtinId="8" hidden="1"/>
    <cellStyle name="Hyperlink" xfId="2256" builtinId="8" hidden="1"/>
    <cellStyle name="Hyperlink" xfId="2258" builtinId="8" hidden="1"/>
    <cellStyle name="Hyperlink" xfId="2260" builtinId="8" hidden="1"/>
    <cellStyle name="Hyperlink" xfId="2262" builtinId="8" hidden="1"/>
    <cellStyle name="Hyperlink" xfId="2264" builtinId="8" hidden="1"/>
    <cellStyle name="Hyperlink" xfId="2266" builtinId="8" hidden="1"/>
    <cellStyle name="Hyperlink" xfId="2268" builtinId="8" hidden="1"/>
    <cellStyle name="Hyperlink" xfId="2270" builtinId="8" hidden="1"/>
    <cellStyle name="Hyperlink" xfId="2272" builtinId="8" hidden="1"/>
    <cellStyle name="Hyperlink" xfId="2274" builtinId="8" hidden="1"/>
    <cellStyle name="Hyperlink" xfId="2276" builtinId="8" hidden="1"/>
    <cellStyle name="Hyperlink" xfId="2278" builtinId="8" hidden="1"/>
    <cellStyle name="Hyperlink" xfId="2280" builtinId="8" hidden="1"/>
    <cellStyle name="Hyperlink" xfId="2282" builtinId="8" hidden="1"/>
    <cellStyle name="Hyperlink" xfId="2284" builtinId="8" hidden="1"/>
    <cellStyle name="Hyperlink" xfId="2286" builtinId="8" hidden="1"/>
    <cellStyle name="Hyperlink" xfId="2288" builtinId="8" hidden="1"/>
    <cellStyle name="Hyperlink" xfId="2290" builtinId="8" hidden="1"/>
    <cellStyle name="Hyperlink" xfId="2292" builtinId="8" hidden="1"/>
    <cellStyle name="Hyperlink" xfId="2294" builtinId="8" hidden="1"/>
    <cellStyle name="Hyperlink" xfId="2296" builtinId="8" hidden="1"/>
    <cellStyle name="Hyperlink" xfId="2298" builtinId="8" hidden="1"/>
    <cellStyle name="Hyperlink" xfId="2300" builtinId="8" hidden="1"/>
    <cellStyle name="Hyperlink" xfId="2302" builtinId="8" hidden="1"/>
    <cellStyle name="Hyperlink" xfId="2304" builtinId="8" hidden="1"/>
    <cellStyle name="Hyperlink" xfId="2306" builtinId="8" hidden="1"/>
    <cellStyle name="Hyperlink" xfId="2308" builtinId="8" hidden="1"/>
    <cellStyle name="Hyperlink" xfId="2310" builtinId="8" hidden="1"/>
    <cellStyle name="Hyperlink" xfId="2312" builtinId="8" hidden="1"/>
    <cellStyle name="Hyperlink" xfId="2314" builtinId="8" hidden="1"/>
    <cellStyle name="Hyperlink" xfId="2316" builtinId="8" hidden="1"/>
    <cellStyle name="Hyperlink" xfId="2318" builtinId="8" hidden="1"/>
    <cellStyle name="Hyperlink" xfId="2320" builtinId="8" hidden="1"/>
    <cellStyle name="Hyperlink" xfId="2322" builtinId="8" hidden="1"/>
    <cellStyle name="Hyperlink" xfId="2324" builtinId="8" hidden="1"/>
    <cellStyle name="Hyperlink" xfId="2326" builtinId="8" hidden="1"/>
    <cellStyle name="Hyperlink" xfId="2328" builtinId="8" hidden="1"/>
    <cellStyle name="Hyperlink" xfId="2330" builtinId="8" hidden="1"/>
    <cellStyle name="Hyperlink" xfId="2332" builtinId="8" hidden="1"/>
    <cellStyle name="Hyperlink" xfId="2334" builtinId="8" hidden="1"/>
    <cellStyle name="Hyperlink" xfId="2336" builtinId="8" hidden="1"/>
    <cellStyle name="Hyperlink" xfId="2338" builtinId="8" hidden="1"/>
    <cellStyle name="Hyperlink" xfId="2340" builtinId="8" hidden="1"/>
    <cellStyle name="Hyperlink" xfId="2342" builtinId="8" hidden="1"/>
    <cellStyle name="Hyperlink" xfId="2344" builtinId="8" hidden="1"/>
    <cellStyle name="Hyperlink" xfId="2346" builtinId="8" hidden="1"/>
    <cellStyle name="Hyperlink" xfId="2348" builtinId="8" hidden="1"/>
    <cellStyle name="Hyperlink" xfId="2350" builtinId="8" hidden="1"/>
    <cellStyle name="Hyperlink" xfId="2352" builtinId="8" hidden="1"/>
    <cellStyle name="Hyperlink" xfId="2354" builtinId="8" hidden="1"/>
    <cellStyle name="Hyperlink" xfId="2356" builtinId="8" hidden="1"/>
    <cellStyle name="Hyperlink" xfId="2358" builtinId="8" hidden="1"/>
    <cellStyle name="Hyperlink" xfId="2360" builtinId="8" hidden="1"/>
    <cellStyle name="Hyperlink" xfId="2362" builtinId="8" hidden="1"/>
    <cellStyle name="Hyperlink" xfId="2364" builtinId="8" hidden="1"/>
    <cellStyle name="Hyperlink" xfId="2366" builtinId="8" hidden="1"/>
    <cellStyle name="Hyperlink" xfId="2368" builtinId="8" hidden="1"/>
    <cellStyle name="Hyperlink" xfId="2370" builtinId="8" hidden="1"/>
    <cellStyle name="Hyperlink" xfId="2372" builtinId="8" hidden="1"/>
    <cellStyle name="Hyperlink" xfId="2374" builtinId="8" hidden="1"/>
    <cellStyle name="Hyperlink" xfId="2376" builtinId="8" hidden="1"/>
    <cellStyle name="Hyperlink" xfId="2378" builtinId="8" hidden="1"/>
    <cellStyle name="Hyperlink" xfId="2380" builtinId="8" hidden="1"/>
    <cellStyle name="Hyperlink" xfId="2382" builtinId="8" hidden="1"/>
    <cellStyle name="Hyperlink" xfId="2384" builtinId="8" hidden="1"/>
    <cellStyle name="Hyperlink" xfId="2386" builtinId="8" hidden="1"/>
    <cellStyle name="Hyperlink" xfId="2388" builtinId="8" hidden="1"/>
    <cellStyle name="Hyperlink" xfId="2390" builtinId="8" hidden="1"/>
    <cellStyle name="Hyperlink" xfId="2392" builtinId="8" hidden="1"/>
    <cellStyle name="Hyperlink" xfId="2394" builtinId="8" hidden="1"/>
    <cellStyle name="Hyperlink" xfId="2396" builtinId="8" hidden="1"/>
    <cellStyle name="Hyperlink" xfId="2398" builtinId="8" hidden="1"/>
    <cellStyle name="Hyperlink" xfId="2400" builtinId="8" hidden="1"/>
    <cellStyle name="Hyperlink" xfId="2402" builtinId="8" hidden="1"/>
    <cellStyle name="Input cel" xfId="712" xr:uid="{00000000-0005-0000-0000-00005C090000}"/>
    <cellStyle name="Linked Cell" xfId="818" builtinId="24" customBuiltin="1"/>
    <cellStyle name="Normal" xfId="0" builtinId="0"/>
    <cellStyle name="Normal 2" xfId="713" xr:uid="{00000000-0005-0000-0000-00005F090000}"/>
    <cellStyle name="Per cent" xfId="1" builtinId="5"/>
    <cellStyle name="Percent 2" xfId="714" xr:uid="{00000000-0005-0000-0000-000061090000}"/>
    <cellStyle name="Percent 3" xfId="892" xr:uid="{00000000-0005-0000-0000-000062090000}"/>
    <cellStyle name="Warning Text 3" xfId="715" xr:uid="{00000000-0005-0000-0000-000063090000}"/>
  </cellStyles>
  <dxfs count="12">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8</xdr:col>
          <xdr:colOff>101600</xdr:colOff>
          <xdr:row>2</xdr:row>
          <xdr:rowOff>38100</xdr:rowOff>
        </xdr:from>
        <xdr:to>
          <xdr:col>10</xdr:col>
          <xdr:colOff>3771900</xdr:colOff>
          <xdr:row>3</xdr:row>
          <xdr:rowOff>63500</xdr:rowOff>
        </xdr:to>
        <xdr:sp macro="" textlink="">
          <xdr:nvSpPr>
            <xdr:cNvPr id="3073" name="import_data" hidden="1">
              <a:extLst>
                <a:ext uri="{63B3BB69-23CF-44E3-9099-C40C66FF867C}">
                  <a14:compatExt spid="_x0000_s3073"/>
                </a:ext>
                <a:ext uri="{FF2B5EF4-FFF2-40B4-BE49-F238E27FC236}">
                  <a16:creationId xmlns:a16="http://schemas.microsoft.com/office/drawing/2014/main" id="{00000000-0008-0000-0400-0000010C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GB" sz="1200" b="0" i="0" u="none" strike="noStrike" baseline="0">
                  <a:solidFill>
                    <a:srgbClr val="000000"/>
                  </a:solidFill>
                  <a:latin typeface="Lucida Grande" pitchFamily="2" charset="0"/>
                  <a:cs typeface="Lucida Grande" pitchFamily="2" charset="0"/>
                </a:rPr>
                <a:t>import data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xdr:col>
          <xdr:colOff>139700</xdr:colOff>
          <xdr:row>4</xdr:row>
          <xdr:rowOff>279400</xdr:rowOff>
        </xdr:from>
        <xdr:to>
          <xdr:col>10</xdr:col>
          <xdr:colOff>3810000</xdr:colOff>
          <xdr:row>4</xdr:row>
          <xdr:rowOff>495300</xdr:rowOff>
        </xdr:to>
        <xdr:sp macro="" textlink="">
          <xdr:nvSpPr>
            <xdr:cNvPr id="3074" name="export_data" descr="export to 'data/…/ouput/molecules’ folder" hidden="1">
              <a:extLst>
                <a:ext uri="{63B3BB69-23CF-44E3-9099-C40C66FF867C}">
                  <a14:compatExt spid="_x0000_s3074"/>
                </a:ext>
                <a:ext uri="{FF2B5EF4-FFF2-40B4-BE49-F238E27FC236}">
                  <a16:creationId xmlns:a16="http://schemas.microsoft.com/office/drawing/2014/main" id="{00000000-0008-0000-0400-0000020C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GB" sz="1200" b="0" i="0" u="none" strike="noStrike" baseline="0">
                  <a:solidFill>
                    <a:srgbClr val="000000"/>
                  </a:solidFill>
                  <a:latin typeface="Lucida Grande" pitchFamily="2" charset="0"/>
                  <a:cs typeface="Lucida Grande" pitchFamily="2" charset="0"/>
                </a:rPr>
                <a:t>export to 'data/…/ouput' folder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xdr:col>
          <xdr:colOff>2273300</xdr:colOff>
          <xdr:row>3</xdr:row>
          <xdr:rowOff>152400</xdr:rowOff>
        </xdr:from>
        <xdr:to>
          <xdr:col>10</xdr:col>
          <xdr:colOff>3784600</xdr:colOff>
          <xdr:row>4</xdr:row>
          <xdr:rowOff>177800</xdr:rowOff>
        </xdr:to>
        <xdr:sp macro="" textlink="">
          <xdr:nvSpPr>
            <xdr:cNvPr id="3076" name="select_dashboard" hidden="1">
              <a:extLst>
                <a:ext uri="{63B3BB69-23CF-44E3-9099-C40C66FF867C}">
                  <a14:compatExt spid="_x0000_s3076"/>
                </a:ext>
                <a:ext uri="{FF2B5EF4-FFF2-40B4-BE49-F238E27FC236}">
                  <a16:creationId xmlns:a16="http://schemas.microsoft.com/office/drawing/2014/main" id="{00000000-0008-0000-0400-0000040C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GB" sz="1200" b="0" i="0" u="none" strike="noStrike" baseline="0">
                  <a:solidFill>
                    <a:srgbClr val="000000"/>
                  </a:solidFill>
                  <a:latin typeface="Lucida Grande" pitchFamily="2" charset="0"/>
                  <a:cs typeface="Lucida Grande" pitchFamily="2" charset="0"/>
                </a:rPr>
                <a:t>optional: load different Dashbord values</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ichieldenhaan/Projects/etdataset/analysis_manager.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Dashboard"/>
    </sheetNames>
    <definedNames>
      <definedName name="export_data_button"/>
      <definedName name="import_data_button"/>
      <definedName name="select_dashboard_values"/>
    </defined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2"/>
  </sheetPr>
  <dimension ref="B2:D39"/>
  <sheetViews>
    <sheetView workbookViewId="0">
      <selection activeCell="C40" sqref="C40"/>
    </sheetView>
  </sheetViews>
  <sheetFormatPr baseColWidth="10" defaultRowHeight="16"/>
  <cols>
    <col min="1" max="1" width="10.83203125" style="1"/>
    <col min="2" max="2" width="14" style="1" customWidth="1"/>
    <col min="3" max="3" width="44" style="1" customWidth="1"/>
    <col min="4" max="4" width="9.33203125" style="1" customWidth="1"/>
    <col min="5" max="16384" width="10.83203125" style="1"/>
  </cols>
  <sheetData>
    <row r="2" spans="2:4" ht="21">
      <c r="B2" s="2" t="s">
        <v>41</v>
      </c>
    </row>
    <row r="4" spans="2:4">
      <c r="B4" s="3" t="s">
        <v>1</v>
      </c>
      <c r="C4" s="4" t="str">
        <f>"Molecules analysis "&amp;C6&amp;" "&amp;C7</f>
        <v>Molecules analysis nl 2015</v>
      </c>
      <c r="D4" s="5"/>
    </row>
    <row r="5" spans="2:4">
      <c r="B5" s="6" t="s">
        <v>2</v>
      </c>
      <c r="C5" s="110">
        <f>MAX(Changelog!D:D)</f>
        <v>1.1000000000000001</v>
      </c>
      <c r="D5" s="7"/>
    </row>
    <row r="6" spans="2:4">
      <c r="B6" s="63" t="s">
        <v>51</v>
      </c>
      <c r="C6" s="64" t="str">
        <f>Dashboard!E11</f>
        <v>nl</v>
      </c>
      <c r="D6" s="7"/>
    </row>
    <row r="7" spans="2:4">
      <c r="B7" s="63" t="s">
        <v>52</v>
      </c>
      <c r="C7" s="65">
        <f>Dashboard!E12</f>
        <v>2015</v>
      </c>
      <c r="D7" s="7"/>
    </row>
    <row r="8" spans="2:4">
      <c r="B8" s="6" t="s">
        <v>3</v>
      </c>
      <c r="C8" s="92">
        <f>MAX(Changelog!B:B)</f>
        <v>44084</v>
      </c>
      <c r="D8" s="7"/>
    </row>
    <row r="9" spans="2:4">
      <c r="B9" s="6" t="s">
        <v>4</v>
      </c>
      <c r="C9" s="8" t="s">
        <v>73</v>
      </c>
      <c r="D9" s="7"/>
    </row>
    <row r="10" spans="2:4">
      <c r="B10" s="9" t="s">
        <v>19</v>
      </c>
      <c r="C10" s="10" t="s">
        <v>5</v>
      </c>
      <c r="D10" s="11"/>
    </row>
    <row r="12" spans="2:4">
      <c r="B12" s="3" t="s">
        <v>9</v>
      </c>
      <c r="C12" s="4"/>
      <c r="D12" s="5"/>
    </row>
    <row r="13" spans="2:4">
      <c r="B13" s="21"/>
      <c r="C13" s="8"/>
      <c r="D13" s="7"/>
    </row>
    <row r="14" spans="2:4">
      <c r="B14" s="21" t="s">
        <v>10</v>
      </c>
      <c r="C14" s="22" t="s">
        <v>11</v>
      </c>
      <c r="D14" s="7"/>
    </row>
    <row r="15" spans="2:4" ht="17" thickBot="1">
      <c r="B15" s="21"/>
      <c r="C15" s="15" t="s">
        <v>12</v>
      </c>
      <c r="D15" s="7"/>
    </row>
    <row r="16" spans="2:4" ht="17" thickBot="1">
      <c r="B16" s="21"/>
      <c r="C16" s="23" t="s">
        <v>13</v>
      </c>
      <c r="D16" s="7"/>
    </row>
    <row r="17" spans="2:4">
      <c r="B17" s="21"/>
      <c r="C17" s="8" t="s">
        <v>14</v>
      </c>
      <c r="D17" s="7"/>
    </row>
    <row r="18" spans="2:4">
      <c r="B18" s="21"/>
      <c r="C18" s="8"/>
      <c r="D18" s="7"/>
    </row>
    <row r="19" spans="2:4">
      <c r="B19" s="21" t="s">
        <v>57</v>
      </c>
      <c r="C19" s="24" t="s">
        <v>46</v>
      </c>
      <c r="D19" s="7"/>
    </row>
    <row r="20" spans="2:4">
      <c r="B20" s="21"/>
      <c r="C20" s="57" t="s">
        <v>17</v>
      </c>
      <c r="D20" s="7"/>
    </row>
    <row r="21" spans="2:4">
      <c r="B21" s="21"/>
      <c r="C21" s="58" t="s">
        <v>47</v>
      </c>
      <c r="D21" s="7"/>
    </row>
    <row r="22" spans="2:4">
      <c r="B22" s="21"/>
      <c r="C22" s="59" t="s">
        <v>26</v>
      </c>
      <c r="D22" s="7"/>
    </row>
    <row r="23" spans="2:4">
      <c r="B23" s="19"/>
      <c r="C23" s="25" t="s">
        <v>15</v>
      </c>
      <c r="D23" s="7"/>
    </row>
    <row r="24" spans="2:4">
      <c r="B24" s="19"/>
      <c r="C24" s="60" t="s">
        <v>48</v>
      </c>
      <c r="D24" s="7"/>
    </row>
    <row r="25" spans="2:4">
      <c r="B25" s="19"/>
      <c r="C25" s="61" t="s">
        <v>16</v>
      </c>
      <c r="D25" s="7"/>
    </row>
    <row r="26" spans="2:4">
      <c r="B26" s="19"/>
      <c r="C26" s="50" t="s">
        <v>50</v>
      </c>
      <c r="D26" s="7"/>
    </row>
    <row r="27" spans="2:4">
      <c r="B27" s="20"/>
      <c r="C27" s="120"/>
      <c r="D27" s="11"/>
    </row>
    <row r="29" spans="2:4">
      <c r="B29" s="3" t="s">
        <v>18</v>
      </c>
      <c r="C29" s="4"/>
      <c r="D29" s="5"/>
    </row>
    <row r="30" spans="2:4">
      <c r="B30" s="19"/>
      <c r="C30" s="121"/>
      <c r="D30" s="7"/>
    </row>
    <row r="31" spans="2:4">
      <c r="B31" s="19"/>
      <c r="C31" s="8"/>
      <c r="D31" s="7"/>
    </row>
    <row r="32" spans="2:4">
      <c r="B32" s="19"/>
      <c r="C32" s="8"/>
      <c r="D32" s="7"/>
    </row>
    <row r="33" spans="2:4">
      <c r="B33" s="19"/>
      <c r="C33" s="8"/>
      <c r="D33" s="7"/>
    </row>
    <row r="34" spans="2:4">
      <c r="B34" s="19"/>
      <c r="C34" s="8"/>
      <c r="D34" s="7"/>
    </row>
    <row r="35" spans="2:4">
      <c r="B35" s="19"/>
      <c r="C35" s="8"/>
      <c r="D35" s="7"/>
    </row>
    <row r="36" spans="2:4">
      <c r="B36" s="19"/>
      <c r="C36" s="8"/>
      <c r="D36" s="7"/>
    </row>
    <row r="37" spans="2:4">
      <c r="B37" s="19"/>
      <c r="C37" s="8"/>
      <c r="D37" s="7"/>
    </row>
    <row r="38" spans="2:4">
      <c r="B38" s="19"/>
      <c r="C38" s="8"/>
      <c r="D38" s="7"/>
    </row>
    <row r="39" spans="2:4">
      <c r="B39" s="20"/>
      <c r="C39" s="10"/>
      <c r="D39" s="11"/>
    </row>
  </sheetData>
  <phoneticPr fontId="23" type="noConversion"/>
  <pageMargins left="0.75" right="0.75" top="1" bottom="1" header="0.5" footer="0.5"/>
  <pageSetup paperSize="9" orientation="portrait" horizontalDpi="4294967292" verticalDpi="4294967292"/>
  <ignoredErrors>
    <ignoredError sqref="C5 C8" emptyCellReference="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BE974-9A76-5F4D-9054-77EB86175CC6}">
  <sheetPr>
    <tabColor theme="7" tint="0.39997558519241921"/>
  </sheetPr>
  <dimension ref="A1:B4"/>
  <sheetViews>
    <sheetView workbookViewId="0">
      <selection activeCell="B5" sqref="B5"/>
    </sheetView>
  </sheetViews>
  <sheetFormatPr baseColWidth="10" defaultRowHeight="16"/>
  <cols>
    <col min="1" max="1" width="56.83203125" bestFit="1" customWidth="1"/>
    <col min="2" max="2" width="14.6640625" bestFit="1" customWidth="1"/>
  </cols>
  <sheetData>
    <row r="1" spans="1:2">
      <c r="A1" t="s">
        <v>100</v>
      </c>
    </row>
    <row r="2" spans="1:2">
      <c r="A2" t="s">
        <v>55</v>
      </c>
      <c r="B2" t="s">
        <v>56</v>
      </c>
    </row>
    <row r="3" spans="1:2">
      <c r="A3" t="s">
        <v>96</v>
      </c>
      <c r="B3" s="67">
        <f>Dashboard!E33</f>
        <v>0</v>
      </c>
    </row>
    <row r="4" spans="1:2">
      <c r="A4" t="s">
        <v>80</v>
      </c>
      <c r="B4" s="67">
        <f>Dashboard!E34</f>
        <v>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CD0E3-F0E2-F548-B1BC-F4D658CBD756}">
  <sheetPr>
    <tabColor theme="7" tint="0.39997558519241921"/>
  </sheetPr>
  <dimension ref="A1:B4"/>
  <sheetViews>
    <sheetView workbookViewId="0">
      <selection activeCell="B3" sqref="B3"/>
    </sheetView>
  </sheetViews>
  <sheetFormatPr baseColWidth="10" defaultRowHeight="16"/>
  <cols>
    <col min="1" max="1" width="56.83203125" bestFit="1" customWidth="1"/>
    <col min="2" max="2" width="14.6640625" bestFit="1" customWidth="1"/>
  </cols>
  <sheetData>
    <row r="1" spans="1:2">
      <c r="A1" t="s">
        <v>101</v>
      </c>
    </row>
    <row r="2" spans="1:2">
      <c r="A2" t="s">
        <v>55</v>
      </c>
      <c r="B2" t="s">
        <v>56</v>
      </c>
    </row>
    <row r="3" spans="1:2">
      <c r="A3" t="s">
        <v>98</v>
      </c>
      <c r="B3" s="67">
        <f>Dashboard!E22</f>
        <v>0</v>
      </c>
    </row>
    <row r="4" spans="1:2">
      <c r="A4" t="s">
        <v>80</v>
      </c>
      <c r="B4" s="67">
        <f>Dashboard!E23</f>
        <v>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468C2-A893-4243-A7EC-C0317BE19710}">
  <sheetPr>
    <tabColor theme="7" tint="0.39997558519241921"/>
  </sheetPr>
  <dimension ref="A1:B4"/>
  <sheetViews>
    <sheetView workbookViewId="0">
      <selection activeCell="B3" sqref="B3:B4"/>
    </sheetView>
  </sheetViews>
  <sheetFormatPr baseColWidth="10" defaultRowHeight="16"/>
  <cols>
    <col min="1" max="1" width="56.83203125" bestFit="1" customWidth="1"/>
    <col min="2" max="2" width="14.6640625" bestFit="1" customWidth="1"/>
  </cols>
  <sheetData>
    <row r="1" spans="1:2">
      <c r="A1" t="s">
        <v>113</v>
      </c>
    </row>
    <row r="2" spans="1:2">
      <c r="A2" t="s">
        <v>55</v>
      </c>
      <c r="B2" t="s">
        <v>56</v>
      </c>
    </row>
    <row r="3" spans="1:2">
      <c r="A3" t="s">
        <v>114</v>
      </c>
      <c r="B3" s="67">
        <f>Dashboard!E40</f>
        <v>0</v>
      </c>
    </row>
    <row r="4" spans="1:2">
      <c r="A4" t="s">
        <v>115</v>
      </c>
      <c r="B4" s="67">
        <f>Dashboard!E41</f>
        <v>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0E2E9-50E0-704F-B6A0-7AD4CC579B3B}">
  <sheetPr>
    <tabColor theme="7" tint="0.39997558519241921"/>
  </sheetPr>
  <dimension ref="A1:B4"/>
  <sheetViews>
    <sheetView workbookViewId="0">
      <selection activeCell="B3" sqref="B3:B4"/>
    </sheetView>
  </sheetViews>
  <sheetFormatPr baseColWidth="10" defaultRowHeight="16"/>
  <cols>
    <col min="1" max="1" width="56.83203125" bestFit="1" customWidth="1"/>
    <col min="2" max="2" width="14.6640625" bestFit="1" customWidth="1"/>
  </cols>
  <sheetData>
    <row r="1" spans="1:2">
      <c r="A1" t="s">
        <v>116</v>
      </c>
    </row>
    <row r="2" spans="1:2">
      <c r="A2" t="s">
        <v>55</v>
      </c>
      <c r="B2" t="s">
        <v>56</v>
      </c>
    </row>
    <row r="3" spans="1:2">
      <c r="A3" t="s">
        <v>117</v>
      </c>
      <c r="B3" s="67">
        <f>Dashboard!E43</f>
        <v>0</v>
      </c>
    </row>
    <row r="4" spans="1:2">
      <c r="A4" t="s">
        <v>115</v>
      </c>
      <c r="B4" s="67">
        <f>Dashboard!E44</f>
        <v>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921AF-19FC-BF43-B7AB-DF834D6A233E}">
  <sheetPr>
    <tabColor theme="7" tint="0.39997558519241921"/>
  </sheetPr>
  <dimension ref="A1:B4"/>
  <sheetViews>
    <sheetView workbookViewId="0">
      <selection activeCell="B3" sqref="B3:B4"/>
    </sheetView>
  </sheetViews>
  <sheetFormatPr baseColWidth="10" defaultRowHeight="16"/>
  <cols>
    <col min="1" max="1" width="56.83203125" bestFit="1" customWidth="1"/>
    <col min="2" max="2" width="14.6640625" bestFit="1" customWidth="1"/>
  </cols>
  <sheetData>
    <row r="1" spans="1:2">
      <c r="A1" t="s">
        <v>118</v>
      </c>
    </row>
    <row r="2" spans="1:2">
      <c r="A2" t="s">
        <v>55</v>
      </c>
      <c r="B2" t="s">
        <v>56</v>
      </c>
    </row>
    <row r="3" spans="1:2">
      <c r="A3" t="s">
        <v>119</v>
      </c>
      <c r="B3" s="67">
        <f>Dashboard!E48</f>
        <v>0</v>
      </c>
    </row>
    <row r="4" spans="1:2">
      <c r="A4" t="s">
        <v>120</v>
      </c>
      <c r="B4" s="67">
        <f>Dashboard!E49</f>
        <v>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CBFBB-DD4C-B648-97CD-442FE1DFA89E}">
  <sheetPr>
    <tabColor theme="7" tint="0.39997558519241921"/>
  </sheetPr>
  <dimension ref="A1:B4"/>
  <sheetViews>
    <sheetView workbookViewId="0">
      <selection activeCell="B3" sqref="B3:B4"/>
    </sheetView>
  </sheetViews>
  <sheetFormatPr baseColWidth="10" defaultRowHeight="16"/>
  <cols>
    <col min="1" max="1" width="56.83203125" bestFit="1" customWidth="1"/>
    <col min="2" max="2" width="14.6640625" bestFit="1" customWidth="1"/>
  </cols>
  <sheetData>
    <row r="1" spans="1:2">
      <c r="A1" t="s">
        <v>121</v>
      </c>
    </row>
    <row r="2" spans="1:2">
      <c r="A2" t="s">
        <v>55</v>
      </c>
      <c r="B2" t="s">
        <v>56</v>
      </c>
    </row>
    <row r="3" spans="1:2">
      <c r="A3" t="s">
        <v>122</v>
      </c>
      <c r="B3" s="67">
        <f>Dashboard!E51</f>
        <v>0</v>
      </c>
    </row>
    <row r="4" spans="1:2">
      <c r="A4" t="s">
        <v>120</v>
      </c>
      <c r="B4" s="67">
        <f>Dashboard!E52</f>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2"/>
  </sheetPr>
  <dimension ref="B2:D8"/>
  <sheetViews>
    <sheetView workbookViewId="0">
      <selection activeCell="D8" sqref="D8"/>
    </sheetView>
  </sheetViews>
  <sheetFormatPr baseColWidth="10" defaultRowHeight="16"/>
  <cols>
    <col min="1" max="1" width="10.83203125" style="1"/>
    <col min="2" max="2" width="17.6640625" style="1" bestFit="1" customWidth="1"/>
    <col min="3" max="3" width="92.1640625" style="1" bestFit="1" customWidth="1"/>
    <col min="4" max="4" width="9.33203125" style="1" customWidth="1"/>
    <col min="5" max="16384" width="10.83203125" style="1"/>
  </cols>
  <sheetData>
    <row r="2" spans="2:4" ht="21">
      <c r="B2" s="2" t="s">
        <v>0</v>
      </c>
    </row>
    <row r="4" spans="2:4">
      <c r="B4" s="12" t="s">
        <v>3</v>
      </c>
      <c r="C4" s="13" t="s">
        <v>6</v>
      </c>
      <c r="D4" s="14" t="s">
        <v>7</v>
      </c>
    </row>
    <row r="5" spans="2:4">
      <c r="B5" s="6"/>
      <c r="C5" s="15"/>
      <c r="D5" s="16"/>
    </row>
    <row r="6" spans="2:4">
      <c r="B6" s="91">
        <v>44078</v>
      </c>
      <c r="C6" s="17" t="s">
        <v>8</v>
      </c>
      <c r="D6" s="26">
        <v>1</v>
      </c>
    </row>
    <row r="7" spans="2:4" ht="17">
      <c r="B7" s="91">
        <v>44084</v>
      </c>
      <c r="C7" s="137" t="s">
        <v>124</v>
      </c>
      <c r="D7" s="18">
        <v>1.1000000000000001</v>
      </c>
    </row>
    <row r="8" spans="2:4">
      <c r="B8" s="20"/>
      <c r="C8" s="10"/>
      <c r="D8" s="11"/>
    </row>
  </sheetData>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2"/>
  </sheetPr>
  <dimension ref="B2:C12"/>
  <sheetViews>
    <sheetView workbookViewId="0">
      <selection activeCell="C11" sqref="C11"/>
    </sheetView>
  </sheetViews>
  <sheetFormatPr baseColWidth="10" defaultRowHeight="16"/>
  <cols>
    <col min="1" max="1" width="10.83203125" style="1"/>
    <col min="2" max="2" width="56.1640625" style="1" bestFit="1" customWidth="1"/>
    <col min="3" max="3" width="136.1640625" style="1" bestFit="1" customWidth="1"/>
    <col min="4" max="16384" width="10.83203125" style="1"/>
  </cols>
  <sheetData>
    <row r="2" spans="2:3" ht="21">
      <c r="B2" s="2" t="s">
        <v>20</v>
      </c>
    </row>
    <row r="4" spans="2:3">
      <c r="B4" s="48" t="s">
        <v>21</v>
      </c>
      <c r="C4" s="14" t="s">
        <v>22</v>
      </c>
    </row>
    <row r="5" spans="2:3">
      <c r="B5" s="36"/>
      <c r="C5" s="16"/>
    </row>
    <row r="6" spans="2:3" ht="28" customHeight="1">
      <c r="B6" s="122" t="s">
        <v>41</v>
      </c>
      <c r="C6" s="123" t="s">
        <v>42</v>
      </c>
    </row>
    <row r="7" spans="2:3" ht="28" customHeight="1">
      <c r="B7" s="122" t="s">
        <v>0</v>
      </c>
      <c r="C7" s="124" t="s">
        <v>43</v>
      </c>
    </row>
    <row r="8" spans="2:3" ht="28" customHeight="1">
      <c r="B8" s="122" t="s">
        <v>20</v>
      </c>
      <c r="C8" s="124" t="s">
        <v>23</v>
      </c>
    </row>
    <row r="9" spans="2:3" ht="28" customHeight="1">
      <c r="B9" s="122" t="s">
        <v>24</v>
      </c>
      <c r="C9" s="124" t="s">
        <v>53</v>
      </c>
    </row>
    <row r="10" spans="2:3" ht="28" customHeight="1">
      <c r="B10" s="125" t="s">
        <v>26</v>
      </c>
      <c r="C10" s="124" t="s">
        <v>27</v>
      </c>
    </row>
    <row r="11" spans="2:3" ht="28" customHeight="1">
      <c r="B11" s="126" t="s">
        <v>74</v>
      </c>
      <c r="C11" s="124" t="s">
        <v>54</v>
      </c>
    </row>
    <row r="12" spans="2:3" ht="28" customHeight="1"/>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2"/>
  </sheetPr>
  <dimension ref="B2:B20"/>
  <sheetViews>
    <sheetView workbookViewId="0">
      <selection activeCell="B6" sqref="B6"/>
    </sheetView>
  </sheetViews>
  <sheetFormatPr baseColWidth="10" defaultRowHeight="16"/>
  <cols>
    <col min="1" max="1" width="10.83203125" style="1"/>
    <col min="2" max="2" width="143.83203125" style="1" bestFit="1" customWidth="1"/>
    <col min="3" max="16384" width="10.83203125" style="1"/>
  </cols>
  <sheetData>
    <row r="2" spans="2:2" ht="21">
      <c r="B2" s="2" t="s">
        <v>24</v>
      </c>
    </row>
    <row r="4" spans="2:2">
      <c r="B4" s="48" t="s">
        <v>29</v>
      </c>
    </row>
    <row r="5" spans="2:2">
      <c r="B5" s="40"/>
    </row>
    <row r="6" spans="2:2">
      <c r="B6" s="138"/>
    </row>
    <row r="7" spans="2:2">
      <c r="B7" s="51"/>
    </row>
    <row r="8" spans="2:2">
      <c r="B8" s="52" t="s">
        <v>44</v>
      </c>
    </row>
    <row r="9" spans="2:2">
      <c r="B9" s="53"/>
    </row>
    <row r="10" spans="2:2">
      <c r="B10" s="139" t="s">
        <v>58</v>
      </c>
    </row>
    <row r="11" spans="2:2">
      <c r="B11" s="139" t="s">
        <v>59</v>
      </c>
    </row>
    <row r="12" spans="2:2">
      <c r="B12" s="139" t="s">
        <v>60</v>
      </c>
    </row>
    <row r="13" spans="2:2">
      <c r="B13" s="139" t="s">
        <v>61</v>
      </c>
    </row>
    <row r="14" spans="2:2">
      <c r="B14" s="139" t="s">
        <v>62</v>
      </c>
    </row>
    <row r="15" spans="2:2">
      <c r="B15" s="139" t="s">
        <v>63</v>
      </c>
    </row>
    <row r="16" spans="2:2">
      <c r="B16" s="39"/>
    </row>
    <row r="18" spans="2:2">
      <c r="B18" s="48" t="s">
        <v>28</v>
      </c>
    </row>
    <row r="19" spans="2:2">
      <c r="B19" s="40"/>
    </row>
    <row r="20" spans="2:2" ht="102">
      <c r="B20" s="49" t="s">
        <v>70</v>
      </c>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rgb="FFFFFF00"/>
  </sheetPr>
  <dimension ref="B2:P65"/>
  <sheetViews>
    <sheetView tabSelected="1" topLeftCell="A2" workbookViewId="0">
      <selection activeCell="C16" sqref="C16"/>
    </sheetView>
  </sheetViews>
  <sheetFormatPr baseColWidth="10" defaultRowHeight="16"/>
  <cols>
    <col min="1" max="1" width="10.83203125" style="1"/>
    <col min="2" max="2" width="17.1640625" style="44" customWidth="1"/>
    <col min="3" max="3" width="83.6640625" style="44" bestFit="1" customWidth="1"/>
    <col min="4" max="4" width="7.1640625" style="73" bestFit="1" customWidth="1"/>
    <col min="5" max="5" width="17.1640625" style="82" customWidth="1"/>
    <col min="6" max="6" width="3.83203125" style="82" customWidth="1"/>
    <col min="7" max="7" width="57.1640625" style="1" bestFit="1" customWidth="1"/>
    <col min="8" max="8" width="3.83203125" style="1" customWidth="1"/>
    <col min="9" max="9" width="32.5" style="1" customWidth="1"/>
    <col min="10" max="10" width="4.33203125" style="1" customWidth="1"/>
    <col min="11" max="11" width="56.1640625" style="1" customWidth="1"/>
    <col min="12" max="12" width="9.1640625" style="1" customWidth="1"/>
    <col min="13" max="13" width="125.33203125" style="1" customWidth="1"/>
    <col min="14" max="14" width="6.83203125" style="1" customWidth="1"/>
    <col min="15" max="15" width="50.33203125" style="1" bestFit="1" customWidth="1"/>
    <col min="16" max="16" width="12.1640625" style="1" bestFit="1" customWidth="1"/>
    <col min="17" max="16384" width="10.83203125" style="1"/>
  </cols>
  <sheetData>
    <row r="2" spans="2:16" ht="21">
      <c r="B2" s="2" t="s">
        <v>26</v>
      </c>
      <c r="I2" s="111" t="s">
        <v>69</v>
      </c>
      <c r="J2" s="13"/>
      <c r="K2" s="4"/>
      <c r="L2" s="5"/>
    </row>
    <row r="3" spans="2:16">
      <c r="B3" s="81"/>
      <c r="I3" s="112"/>
      <c r="J3" s="8"/>
      <c r="K3" s="8"/>
      <c r="L3" s="7"/>
    </row>
    <row r="4" spans="2:16">
      <c r="B4" s="33" t="s">
        <v>33</v>
      </c>
      <c r="C4" s="69"/>
      <c r="D4" s="74"/>
      <c r="E4" s="83"/>
      <c r="F4" s="72"/>
      <c r="I4" s="113"/>
      <c r="J4" s="8"/>
      <c r="K4" s="8"/>
      <c r="L4" s="7"/>
    </row>
    <row r="5" spans="2:16" ht="45" customHeight="1">
      <c r="B5" s="154" t="s">
        <v>49</v>
      </c>
      <c r="C5" s="155"/>
      <c r="D5" s="155"/>
      <c r="E5" s="156"/>
      <c r="F5" s="93"/>
      <c r="I5" s="114"/>
      <c r="J5" s="10"/>
      <c r="K5" s="10"/>
      <c r="L5" s="11"/>
    </row>
    <row r="6" spans="2:16" ht="17" thickBot="1"/>
    <row r="7" spans="2:16">
      <c r="B7" s="27" t="s">
        <v>25</v>
      </c>
      <c r="C7" s="71"/>
      <c r="D7" s="75"/>
      <c r="E7" s="84"/>
      <c r="F7" s="84"/>
      <c r="G7" s="34"/>
      <c r="H7" s="34"/>
      <c r="I7" s="34"/>
      <c r="J7" s="34"/>
      <c r="K7" s="55" t="s">
        <v>34</v>
      </c>
      <c r="L7" s="34"/>
      <c r="M7" s="28"/>
      <c r="N7" s="8"/>
      <c r="O7" s="116"/>
      <c r="P7" s="117"/>
    </row>
    <row r="8" spans="2:16">
      <c r="B8" s="45"/>
      <c r="C8" s="68"/>
      <c r="D8" s="76"/>
      <c r="E8" s="72"/>
      <c r="F8" s="72"/>
      <c r="G8" s="8"/>
      <c r="H8" s="8"/>
      <c r="I8" s="8"/>
      <c r="J8" s="8"/>
      <c r="K8" s="19"/>
      <c r="L8" s="8"/>
      <c r="M8" s="29"/>
      <c r="N8" s="8"/>
      <c r="O8" s="113"/>
      <c r="P8" s="115"/>
    </row>
    <row r="9" spans="2:16">
      <c r="B9" s="127" t="s">
        <v>35</v>
      </c>
      <c r="C9" s="128" t="s">
        <v>30</v>
      </c>
      <c r="D9" s="128" t="s">
        <v>37</v>
      </c>
      <c r="E9" s="128" t="s">
        <v>36</v>
      </c>
      <c r="F9" s="128"/>
      <c r="G9" s="128" t="s">
        <v>71</v>
      </c>
      <c r="H9" s="128"/>
      <c r="I9" s="128" t="s">
        <v>31</v>
      </c>
      <c r="J9" s="128"/>
      <c r="K9" s="36" t="s">
        <v>38</v>
      </c>
      <c r="L9" s="36" t="s">
        <v>39</v>
      </c>
      <c r="M9" s="37" t="s">
        <v>33</v>
      </c>
      <c r="N9" s="15"/>
      <c r="O9" s="118" t="s">
        <v>72</v>
      </c>
      <c r="P9" s="119" t="s">
        <v>68</v>
      </c>
    </row>
    <row r="10" spans="2:16">
      <c r="B10" s="129" t="s">
        <v>32</v>
      </c>
      <c r="C10" s="15"/>
      <c r="D10" s="77"/>
      <c r="E10" s="80"/>
      <c r="F10" s="80"/>
      <c r="G10" s="15"/>
      <c r="H10" s="15"/>
      <c r="I10" s="15"/>
      <c r="J10" s="16"/>
      <c r="K10" s="130" t="s">
        <v>64</v>
      </c>
      <c r="L10" s="132" t="b">
        <f>IF(COUNTIF(P:P,0)+COUNTIF(P:P,FALSE)=0,TRUE,FALSE)</f>
        <v>0</v>
      </c>
      <c r="M10" s="41"/>
      <c r="N10" s="15"/>
      <c r="O10" s="113"/>
      <c r="P10" s="115"/>
    </row>
    <row r="11" spans="2:16">
      <c r="B11" s="31"/>
      <c r="C11" s="43" t="s">
        <v>51</v>
      </c>
      <c r="D11" s="106"/>
      <c r="E11" s="43" t="s">
        <v>102</v>
      </c>
      <c r="F11" s="68"/>
      <c r="G11" s="22" t="s">
        <v>67</v>
      </c>
      <c r="H11" s="15"/>
      <c r="I11" s="15"/>
      <c r="J11" s="16"/>
      <c r="K11" s="8"/>
      <c r="L11" s="38"/>
      <c r="M11" s="87"/>
      <c r="N11" s="107"/>
      <c r="O11" s="113" t="s">
        <v>67</v>
      </c>
      <c r="P11" s="115"/>
    </row>
    <row r="12" spans="2:16">
      <c r="B12" s="31"/>
      <c r="C12" s="43" t="s">
        <v>65</v>
      </c>
      <c r="D12" s="106"/>
      <c r="E12" s="43">
        <v>2015</v>
      </c>
      <c r="F12" s="68"/>
      <c r="G12" s="22" t="s">
        <v>66</v>
      </c>
      <c r="H12" s="15"/>
      <c r="I12" s="15"/>
      <c r="J12" s="16"/>
      <c r="K12" s="40" t="s">
        <v>45</v>
      </c>
      <c r="L12" s="133" t="b">
        <f>IF(COUNTBLANK(E11:E54)-COUNTBLANK(C11:C54)=3,TRUE,FALSE)</f>
        <v>0</v>
      </c>
      <c r="M12" s="87"/>
      <c r="N12" s="107"/>
      <c r="O12" s="113" t="s">
        <v>66</v>
      </c>
      <c r="P12" s="115">
        <f>IF(L12=TRUE,1,0)</f>
        <v>0</v>
      </c>
    </row>
    <row r="13" spans="2:16">
      <c r="B13" s="31"/>
      <c r="C13" s="15"/>
      <c r="D13" s="77"/>
      <c r="E13" s="80"/>
      <c r="F13" s="80"/>
      <c r="G13" s="15"/>
      <c r="H13" s="15"/>
      <c r="I13" s="15"/>
      <c r="J13" s="16"/>
      <c r="K13" s="42"/>
      <c r="L13" s="54"/>
      <c r="M13" s="87"/>
      <c r="N13" s="107"/>
      <c r="O13" s="113"/>
      <c r="P13" s="115"/>
    </row>
    <row r="14" spans="2:16">
      <c r="B14" s="31"/>
      <c r="C14" s="15"/>
      <c r="D14" s="77"/>
      <c r="E14" s="80"/>
      <c r="F14" s="80"/>
      <c r="G14" s="15"/>
      <c r="H14" s="15"/>
      <c r="I14" s="15"/>
      <c r="J14" s="16"/>
      <c r="K14" s="42"/>
      <c r="L14" s="54"/>
      <c r="M14" s="62"/>
      <c r="N14" s="108"/>
      <c r="O14" s="113"/>
      <c r="P14" s="115"/>
    </row>
    <row r="15" spans="2:16">
      <c r="B15" s="30"/>
      <c r="C15" s="35" t="s">
        <v>123</v>
      </c>
      <c r="D15" s="78"/>
      <c r="E15" s="79"/>
      <c r="F15" s="79"/>
      <c r="G15" s="35"/>
      <c r="H15" s="35"/>
      <c r="I15" s="35"/>
      <c r="J15" s="56"/>
      <c r="K15" s="36"/>
      <c r="L15" s="36"/>
      <c r="M15" s="37"/>
      <c r="N15" s="15"/>
      <c r="O15" s="113"/>
      <c r="P15" s="115"/>
    </row>
    <row r="16" spans="2:16">
      <c r="B16" s="32" t="s">
        <v>81</v>
      </c>
      <c r="C16" s="15"/>
      <c r="D16" s="77"/>
      <c r="E16" s="80"/>
      <c r="F16" s="80"/>
      <c r="G16" s="15"/>
      <c r="H16" s="15"/>
      <c r="I16" s="15"/>
      <c r="J16" s="15"/>
      <c r="K16" s="131"/>
      <c r="L16" s="136"/>
      <c r="M16" s="88"/>
      <c r="N16" s="15"/>
      <c r="O16" s="113"/>
      <c r="P16" s="115"/>
    </row>
    <row r="17" spans="2:16">
      <c r="B17" s="32"/>
      <c r="C17" s="15"/>
      <c r="D17" s="77"/>
      <c r="E17" s="80"/>
      <c r="F17" s="80"/>
      <c r="G17" s="15"/>
      <c r="H17" s="15"/>
      <c r="I17" s="15"/>
      <c r="J17" s="15"/>
      <c r="K17" s="40"/>
      <c r="L17" s="40"/>
      <c r="M17" s="41"/>
      <c r="N17" s="15"/>
      <c r="O17" s="113"/>
      <c r="P17" s="115"/>
    </row>
    <row r="18" spans="2:16" ht="18" thickBot="1">
      <c r="B18" s="32"/>
      <c r="C18" s="135" t="s">
        <v>85</v>
      </c>
      <c r="D18" s="89"/>
      <c r="E18" s="86"/>
      <c r="F18" s="86"/>
      <c r="G18" s="100"/>
      <c r="H18" s="95"/>
      <c r="I18" s="8"/>
      <c r="J18" s="8"/>
      <c r="K18" s="131" t="s">
        <v>40</v>
      </c>
      <c r="L18" s="140" t="b">
        <f>IF(SUM(E19:E20)=1,TRUE,SUM(E19:E20))</f>
        <v>1</v>
      </c>
      <c r="M18" s="88" t="str">
        <f>IF(L18=TRUE," ","Please adjust the percentages on the left. You might find it usefule to temporarily define one share as '1-sum( all others )' ")</f>
        <v xml:space="preserve"> </v>
      </c>
      <c r="N18" s="46"/>
      <c r="O18" s="113"/>
      <c r="P18" s="115"/>
    </row>
    <row r="19" spans="2:16" ht="17" thickBot="1">
      <c r="B19" s="32"/>
      <c r="C19" s="134" t="s">
        <v>75</v>
      </c>
      <c r="D19" s="90" t="s">
        <v>77</v>
      </c>
      <c r="E19" s="150"/>
      <c r="F19" s="94"/>
      <c r="G19" s="101"/>
      <c r="H19" s="98"/>
      <c r="I19" s="99"/>
      <c r="J19" s="7"/>
      <c r="K19" s="141"/>
      <c r="L19" s="142"/>
      <c r="M19" s="88" t="str">
        <f>IF(ABS(L19)&lt;0.03," ","Consider adjusting your inputs that influence the demand for electricity.")</f>
        <v xml:space="preserve"> </v>
      </c>
      <c r="N19" s="46"/>
      <c r="O19" s="113" t="s">
        <v>89</v>
      </c>
      <c r="P19" s="115"/>
    </row>
    <row r="20" spans="2:16" ht="17" thickBot="1">
      <c r="B20" s="32"/>
      <c r="C20" s="134" t="s">
        <v>76</v>
      </c>
      <c r="D20" s="90" t="s">
        <v>77</v>
      </c>
      <c r="E20" s="150">
        <f>1-E19</f>
        <v>1</v>
      </c>
      <c r="F20" s="94"/>
      <c r="G20" s="101"/>
      <c r="H20" s="98"/>
      <c r="I20" s="99"/>
      <c r="J20" s="7"/>
      <c r="K20" s="141"/>
      <c r="L20" s="142"/>
      <c r="M20" s="88"/>
      <c r="N20" s="46"/>
      <c r="O20" s="113" t="s">
        <v>90</v>
      </c>
      <c r="P20" s="115"/>
    </row>
    <row r="21" spans="2:16" ht="17" thickBot="1">
      <c r="B21" s="32"/>
      <c r="C21" s="134"/>
      <c r="D21" s="148"/>
      <c r="E21" s="151"/>
      <c r="F21" s="94"/>
      <c r="G21" s="98"/>
      <c r="H21" s="98"/>
      <c r="I21" s="17"/>
      <c r="J21" s="8"/>
      <c r="K21" s="141"/>
      <c r="L21" s="140" t="b">
        <f>IF(SUM(E22:E23)=1,TRUE,SUM(E22:E23))</f>
        <v>1</v>
      </c>
      <c r="M21" s="88"/>
      <c r="N21" s="46"/>
      <c r="O21" s="113"/>
      <c r="P21" s="115"/>
    </row>
    <row r="22" spans="2:16" ht="17" thickBot="1">
      <c r="B22" s="32"/>
      <c r="C22" s="134" t="s">
        <v>84</v>
      </c>
      <c r="D22" s="106" t="s">
        <v>77</v>
      </c>
      <c r="E22" s="150"/>
      <c r="F22" s="94"/>
      <c r="H22" s="98"/>
      <c r="I22" s="99"/>
      <c r="J22" s="8"/>
      <c r="K22" s="141"/>
      <c r="L22" s="142"/>
      <c r="M22" s="88"/>
      <c r="N22" s="46"/>
      <c r="O22" s="113" t="s">
        <v>91</v>
      </c>
      <c r="P22" s="115"/>
    </row>
    <row r="23" spans="2:16" ht="17" thickBot="1">
      <c r="B23" s="32"/>
      <c r="C23" s="134" t="s">
        <v>76</v>
      </c>
      <c r="D23" s="106" t="s">
        <v>77</v>
      </c>
      <c r="E23" s="150">
        <f>1-E22</f>
        <v>1</v>
      </c>
      <c r="F23" s="94"/>
      <c r="G23" s="101"/>
      <c r="H23" s="98"/>
      <c r="I23" s="99"/>
      <c r="J23" s="8"/>
      <c r="K23" s="141"/>
      <c r="L23" s="142"/>
      <c r="M23" s="88"/>
      <c r="N23" s="46"/>
      <c r="O23" s="113" t="s">
        <v>92</v>
      </c>
      <c r="P23" s="115"/>
    </row>
    <row r="24" spans="2:16">
      <c r="B24" s="32"/>
      <c r="C24" s="15"/>
      <c r="D24" s="77"/>
      <c r="E24" s="152"/>
      <c r="F24" s="80"/>
      <c r="G24" s="15"/>
      <c r="H24" s="15"/>
      <c r="I24" s="15"/>
      <c r="J24" s="15"/>
      <c r="K24" s="40"/>
      <c r="L24" s="40"/>
      <c r="M24" s="41"/>
      <c r="N24" s="15"/>
      <c r="O24" s="113"/>
      <c r="P24" s="115"/>
    </row>
    <row r="25" spans="2:16" ht="18" thickBot="1">
      <c r="B25" s="32"/>
      <c r="C25" s="135" t="s">
        <v>82</v>
      </c>
      <c r="D25" s="89"/>
      <c r="E25" s="86"/>
      <c r="F25" s="86"/>
      <c r="G25" s="100"/>
      <c r="H25" s="95"/>
      <c r="I25" s="8"/>
      <c r="J25" s="8"/>
      <c r="K25" s="131" t="s">
        <v>40</v>
      </c>
      <c r="L25" s="136" t="b">
        <f>IF(SUM(E26:E27)=1,TRUE,SUM(E26:E27))</f>
        <v>1</v>
      </c>
      <c r="M25" s="88" t="str">
        <f>IF(L25=TRUE," ","Please adjust the percentages on the left. You might find it usefule to temporarily define one share as '1-sum( all others )' ")</f>
        <v xml:space="preserve"> </v>
      </c>
      <c r="N25" s="46"/>
      <c r="O25" s="113"/>
      <c r="P25" s="115"/>
    </row>
    <row r="26" spans="2:16" ht="17" thickBot="1">
      <c r="B26" s="32"/>
      <c r="C26" s="134" t="s">
        <v>75</v>
      </c>
      <c r="D26" s="90" t="s">
        <v>77</v>
      </c>
      <c r="E26" s="150"/>
      <c r="F26" s="94"/>
      <c r="G26" s="101"/>
      <c r="H26" s="98"/>
      <c r="I26" s="99"/>
      <c r="J26" s="7"/>
      <c r="K26" s="141"/>
      <c r="L26" s="142"/>
      <c r="M26" s="88" t="str">
        <f>IF(ABS(L26)&lt;0.03," ","Consider adjusting your inputs that influence the demand for electricity.")</f>
        <v xml:space="preserve"> </v>
      </c>
      <c r="N26" s="46"/>
      <c r="O26" s="113" t="s">
        <v>79</v>
      </c>
      <c r="P26" s="115"/>
    </row>
    <row r="27" spans="2:16" ht="17" thickBot="1">
      <c r="B27" s="32"/>
      <c r="C27" s="134" t="s">
        <v>76</v>
      </c>
      <c r="D27" s="90" t="s">
        <v>77</v>
      </c>
      <c r="E27" s="150">
        <f>1-E26</f>
        <v>1</v>
      </c>
      <c r="F27" s="94"/>
      <c r="G27" s="101"/>
      <c r="H27" s="98"/>
      <c r="I27" s="99"/>
      <c r="J27" s="7"/>
      <c r="K27" s="141"/>
      <c r="L27" s="142"/>
      <c r="M27" s="88"/>
      <c r="N27" s="46"/>
      <c r="O27" s="113" t="s">
        <v>83</v>
      </c>
      <c r="P27" s="115"/>
    </row>
    <row r="28" spans="2:16" ht="17" thickBot="1">
      <c r="B28" s="32"/>
      <c r="C28" s="134"/>
      <c r="D28" s="106"/>
      <c r="E28" s="153"/>
      <c r="F28" s="94"/>
      <c r="G28" s="101"/>
      <c r="H28" s="98"/>
      <c r="I28" s="8"/>
      <c r="J28" s="8"/>
      <c r="K28" s="141"/>
      <c r="L28" s="136" t="b">
        <f>IF(SUM(E29:E30)=1,TRUE,SUM(E29:E30))</f>
        <v>1</v>
      </c>
      <c r="M28" s="88"/>
      <c r="N28" s="46"/>
      <c r="O28" s="113"/>
      <c r="P28" s="115"/>
    </row>
    <row r="29" spans="2:16" ht="17" thickBot="1">
      <c r="B29" s="32"/>
      <c r="C29" s="134" t="s">
        <v>84</v>
      </c>
      <c r="D29" s="106" t="s">
        <v>77</v>
      </c>
      <c r="E29" s="150"/>
      <c r="F29" s="94"/>
      <c r="H29" s="98"/>
      <c r="I29" s="99"/>
      <c r="J29" s="8"/>
      <c r="K29" s="141"/>
      <c r="L29" s="142"/>
      <c r="M29" s="88"/>
      <c r="N29" s="46"/>
      <c r="O29" s="113" t="s">
        <v>86</v>
      </c>
      <c r="P29" s="115"/>
    </row>
    <row r="30" spans="2:16" ht="17" thickBot="1">
      <c r="B30" s="32"/>
      <c r="C30" s="134" t="s">
        <v>76</v>
      </c>
      <c r="D30" s="106" t="s">
        <v>77</v>
      </c>
      <c r="E30" s="150">
        <f>1-E29</f>
        <v>1</v>
      </c>
      <c r="F30" s="94"/>
      <c r="G30" s="101"/>
      <c r="H30" s="98"/>
      <c r="I30" s="99"/>
      <c r="J30" s="8"/>
      <c r="K30" s="141"/>
      <c r="L30" s="142"/>
      <c r="M30" s="88"/>
      <c r="N30" s="46"/>
      <c r="O30" s="113" t="s">
        <v>87</v>
      </c>
      <c r="P30" s="115"/>
    </row>
    <row r="31" spans="2:16">
      <c r="B31" s="32"/>
      <c r="C31" s="134"/>
      <c r="D31" s="106"/>
      <c r="E31" s="151"/>
      <c r="F31" s="94"/>
      <c r="G31" s="101"/>
      <c r="H31" s="98"/>
      <c r="I31" s="17"/>
      <c r="J31" s="8"/>
      <c r="K31" s="141"/>
      <c r="L31" s="142"/>
      <c r="M31" s="88"/>
      <c r="N31" s="46"/>
      <c r="O31" s="113"/>
      <c r="P31" s="115"/>
    </row>
    <row r="32" spans="2:16" ht="18" thickBot="1">
      <c r="B32" s="32"/>
      <c r="C32" s="135" t="s">
        <v>95</v>
      </c>
      <c r="D32" s="89"/>
      <c r="E32" s="86"/>
      <c r="F32" s="86"/>
      <c r="G32" s="100"/>
      <c r="H32" s="95"/>
      <c r="I32" s="8"/>
      <c r="J32" s="8"/>
      <c r="K32" s="131" t="s">
        <v>40</v>
      </c>
      <c r="L32" s="136" t="b">
        <f>IF(SUM(E33:E34)=1,TRUE,SUM(E33:E34))</f>
        <v>1</v>
      </c>
      <c r="M32" s="88" t="str">
        <f>IF(L32=TRUE," ","Please adjust the percentages on the left. You might find it usefule to temporarily define one share as '1-sum( all others )' ")</f>
        <v xml:space="preserve"> </v>
      </c>
      <c r="N32" s="46"/>
      <c r="O32" s="113"/>
      <c r="P32" s="115"/>
    </row>
    <row r="33" spans="2:16" ht="17" thickBot="1">
      <c r="B33" s="32"/>
      <c r="C33" s="134" t="s">
        <v>75</v>
      </c>
      <c r="D33" s="90" t="s">
        <v>77</v>
      </c>
      <c r="E33" s="150"/>
      <c r="F33" s="94"/>
      <c r="G33" s="101"/>
      <c r="H33" s="98"/>
      <c r="I33" s="99"/>
      <c r="J33" s="7"/>
      <c r="K33" s="141"/>
      <c r="L33" s="142"/>
      <c r="M33" s="88" t="str">
        <f>IF(ABS(L33)&lt;0.03," ","Consider adjusting your inputs that influence the demand for electricity.")</f>
        <v xml:space="preserve"> </v>
      </c>
      <c r="N33" s="46"/>
      <c r="O33" s="113" t="s">
        <v>96</v>
      </c>
      <c r="P33" s="115"/>
    </row>
    <row r="34" spans="2:16" ht="17" thickBot="1">
      <c r="B34" s="32"/>
      <c r="C34" s="134" t="s">
        <v>76</v>
      </c>
      <c r="D34" s="90" t="s">
        <v>77</v>
      </c>
      <c r="E34" s="150">
        <f>1-E33</f>
        <v>1</v>
      </c>
      <c r="F34" s="94"/>
      <c r="G34" s="101"/>
      <c r="H34" s="98"/>
      <c r="I34" s="99"/>
      <c r="J34" s="7"/>
      <c r="K34" s="141"/>
      <c r="L34" s="142"/>
      <c r="M34" s="88"/>
      <c r="N34" s="46"/>
      <c r="O34" s="113" t="s">
        <v>97</v>
      </c>
      <c r="P34" s="115"/>
    </row>
    <row r="35" spans="2:16" ht="17" thickBot="1">
      <c r="B35" s="32"/>
      <c r="C35" s="134"/>
      <c r="D35" s="106"/>
      <c r="E35" s="153"/>
      <c r="F35" s="94"/>
      <c r="G35" s="101"/>
      <c r="H35" s="98"/>
      <c r="I35" s="8"/>
      <c r="J35" s="8"/>
      <c r="K35" s="141"/>
      <c r="L35" s="136" t="b">
        <f>IF(SUM(E36:E37)=1,TRUE,SUM(E36:E37))</f>
        <v>1</v>
      </c>
      <c r="M35" s="88"/>
      <c r="N35" s="46"/>
      <c r="O35" s="113"/>
      <c r="P35" s="115"/>
    </row>
    <row r="36" spans="2:16" ht="17" thickBot="1">
      <c r="B36" s="32"/>
      <c r="C36" s="134" t="s">
        <v>84</v>
      </c>
      <c r="D36" s="106" t="s">
        <v>77</v>
      </c>
      <c r="E36" s="150"/>
      <c r="F36" s="94"/>
      <c r="H36" s="98"/>
      <c r="I36" s="99"/>
      <c r="J36" s="8"/>
      <c r="K36" s="141"/>
      <c r="L36" s="142"/>
      <c r="M36" s="88"/>
      <c r="N36" s="46"/>
      <c r="O36" s="113" t="s">
        <v>98</v>
      </c>
      <c r="P36" s="115"/>
    </row>
    <row r="37" spans="2:16" ht="17" thickBot="1">
      <c r="B37" s="32"/>
      <c r="C37" s="134" t="s">
        <v>76</v>
      </c>
      <c r="D37" s="106" t="s">
        <v>77</v>
      </c>
      <c r="E37" s="150">
        <f>1-E36</f>
        <v>1</v>
      </c>
      <c r="F37" s="94"/>
      <c r="G37" s="101"/>
      <c r="H37" s="98"/>
      <c r="I37" s="99"/>
      <c r="J37" s="8"/>
      <c r="K37" s="141"/>
      <c r="L37" s="142"/>
      <c r="M37" s="88"/>
      <c r="N37" s="46"/>
      <c r="O37" s="113" t="s">
        <v>99</v>
      </c>
      <c r="P37" s="115"/>
    </row>
    <row r="38" spans="2:16">
      <c r="B38" s="32"/>
      <c r="C38" s="134"/>
      <c r="D38" s="106"/>
      <c r="E38" s="151"/>
      <c r="F38" s="94"/>
      <c r="G38" s="101"/>
      <c r="H38" s="98"/>
      <c r="I38" s="17"/>
      <c r="J38" s="8"/>
      <c r="K38" s="141"/>
      <c r="L38" s="142"/>
      <c r="M38" s="88"/>
      <c r="N38" s="46"/>
      <c r="O38" s="113"/>
      <c r="P38" s="115"/>
    </row>
    <row r="39" spans="2:16" ht="17" thickBot="1">
      <c r="B39" s="32" t="s">
        <v>103</v>
      </c>
      <c r="C39" s="134"/>
      <c r="D39" s="106"/>
      <c r="E39" s="151"/>
      <c r="F39" s="94"/>
      <c r="G39" s="101"/>
      <c r="H39" s="98"/>
      <c r="I39" s="17"/>
      <c r="J39" s="8"/>
      <c r="K39" s="141"/>
      <c r="L39" s="140" t="b">
        <f>IF(SUM(E40:E41)=1,TRUE,SUM(E40:E41))</f>
        <v>1</v>
      </c>
      <c r="M39" s="88"/>
      <c r="N39" s="46"/>
      <c r="O39" s="113"/>
      <c r="P39" s="115"/>
    </row>
    <row r="40" spans="2:16" ht="17" thickBot="1">
      <c r="B40" s="32"/>
      <c r="C40" s="134" t="s">
        <v>75</v>
      </c>
      <c r="D40" s="90" t="s">
        <v>77</v>
      </c>
      <c r="E40" s="150"/>
      <c r="F40" s="94"/>
      <c r="G40" s="101"/>
      <c r="H40" s="98"/>
      <c r="I40" s="99"/>
      <c r="J40" s="7"/>
      <c r="K40" s="141"/>
      <c r="L40" s="142"/>
      <c r="M40" s="88" t="str">
        <f>IF(ABS(L40)&lt;0.03," ","Consider adjusting your inputs that influence the demand for electricity.")</f>
        <v xml:space="preserve"> </v>
      </c>
      <c r="N40" s="46"/>
      <c r="O40" s="113" t="s">
        <v>104</v>
      </c>
      <c r="P40" s="115"/>
    </row>
    <row r="41" spans="2:16" ht="17" thickBot="1">
      <c r="B41" s="32"/>
      <c r="C41" s="134" t="s">
        <v>76</v>
      </c>
      <c r="D41" s="90" t="s">
        <v>77</v>
      </c>
      <c r="E41" s="150">
        <f>1-E40</f>
        <v>1</v>
      </c>
      <c r="F41" s="94"/>
      <c r="G41" s="101"/>
      <c r="H41" s="98"/>
      <c r="I41" s="99"/>
      <c r="J41" s="7"/>
      <c r="K41" s="141"/>
      <c r="L41" s="142"/>
      <c r="M41" s="88"/>
      <c r="N41" s="46"/>
      <c r="O41" s="113" t="s">
        <v>105</v>
      </c>
      <c r="P41" s="115"/>
    </row>
    <row r="42" spans="2:16" ht="17" thickBot="1">
      <c r="B42" s="32"/>
      <c r="C42" s="134"/>
      <c r="D42" s="148"/>
      <c r="E42" s="151"/>
      <c r="F42" s="94"/>
      <c r="G42" s="98"/>
      <c r="H42" s="98"/>
      <c r="I42" s="17"/>
      <c r="J42" s="8"/>
      <c r="K42" s="141"/>
      <c r="L42" s="140" t="b">
        <f>IF(SUM(E43:E44)=1,TRUE,SUM(E43:E44))</f>
        <v>1</v>
      </c>
      <c r="M42" s="88"/>
      <c r="N42" s="46"/>
      <c r="O42" s="113"/>
      <c r="P42" s="115"/>
    </row>
    <row r="43" spans="2:16" ht="17" thickBot="1">
      <c r="B43" s="32"/>
      <c r="C43" s="134" t="s">
        <v>84</v>
      </c>
      <c r="D43" s="106" t="s">
        <v>77</v>
      </c>
      <c r="E43" s="150"/>
      <c r="F43" s="94"/>
      <c r="H43" s="98"/>
      <c r="I43" s="99"/>
      <c r="J43" s="8"/>
      <c r="K43" s="141"/>
      <c r="L43" s="142"/>
      <c r="M43" s="88"/>
      <c r="N43" s="46"/>
      <c r="O43" s="113" t="s">
        <v>106</v>
      </c>
      <c r="P43" s="115"/>
    </row>
    <row r="44" spans="2:16" ht="17" thickBot="1">
      <c r="B44" s="32"/>
      <c r="C44" s="134" t="s">
        <v>76</v>
      </c>
      <c r="D44" s="106" t="s">
        <v>77</v>
      </c>
      <c r="E44" s="150">
        <f>1-E43</f>
        <v>1</v>
      </c>
      <c r="F44" s="94"/>
      <c r="G44" s="101"/>
      <c r="H44" s="98"/>
      <c r="I44" s="99"/>
      <c r="J44" s="8"/>
      <c r="K44" s="141"/>
      <c r="L44" s="142"/>
      <c r="M44" s="88"/>
      <c r="N44" s="46"/>
      <c r="O44" s="113" t="s">
        <v>107</v>
      </c>
      <c r="P44" s="115"/>
    </row>
    <row r="45" spans="2:16">
      <c r="B45" s="32"/>
      <c r="C45" s="134"/>
      <c r="D45" s="106"/>
      <c r="E45" s="151"/>
      <c r="F45" s="94"/>
      <c r="G45" s="101"/>
      <c r="H45" s="98"/>
      <c r="I45" s="17"/>
      <c r="J45" s="8"/>
      <c r="K45" s="141"/>
      <c r="L45" s="142"/>
      <c r="M45" s="88"/>
      <c r="N45" s="46"/>
      <c r="O45" s="113"/>
      <c r="P45" s="115"/>
    </row>
    <row r="46" spans="2:16">
      <c r="B46" s="32"/>
      <c r="C46" s="134"/>
      <c r="D46" s="106"/>
      <c r="E46" s="151"/>
      <c r="F46" s="94"/>
      <c r="G46" s="101"/>
      <c r="H46" s="98"/>
      <c r="I46" s="17"/>
      <c r="J46" s="8"/>
      <c r="K46" s="141"/>
      <c r="L46" s="142"/>
      <c r="M46" s="88"/>
      <c r="N46" s="46"/>
      <c r="O46" s="113"/>
      <c r="P46" s="115"/>
    </row>
    <row r="47" spans="2:16" ht="17" thickBot="1">
      <c r="B47" s="32" t="s">
        <v>108</v>
      </c>
      <c r="C47" s="134"/>
      <c r="D47" s="106"/>
      <c r="E47" s="151"/>
      <c r="F47" s="94"/>
      <c r="G47" s="101"/>
      <c r="H47" s="98"/>
      <c r="I47" s="17"/>
      <c r="J47" s="8"/>
      <c r="K47" s="141"/>
      <c r="L47" s="140" t="b">
        <f>IF(SUM(E48:E49)=1,TRUE,SUM(E48:E49))</f>
        <v>1</v>
      </c>
      <c r="M47" s="88"/>
      <c r="N47" s="46"/>
      <c r="O47" s="113"/>
      <c r="P47" s="115"/>
    </row>
    <row r="48" spans="2:16" ht="17" thickBot="1">
      <c r="B48" s="32"/>
      <c r="C48" s="134" t="s">
        <v>75</v>
      </c>
      <c r="D48" s="90" t="s">
        <v>77</v>
      </c>
      <c r="E48" s="150"/>
      <c r="F48" s="94"/>
      <c r="G48" s="101"/>
      <c r="H48" s="98"/>
      <c r="I48" s="99"/>
      <c r="J48" s="7"/>
      <c r="K48" s="141"/>
      <c r="L48" s="142"/>
      <c r="M48" s="88" t="str">
        <f>IF(ABS(L48)&lt;0.03," ","Consider adjusting your inputs that influence the demand for electricity.")</f>
        <v xml:space="preserve"> </v>
      </c>
      <c r="N48" s="46"/>
      <c r="O48" s="113" t="s">
        <v>109</v>
      </c>
      <c r="P48" s="115"/>
    </row>
    <row r="49" spans="2:16" ht="17" thickBot="1">
      <c r="B49" s="32"/>
      <c r="C49" s="134" t="s">
        <v>76</v>
      </c>
      <c r="D49" s="90" t="s">
        <v>77</v>
      </c>
      <c r="E49" s="150">
        <f>1-E48</f>
        <v>1</v>
      </c>
      <c r="F49" s="94"/>
      <c r="G49" s="101"/>
      <c r="H49" s="98"/>
      <c r="I49" s="99"/>
      <c r="J49" s="7"/>
      <c r="K49" s="141"/>
      <c r="L49" s="142"/>
      <c r="M49" s="88"/>
      <c r="N49" s="46"/>
      <c r="O49" s="113" t="s">
        <v>110</v>
      </c>
      <c r="P49" s="115"/>
    </row>
    <row r="50" spans="2:16" ht="17" thickBot="1">
      <c r="B50" s="32"/>
      <c r="C50" s="134"/>
      <c r="D50" s="148"/>
      <c r="E50" s="151"/>
      <c r="F50" s="94"/>
      <c r="G50" s="98"/>
      <c r="H50" s="98"/>
      <c r="I50" s="17"/>
      <c r="J50" s="8"/>
      <c r="K50" s="141"/>
      <c r="L50" s="140" t="b">
        <f>IF(SUM(E51:E52)=1,TRUE,SUM(E51:E52))</f>
        <v>1</v>
      </c>
      <c r="M50" s="88"/>
      <c r="N50" s="46"/>
      <c r="O50" s="113"/>
      <c r="P50" s="115"/>
    </row>
    <row r="51" spans="2:16" ht="17" thickBot="1">
      <c r="B51" s="32"/>
      <c r="C51" s="134" t="s">
        <v>84</v>
      </c>
      <c r="D51" s="106" t="s">
        <v>77</v>
      </c>
      <c r="E51" s="150"/>
      <c r="F51" s="94"/>
      <c r="H51" s="98"/>
      <c r="I51" s="99"/>
      <c r="J51" s="8"/>
      <c r="K51" s="141"/>
      <c r="L51" s="142"/>
      <c r="M51" s="88"/>
      <c r="N51" s="46"/>
      <c r="O51" s="113" t="s">
        <v>111</v>
      </c>
      <c r="P51" s="115"/>
    </row>
    <row r="52" spans="2:16" ht="17" thickBot="1">
      <c r="B52" s="32"/>
      <c r="C52" s="134" t="s">
        <v>76</v>
      </c>
      <c r="D52" s="106" t="s">
        <v>77</v>
      </c>
      <c r="E52" s="150">
        <f>1-E51</f>
        <v>1</v>
      </c>
      <c r="F52" s="94"/>
      <c r="G52" s="101"/>
      <c r="H52" s="98"/>
      <c r="I52" s="99"/>
      <c r="J52" s="8"/>
      <c r="K52" s="141"/>
      <c r="L52" s="142"/>
      <c r="M52" s="88"/>
      <c r="N52" s="46"/>
      <c r="O52" s="113" t="s">
        <v>112</v>
      </c>
      <c r="P52" s="115"/>
    </row>
    <row r="53" spans="2:16">
      <c r="B53" s="32"/>
      <c r="C53" s="134"/>
      <c r="D53" s="106"/>
      <c r="E53" s="149"/>
      <c r="F53" s="94"/>
      <c r="G53" s="101"/>
      <c r="H53" s="98"/>
      <c r="I53" s="17"/>
      <c r="J53" s="8"/>
      <c r="K53" s="141"/>
      <c r="L53" s="142"/>
      <c r="M53" s="88"/>
      <c r="N53" s="46"/>
      <c r="O53" s="113"/>
      <c r="P53" s="115"/>
    </row>
    <row r="54" spans="2:16" ht="17" thickBot="1">
      <c r="B54" s="109"/>
      <c r="C54" s="70"/>
      <c r="D54" s="143"/>
      <c r="E54" s="85"/>
      <c r="F54" s="85"/>
      <c r="G54" s="103"/>
      <c r="H54" s="97"/>
      <c r="I54" s="47"/>
      <c r="J54" s="47"/>
      <c r="K54" s="144"/>
      <c r="L54" s="144"/>
      <c r="M54" s="145"/>
      <c r="N54" s="46"/>
      <c r="O54" s="146"/>
      <c r="P54" s="147"/>
    </row>
    <row r="55" spans="2:16">
      <c r="G55" s="102"/>
      <c r="H55" s="96"/>
    </row>
    <row r="56" spans="2:16">
      <c r="G56" s="102"/>
      <c r="H56" s="96"/>
    </row>
    <row r="57" spans="2:16">
      <c r="G57" s="104"/>
    </row>
    <row r="58" spans="2:16">
      <c r="G58" s="104"/>
    </row>
    <row r="59" spans="2:16">
      <c r="G59" s="105"/>
      <c r="H59" s="66"/>
      <c r="I59" s="66"/>
      <c r="J59" s="66"/>
      <c r="K59" s="66"/>
    </row>
    <row r="60" spans="2:16">
      <c r="G60" s="105"/>
      <c r="H60" s="66"/>
      <c r="I60" s="66"/>
      <c r="J60" s="66"/>
      <c r="K60" s="66"/>
    </row>
    <row r="61" spans="2:16">
      <c r="G61" s="105"/>
      <c r="H61" s="66"/>
      <c r="I61" s="66"/>
      <c r="J61" s="66"/>
      <c r="K61" s="66"/>
    </row>
    <row r="62" spans="2:16">
      <c r="G62" s="105"/>
      <c r="H62" s="66"/>
      <c r="I62" s="66"/>
      <c r="J62" s="66"/>
      <c r="K62" s="66"/>
    </row>
    <row r="63" spans="2:16">
      <c r="G63" s="105"/>
      <c r="H63" s="66"/>
      <c r="I63" s="66"/>
      <c r="J63" s="66"/>
      <c r="K63" s="66"/>
    </row>
    <row r="64" spans="2:16">
      <c r="G64" s="105"/>
      <c r="H64" s="66"/>
      <c r="I64" s="66"/>
      <c r="J64" s="66"/>
      <c r="K64" s="66"/>
    </row>
    <row r="65" spans="7:11">
      <c r="G65" s="105"/>
      <c r="H65" s="66"/>
      <c r="I65" s="66"/>
      <c r="J65" s="66"/>
      <c r="K65" s="66"/>
    </row>
  </sheetData>
  <mergeCells count="1">
    <mergeCell ref="B5:E5"/>
  </mergeCells>
  <conditionalFormatting sqref="L10">
    <cfRule type="cellIs" dxfId="11" priority="28" operator="equal">
      <formula>TRUE</formula>
    </cfRule>
  </conditionalFormatting>
  <conditionalFormatting sqref="L12">
    <cfRule type="cellIs" dxfId="10" priority="27" operator="equal">
      <formula>TRUE</formula>
    </cfRule>
  </conditionalFormatting>
  <conditionalFormatting sqref="L18">
    <cfRule type="cellIs" dxfId="9" priority="10" operator="equal">
      <formula>TRUE</formula>
    </cfRule>
  </conditionalFormatting>
  <conditionalFormatting sqref="L25">
    <cfRule type="cellIs" dxfId="8" priority="9" operator="equal">
      <formula>TRUE</formula>
    </cfRule>
  </conditionalFormatting>
  <conditionalFormatting sqref="L32">
    <cfRule type="cellIs" dxfId="7" priority="8" operator="equal">
      <formula>TRUE</formula>
    </cfRule>
  </conditionalFormatting>
  <conditionalFormatting sqref="L21">
    <cfRule type="cellIs" dxfId="6" priority="7" operator="equal">
      <formula>TRUE</formula>
    </cfRule>
  </conditionalFormatting>
  <conditionalFormatting sqref="L28">
    <cfRule type="cellIs" dxfId="5" priority="6" operator="equal">
      <formula>TRUE</formula>
    </cfRule>
  </conditionalFormatting>
  <conditionalFormatting sqref="L35">
    <cfRule type="cellIs" dxfId="4" priority="5" operator="equal">
      <formula>TRUE</formula>
    </cfRule>
  </conditionalFormatting>
  <conditionalFormatting sqref="L42">
    <cfRule type="cellIs" dxfId="3" priority="4" operator="equal">
      <formula>TRUE</formula>
    </cfRule>
  </conditionalFormatting>
  <conditionalFormatting sqref="L39">
    <cfRule type="cellIs" dxfId="2" priority="3" operator="equal">
      <formula>TRUE</formula>
    </cfRule>
  </conditionalFormatting>
  <conditionalFormatting sqref="L47">
    <cfRule type="cellIs" dxfId="1" priority="1" operator="equal">
      <formula>TRUE</formula>
    </cfRule>
  </conditionalFormatting>
  <conditionalFormatting sqref="L50">
    <cfRule type="cellIs" dxfId="0" priority="2" operator="equal">
      <formula>TRUE</formula>
    </cfRule>
  </conditionalFormatting>
  <dataValidations count="1">
    <dataValidation type="decimal" operator="greaterThanOrEqual" allowBlank="1" showInputMessage="1" showErrorMessage="1" errorTitle="Number Range" error="You may only enter positive numbers here. " sqref="E19:E23 E26:E31 E33:E53" xr:uid="{00000000-0002-0000-0600-000000000000}">
      <formula1>0</formula1>
    </dataValidation>
  </dataValidation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3073" r:id="rId3" name="import_data">
              <controlPr defaultSize="0" print="0" autoFill="0" autoPict="0" macro="[1]!import_data_button">
                <anchor moveWithCells="1" sizeWithCells="1">
                  <from>
                    <xdr:col>8</xdr:col>
                    <xdr:colOff>101600</xdr:colOff>
                    <xdr:row>2</xdr:row>
                    <xdr:rowOff>38100</xdr:rowOff>
                  </from>
                  <to>
                    <xdr:col>10</xdr:col>
                    <xdr:colOff>3771900</xdr:colOff>
                    <xdr:row>3</xdr:row>
                    <xdr:rowOff>63500</xdr:rowOff>
                  </to>
                </anchor>
              </controlPr>
            </control>
          </mc:Choice>
        </mc:AlternateContent>
        <mc:AlternateContent xmlns:mc="http://schemas.openxmlformats.org/markup-compatibility/2006">
          <mc:Choice Requires="x14">
            <control shapeId="3074" r:id="rId4" name="export_data">
              <controlPr defaultSize="0" print="0" autoFill="0" autoPict="0" macro="[1]!export_data_button" altText="export to 'data/…/ouput/molecules’ folder">
                <anchor moveWithCells="1" sizeWithCells="1">
                  <from>
                    <xdr:col>8</xdr:col>
                    <xdr:colOff>139700</xdr:colOff>
                    <xdr:row>4</xdr:row>
                    <xdr:rowOff>279400</xdr:rowOff>
                  </from>
                  <to>
                    <xdr:col>10</xdr:col>
                    <xdr:colOff>3810000</xdr:colOff>
                    <xdr:row>4</xdr:row>
                    <xdr:rowOff>495300</xdr:rowOff>
                  </to>
                </anchor>
              </controlPr>
            </control>
          </mc:Choice>
        </mc:AlternateContent>
        <mc:AlternateContent xmlns:mc="http://schemas.openxmlformats.org/markup-compatibility/2006">
          <mc:Choice Requires="x14">
            <control shapeId="3076" r:id="rId5" name="select_dashboard">
              <controlPr defaultSize="0" print="0" autoFill="0" autoPict="0" macro="[1]!select_dashboard_values">
                <anchor moveWithCells="1" sizeWithCells="1">
                  <from>
                    <xdr:col>8</xdr:col>
                    <xdr:colOff>2273300</xdr:colOff>
                    <xdr:row>3</xdr:row>
                    <xdr:rowOff>152400</xdr:rowOff>
                  </from>
                  <to>
                    <xdr:col>10</xdr:col>
                    <xdr:colOff>3784600</xdr:colOff>
                    <xdr:row>4</xdr:row>
                    <xdr:rowOff>177800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89827-6F4D-9449-B143-3F7F308824C1}">
  <sheetPr>
    <tabColor theme="7" tint="0.39997558519241921"/>
  </sheetPr>
  <dimension ref="A1:B4"/>
  <sheetViews>
    <sheetView workbookViewId="0">
      <selection activeCell="B5" sqref="B5"/>
    </sheetView>
  </sheetViews>
  <sheetFormatPr baseColWidth="10" defaultRowHeight="16"/>
  <cols>
    <col min="1" max="1" width="56.83203125" bestFit="1" customWidth="1"/>
    <col min="2" max="2" width="14.6640625" bestFit="1" customWidth="1"/>
  </cols>
  <sheetData>
    <row r="1" spans="1:2">
      <c r="A1" t="s">
        <v>93</v>
      </c>
    </row>
    <row r="2" spans="1:2">
      <c r="A2" t="s">
        <v>55</v>
      </c>
      <c r="B2" t="s">
        <v>56</v>
      </c>
    </row>
    <row r="3" spans="1:2">
      <c r="A3" t="s">
        <v>89</v>
      </c>
      <c r="B3" s="67">
        <f>Dashboard!E19</f>
        <v>0</v>
      </c>
    </row>
    <row r="4" spans="1:2">
      <c r="A4" t="s">
        <v>80</v>
      </c>
      <c r="B4" s="67">
        <f>Dashboard!E20</f>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0FFA7-1AE0-0646-869E-06814479B168}">
  <sheetPr>
    <tabColor theme="7" tint="0.39997558519241921"/>
  </sheetPr>
  <dimension ref="A1:B4"/>
  <sheetViews>
    <sheetView workbookViewId="0">
      <selection activeCell="A4" sqref="A4"/>
    </sheetView>
  </sheetViews>
  <sheetFormatPr baseColWidth="10" defaultRowHeight="16"/>
  <cols>
    <col min="1" max="1" width="56.83203125" bestFit="1" customWidth="1"/>
    <col min="2" max="2" width="14.6640625" bestFit="1" customWidth="1"/>
  </cols>
  <sheetData>
    <row r="1" spans="1:2">
      <c r="A1" t="s">
        <v>94</v>
      </c>
    </row>
    <row r="2" spans="1:2">
      <c r="A2" t="s">
        <v>55</v>
      </c>
      <c r="B2" t="s">
        <v>56</v>
      </c>
    </row>
    <row r="3" spans="1:2">
      <c r="A3" t="s">
        <v>91</v>
      </c>
      <c r="B3" s="67">
        <f>Dashboard!E22</f>
        <v>0</v>
      </c>
    </row>
    <row r="4" spans="1:2">
      <c r="A4" t="s">
        <v>80</v>
      </c>
      <c r="B4" s="67">
        <f>Dashboard!E23</f>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E0ECD-CAAA-2145-8D57-01A3FB9BF843}">
  <sheetPr>
    <tabColor theme="7" tint="0.39997558519241921"/>
  </sheetPr>
  <dimension ref="A1:B4"/>
  <sheetViews>
    <sheetView workbookViewId="0">
      <selection activeCell="I55" sqref="I55"/>
    </sheetView>
  </sheetViews>
  <sheetFormatPr baseColWidth="10" defaultRowHeight="16"/>
  <cols>
    <col min="1" max="1" width="56.83203125" bestFit="1" customWidth="1"/>
    <col min="2" max="2" width="14.6640625" bestFit="1" customWidth="1"/>
  </cols>
  <sheetData>
    <row r="1" spans="1:2">
      <c r="A1" t="s">
        <v>78</v>
      </c>
    </row>
    <row r="2" spans="1:2">
      <c r="A2" t="s">
        <v>55</v>
      </c>
      <c r="B2" t="s">
        <v>56</v>
      </c>
    </row>
    <row r="3" spans="1:2">
      <c r="A3" t="s">
        <v>79</v>
      </c>
      <c r="B3" s="67">
        <f>Dashboard!E26</f>
        <v>0</v>
      </c>
    </row>
    <row r="4" spans="1:2">
      <c r="A4" t="s">
        <v>80</v>
      </c>
      <c r="B4" s="67">
        <f>Dashboard!E27</f>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1057CA-8FBB-6E42-97A9-71C472FC6A99}">
  <sheetPr>
    <tabColor theme="7" tint="0.39997558519241921"/>
  </sheetPr>
  <dimension ref="A1:B4"/>
  <sheetViews>
    <sheetView workbookViewId="0">
      <selection activeCell="B5" sqref="A1:XFD1048576"/>
    </sheetView>
  </sheetViews>
  <sheetFormatPr baseColWidth="10" defaultRowHeight="16"/>
  <cols>
    <col min="1" max="1" width="56.83203125" bestFit="1" customWidth="1"/>
    <col min="2" max="2" width="14.6640625" bestFit="1" customWidth="1"/>
  </cols>
  <sheetData>
    <row r="1" spans="1:2">
      <c r="A1" t="s">
        <v>88</v>
      </c>
    </row>
    <row r="2" spans="1:2">
      <c r="A2" t="s">
        <v>55</v>
      </c>
      <c r="B2" t="s">
        <v>56</v>
      </c>
    </row>
    <row r="3" spans="1:2">
      <c r="A3" t="s">
        <v>86</v>
      </c>
      <c r="B3" s="67">
        <f>Dashboard!E29</f>
        <v>0</v>
      </c>
    </row>
    <row r="4" spans="1:2">
      <c r="A4" t="s">
        <v>80</v>
      </c>
      <c r="B4" s="67">
        <f>Dashboard!E30</f>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2</vt:i4>
      </vt:variant>
    </vt:vector>
  </HeadingPairs>
  <TitlesOfParts>
    <vt:vector size="17" baseType="lpstr">
      <vt:lpstr>Cover Sheet</vt:lpstr>
      <vt:lpstr>Changelog</vt:lpstr>
      <vt:lpstr>Contents</vt:lpstr>
      <vt:lpstr>Introduction</vt:lpstr>
      <vt:lpstr>Dashboard</vt:lpstr>
      <vt:lpstr>csv_mol_steel_blast_pot_ps</vt:lpstr>
      <vt:lpstr>csv_mol_steel_blast_current_ps</vt:lpstr>
      <vt:lpstr>csv_mol_steel_hisarna_pot_ps</vt:lpstr>
      <vt:lpstr>csv_mol_steel_hisarna_curr_ps</vt:lpstr>
      <vt:lpstr>csv_mol_steel_elecfur_pot_ps</vt:lpstr>
      <vt:lpstr>csv_mol_steel_elecfur_curr_ps</vt:lpstr>
      <vt:lpstr>csv_mol_paper_potential_ps</vt:lpstr>
      <vt:lpstr>csv_mol_paper_current_ps</vt:lpstr>
      <vt:lpstr>csv_mol_food_potential_ps</vt:lpstr>
      <vt:lpstr>csv_mol_food_current_ps</vt:lpstr>
      <vt:lpstr>base_year</vt:lpstr>
      <vt:lpstr>country</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Quintel Intelligence</dc:creator>
  <cp:lastModifiedBy>Michiel den Haan</cp:lastModifiedBy>
  <dcterms:created xsi:type="dcterms:W3CDTF">2013-06-25T11:11:29Z</dcterms:created>
  <dcterms:modified xsi:type="dcterms:W3CDTF">2020-09-10T09:33:25Z</dcterms:modified>
</cp:coreProperties>
</file>