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7520" yWindow="480" windowWidth="43680" windowHeight="2690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6" i="16" l="1"/>
  <c r="E34" i="16"/>
  <c r="E28" i="16"/>
  <c r="I7" i="13"/>
  <c r="D34" i="16"/>
  <c r="E7" i="13"/>
  <c r="E11" i="12"/>
</calcChain>
</file>

<file path=xl/sharedStrings.xml><?xml version="1.0" encoding="utf-8"?>
<sst xmlns="http://schemas.openxmlformats.org/spreadsheetml/2006/main" count="90" uniqueCount="72">
  <si>
    <t>Source</t>
  </si>
  <si>
    <t>-</t>
  </si>
  <si>
    <t>Technical lifetime</t>
  </si>
  <si>
    <t>Value</t>
  </si>
  <si>
    <t>Other</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</si>
  <si>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</si>
  <si>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</si>
  <si>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</si>
  <si>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</si>
  <si>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</si>
  <si>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</si>
  <si>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</si>
  <si>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</si>
  <si>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</si>
  <si>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</si>
  <si>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</si>
  <si>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</si>
  <si>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</si>
  <si>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</si>
  <si>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</si>
  <si>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</si>
  <si>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</si>
  <si>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</si>
  <si>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</si>
  <si>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</si>
  <si>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</si>
  <si>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</si>
  <si>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</si>
  <si>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</si>
  <si>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</si>
  <si>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</si>
  <si>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</si>
  <si>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</si>
  <si>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</si>
  <si>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</si>
  <si>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</si>
  <si>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</si>
  <si>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</si>
  <si>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cedelft-ecn-tno</t>
  </si>
  <si>
    <t>jbhunt</t>
  </si>
  <si>
    <t>Comments</t>
  </si>
  <si>
    <t>Notes</t>
  </si>
  <si>
    <t>Subject year</t>
  </si>
  <si>
    <t>ETM Library URL</t>
  </si>
  <si>
    <t>MJ/km</t>
  </si>
  <si>
    <t>km/MJ</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</si>
  <si>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</si>
  <si>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</si>
  <si>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2017</t>
  </si>
  <si>
    <t>transport_bus_using_compressed_natural_gas.converter.ad</t>
  </si>
  <si>
    <t>CBS</t>
  </si>
  <si>
    <t>passenger km</t>
  </si>
  <si>
    <t>passenger km/vehicle km</t>
  </si>
  <si>
    <t>passenger km/MJ</t>
  </si>
  <si>
    <t>CE Delft</t>
  </si>
  <si>
    <t>https://refman.energytransitionmodel.com/publications/2072</t>
  </si>
  <si>
    <t>http://www.ce.nl/publicatie/stream_personenvervoer_2014/1478</t>
  </si>
  <si>
    <t>output.passenger_kms</t>
  </si>
  <si>
    <t>pkm/MJ</t>
  </si>
  <si>
    <t>IEA</t>
  </si>
  <si>
    <t>Europe</t>
  </si>
  <si>
    <t>https://www.google.nl/url?sa=t&amp;rct=j&amp;q=&amp;esrc=s&amp;source=web&amp;cd=2&amp;ved=0ahUKEwim4ZyH5rPXAhWFDMAKHfPIA_gQFggrMAE&amp;url=https%3A%2F%2Fiea-etsap.org%2FE-TechDS%2FPDF%2FT19_2-3W_GG_Jan2013_final_GSOK.pdf&amp;usg=AOvVaw0tqWbgNBbWzeslGWhsDSFh</t>
  </si>
  <si>
    <t>Vehicle kilometers motorcycles</t>
  </si>
  <si>
    <t>Vehicle kilometers mopeds/scooters</t>
  </si>
  <si>
    <t>https://www.cbs.nl/-/media/_excel/2016/47/verkeersprestatie-bromfietsen-2007-2015.xlsx</t>
  </si>
  <si>
    <t>https://www.cbs.nl/-/media/_excel/2016/47/verkeersprestaties-kilometrage-motorfietsen-2001-2015.xlsx</t>
  </si>
  <si>
    <t>IEA (efficiencies)</t>
  </si>
  <si>
    <t>Passenger kilometers motorcyles and mopeds/scooters</t>
  </si>
  <si>
    <t>CE Delft: pkm/vkm for e-bikes is 1:1</t>
  </si>
  <si>
    <t>mld passenger km</t>
  </si>
  <si>
    <t>E-bike &amp; speed pedelec</t>
  </si>
  <si>
    <t>Since bicycle e-bikes in the IEA report are based on the Chinese market and since pedelec e-bikes are part of the ETM e-bike category as well, MJ/km efficiency is assumed to be 0.035.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</si>
</sst>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1">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26">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49" fontId="22" fillId="2"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1"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5" xfId="0" applyFont="1" applyFill="1" applyBorder="1"/>
    <xf numFmtId="0" fontId="21" fillId="2" borderId="4"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17" fillId="2" borderId="18" xfId="0" applyFont="1" applyFill="1" applyBorder="1"/>
    <xf numFmtId="0" fontId="17" fillId="2" borderId="0" xfId="0" applyFont="1" applyFill="1"/>
    <xf numFmtId="0" fontId="17" fillId="2" borderId="0" xfId="0" applyFont="1" applyFill="1" applyBorder="1"/>
    <xf numFmtId="0" fontId="17" fillId="2" borderId="3" xfId="0" applyFont="1" applyFill="1" applyBorder="1"/>
    <xf numFmtId="0" fontId="17" fillId="2" borderId="15" xfId="0" applyFont="1" applyFill="1" applyBorder="1"/>
    <xf numFmtId="0" fontId="17" fillId="0" borderId="0" xfId="0" applyFont="1" applyFill="1" applyBorder="1"/>
    <xf numFmtId="0" fontId="17" fillId="2" borderId="6" xfId="0" applyFont="1" applyFill="1" applyBorder="1"/>
    <xf numFmtId="164" fontId="17" fillId="2" borderId="18" xfId="0" applyNumberFormat="1"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0" fontId="16" fillId="2" borderId="0" xfId="0" applyFont="1" applyFill="1" applyBorder="1"/>
    <xf numFmtId="2"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5" fillId="0" borderId="0" xfId="0" applyFont="1" applyFill="1"/>
    <xf numFmtId="0" fontId="14" fillId="0" borderId="0" xfId="0" applyFont="1" applyFill="1"/>
    <xf numFmtId="0" fontId="13" fillId="0" borderId="0" xfId="0" applyFont="1" applyFill="1"/>
    <xf numFmtId="0" fontId="21" fillId="2" borderId="17" xfId="0" applyFont="1" applyFill="1" applyBorder="1"/>
    <xf numFmtId="0" fontId="11" fillId="2" borderId="2" xfId="0" applyFont="1" applyFill="1" applyBorder="1"/>
    <xf numFmtId="0" fontId="21" fillId="2" borderId="7" xfId="0" applyFont="1" applyFill="1" applyBorder="1"/>
    <xf numFmtId="0" fontId="11" fillId="2" borderId="0" xfId="0" applyFont="1" applyFill="1" applyBorder="1"/>
    <xf numFmtId="0" fontId="27"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21" fillId="2" borderId="16" xfId="0" applyFont="1" applyFill="1" applyBorder="1"/>
    <xf numFmtId="0" fontId="21" fillId="2" borderId="9" xfId="0" applyFont="1" applyFill="1" applyBorder="1"/>
    <xf numFmtId="0" fontId="23" fillId="2" borderId="9" xfId="0" applyFont="1" applyFill="1" applyBorder="1"/>
    <xf numFmtId="0" fontId="21" fillId="2" borderId="19" xfId="0" applyFont="1" applyFill="1" applyBorder="1"/>
    <xf numFmtId="0" fontId="22" fillId="2" borderId="0" xfId="0" applyFont="1" applyFill="1" applyBorder="1"/>
    <xf numFmtId="164" fontId="26" fillId="2" borderId="0" xfId="0" applyNumberFormat="1" applyFont="1" applyFill="1" applyBorder="1"/>
    <xf numFmtId="0" fontId="12" fillId="2" borderId="0" xfId="0" applyFont="1" applyFill="1" applyBorder="1"/>
    <xf numFmtId="0" fontId="17" fillId="2" borderId="5" xfId="0" applyFont="1" applyFill="1" applyBorder="1"/>
    <xf numFmtId="0" fontId="21" fillId="2" borderId="9" xfId="0" applyNumberFormat="1" applyFont="1" applyFill="1" applyBorder="1" applyAlignment="1" applyProtection="1">
      <alignment vertical="center"/>
    </xf>
    <xf numFmtId="0" fontId="10" fillId="2" borderId="0" xfId="0" applyFont="1" applyFill="1"/>
    <xf numFmtId="49" fontId="10" fillId="2" borderId="0" xfId="0" applyNumberFormat="1" applyFont="1" applyFill="1"/>
    <xf numFmtId="0" fontId="10" fillId="2" borderId="3" xfId="0" applyFont="1" applyFill="1" applyBorder="1"/>
    <xf numFmtId="0" fontId="10" fillId="2" borderId="4" xfId="0" applyFont="1" applyFill="1" applyBorder="1"/>
    <xf numFmtId="49" fontId="10" fillId="2" borderId="4" xfId="0" applyNumberFormat="1" applyFont="1" applyFill="1" applyBorder="1"/>
    <xf numFmtId="0" fontId="10" fillId="2" borderId="6" xfId="0" applyFont="1" applyFill="1" applyBorder="1"/>
    <xf numFmtId="49" fontId="21" fillId="2" borderId="0" xfId="0" applyNumberFormat="1" applyFont="1" applyFill="1" applyBorder="1"/>
    <xf numFmtId="0" fontId="10" fillId="2" borderId="0" xfId="0" applyFont="1" applyFill="1" applyBorder="1"/>
    <xf numFmtId="49" fontId="10" fillId="2" borderId="0" xfId="0" applyNumberFormat="1" applyFont="1" applyFill="1" applyBorder="1"/>
    <xf numFmtId="0" fontId="10" fillId="2" borderId="16" xfId="0" applyFont="1" applyFill="1" applyBorder="1"/>
    <xf numFmtId="49" fontId="21" fillId="2" borderId="9" xfId="0" applyNumberFormat="1" applyFont="1" applyFill="1" applyBorder="1"/>
    <xf numFmtId="0" fontId="10" fillId="2" borderId="0" xfId="0" applyFont="1" applyFill="1" applyBorder="1" applyAlignment="1">
      <alignment vertical="top"/>
    </xf>
    <xf numFmtId="1" fontId="16" fillId="2" borderId="0" xfId="0" applyNumberFormat="1" applyFont="1" applyFill="1" applyBorder="1" applyAlignment="1" applyProtection="1">
      <alignment horizontal="right" vertical="center"/>
    </xf>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8" fillId="2" borderId="0" xfId="0" applyFont="1" applyFill="1" applyBorder="1"/>
    <xf numFmtId="0" fontId="7" fillId="0" borderId="0" xfId="0" applyFont="1" applyFill="1" applyBorder="1"/>
    <xf numFmtId="0" fontId="6" fillId="2" borderId="0" xfId="0" applyFont="1" applyFill="1"/>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0" fontId="16" fillId="2" borderId="18" xfId="0" applyFont="1" applyFill="1" applyBorder="1"/>
    <xf numFmtId="0" fontId="6" fillId="2" borderId="18" xfId="0" applyFont="1" applyFill="1" applyBorder="1"/>
    <xf numFmtId="0" fontId="6" fillId="0" borderId="0" xfId="0" applyFont="1" applyFill="1" applyBorder="1"/>
    <xf numFmtId="0" fontId="5" fillId="0" borderId="0" xfId="0" applyFont="1" applyFill="1" applyBorder="1" applyAlignment="1">
      <alignment vertical="top"/>
    </xf>
    <xf numFmtId="0" fontId="0" fillId="2" borderId="0" xfId="0" applyFill="1"/>
    <xf numFmtId="0" fontId="29" fillId="2" borderId="0" xfId="0" applyFont="1" applyFill="1"/>
    <xf numFmtId="0" fontId="26" fillId="2" borderId="0" xfId="0" applyFont="1" applyFill="1"/>
    <xf numFmtId="0" fontId="0" fillId="0" borderId="18" xfId="0" applyBorder="1"/>
    <xf numFmtId="0" fontId="26" fillId="2" borderId="18" xfId="0" applyFont="1" applyFill="1" applyBorder="1"/>
    <xf numFmtId="2" fontId="26" fillId="2" borderId="0" xfId="0" applyNumberFormat="1" applyFont="1" applyFill="1"/>
    <xf numFmtId="165" fontId="26" fillId="2" borderId="0" xfId="0" applyNumberFormat="1" applyFont="1" applyFill="1"/>
    <xf numFmtId="0" fontId="4" fillId="2" borderId="0" xfId="0" applyFont="1" applyFill="1"/>
    <xf numFmtId="0" fontId="30" fillId="12" borderId="6" xfId="0" applyFont="1" applyFill="1" applyBorder="1"/>
    <xf numFmtId="0" fontId="30" fillId="0" borderId="0" xfId="0" applyFont="1" applyAlignment="1">
      <alignment vertical="top"/>
    </xf>
    <xf numFmtId="49" fontId="4" fillId="2" borderId="0" xfId="0" applyNumberFormat="1" applyFont="1" applyFill="1"/>
    <xf numFmtId="0" fontId="0" fillId="2" borderId="0" xfId="0" applyFont="1" applyFill="1"/>
    <xf numFmtId="0" fontId="3" fillId="2" borderId="0" xfId="0" applyFont="1" applyFill="1"/>
    <xf numFmtId="0" fontId="3" fillId="2" borderId="0" xfId="0" applyFont="1" applyFill="1" applyBorder="1"/>
    <xf numFmtId="0" fontId="9" fillId="2" borderId="0" xfId="0" applyFont="1" applyFill="1" applyAlignment="1">
      <alignment horizontal="center" vertical="center"/>
    </xf>
    <xf numFmtId="0" fontId="3" fillId="2" borderId="0" xfId="0" applyFont="1" applyFill="1" applyAlignment="1">
      <alignment horizontal="center" vertical="center"/>
    </xf>
    <xf numFmtId="0" fontId="21" fillId="2" borderId="0" xfId="0" applyNumberFormat="1" applyFont="1" applyFill="1" applyBorder="1" applyAlignment="1" applyProtection="1">
      <alignment vertical="center"/>
    </xf>
    <xf numFmtId="0" fontId="10" fillId="2" borderId="0" xfId="0" applyFont="1" applyFill="1" applyBorder="1" applyAlignment="1">
      <alignment horizontal="right"/>
    </xf>
    <xf numFmtId="0" fontId="2" fillId="2" borderId="0" xfId="0" applyFont="1" applyFill="1"/>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xf numFmtId="0" fontId="3" fillId="2" borderId="0" xfId="0" applyFont="1" applyFill="1" applyAlignment="1">
      <alignment horizontal="center" vertical="center"/>
    </xf>
    <xf numFmtId="0" fontId="1" fillId="2" borderId="0" xfId="0" applyFont="1" applyFill="1"/>
  </cellXfs>
  <cellStyles count="2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3" builtinId="8" hidden="1"/>
    <cellStyle name="Hyperlink" xfId="245" builtinId="8" hidden="1"/>
    <cellStyle name="Hyperlink" xfId="247" builtinId="8" hidden="1"/>
    <cellStyle name="Hyperlink" xfId="24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9</xdr:col>
      <xdr:colOff>508000</xdr:colOff>
      <xdr:row>27</xdr:row>
      <xdr:rowOff>88900</xdr:rowOff>
    </xdr:from>
    <xdr:to>
      <xdr:col>16</xdr:col>
      <xdr:colOff>0</xdr:colOff>
      <xdr:row>42</xdr:row>
      <xdr:rowOff>76200</xdr:rowOff>
    </xdr:to>
    <xdr:grpSp>
      <xdr:nvGrpSpPr>
        <xdr:cNvPr id="10" name="Group 9"/>
        <xdr:cNvGrpSpPr/>
      </xdr:nvGrpSpPr>
      <xdr:grpSpPr>
        <a:xfrm>
          <a:off x="10312400" y="9321800"/>
          <a:ext cx="9817100" cy="3035300"/>
          <a:chOff x="9231573" y="32137067"/>
          <a:chExt cx="12902777" cy="4417646"/>
        </a:xfrm>
      </xdr:grpSpPr>
      <xdr:pic>
        <xdr:nvPicPr>
          <xdr:cNvPr id="11" name="Picture 10"/>
          <xdr:cNvPicPr>
            <a:picLocks noChangeAspect="1"/>
          </xdr:cNvPicPr>
        </xdr:nvPicPr>
        <xdr:blipFill>
          <a:blip xmlns:r="http://schemas.openxmlformats.org/officeDocument/2006/relationships" r:embed="rId1"/>
          <a:stretch>
            <a:fillRect/>
          </a:stretch>
        </xdr:blipFill>
        <xdr:spPr>
          <a:xfrm>
            <a:off x="9231573" y="32137067"/>
            <a:ext cx="12902777" cy="4417646"/>
          </a:xfrm>
          <a:prstGeom prst="rect">
            <a:avLst/>
          </a:prstGeom>
        </xdr:spPr>
      </xdr:pic>
      <xdr:sp macro="" textlink="">
        <xdr:nvSpPr>
          <xdr:cNvPr id="12" name="Rectangle 11"/>
          <xdr:cNvSpPr/>
        </xdr:nvSpPr>
        <xdr:spPr>
          <a:xfrm>
            <a:off x="13316730" y="35327353"/>
            <a:ext cx="1173710" cy="378631"/>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9</xdr:col>
      <xdr:colOff>4343399</xdr:colOff>
      <xdr:row>0</xdr:row>
      <xdr:rowOff>25399</xdr:rowOff>
    </xdr:from>
    <xdr:to>
      <xdr:col>18</xdr:col>
      <xdr:colOff>12700</xdr:colOff>
      <xdr:row>22</xdr:row>
      <xdr:rowOff>369824</xdr:rowOff>
    </xdr:to>
    <xdr:pic>
      <xdr:nvPicPr>
        <xdr:cNvPr id="18" name="Picture 17"/>
        <xdr:cNvPicPr>
          <a:picLocks noChangeAspect="1"/>
        </xdr:cNvPicPr>
      </xdr:nvPicPr>
      <xdr:blipFill>
        <a:blip xmlns:r="http://schemas.openxmlformats.org/officeDocument/2006/relationships" r:embed="rId2"/>
        <a:stretch>
          <a:fillRect/>
        </a:stretch>
      </xdr:blipFill>
      <xdr:spPr>
        <a:xfrm>
          <a:off x="14147799" y="25399"/>
          <a:ext cx="7645401" cy="4827525"/>
        </a:xfrm>
        <a:prstGeom prst="rect">
          <a:avLst/>
        </a:prstGeom>
      </xdr:spPr>
    </xdr:pic>
    <xdr:clientData/>
  </xdr:twoCellAnchor>
  <xdr:twoCellAnchor editAs="oneCell">
    <xdr:from>
      <xdr:col>10</xdr:col>
      <xdr:colOff>469901</xdr:colOff>
      <xdr:row>22</xdr:row>
      <xdr:rowOff>1353808</xdr:rowOff>
    </xdr:from>
    <xdr:to>
      <xdr:col>16</xdr:col>
      <xdr:colOff>546101</xdr:colOff>
      <xdr:row>39</xdr:row>
      <xdr:rowOff>203199</xdr:rowOff>
    </xdr:to>
    <xdr:pic>
      <xdr:nvPicPr>
        <xdr:cNvPr id="2" name="Picture 1"/>
        <xdr:cNvPicPr>
          <a:picLocks noChangeAspect="1"/>
        </xdr:cNvPicPr>
      </xdr:nvPicPr>
      <xdr:blipFill>
        <a:blip xmlns:r="http://schemas.openxmlformats.org/officeDocument/2006/relationships" r:embed="rId3"/>
        <a:stretch>
          <a:fillRect/>
        </a:stretch>
      </xdr:blipFill>
      <xdr:spPr>
        <a:xfrm>
          <a:off x="15709901" y="5836908"/>
          <a:ext cx="4965700" cy="60375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6" sqref="C6"/>
    </sheetView>
  </sheetViews>
  <sheetFormatPr baseColWidth="10" defaultRowHeight="16" x14ac:dyDescent="0.2"/>
  <cols>
    <col min="1" max="1" width="3.1640625" style="22" customWidth="1"/>
    <col min="2" max="2" width="11.5" style="14" customWidth="1"/>
    <col min="3" max="3" width="38.5" style="14" customWidth="1"/>
    <col min="4" max="16384" width="10.83203125" style="14"/>
  </cols>
  <sheetData>
    <row r="1" spans="1:3" s="20" customFormat="1" x14ac:dyDescent="0.2">
      <c r="A1" s="18"/>
      <c r="B1" s="19"/>
      <c r="C1" s="19"/>
    </row>
    <row r="2" spans="1:3" ht="21" x14ac:dyDescent="0.25">
      <c r="A2" s="1"/>
      <c r="B2" s="21" t="s">
        <v>9</v>
      </c>
      <c r="C2" s="21"/>
    </row>
    <row r="3" spans="1:3" x14ac:dyDescent="0.2">
      <c r="A3" s="1"/>
      <c r="B3" s="8"/>
      <c r="C3" s="8"/>
    </row>
    <row r="4" spans="1:3" x14ac:dyDescent="0.2">
      <c r="A4" s="1"/>
      <c r="B4" s="2" t="s">
        <v>10</v>
      </c>
      <c r="C4" s="3" t="s">
        <v>49</v>
      </c>
    </row>
    <row r="5" spans="1:3" x14ac:dyDescent="0.2">
      <c r="A5" s="1"/>
      <c r="B5" s="4" t="s">
        <v>20</v>
      </c>
      <c r="C5" s="5"/>
    </row>
    <row r="6" spans="1:3" x14ac:dyDescent="0.2">
      <c r="A6" s="1"/>
      <c r="B6" s="6" t="s">
        <v>12</v>
      </c>
      <c r="C6" s="7" t="s">
        <v>13</v>
      </c>
    </row>
    <row r="7" spans="1:3" x14ac:dyDescent="0.2">
      <c r="A7" s="1"/>
      <c r="B7" s="8"/>
      <c r="C7" s="8"/>
    </row>
    <row r="8" spans="1:3" x14ac:dyDescent="0.2">
      <c r="A8" s="1"/>
      <c r="B8" s="8"/>
      <c r="C8" s="8"/>
    </row>
    <row r="9" spans="1:3" x14ac:dyDescent="0.2">
      <c r="A9" s="1"/>
      <c r="B9" s="46" t="s">
        <v>21</v>
      </c>
      <c r="C9" s="47"/>
    </row>
    <row r="10" spans="1:3" x14ac:dyDescent="0.2">
      <c r="A10" s="1"/>
      <c r="B10" s="48"/>
      <c r="C10" s="49"/>
    </row>
    <row r="11" spans="1:3" x14ac:dyDescent="0.2">
      <c r="A11" s="1"/>
      <c r="B11" s="48" t="s">
        <v>22</v>
      </c>
      <c r="C11" s="50" t="s">
        <v>23</v>
      </c>
    </row>
    <row r="12" spans="1:3" ht="17" thickBot="1" x14ac:dyDescent="0.25">
      <c r="A12" s="1"/>
      <c r="B12" s="48"/>
      <c r="C12" s="11" t="s">
        <v>24</v>
      </c>
    </row>
    <row r="13" spans="1:3" ht="17" thickBot="1" x14ac:dyDescent="0.25">
      <c r="A13" s="1"/>
      <c r="B13" s="48"/>
      <c r="C13" s="51" t="s">
        <v>25</v>
      </c>
    </row>
    <row r="14" spans="1:3" x14ac:dyDescent="0.2">
      <c r="A14" s="1"/>
      <c r="B14" s="48"/>
      <c r="C14" s="49" t="s">
        <v>26</v>
      </c>
    </row>
    <row r="15" spans="1:3" x14ac:dyDescent="0.2">
      <c r="A15" s="1"/>
      <c r="B15" s="48"/>
      <c r="C15" s="49"/>
    </row>
    <row r="16" spans="1:3" x14ac:dyDescent="0.2">
      <c r="A16" s="1"/>
      <c r="B16" s="48" t="s">
        <v>27</v>
      </c>
      <c r="C16" s="52" t="s">
        <v>28</v>
      </c>
    </row>
    <row r="17" spans="1:3" x14ac:dyDescent="0.2">
      <c r="A17" s="1"/>
      <c r="B17" s="48"/>
      <c r="C17" s="53" t="s">
        <v>29</v>
      </c>
    </row>
    <row r="18" spans="1:3" x14ac:dyDescent="0.2">
      <c r="A18" s="1"/>
      <c r="B18" s="48"/>
      <c r="C18" s="54" t="s">
        <v>30</v>
      </c>
    </row>
    <row r="19" spans="1:3" x14ac:dyDescent="0.2">
      <c r="A19" s="1"/>
      <c r="B19" s="48"/>
      <c r="C19" s="55" t="s">
        <v>31</v>
      </c>
    </row>
    <row r="20" spans="1:3" x14ac:dyDescent="0.2">
      <c r="A20" s="1"/>
      <c r="B20" s="56"/>
      <c r="C20" s="57" t="s">
        <v>32</v>
      </c>
    </row>
    <row r="21" spans="1:3" x14ac:dyDescent="0.2">
      <c r="A21" s="1"/>
      <c r="B21" s="56"/>
      <c r="C21" s="58" t="s">
        <v>33</v>
      </c>
    </row>
    <row r="22" spans="1:3" x14ac:dyDescent="0.2">
      <c r="A22" s="1"/>
      <c r="B22" s="56"/>
      <c r="C22" s="59" t="s">
        <v>34</v>
      </c>
    </row>
    <row r="23" spans="1:3" x14ac:dyDescent="0.2">
      <c r="B23" s="56"/>
      <c r="C23" s="60" t="s">
        <v>35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9"/>
  <sheetViews>
    <sheetView workbookViewId="0">
      <selection activeCell="C11" sqref="C11:D11"/>
    </sheetView>
  </sheetViews>
  <sheetFormatPr baseColWidth="10" defaultRowHeight="16" x14ac:dyDescent="0.2"/>
  <cols>
    <col min="1" max="1" width="3.1640625" style="26" customWidth="1"/>
    <col min="2" max="2" width="3.5" style="26" customWidth="1"/>
    <col min="3" max="3" width="33.83203125" style="26" customWidth="1"/>
    <col min="4" max="4" width="12.5" style="26" customWidth="1"/>
    <col min="5" max="5" width="17.5" style="26" customWidth="1"/>
    <col min="6" max="6" width="4.5" style="26" customWidth="1"/>
    <col min="7" max="7" width="44.1640625" style="26" customWidth="1"/>
    <col min="8" max="8" width="2.5" style="26" customWidth="1"/>
    <col min="9" max="9" width="42.5" style="26" customWidth="1"/>
    <col min="10" max="10" width="3.5" style="26" customWidth="1"/>
    <col min="11" max="16384" width="10.83203125" style="26"/>
  </cols>
  <sheetData>
    <row r="1" spans="2:10" x14ac:dyDescent="0.2">
      <c r="D1" s="27"/>
      <c r="E1" s="27"/>
      <c r="F1" s="27"/>
      <c r="G1" s="27"/>
    </row>
    <row r="2" spans="2:10" ht="16" customHeight="1" x14ac:dyDescent="0.2">
      <c r="B2" s="115" t="s">
        <v>47</v>
      </c>
      <c r="C2" s="116"/>
      <c r="D2" s="116"/>
      <c r="E2" s="116"/>
      <c r="F2" s="116"/>
      <c r="G2" s="117"/>
    </row>
    <row r="3" spans="2:10" x14ac:dyDescent="0.2">
      <c r="B3" s="118"/>
      <c r="C3" s="119"/>
      <c r="D3" s="119"/>
      <c r="E3" s="119"/>
      <c r="F3" s="119"/>
      <c r="G3" s="120"/>
    </row>
    <row r="4" spans="2:10" x14ac:dyDescent="0.2">
      <c r="B4" s="118"/>
      <c r="C4" s="119"/>
      <c r="D4" s="119"/>
      <c r="E4" s="119"/>
      <c r="F4" s="119"/>
      <c r="G4" s="120"/>
    </row>
    <row r="5" spans="2:10" x14ac:dyDescent="0.2">
      <c r="B5" s="121"/>
      <c r="C5" s="122"/>
      <c r="D5" s="122"/>
      <c r="E5" s="122"/>
      <c r="F5" s="122"/>
      <c r="G5" s="123"/>
    </row>
    <row r="6" spans="2:10" ht="17" thickBot="1" x14ac:dyDescent="0.25">
      <c r="D6" s="27"/>
    </row>
    <row r="7" spans="2:10" x14ac:dyDescent="0.2">
      <c r="B7" s="28"/>
      <c r="C7" s="13"/>
      <c r="D7" s="13"/>
      <c r="E7" s="13"/>
      <c r="F7" s="13"/>
      <c r="G7" s="13"/>
      <c r="H7" s="13"/>
      <c r="I7" s="13"/>
      <c r="J7" s="29"/>
    </row>
    <row r="8" spans="2:10" s="17" customFormat="1" x14ac:dyDescent="0.2">
      <c r="B8" s="61"/>
      <c r="C8" s="62" t="s">
        <v>18</v>
      </c>
      <c r="D8" s="63" t="s">
        <v>7</v>
      </c>
      <c r="E8" s="62" t="s">
        <v>3</v>
      </c>
      <c r="F8" s="62"/>
      <c r="G8" s="62" t="s">
        <v>6</v>
      </c>
      <c r="H8" s="62"/>
      <c r="I8" s="62" t="s">
        <v>0</v>
      </c>
      <c r="J8" s="64"/>
    </row>
    <row r="9" spans="2:10" s="17" customFormat="1" x14ac:dyDescent="0.2">
      <c r="B9" s="16"/>
      <c r="C9" s="11"/>
      <c r="D9" s="24"/>
      <c r="E9" s="11"/>
      <c r="F9" s="11"/>
      <c r="G9" s="11"/>
      <c r="H9" s="11"/>
      <c r="I9" s="11"/>
      <c r="J9" s="12"/>
    </row>
    <row r="10" spans="2:10" s="17" customFormat="1" ht="17" thickBot="1" x14ac:dyDescent="0.25">
      <c r="B10" s="16"/>
      <c r="C10" s="11" t="s">
        <v>36</v>
      </c>
      <c r="D10" s="24"/>
      <c r="E10" s="11"/>
      <c r="F10" s="11"/>
      <c r="G10" s="11"/>
      <c r="H10" s="11"/>
      <c r="I10" s="11"/>
      <c r="J10" s="12"/>
    </row>
    <row r="11" spans="2:10" s="17" customFormat="1" ht="17" thickBot="1" x14ac:dyDescent="0.25">
      <c r="B11" s="16"/>
      <c r="C11" s="88" t="s">
        <v>57</v>
      </c>
      <c r="D11" s="15" t="s">
        <v>58</v>
      </c>
      <c r="E11" s="25">
        <f>'Research data'!E7</f>
        <v>28.571428571428569</v>
      </c>
      <c r="F11" s="30"/>
      <c r="G11" s="94" t="s">
        <v>46</v>
      </c>
      <c r="H11" s="23"/>
      <c r="I11" s="93" t="s">
        <v>38</v>
      </c>
      <c r="J11" s="12"/>
    </row>
    <row r="12" spans="2:10" x14ac:dyDescent="0.2">
      <c r="B12" s="31"/>
      <c r="C12" s="27"/>
      <c r="D12" s="65"/>
      <c r="E12" s="66"/>
      <c r="F12" s="27"/>
      <c r="G12" s="27"/>
      <c r="H12" s="27"/>
      <c r="I12" s="67"/>
      <c r="J12" s="68"/>
    </row>
    <row r="13" spans="2:10" ht="17" thickBot="1" x14ac:dyDescent="0.25">
      <c r="B13" s="31"/>
      <c r="C13" s="11" t="s">
        <v>4</v>
      </c>
      <c r="D13" s="65"/>
      <c r="E13" s="66"/>
      <c r="F13" s="27"/>
      <c r="G13" s="27"/>
      <c r="H13" s="27"/>
      <c r="I13" s="67"/>
      <c r="J13" s="68"/>
    </row>
    <row r="14" spans="2:10" ht="17" thickBot="1" x14ac:dyDescent="0.25">
      <c r="B14" s="31"/>
      <c r="C14" s="30" t="s">
        <v>19</v>
      </c>
      <c r="D14" s="15" t="s">
        <v>1</v>
      </c>
      <c r="E14" s="32">
        <v>0</v>
      </c>
      <c r="F14" s="30"/>
      <c r="G14" s="30"/>
      <c r="H14" s="30"/>
      <c r="I14" s="25"/>
      <c r="J14" s="68"/>
    </row>
    <row r="15" spans="2:10" ht="17" thickBot="1" x14ac:dyDescent="0.25">
      <c r="B15" s="33"/>
      <c r="C15" s="34"/>
      <c r="D15" s="34"/>
      <c r="E15" s="34"/>
      <c r="F15" s="34"/>
      <c r="G15" s="34"/>
      <c r="H15" s="34"/>
      <c r="I15" s="34"/>
      <c r="J15" s="35"/>
    </row>
    <row r="19"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8"/>
  <sheetViews>
    <sheetView workbookViewId="0">
      <selection activeCell="I8" sqref="I8"/>
    </sheetView>
  </sheetViews>
  <sheetFormatPr baseColWidth="10" defaultRowHeight="16" x14ac:dyDescent="0.2"/>
  <cols>
    <col min="1" max="2" width="4.5" style="36" customWidth="1"/>
    <col min="3" max="3" width="33.1640625" style="36" customWidth="1"/>
    <col min="4" max="4" width="11.5" style="36" customWidth="1"/>
    <col min="5" max="5" width="9.5" style="36" customWidth="1"/>
    <col min="6" max="6" width="2.5" style="36" customWidth="1"/>
    <col min="7" max="7" width="10.5" style="36" customWidth="1"/>
    <col min="8" max="8" width="2.1640625" style="36" customWidth="1"/>
    <col min="9" max="9" width="17.1640625" style="36" customWidth="1"/>
    <col min="10" max="10" width="2.83203125" style="36" customWidth="1"/>
    <col min="11" max="11" width="59.1640625" style="36" customWidth="1"/>
    <col min="12" max="16384" width="10.83203125" style="36"/>
  </cols>
  <sheetData>
    <row r="2" spans="2:11" ht="17" thickBot="1" x14ac:dyDescent="0.25"/>
    <row r="3" spans="2:11" x14ac:dyDescent="0.2">
      <c r="B3" s="37"/>
      <c r="C3" s="38"/>
      <c r="D3" s="38"/>
      <c r="E3" s="38"/>
      <c r="F3" s="38"/>
      <c r="G3" s="38"/>
      <c r="H3" s="38"/>
      <c r="I3" s="38"/>
      <c r="J3" s="38"/>
      <c r="K3" s="38"/>
    </row>
    <row r="4" spans="2:11" s="17" customFormat="1" x14ac:dyDescent="0.2">
      <c r="B4" s="16"/>
      <c r="C4" s="69" t="s">
        <v>37</v>
      </c>
      <c r="D4" s="69" t="s">
        <v>7</v>
      </c>
      <c r="E4" s="69" t="s">
        <v>32</v>
      </c>
      <c r="F4" s="69"/>
      <c r="G4" s="69" t="s">
        <v>39</v>
      </c>
      <c r="H4" s="69"/>
      <c r="I4" s="69" t="s">
        <v>59</v>
      </c>
      <c r="J4" s="69"/>
      <c r="K4" s="69" t="s">
        <v>40</v>
      </c>
    </row>
    <row r="5" spans="2:11" ht="18" customHeight="1" x14ac:dyDescent="0.2">
      <c r="B5" s="39"/>
      <c r="C5" s="42"/>
      <c r="D5" s="40"/>
      <c r="E5" s="41"/>
      <c r="F5" s="41"/>
      <c r="G5" s="41"/>
      <c r="K5" s="44"/>
    </row>
    <row r="6" spans="2:11" ht="18" customHeight="1" thickBot="1" x14ac:dyDescent="0.25">
      <c r="B6" s="39"/>
      <c r="C6" s="10" t="s">
        <v>36</v>
      </c>
      <c r="D6" s="10"/>
      <c r="E6" s="9"/>
      <c r="F6" s="9"/>
      <c r="G6" s="9"/>
      <c r="H6" s="40"/>
      <c r="J6" s="40"/>
      <c r="K6" s="43"/>
    </row>
    <row r="7" spans="2:11" ht="17" thickBot="1" x14ac:dyDescent="0.25">
      <c r="B7" s="39"/>
      <c r="C7" s="90" t="s">
        <v>57</v>
      </c>
      <c r="D7" s="91" t="s">
        <v>58</v>
      </c>
      <c r="E7" s="92">
        <f>I7</f>
        <v>28.571428571428569</v>
      </c>
      <c r="F7" s="41"/>
      <c r="G7" s="82"/>
      <c r="H7" s="40"/>
      <c r="I7" s="92">
        <f>Notes!E34</f>
        <v>28.571428571428569</v>
      </c>
      <c r="J7" s="40"/>
      <c r="K7" s="45"/>
    </row>
    <row r="8" spans="2:11" x14ac:dyDescent="0.2">
      <c r="B8" s="39"/>
      <c r="C8" s="42"/>
      <c r="D8" s="40"/>
      <c r="E8" s="41"/>
      <c r="F8" s="41"/>
      <c r="G8" s="41"/>
      <c r="K8" s="4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2"/>
  <sheetViews>
    <sheetView workbookViewId="0">
      <selection activeCell="I15" sqref="I15"/>
    </sheetView>
  </sheetViews>
  <sheetFormatPr baseColWidth="10" defaultColWidth="33.1640625" defaultRowHeight="16" x14ac:dyDescent="0.2"/>
  <cols>
    <col min="1" max="1" width="3.1640625" style="70" customWidth="1"/>
    <col min="2" max="2" width="4" style="70" customWidth="1"/>
    <col min="3" max="3" width="47.33203125" style="70" customWidth="1"/>
    <col min="4" max="4" width="16.1640625" style="70" customWidth="1"/>
    <col min="5" max="5" width="10.1640625" style="70" customWidth="1"/>
    <col min="6" max="7" width="13.1640625" style="70" customWidth="1"/>
    <col min="8" max="8" width="12.5" style="71" customWidth="1"/>
    <col min="9" max="9" width="32.5" style="71" customWidth="1"/>
    <col min="10" max="10" width="98.5" style="70" customWidth="1"/>
    <col min="11" max="16384" width="33.1640625" style="70"/>
  </cols>
  <sheetData>
    <row r="1" spans="2:10" ht="17" thickBot="1" x14ac:dyDescent="0.25"/>
    <row r="2" spans="2:10" x14ac:dyDescent="0.2">
      <c r="B2" s="72"/>
      <c r="C2" s="73"/>
      <c r="D2" s="73"/>
      <c r="E2" s="73"/>
      <c r="F2" s="73"/>
      <c r="G2" s="73"/>
      <c r="H2" s="74"/>
      <c r="I2" s="74"/>
      <c r="J2" s="73"/>
    </row>
    <row r="3" spans="2:10" x14ac:dyDescent="0.2">
      <c r="B3" s="75"/>
      <c r="C3" s="11" t="s">
        <v>14</v>
      </c>
      <c r="D3" s="11"/>
      <c r="E3" s="11"/>
      <c r="F3" s="11"/>
      <c r="G3" s="11"/>
      <c r="H3" s="76"/>
      <c r="I3" s="76"/>
      <c r="J3" s="77"/>
    </row>
    <row r="4" spans="2:10" x14ac:dyDescent="0.2">
      <c r="B4" s="75"/>
      <c r="C4" s="77"/>
      <c r="D4" s="77"/>
      <c r="E4" s="77"/>
      <c r="F4" s="77"/>
      <c r="G4" s="77"/>
      <c r="H4" s="78"/>
      <c r="I4" s="78"/>
      <c r="J4" s="77"/>
    </row>
    <row r="5" spans="2:10" x14ac:dyDescent="0.2">
      <c r="B5" s="79"/>
      <c r="C5" s="62" t="s">
        <v>15</v>
      </c>
      <c r="D5" s="62" t="s">
        <v>0</v>
      </c>
      <c r="E5" s="62" t="s">
        <v>11</v>
      </c>
      <c r="F5" s="62" t="s">
        <v>16</v>
      </c>
      <c r="G5" s="62" t="s">
        <v>42</v>
      </c>
      <c r="H5" s="80" t="s">
        <v>17</v>
      </c>
      <c r="I5" s="80" t="s">
        <v>43</v>
      </c>
      <c r="J5" s="62" t="s">
        <v>8</v>
      </c>
    </row>
    <row r="6" spans="2:10" x14ac:dyDescent="0.2">
      <c r="B6" s="75"/>
      <c r="C6" s="95" t="s">
        <v>46</v>
      </c>
      <c r="D6" s="109" t="s">
        <v>59</v>
      </c>
      <c r="E6" s="109" t="s">
        <v>60</v>
      </c>
      <c r="F6" s="77">
        <v>2013</v>
      </c>
      <c r="G6" s="77">
        <v>2013</v>
      </c>
      <c r="H6" s="77">
        <v>2017</v>
      </c>
      <c r="I6" s="87"/>
      <c r="J6" s="77" t="s">
        <v>61</v>
      </c>
    </row>
    <row r="7" spans="2:10" x14ac:dyDescent="0.2">
      <c r="B7" s="75"/>
      <c r="C7" s="81" t="s">
        <v>2</v>
      </c>
      <c r="D7" s="77"/>
      <c r="E7" s="77"/>
      <c r="F7" s="77"/>
      <c r="G7" s="77"/>
      <c r="H7" s="77"/>
      <c r="I7" s="77"/>
      <c r="J7" s="77"/>
    </row>
    <row r="9" spans="2:10" s="103" customFormat="1" x14ac:dyDescent="0.2">
      <c r="B9" s="104"/>
      <c r="C9" s="105"/>
      <c r="H9" s="106"/>
      <c r="I9" s="106"/>
    </row>
    <row r="10" spans="2:10" x14ac:dyDescent="0.2">
      <c r="C10" s="108" t="s">
        <v>62</v>
      </c>
      <c r="D10" s="108" t="s">
        <v>50</v>
      </c>
      <c r="E10" s="108" t="s">
        <v>5</v>
      </c>
      <c r="G10" s="70">
        <v>2015</v>
      </c>
      <c r="H10" s="113" t="s">
        <v>48</v>
      </c>
      <c r="J10" s="107" t="s">
        <v>65</v>
      </c>
    </row>
    <row r="11" spans="2:10" x14ac:dyDescent="0.2">
      <c r="C11" s="108" t="s">
        <v>63</v>
      </c>
      <c r="D11" s="108" t="s">
        <v>50</v>
      </c>
      <c r="E11" s="108" t="s">
        <v>5</v>
      </c>
      <c r="G11" s="70">
        <v>2015</v>
      </c>
      <c r="H11" s="113" t="s">
        <v>48</v>
      </c>
      <c r="J11" s="107" t="s">
        <v>64</v>
      </c>
    </row>
    <row r="12" spans="2:10" x14ac:dyDescent="0.2">
      <c r="C12" s="108" t="s">
        <v>67</v>
      </c>
      <c r="D12" s="108" t="s">
        <v>54</v>
      </c>
      <c r="E12" s="108" t="s">
        <v>5</v>
      </c>
      <c r="G12" s="70">
        <v>2014</v>
      </c>
      <c r="H12" s="113" t="s">
        <v>48</v>
      </c>
      <c r="I12" s="108" t="s">
        <v>55</v>
      </c>
      <c r="J12" s="108" t="s">
        <v>56</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83"/>
  <sheetViews>
    <sheetView tabSelected="1" workbookViewId="0">
      <selection activeCell="J19" sqref="J19"/>
    </sheetView>
  </sheetViews>
  <sheetFormatPr baseColWidth="10" defaultRowHeight="16" x14ac:dyDescent="0.2"/>
  <cols>
    <col min="1" max="1" width="5.5" style="83" customWidth="1"/>
    <col min="2" max="2" width="4.5" style="83" customWidth="1"/>
    <col min="3" max="3" width="30.33203125" style="83" customWidth="1"/>
    <col min="4" max="4" width="27.5" style="83" customWidth="1"/>
    <col min="5" max="5" width="17.5" style="83" customWidth="1"/>
    <col min="6" max="9" width="10.83203125" style="83"/>
    <col min="10" max="10" width="71.33203125" style="83" customWidth="1"/>
    <col min="11" max="11" width="10.83203125" style="83"/>
    <col min="12" max="12" width="10" style="83" customWidth="1"/>
    <col min="13" max="16384" width="10.83203125" style="83"/>
  </cols>
  <sheetData>
    <row r="1" spans="2:30" ht="17" thickBot="1" x14ac:dyDescent="0.25"/>
    <row r="2" spans="2:30" x14ac:dyDescent="0.2">
      <c r="B2" s="84"/>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row>
    <row r="3" spans="2:30" s="17" customFormat="1" x14ac:dyDescent="0.2">
      <c r="B3" s="61"/>
      <c r="C3" s="62" t="s">
        <v>31</v>
      </c>
      <c r="D3" s="62" t="s">
        <v>41</v>
      </c>
      <c r="E3" s="62"/>
      <c r="F3" s="62"/>
      <c r="G3" s="62"/>
      <c r="H3" s="62"/>
      <c r="I3" s="62"/>
      <c r="J3" s="62"/>
      <c r="K3" s="62"/>
      <c r="L3" s="62"/>
    </row>
    <row r="4" spans="2:30" x14ac:dyDescent="0.2">
      <c r="B4" s="86"/>
      <c r="E4" s="108" t="s">
        <v>46</v>
      </c>
      <c r="G4" s="108"/>
      <c r="I4" s="108"/>
    </row>
    <row r="5" spans="2:30" x14ac:dyDescent="0.2">
      <c r="B5" s="86"/>
      <c r="C5" s="108" t="s">
        <v>66</v>
      </c>
      <c r="D5" s="125" t="s">
        <v>70</v>
      </c>
      <c r="E5" s="83">
        <v>3.5000000000000003E-2</v>
      </c>
      <c r="F5" s="108" t="s">
        <v>44</v>
      </c>
      <c r="G5" s="107" t="s">
        <v>71</v>
      </c>
      <c r="H5" s="111"/>
      <c r="I5" s="111"/>
      <c r="J5" s="114"/>
    </row>
    <row r="6" spans="2:30" x14ac:dyDescent="0.2">
      <c r="B6" s="86"/>
      <c r="C6" s="108"/>
      <c r="D6" s="125"/>
      <c r="E6" s="83">
        <f>1/E5</f>
        <v>28.571428571428569</v>
      </c>
      <c r="F6" s="125" t="s">
        <v>45</v>
      </c>
      <c r="G6" s="110"/>
      <c r="H6" s="111"/>
      <c r="I6" s="111"/>
    </row>
    <row r="7" spans="2:30" x14ac:dyDescent="0.2">
      <c r="B7" s="86"/>
      <c r="C7" s="108"/>
      <c r="G7" s="110"/>
      <c r="H7" s="124"/>
      <c r="I7" s="124"/>
    </row>
    <row r="8" spans="2:30" x14ac:dyDescent="0.2">
      <c r="B8" s="86"/>
      <c r="D8" s="108"/>
      <c r="F8" s="108"/>
      <c r="H8" s="124"/>
      <c r="I8" s="124"/>
    </row>
    <row r="9" spans="2:30" x14ac:dyDescent="0.2">
      <c r="B9" s="86"/>
    </row>
    <row r="10" spans="2:30" x14ac:dyDescent="0.2">
      <c r="B10" s="86"/>
    </row>
    <row r="11" spans="2:30" x14ac:dyDescent="0.2">
      <c r="B11" s="86"/>
      <c r="D11" s="108"/>
      <c r="F11" s="89"/>
    </row>
    <row r="12" spans="2:30" x14ac:dyDescent="0.2">
      <c r="B12" s="86"/>
      <c r="C12" s="89"/>
      <c r="F12" s="89"/>
    </row>
    <row r="13" spans="2:30" x14ac:dyDescent="0.2">
      <c r="B13" s="86"/>
    </row>
    <row r="14" spans="2:30" x14ac:dyDescent="0.2">
      <c r="B14" s="86"/>
    </row>
    <row r="15" spans="2:30" x14ac:dyDescent="0.2">
      <c r="B15" s="86"/>
    </row>
    <row r="16" spans="2:30" x14ac:dyDescent="0.2">
      <c r="B16" s="86"/>
    </row>
    <row r="17" spans="2:10" x14ac:dyDescent="0.2">
      <c r="B17" s="86"/>
    </row>
    <row r="18" spans="2:10" x14ac:dyDescent="0.2">
      <c r="B18" s="86"/>
    </row>
    <row r="19" spans="2:10" x14ac:dyDescent="0.2">
      <c r="B19" s="86"/>
    </row>
    <row r="20" spans="2:10" x14ac:dyDescent="0.2">
      <c r="B20" s="86"/>
    </row>
    <row r="21" spans="2:10" x14ac:dyDescent="0.2">
      <c r="B21" s="86"/>
    </row>
    <row r="22" spans="2:10" x14ac:dyDescent="0.2">
      <c r="B22" s="86"/>
    </row>
    <row r="23" spans="2:10" ht="306" customHeight="1" x14ac:dyDescent="0.2">
      <c r="B23" s="86"/>
    </row>
    <row r="24" spans="2:10" ht="17" thickBot="1" x14ac:dyDescent="0.25">
      <c r="B24" s="86"/>
      <c r="J24" s="125" t="s">
        <v>68</v>
      </c>
    </row>
    <row r="25" spans="2:10" s="96" customFormat="1" ht="17" thickBot="1" x14ac:dyDescent="0.25">
      <c r="B25" s="86"/>
      <c r="C25" s="97" t="s">
        <v>50</v>
      </c>
      <c r="D25" s="98"/>
      <c r="E25" s="99"/>
      <c r="F25" s="98"/>
      <c r="G25" s="98"/>
      <c r="H25" s="98"/>
      <c r="I25" s="98"/>
      <c r="J25" s="98"/>
    </row>
    <row r="26" spans="2:10" s="96" customFormat="1" ht="17" thickBot="1" x14ac:dyDescent="0.25">
      <c r="B26" s="86"/>
      <c r="C26" s="97" t="s">
        <v>54</v>
      </c>
      <c r="D26" s="98"/>
      <c r="E26" s="98"/>
      <c r="F26" s="98"/>
      <c r="G26" s="98"/>
      <c r="H26" s="98"/>
      <c r="I26" s="98"/>
      <c r="J26" s="98"/>
    </row>
    <row r="27" spans="2:10" s="96" customFormat="1" ht="17" thickBot="1" x14ac:dyDescent="0.25">
      <c r="B27" s="86"/>
      <c r="C27" s="98"/>
      <c r="D27" s="98" t="s">
        <v>51</v>
      </c>
      <c r="E27" s="100">
        <v>15</v>
      </c>
      <c r="F27" s="98" t="s">
        <v>69</v>
      </c>
      <c r="G27" s="98"/>
      <c r="H27" s="98"/>
      <c r="I27" s="98"/>
      <c r="J27" s="98"/>
    </row>
    <row r="28" spans="2:10" s="96" customFormat="1" x14ac:dyDescent="0.2">
      <c r="B28" s="86"/>
      <c r="C28" s="98"/>
      <c r="D28" s="98"/>
      <c r="E28" s="101">
        <f>E27*1000000000</f>
        <v>15000000000</v>
      </c>
      <c r="F28" s="98" t="s">
        <v>51</v>
      </c>
      <c r="G28" s="98"/>
      <c r="H28" s="98"/>
      <c r="I28" s="98"/>
      <c r="J28" s="98"/>
    </row>
    <row r="29" spans="2:10" s="96" customFormat="1" x14ac:dyDescent="0.2">
      <c r="B29" s="86"/>
      <c r="C29" s="98"/>
      <c r="D29" s="98"/>
      <c r="E29" s="98"/>
      <c r="F29" s="98"/>
      <c r="G29" s="98"/>
      <c r="H29" s="98"/>
      <c r="I29" s="98"/>
      <c r="J29" s="98"/>
    </row>
    <row r="30" spans="2:10" s="96" customFormat="1" x14ac:dyDescent="0.2">
      <c r="B30" s="86"/>
      <c r="C30" s="98"/>
      <c r="D30" s="98"/>
      <c r="E30" s="102">
        <v>1</v>
      </c>
      <c r="F30" s="98" t="s">
        <v>52</v>
      </c>
      <c r="G30" s="98"/>
      <c r="H30" s="98"/>
      <c r="I30" s="98"/>
      <c r="J30" s="98"/>
    </row>
    <row r="31" spans="2:10" s="96" customFormat="1" x14ac:dyDescent="0.2">
      <c r="B31" s="86"/>
      <c r="C31" s="98"/>
      <c r="D31" s="98"/>
      <c r="E31" s="98"/>
      <c r="F31" s="98"/>
      <c r="G31" s="98"/>
      <c r="H31" s="98"/>
      <c r="I31" s="98"/>
      <c r="J31" s="98"/>
    </row>
    <row r="32" spans="2:10" s="96" customFormat="1" x14ac:dyDescent="0.2">
      <c r="B32" s="86"/>
      <c r="C32" s="98"/>
      <c r="D32" s="98"/>
      <c r="E32" s="98"/>
      <c r="F32" s="98"/>
      <c r="G32" s="98"/>
      <c r="H32" s="98"/>
      <c r="I32" s="98"/>
      <c r="J32" s="98"/>
    </row>
    <row r="33" spans="2:10" s="96" customFormat="1" x14ac:dyDescent="0.2">
      <c r="B33" s="86"/>
      <c r="C33" s="98"/>
      <c r="D33" s="98"/>
      <c r="E33" s="98"/>
      <c r="F33" s="98"/>
      <c r="G33" s="98"/>
      <c r="H33" s="98"/>
      <c r="I33" s="98"/>
      <c r="J33" s="98"/>
    </row>
    <row r="34" spans="2:10" s="96" customFormat="1" x14ac:dyDescent="0.2">
      <c r="B34" s="86"/>
      <c r="C34" s="98"/>
      <c r="D34" s="98" t="str">
        <f>Dashboard!C11</f>
        <v>output.passenger_kms</v>
      </c>
      <c r="E34" s="98">
        <f>E30*E6</f>
        <v>28.571428571428569</v>
      </c>
      <c r="F34" s="98" t="s">
        <v>53</v>
      </c>
      <c r="G34" s="98"/>
      <c r="H34" s="69"/>
      <c r="I34" s="112"/>
      <c r="J34" s="98"/>
    </row>
    <row r="35" spans="2:10" s="96" customFormat="1" x14ac:dyDescent="0.2">
      <c r="B35" s="86"/>
      <c r="C35" s="98"/>
      <c r="D35" s="98"/>
      <c r="E35" s="98"/>
      <c r="F35" s="98"/>
      <c r="G35" s="98"/>
      <c r="J35" s="98"/>
    </row>
    <row r="36" spans="2:10" s="96" customFormat="1" x14ac:dyDescent="0.2">
      <c r="B36" s="86"/>
      <c r="C36" s="98"/>
      <c r="D36" s="98"/>
      <c r="E36" s="98"/>
      <c r="F36" s="98"/>
      <c r="G36" s="98"/>
      <c r="J36" s="98"/>
    </row>
    <row r="37" spans="2:10" s="96" customFormat="1" x14ac:dyDescent="0.2">
      <c r="B37" s="86"/>
      <c r="C37" s="98"/>
      <c r="D37" s="98"/>
      <c r="E37" s="98"/>
      <c r="F37" s="98"/>
      <c r="G37" s="98"/>
      <c r="J37" s="98"/>
    </row>
    <row r="38" spans="2:10" s="96" customFormat="1" x14ac:dyDescent="0.2">
      <c r="B38" s="86"/>
    </row>
    <row r="39" spans="2:10" s="96" customFormat="1" x14ac:dyDescent="0.2">
      <c r="B39" s="86"/>
    </row>
    <row r="40" spans="2:10" s="96" customFormat="1" x14ac:dyDescent="0.2">
      <c r="B40" s="86"/>
    </row>
    <row r="41" spans="2:10" s="96" customFormat="1" x14ac:dyDescent="0.2">
      <c r="B41" s="86"/>
    </row>
    <row r="42" spans="2:10" s="96" customFormat="1" x14ac:dyDescent="0.2">
      <c r="B42" s="86"/>
    </row>
    <row r="43" spans="2:10" s="96" customFormat="1" x14ac:dyDescent="0.2">
      <c r="B43" s="86"/>
    </row>
    <row r="44" spans="2:10" s="96" customFormat="1" x14ac:dyDescent="0.2">
      <c r="B44" s="86"/>
    </row>
    <row r="45" spans="2:10" s="96" customFormat="1" x14ac:dyDescent="0.2">
      <c r="B45" s="86"/>
    </row>
    <row r="46" spans="2:10" s="96" customFormat="1" x14ac:dyDescent="0.2">
      <c r="B46" s="86"/>
    </row>
    <row r="47" spans="2:10" s="96" customFormat="1" x14ac:dyDescent="0.2">
      <c r="B47" s="86"/>
    </row>
    <row r="48" spans="2:10" s="96" customFormat="1" x14ac:dyDescent="0.2">
      <c r="B48" s="86"/>
    </row>
    <row r="49" spans="2:2" s="96" customFormat="1" x14ac:dyDescent="0.2">
      <c r="B49" s="86"/>
    </row>
    <row r="50" spans="2:2" s="96" customFormat="1" x14ac:dyDescent="0.2">
      <c r="B50" s="86"/>
    </row>
    <row r="51" spans="2:2" s="96" customFormat="1" x14ac:dyDescent="0.2">
      <c r="B51" s="86"/>
    </row>
    <row r="52" spans="2:2" s="96" customFormat="1" x14ac:dyDescent="0.2">
      <c r="B52" s="86"/>
    </row>
    <row r="53" spans="2:2" s="96" customFormat="1" x14ac:dyDescent="0.2">
      <c r="B53" s="86"/>
    </row>
    <row r="54" spans="2:2" s="96" customFormat="1" x14ac:dyDescent="0.2">
      <c r="B54" s="86"/>
    </row>
    <row r="55" spans="2:2" s="96" customFormat="1" x14ac:dyDescent="0.2">
      <c r="B55" s="86"/>
    </row>
    <row r="56" spans="2:2" s="96" customFormat="1" x14ac:dyDescent="0.2">
      <c r="B56" s="86"/>
    </row>
    <row r="57" spans="2:2" s="96" customFormat="1" x14ac:dyDescent="0.2">
      <c r="B57" s="86"/>
    </row>
    <row r="58" spans="2:2" s="96" customFormat="1" x14ac:dyDescent="0.2">
      <c r="B58" s="86"/>
    </row>
    <row r="59" spans="2:2" s="96" customFormat="1" x14ac:dyDescent="0.2">
      <c r="B59" s="86"/>
    </row>
    <row r="60" spans="2:2" x14ac:dyDescent="0.2">
      <c r="B60" s="86"/>
    </row>
    <row r="61" spans="2:2" x14ac:dyDescent="0.2">
      <c r="B61" s="86"/>
    </row>
    <row r="62" spans="2:2" x14ac:dyDescent="0.2">
      <c r="B62" s="86"/>
    </row>
    <row r="63" spans="2:2" x14ac:dyDescent="0.2">
      <c r="B63" s="86"/>
    </row>
    <row r="64" spans="2:2" x14ac:dyDescent="0.2">
      <c r="B64" s="86"/>
    </row>
    <row r="65" spans="2:2" x14ac:dyDescent="0.2">
      <c r="B65" s="86"/>
    </row>
    <row r="66" spans="2:2" x14ac:dyDescent="0.2">
      <c r="B66" s="86"/>
    </row>
    <row r="67" spans="2:2" x14ac:dyDescent="0.2">
      <c r="B67" s="86"/>
    </row>
    <row r="68" spans="2:2" x14ac:dyDescent="0.2">
      <c r="B68" s="86"/>
    </row>
    <row r="69" spans="2:2" x14ac:dyDescent="0.2">
      <c r="B69" s="86"/>
    </row>
    <row r="70" spans="2:2" x14ac:dyDescent="0.2">
      <c r="B70" s="86"/>
    </row>
    <row r="71" spans="2:2" x14ac:dyDescent="0.2">
      <c r="B71" s="86"/>
    </row>
    <row r="72" spans="2:2" x14ac:dyDescent="0.2">
      <c r="B72" s="86"/>
    </row>
    <row r="73" spans="2:2" x14ac:dyDescent="0.2">
      <c r="B73" s="86"/>
    </row>
    <row r="74" spans="2:2" x14ac:dyDescent="0.2">
      <c r="B74" s="86"/>
    </row>
    <row r="75" spans="2:2" x14ac:dyDescent="0.2">
      <c r="B75" s="86"/>
    </row>
    <row r="76" spans="2:2" x14ac:dyDescent="0.2">
      <c r="B76" s="86"/>
    </row>
    <row r="77" spans="2:2" x14ac:dyDescent="0.2">
      <c r="B77" s="86"/>
    </row>
    <row r="78" spans="2:2" x14ac:dyDescent="0.2">
      <c r="B78" s="86"/>
    </row>
    <row r="79" spans="2:2" x14ac:dyDescent="0.2">
      <c r="B79" s="86"/>
    </row>
    <row r="80" spans="2:2" x14ac:dyDescent="0.2">
      <c r="B80" s="86"/>
    </row>
    <row r="81" spans="2:2" x14ac:dyDescent="0.2">
      <c r="B81" s="86"/>
    </row>
    <row r="82" spans="2:2" x14ac:dyDescent="0.2">
      <c r="B82" s="86"/>
    </row>
    <row r="83" spans="2:2" x14ac:dyDescent="0.2">
      <c r="B83" s="86"/>
    </row>
  </sheetData>
  <mergeCells count="2">
    <mergeCell ref="H7:H8"/>
    <mergeCell ref="I7:I8"/>
  </mergeCells>
  <pageMargins left="0.75" right="0.75" top="1" bottom="1" header="0.5" footer="0.5"/>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2017-11-10T12:52:48Z</dcterms:modified>
</cp:coreProperties>
</file>