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5600" yWindow="460" windowWidth="25600" windowHeight="26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9" i="16" l="1"/>
  <c r="E50" i="16"/>
  <c r="E51" i="16"/>
  <c r="E62" i="16"/>
  <c r="E60" i="16"/>
  <c r="E48" i="16"/>
  <c r="D69" i="16"/>
  <c r="E61" i="16"/>
  <c r="E63" i="16"/>
  <c r="E65" i="16"/>
  <c r="H7" i="13"/>
  <c r="E45" i="16"/>
  <c r="F7" i="13"/>
  <c r="E11" i="12"/>
  <c r="F14" i="13"/>
  <c r="H10" i="13"/>
  <c r="F10" i="13"/>
  <c r="E26" i="12"/>
</calcChain>
</file>

<file path=xl/sharedStrings.xml><?xml version="1.0" encoding="utf-8"?>
<sst xmlns="http://schemas.openxmlformats.org/spreadsheetml/2006/main" count="183" uniqueCount="126">
  <si>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</si>
  <si>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</si>
  <si>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</si>
  <si>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</si>
  <si>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</si>
  <si>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</si>
  <si>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</si>
  <si>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</si>
  <si>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</si>
  <si>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</si>
  <si>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</si>
  <si>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</si>
  <si>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</si>
  <si>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</si>
  <si>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</si>
  <si>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</si>
  <si>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</si>
  <si>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</si>
  <si>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</si>
  <si>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</si>
  <si>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</si>
  <si>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</si>
  <si>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</si>
  <si>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</si>
  <si>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</si>
  <si>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</si>
  <si>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</si>
  <si>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</si>
  <si>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</si>
  <si>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</si>
  <si>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</si>
  <si>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</si>
  <si>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</si>
  <si>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</si>
  <si>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</si>
  <si>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</si>
  <si>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</si>
  <si>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</si>
  <si>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</si>
  <si>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</si>
  <si>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</si>
  <si>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</si>
  <si>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</si>
  <si>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</si>
  <si>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</si>
  <si>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 xml:space="preserve">  Fixed operational and maintenance costs</t>
  </si>
  <si>
    <t>Parameter</t>
  </si>
  <si>
    <t>Costs</t>
  </si>
  <si>
    <t xml:space="preserve"> Initial investment costs </t>
  </si>
  <si>
    <t>Technical</t>
  </si>
  <si>
    <t>Cost</t>
  </si>
  <si>
    <t>cedelft-ecn-tno</t>
  </si>
  <si>
    <t>Comments</t>
  </si>
  <si>
    <t>Subject year</t>
  </si>
  <si>
    <t>Notes</t>
  </si>
  <si>
    <t>p.84</t>
  </si>
  <si>
    <r>
      <rPr>
        <sz val="12"/>
        <color theme="1"/>
        <rFont val="Calibri"/>
        <family val="2"/>
        <scheme val="minor"/>
      </rPr>
      <t>cedelft-ecn-tno</t>
    </r>
  </si>
  <si>
    <t>ETM Library URL</t>
  </si>
  <si>
    <t>http://refman.et-model.com/publications/1928</t>
  </si>
  <si>
    <t>transport_car_using_hydrogen</t>
  </si>
  <si>
    <t>Rob Terwel</t>
  </si>
  <si>
    <t>km/MJ</t>
  </si>
  <si>
    <t>MJ/km</t>
  </si>
  <si>
    <t>Efficiency</t>
  </si>
  <si>
    <t>ECN, TNO, CE Delft: Natural gas in transport</t>
  </si>
  <si>
    <t>http://www.cedelft.eu/publicatie/natural_gas_in_transport/1414</t>
  </si>
  <si>
    <t>free co2 factor</t>
  </si>
  <si>
    <t>yrs</t>
  </si>
  <si>
    <t>Investment costs</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</si>
  <si>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</si>
  <si>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</si>
  <si>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</si>
  <si>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</si>
  <si>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</si>
  <si>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</si>
  <si>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</si>
  <si>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</si>
  <si>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</si>
  <si>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</si>
  <si>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</si>
  <si>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</si>
  <si>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t>
  </si>
  <si>
    <t>Weighted average cost of capita</t>
  </si>
  <si>
    <t>takes_part_in_ets</t>
  </si>
  <si>
    <t>yes=1, no=0</t>
  </si>
  <si>
    <t>construction_time</t>
  </si>
  <si>
    <t xml:space="preserve">Construction time of the plant </t>
  </si>
  <si>
    <t>Set to 0 baseline</t>
  </si>
  <si>
    <t>full_load_hours</t>
  </si>
  <si>
    <t>Full load hours</t>
  </si>
  <si>
    <t>Necessary attribute for 0 euro car costs baseline</t>
  </si>
  <si>
    <t>p.66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</si>
  <si>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</si>
  <si>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</si>
  <si>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</si>
  <si>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</si>
  <si>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</si>
  <si>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</si>
  <si>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</si>
  <si>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Vehicle km</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</si>
  <si>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</si>
  <si>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</si>
  <si>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</si>
  <si>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</si>
  <si>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</si>
  <si>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</si>
  <si>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</si>
  <si>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</si>
  <si>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</si>
  <si>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</si>
  <si>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</si>
  <si>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</si>
  <si>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</si>
  <si>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</si>
  <si>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</si>
  <si>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weighted average</t>
  </si>
  <si>
    <t>truck kms</t>
  </si>
  <si>
    <t>mln</t>
  </si>
  <si>
    <t>Note: Eurostat freight transport excludes all vehicles &lt; 3.5 tonne. Since vans are included in the truck category in the ETM, we calculated the weighted efficiency</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</si>
  <si>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</si>
  <si>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</si>
  <si>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</si>
  <si>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</si>
  <si>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</si>
  <si>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mj/km</t>
  </si>
  <si>
    <t>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</si>
</sst>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63">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0" borderId="9" xfId="0" applyFont="1" applyFill="1" applyBorder="1"/>
    <xf numFmtId="0" fontId="24" fillId="0"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2" fontId="17" fillId="2" borderId="18" xfId="0" applyNumberFormat="1" applyFont="1" applyFill="1" applyBorder="1"/>
    <xf numFmtId="2" fontId="17" fillId="2" borderId="0" xfId="0" applyNumberFormat="1" applyFont="1" applyFill="1" applyBorder="1"/>
    <xf numFmtId="1" fontId="17" fillId="2" borderId="0" xfId="0" applyNumberFormat="1" applyFont="1" applyFill="1" applyBorder="1" applyAlignment="1" applyProtection="1">
      <alignment horizontal="right" vertical="center"/>
    </xf>
    <xf numFmtId="0" fontId="16"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xf numFmtId="0" fontId="13" fillId="0" borderId="0"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6" xfId="0" applyFont="1" applyFill="1" applyBorder="1"/>
    <xf numFmtId="0" fontId="27" fillId="2" borderId="0" xfId="0" applyFont="1" applyFill="1" applyBorder="1"/>
    <xf numFmtId="0" fontId="12" fillId="0" borderId="0" xfId="0" applyFont="1" applyFill="1" applyBorder="1"/>
    <xf numFmtId="0" fontId="11" fillId="0" borderId="0" xfId="0" applyFont="1" applyFill="1"/>
    <xf numFmtId="49" fontId="27" fillId="2" borderId="0" xfId="0" applyNumberFormat="1" applyFont="1" applyFill="1"/>
    <xf numFmtId="49" fontId="27" fillId="2" borderId="4" xfId="0" applyNumberFormat="1" applyFont="1" applyFill="1" applyBorder="1"/>
    <xf numFmtId="0" fontId="28" fillId="2" borderId="0" xfId="0" applyFont="1" applyFill="1" applyBorder="1"/>
    <xf numFmtId="49" fontId="28" fillId="2" borderId="0" xfId="0" applyNumberFormat="1"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0" borderId="0" xfId="0" applyFont="1" applyFill="1" applyBorder="1" applyAlignment="1">
      <alignment vertical="top"/>
    </xf>
    <xf numFmtId="0" fontId="27" fillId="2" borderId="0" xfId="0" applyFont="1" applyFill="1" applyBorder="1" applyAlignment="1">
      <alignment vertical="top"/>
    </xf>
    <xf numFmtId="0" fontId="22" fillId="2" borderId="17" xfId="0" applyFont="1" applyFill="1" applyBorder="1"/>
    <xf numFmtId="0" fontId="10" fillId="2" borderId="2" xfId="0" applyFont="1" applyFill="1" applyBorder="1"/>
    <xf numFmtId="0" fontId="22" fillId="2" borderId="7" xfId="0" applyFont="1" applyFill="1" applyBorder="1"/>
    <xf numFmtId="0" fontId="10" fillId="2" borderId="0" xfId="0" applyFont="1" applyFill="1" applyBorder="1"/>
    <xf numFmtId="0" fontId="29"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65" fontId="10"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5" fontId="10" fillId="2" borderId="0" xfId="0" applyNumberFormat="1" applyFont="1" applyFill="1" applyBorder="1" applyAlignment="1" applyProtection="1">
      <alignment vertical="center"/>
    </xf>
    <xf numFmtId="0" fontId="22" fillId="2" borderId="9" xfId="0" applyFont="1" applyFill="1" applyBorder="1"/>
    <xf numFmtId="164" fontId="27" fillId="2" borderId="20" xfId="0" applyNumberFormat="1" applyFont="1" applyFill="1" applyBorder="1"/>
    <xf numFmtId="0" fontId="23" fillId="2" borderId="0" xfId="0" applyFont="1" applyFill="1" applyBorder="1"/>
    <xf numFmtId="164" fontId="18" fillId="2" borderId="0" xfId="0" applyNumberFormat="1" applyFont="1" applyFill="1" applyBorder="1"/>
    <xf numFmtId="164" fontId="27" fillId="2" borderId="0" xfId="0" applyNumberFormat="1" applyFont="1" applyFill="1" applyBorder="1"/>
    <xf numFmtId="0" fontId="22" fillId="2" borderId="19" xfId="0" applyFont="1" applyFill="1" applyBorder="1"/>
    <xf numFmtId="0" fontId="18" fillId="2" borderId="5" xfId="0" applyFont="1" applyFill="1" applyBorder="1"/>
    <xf numFmtId="0" fontId="9" fillId="2" borderId="0" xfId="0" applyFont="1" applyFill="1"/>
    <xf numFmtId="0" fontId="9" fillId="2" borderId="18" xfId="0" applyFont="1" applyFill="1" applyBorder="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0" fontId="22" fillId="2" borderId="16" xfId="0" applyFont="1" applyFill="1" applyBorder="1"/>
    <xf numFmtId="0" fontId="8" fillId="2" borderId="0" xfId="0" applyFont="1" applyFill="1" applyBorder="1"/>
    <xf numFmtId="0" fontId="7" fillId="0" borderId="0" xfId="0" applyFont="1" applyFill="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2" borderId="0" xfId="0" applyFont="1" applyFill="1" applyBorder="1"/>
    <xf numFmtId="0" fontId="6" fillId="0" borderId="0" xfId="0" applyFont="1" applyFill="1" applyBorder="1" applyAlignment="1">
      <alignment vertical="top"/>
    </xf>
    <xf numFmtId="17" fontId="6" fillId="2" borderId="0" xfId="0" applyNumberFormat="1" applyFont="1" applyFill="1" applyBorder="1" applyAlignment="1">
      <alignment horizontal="right"/>
    </xf>
    <xf numFmtId="0" fontId="30" fillId="12" borderId="0" xfId="0" applyFont="1" applyFill="1"/>
    <xf numFmtId="0" fontId="27" fillId="2" borderId="0" xfId="259" applyFont="1" applyFill="1" applyBorder="1" applyAlignment="1" applyProtection="1"/>
    <xf numFmtId="0" fontId="30" fillId="12" borderId="6" xfId="0" applyFont="1" applyFill="1" applyBorder="1"/>
    <xf numFmtId="0" fontId="6" fillId="2" borderId="0" xfId="0" applyFont="1" applyFill="1"/>
    <xf numFmtId="166" fontId="17" fillId="2" borderId="18" xfId="0" applyNumberFormat="1" applyFont="1" applyFill="1" applyBorder="1" applyAlignment="1" applyProtection="1">
      <alignment horizontal="right" vertical="center"/>
    </xf>
    <xf numFmtId="0" fontId="6" fillId="0" borderId="0" xfId="0" applyFont="1" applyFill="1" applyBorder="1"/>
    <xf numFmtId="166" fontId="18" fillId="2" borderId="18" xfId="0" applyNumberFormat="1" applyFont="1" applyFill="1" applyBorder="1"/>
    <xf numFmtId="0" fontId="5" fillId="2" borderId="0" xfId="0" applyFont="1" applyFill="1"/>
    <xf numFmtId="0" fontId="5" fillId="0" borderId="0" xfId="0" applyFont="1" applyFill="1"/>
    <xf numFmtId="0" fontId="31" fillId="0" borderId="0" xfId="0" applyFont="1" applyAlignment="1">
      <alignment vertical="top"/>
    </xf>
    <xf numFmtId="0" fontId="31" fillId="12" borderId="0" xfId="0" applyFont="1" applyFill="1"/>
    <xf numFmtId="14" fontId="31" fillId="12" borderId="0" xfId="0" applyNumberFormat="1" applyFont="1" applyFill="1"/>
    <xf numFmtId="0" fontId="4" fillId="2" borderId="0" xfId="0" applyFont="1" applyFill="1"/>
    <xf numFmtId="167" fontId="4" fillId="2" borderId="6" xfId="0" applyNumberFormat="1" applyFont="1" applyFill="1" applyBorder="1"/>
    <xf numFmtId="167" fontId="4" fillId="0" borderId="0" xfId="0" applyNumberFormat="1" applyFont="1" applyFill="1" applyBorder="1"/>
    <xf numFmtId="167" fontId="23" fillId="0" borderId="0" xfId="0" applyNumberFormat="1" applyFont="1" applyFill="1" applyBorder="1"/>
    <xf numFmtId="167" fontId="4" fillId="2" borderId="5" xfId="0" applyNumberFormat="1" applyFont="1" applyFill="1" applyBorder="1"/>
    <xf numFmtId="0" fontId="4" fillId="0" borderId="0" xfId="0" applyFont="1" applyFill="1" applyBorder="1"/>
    <xf numFmtId="0" fontId="4" fillId="2" borderId="6" xfId="0" applyFont="1" applyFill="1" applyBorder="1"/>
    <xf numFmtId="0" fontId="4" fillId="2" borderId="18" xfId="0" applyFont="1" applyFill="1" applyBorder="1"/>
    <xf numFmtId="0" fontId="4" fillId="2" borderId="5" xfId="0" applyFont="1" applyFill="1" applyBorder="1"/>
    <xf numFmtId="0" fontId="3" fillId="0" borderId="0" xfId="0" applyFont="1" applyFill="1" applyBorder="1"/>
    <xf numFmtId="0" fontId="3" fillId="2" borderId="18" xfId="0" applyFont="1" applyFill="1" applyBorder="1"/>
    <xf numFmtId="0" fontId="3" fillId="2" borderId="0" xfId="0" applyFont="1" applyFill="1" applyBorder="1"/>
    <xf numFmtId="0" fontId="2" fillId="2" borderId="0" xfId="0" applyFont="1" applyFill="1"/>
    <xf numFmtId="49" fontId="2" fillId="2" borderId="0" xfId="0" applyNumberFormat="1" applyFont="1" applyFill="1"/>
    <xf numFmtId="0" fontId="0" fillId="2" borderId="0" xfId="0" applyFill="1"/>
    <xf numFmtId="0" fontId="28" fillId="2" borderId="0" xfId="0" applyFont="1" applyFill="1"/>
    <xf numFmtId="0" fontId="0" fillId="0" borderId="18" xfId="0" applyBorder="1"/>
    <xf numFmtId="0" fontId="27" fillId="2" borderId="18" xfId="0" applyFont="1" applyFill="1" applyBorder="1"/>
    <xf numFmtId="2" fontId="27" fillId="2" borderId="0" xfId="0" applyNumberFormat="1" applyFont="1" applyFill="1"/>
    <xf numFmtId="165" fontId="27" fillId="2" borderId="0" xfId="0" applyNumberFormat="1" applyFont="1" applyFill="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6" xfId="0" applyFont="1" applyFill="1" applyBorder="1"/>
  </cellXfs>
  <cellStyles count="2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22</xdr:row>
      <xdr:rowOff>12700</xdr:rowOff>
    </xdr:from>
    <xdr:to>
      <xdr:col>12</xdr:col>
      <xdr:colOff>812800</xdr:colOff>
      <xdr:row>37</xdr:row>
      <xdr:rowOff>0</xdr:rowOff>
    </xdr:to>
    <xdr:pic>
      <xdr:nvPicPr>
        <xdr:cNvPr id="7" name="Picture 6"/>
        <xdr:cNvPicPr>
          <a:picLocks noChangeAspect="1"/>
        </xdr:cNvPicPr>
      </xdr:nvPicPr>
      <xdr:blipFill>
        <a:blip xmlns:r="http://schemas.openxmlformats.org/officeDocument/2006/relationships" r:embed="rId1"/>
        <a:stretch>
          <a:fillRect/>
        </a:stretch>
      </xdr:blipFill>
      <xdr:spPr>
        <a:xfrm>
          <a:off x="5283200" y="4216400"/>
          <a:ext cx="6870700" cy="2844800"/>
        </a:xfrm>
        <a:prstGeom prst="rect">
          <a:avLst/>
        </a:prstGeom>
      </xdr:spPr>
    </xdr:pic>
    <xdr:clientData/>
  </xdr:twoCellAnchor>
  <xdr:twoCellAnchor editAs="oneCell">
    <xdr:from>
      <xdr:col>7</xdr:col>
      <xdr:colOff>12700</xdr:colOff>
      <xdr:row>38</xdr:row>
      <xdr:rowOff>25400</xdr:rowOff>
    </xdr:from>
    <xdr:to>
      <xdr:col>14</xdr:col>
      <xdr:colOff>558800</xdr:colOff>
      <xdr:row>52</xdr:row>
      <xdr:rowOff>165100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4838700" y="7759700"/>
          <a:ext cx="6324600" cy="2984500"/>
        </a:xfrm>
        <a:prstGeom prst="rect">
          <a:avLst/>
        </a:prstGeom>
      </xdr:spPr>
    </xdr:pic>
    <xdr:clientData/>
  </xdr:twoCellAnchor>
  <xdr:twoCellAnchor editAs="oneCell">
    <xdr:from>
      <xdr:col>6</xdr:col>
      <xdr:colOff>533400</xdr:colOff>
      <xdr:row>5</xdr:row>
      <xdr:rowOff>152400</xdr:rowOff>
    </xdr:from>
    <xdr:to>
      <xdr:col>14</xdr:col>
      <xdr:colOff>50800</xdr:colOff>
      <xdr:row>18</xdr:row>
      <xdr:rowOff>190500</xdr:rowOff>
    </xdr:to>
    <xdr:pic>
      <xdr:nvPicPr>
        <xdr:cNvPr id="8" name="Picture 7"/>
        <xdr:cNvPicPr>
          <a:picLocks noChangeAspect="1"/>
        </xdr:cNvPicPr>
      </xdr:nvPicPr>
      <xdr:blipFill>
        <a:blip xmlns:r="http://schemas.openxmlformats.org/officeDocument/2006/relationships" r:embed="rId3"/>
        <a:stretch>
          <a:fillRect/>
        </a:stretch>
      </xdr:blipFill>
      <xdr:spPr>
        <a:xfrm>
          <a:off x="4216400" y="1181100"/>
          <a:ext cx="6121400" cy="2679700"/>
        </a:xfrm>
        <a:prstGeom prst="rect">
          <a:avLst/>
        </a:prstGeom>
      </xdr:spPr>
    </xdr:pic>
    <xdr:clientData/>
  </xdr:twoCellAnchor>
  <xdr:twoCellAnchor editAs="oneCell">
    <xdr:from>
      <xdr:col>10</xdr:col>
      <xdr:colOff>457200</xdr:colOff>
      <xdr:row>59</xdr:row>
      <xdr:rowOff>50800</xdr:rowOff>
    </xdr:from>
    <xdr:to>
      <xdr:col>26</xdr:col>
      <xdr:colOff>762000</xdr:colOff>
      <xdr:row>76</xdr:row>
      <xdr:rowOff>101600</xdr:rowOff>
    </xdr:to>
    <xdr:pic>
      <xdr:nvPicPr>
        <xdr:cNvPr id="6" name="Picture 5"/>
        <xdr:cNvPicPr>
          <a:picLocks noChangeAspect="1"/>
        </xdr:cNvPicPr>
      </xdr:nvPicPr>
      <xdr:blipFill>
        <a:blip xmlns:r="http://schemas.openxmlformats.org/officeDocument/2006/relationships" r:embed="rId4"/>
        <a:stretch>
          <a:fillRect/>
        </a:stretch>
      </xdr:blipFill>
      <xdr:spPr>
        <a:xfrm>
          <a:off x="9728200" y="23710900"/>
          <a:ext cx="13512800" cy="3543300"/>
        </a:xfrm>
        <a:prstGeom prst="rect">
          <a:avLst/>
        </a:prstGeom>
      </xdr:spPr>
    </xdr:pic>
    <xdr:clientData/>
  </xdr:twoCellAnchor>
  <xdr:twoCellAnchor editAs="oneCell">
    <xdr:from>
      <xdr:col>10</xdr:col>
      <xdr:colOff>457200</xdr:colOff>
      <xdr:row>76</xdr:row>
      <xdr:rowOff>101600</xdr:rowOff>
    </xdr:from>
    <xdr:to>
      <xdr:col>26</xdr:col>
      <xdr:colOff>622300</xdr:colOff>
      <xdr:row>93</xdr:row>
      <xdr:rowOff>88900</xdr:rowOff>
    </xdr:to>
    <xdr:pic>
      <xdr:nvPicPr>
        <xdr:cNvPr id="9" name="Picture 8"/>
        <xdr:cNvPicPr>
          <a:picLocks noChangeAspect="1"/>
        </xdr:cNvPicPr>
      </xdr:nvPicPr>
      <xdr:blipFill>
        <a:blip xmlns:r="http://schemas.openxmlformats.org/officeDocument/2006/relationships" r:embed="rId5"/>
        <a:stretch>
          <a:fillRect/>
        </a:stretch>
      </xdr:blipFill>
      <xdr:spPr>
        <a:xfrm>
          <a:off x="9728200" y="27254200"/>
          <a:ext cx="13373100" cy="3441700"/>
        </a:xfrm>
        <a:prstGeom prst="rect">
          <a:avLst/>
        </a:prstGeom>
      </xdr:spPr>
    </xdr:pic>
    <xdr:clientData/>
  </xdr:twoCellAnchor>
  <xdr:twoCellAnchor editAs="oneCell">
    <xdr:from>
      <xdr:col>14</xdr:col>
      <xdr:colOff>673100</xdr:colOff>
      <xdr:row>42</xdr:row>
      <xdr:rowOff>127000</xdr:rowOff>
    </xdr:from>
    <xdr:to>
      <xdr:col>24</xdr:col>
      <xdr:colOff>241300</xdr:colOff>
      <xdr:row>52</xdr:row>
      <xdr:rowOff>139700</xdr:rowOff>
    </xdr:to>
    <xdr:pic>
      <xdr:nvPicPr>
        <xdr:cNvPr id="10" name="Picture 9"/>
        <xdr:cNvPicPr>
          <a:picLocks noChangeAspect="1"/>
        </xdr:cNvPicPr>
      </xdr:nvPicPr>
      <xdr:blipFill>
        <a:blip xmlns:r="http://schemas.openxmlformats.org/officeDocument/2006/relationships" r:embed="rId6"/>
        <a:stretch>
          <a:fillRect/>
        </a:stretch>
      </xdr:blipFill>
      <xdr:spPr>
        <a:xfrm>
          <a:off x="11277600" y="8674100"/>
          <a:ext cx="7823200" cy="2044700"/>
        </a:xfrm>
        <a:prstGeom prst="rect">
          <a:avLst/>
        </a:prstGeom>
      </xdr:spPr>
    </xdr:pic>
    <xdr:clientData/>
  </xdr:twoCellAnchor>
  <xdr:twoCellAnchor editAs="oneCell">
    <xdr:from>
      <xdr:col>22</xdr:col>
      <xdr:colOff>25400</xdr:colOff>
      <xdr:row>43</xdr:row>
      <xdr:rowOff>63500</xdr:rowOff>
    </xdr:from>
    <xdr:to>
      <xdr:col>28</xdr:col>
      <xdr:colOff>122464</xdr:colOff>
      <xdr:row>52</xdr:row>
      <xdr:rowOff>165100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7233900" y="8813800"/>
          <a:ext cx="5050064" cy="1930400"/>
        </a:xfrm>
        <a:prstGeom prst="rect">
          <a:avLst/>
        </a:prstGeom>
      </xdr:spPr>
    </xdr:pic>
    <xdr:clientData/>
  </xdr:twoCellAnchor>
  <xdr:twoCellAnchor editAs="oneCell">
    <xdr:from>
      <xdr:col>23</xdr:col>
      <xdr:colOff>241300</xdr:colOff>
      <xdr:row>53</xdr:row>
      <xdr:rowOff>101600</xdr:rowOff>
    </xdr:from>
    <xdr:to>
      <xdr:col>30</xdr:col>
      <xdr:colOff>482600</xdr:colOff>
      <xdr:row>66</xdr:row>
      <xdr:rowOff>65797</xdr:rowOff>
    </xdr:to>
    <xdr:pic>
      <xdr:nvPicPr>
        <xdr:cNvPr id="12" name="Picture 11"/>
        <xdr:cNvPicPr>
          <a:picLocks noChangeAspect="1"/>
        </xdr:cNvPicPr>
      </xdr:nvPicPr>
      <xdr:blipFill>
        <a:blip xmlns:r="http://schemas.openxmlformats.org/officeDocument/2006/relationships" r:embed="rId8"/>
        <a:stretch>
          <a:fillRect/>
        </a:stretch>
      </xdr:blipFill>
      <xdr:spPr>
        <a:xfrm>
          <a:off x="18275300" y="10896600"/>
          <a:ext cx="6019800" cy="27073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640625" style="27" customWidth="1"/>
    <col min="2" max="2" width="10.1640625" style="18" customWidth="1"/>
    <col min="3" max="3" width="38.5" style="18" customWidth="1"/>
    <col min="4" max="16384" width="10.8320312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59</v>
      </c>
    </row>
    <row r="5" spans="1:3" x14ac:dyDescent="0.2">
      <c r="A5" s="1"/>
      <c r="B5" s="4" t="s">
        <v>44</v>
      </c>
      <c r="C5" s="5" t="s">
        <v>60</v>
      </c>
    </row>
    <row r="6" spans="1:3" x14ac:dyDescent="0.2">
      <c r="A6" s="1"/>
      <c r="B6" s="6" t="s">
        <v>14</v>
      </c>
      <c r="C6" s="7" t="s">
        <v>15</v>
      </c>
    </row>
    <row r="7" spans="1:3" x14ac:dyDescent="0.2">
      <c r="A7" s="1"/>
      <c r="B7" s="8"/>
      <c r="C7" s="8"/>
    </row>
    <row r="8" spans="1:3" x14ac:dyDescent="0.2">
      <c r="A8" s="1"/>
      <c r="B8" s="8"/>
      <c r="C8" s="8"/>
    </row>
    <row r="9" spans="1:3" x14ac:dyDescent="0.2">
      <c r="A9" s="1"/>
      <c r="B9" s="78" t="s">
        <v>29</v>
      </c>
      <c r="C9" s="79"/>
    </row>
    <row r="10" spans="1:3" x14ac:dyDescent="0.2">
      <c r="A10" s="1"/>
      <c r="B10" s="80"/>
      <c r="C10" s="81"/>
    </row>
    <row r="11" spans="1:3" x14ac:dyDescent="0.2">
      <c r="A11" s="1"/>
      <c r="B11" s="80" t="s">
        <v>30</v>
      </c>
      <c r="C11" s="82" t="s">
        <v>31</v>
      </c>
    </row>
    <row r="12" spans="1:3" ht="17" thickBot="1" x14ac:dyDescent="0.25">
      <c r="A12" s="1"/>
      <c r="B12" s="80"/>
      <c r="C12" s="13" t="s">
        <v>32</v>
      </c>
    </row>
    <row r="13" spans="1:3" ht="17" thickBot="1" x14ac:dyDescent="0.25">
      <c r="A13" s="1"/>
      <c r="B13" s="80"/>
      <c r="C13" s="83" t="s">
        <v>33</v>
      </c>
    </row>
    <row r="14" spans="1:3" x14ac:dyDescent="0.2">
      <c r="A14" s="1"/>
      <c r="B14" s="80"/>
      <c r="C14" s="81" t="s">
        <v>34</v>
      </c>
    </row>
    <row r="15" spans="1:3" x14ac:dyDescent="0.2">
      <c r="A15" s="1"/>
      <c r="B15" s="80"/>
      <c r="C15" s="81"/>
    </row>
    <row r="16" spans="1:3" x14ac:dyDescent="0.2">
      <c r="A16" s="1"/>
      <c r="B16" s="80" t="s">
        <v>35</v>
      </c>
      <c r="C16" s="84" t="s">
        <v>36</v>
      </c>
    </row>
    <row r="17" spans="1:3" x14ac:dyDescent="0.2">
      <c r="A17" s="1"/>
      <c r="B17" s="80"/>
      <c r="C17" s="85" t="s">
        <v>37</v>
      </c>
    </row>
    <row r="18" spans="1:3" x14ac:dyDescent="0.2">
      <c r="A18" s="1"/>
      <c r="B18" s="80"/>
      <c r="C18" s="86" t="s">
        <v>38</v>
      </c>
    </row>
    <row r="19" spans="1:3" x14ac:dyDescent="0.2">
      <c r="A19" s="1"/>
      <c r="B19" s="80"/>
      <c r="C19" s="87" t="s">
        <v>39</v>
      </c>
    </row>
    <row r="20" spans="1:3" x14ac:dyDescent="0.2">
      <c r="A20" s="1"/>
      <c r="B20" s="88"/>
      <c r="C20" s="89" t="s">
        <v>40</v>
      </c>
    </row>
    <row r="21" spans="1:3" x14ac:dyDescent="0.2">
      <c r="A21" s="1"/>
      <c r="B21" s="88"/>
      <c r="C21" s="90" t="s">
        <v>41</v>
      </c>
    </row>
    <row r="22" spans="1:3" x14ac:dyDescent="0.2">
      <c r="A22" s="1"/>
      <c r="B22" s="88"/>
      <c r="C22" s="91" t="s">
        <v>42</v>
      </c>
    </row>
    <row r="23" spans="1:3" x14ac:dyDescent="0.2">
      <c r="B23" s="88"/>
      <c r="C23" s="92" t="s">
        <v>43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29"/>
  <sheetViews>
    <sheetView tabSelected="1" zoomScale="94" workbookViewId="0">
      <selection activeCell="C11" sqref="C11:D11"/>
    </sheetView>
  </sheetViews>
  <sheetFormatPr baseColWidth="10" defaultRowHeight="16" x14ac:dyDescent="0.2"/>
  <cols>
    <col min="1" max="1" width="3.83203125" style="32" customWidth="1"/>
    <col min="2" max="2" width="2.1640625" style="32" customWidth="1"/>
    <col min="3" max="3" width="32.83203125" style="32" customWidth="1"/>
    <col min="4" max="4" width="12.33203125" style="32" customWidth="1"/>
    <col min="5" max="5" width="12.1640625" style="32" customWidth="1"/>
    <col min="6" max="6" width="4.6640625" style="32" customWidth="1"/>
    <col min="7" max="7" width="34.5" style="32" customWidth="1"/>
    <col min="8" max="8" width="5.1640625" style="32" customWidth="1"/>
    <col min="9" max="9" width="42.5" style="32" customWidth="1"/>
    <col min="10" max="10" width="5.33203125" style="32" customWidth="1"/>
    <col min="11" max="16384" width="10.83203125" style="32"/>
  </cols>
  <sheetData>
    <row r="1" spans="1:11" x14ac:dyDescent="0.2">
      <c r="D1" s="33"/>
      <c r="E1" s="33"/>
      <c r="F1" s="33"/>
      <c r="G1" s="33"/>
    </row>
    <row r="2" spans="1:11" ht="16" customHeight="1" x14ac:dyDescent="0.2">
      <c r="B2" s="151" t="s">
        <v>92</v>
      </c>
      <c r="C2" s="152"/>
      <c r="D2" s="152"/>
      <c r="E2" s="152"/>
      <c r="F2" s="152"/>
      <c r="G2" s="153"/>
    </row>
    <row r="3" spans="1:11" x14ac:dyDescent="0.2">
      <c r="B3" s="154"/>
      <c r="C3" s="155"/>
      <c r="D3" s="155"/>
      <c r="E3" s="155"/>
      <c r="F3" s="155"/>
      <c r="G3" s="156"/>
    </row>
    <row r="4" spans="1:11" x14ac:dyDescent="0.2">
      <c r="B4" s="154"/>
      <c r="C4" s="155"/>
      <c r="D4" s="155"/>
      <c r="E4" s="155"/>
      <c r="F4" s="155"/>
      <c r="G4" s="156"/>
    </row>
    <row r="5" spans="1:11" x14ac:dyDescent="0.2">
      <c r="B5" s="157"/>
      <c r="C5" s="158"/>
      <c r="D5" s="158"/>
      <c r="E5" s="158"/>
      <c r="F5" s="158"/>
      <c r="G5" s="159"/>
    </row>
    <row r="6" spans="1:11" ht="17" thickBot="1" x14ac:dyDescent="0.25">
      <c r="D6" s="33"/>
    </row>
    <row r="7" spans="1:11" x14ac:dyDescent="0.2">
      <c r="B7" s="34"/>
      <c r="C7" s="17"/>
      <c r="D7" s="17"/>
      <c r="E7" s="17"/>
      <c r="F7" s="17"/>
      <c r="G7" s="17"/>
      <c r="H7" s="17"/>
      <c r="I7" s="17"/>
      <c r="J7" s="35"/>
    </row>
    <row r="8" spans="1:11" s="22" customFormat="1" x14ac:dyDescent="0.2">
      <c r="B8" s="20"/>
      <c r="C8" s="15" t="s">
        <v>20</v>
      </c>
      <c r="D8" s="16" t="s">
        <v>9</v>
      </c>
      <c r="E8" s="98" t="s">
        <v>4</v>
      </c>
      <c r="F8" s="15"/>
      <c r="G8" s="15" t="s">
        <v>8</v>
      </c>
      <c r="H8" s="15"/>
      <c r="I8" s="15" t="s">
        <v>0</v>
      </c>
      <c r="J8" s="103"/>
    </row>
    <row r="9" spans="1:11" s="22" customFormat="1" x14ac:dyDescent="0.2">
      <c r="B9" s="21"/>
      <c r="C9" s="13"/>
      <c r="D9" s="29"/>
      <c r="E9" s="13"/>
      <c r="F9" s="13"/>
      <c r="G9" s="13"/>
      <c r="H9" s="13"/>
      <c r="I9" s="13"/>
      <c r="J9" s="14"/>
    </row>
    <row r="10" spans="1:11" s="22" customFormat="1" ht="17" thickBot="1" x14ac:dyDescent="0.25">
      <c r="B10" s="21"/>
      <c r="C10" s="13" t="s">
        <v>49</v>
      </c>
      <c r="D10" s="29"/>
      <c r="E10" s="13"/>
      <c r="F10" s="13"/>
      <c r="G10" s="13"/>
      <c r="H10" s="13"/>
      <c r="I10" s="13"/>
      <c r="J10" s="14"/>
    </row>
    <row r="11" spans="1:11" s="22" customFormat="1" ht="17" thickBot="1" x14ac:dyDescent="0.25">
      <c r="B11" s="21"/>
      <c r="C11" s="60" t="s">
        <v>93</v>
      </c>
      <c r="D11" s="19" t="s">
        <v>94</v>
      </c>
      <c r="E11" s="125">
        <f>'Research data'!F7</f>
        <v>0.93176970700411599</v>
      </c>
      <c r="F11" s="36"/>
      <c r="G11" s="124" t="s">
        <v>63</v>
      </c>
      <c r="H11" s="28"/>
      <c r="I11" s="106" t="s">
        <v>56</v>
      </c>
      <c r="J11" s="14"/>
    </row>
    <row r="12" spans="1:11" ht="17" thickBot="1" x14ac:dyDescent="0.25">
      <c r="A12" s="22"/>
      <c r="B12" s="21"/>
      <c r="C12" s="140" t="s">
        <v>88</v>
      </c>
      <c r="D12" s="19"/>
      <c r="E12" s="38">
        <v>0</v>
      </c>
      <c r="F12" s="36"/>
      <c r="G12" s="140" t="s">
        <v>89</v>
      </c>
      <c r="H12" s="28"/>
      <c r="I12" s="141" t="s">
        <v>90</v>
      </c>
      <c r="J12" s="14"/>
      <c r="K12" s="33"/>
    </row>
    <row r="13" spans="1:11" x14ac:dyDescent="0.2">
      <c r="B13" s="37"/>
      <c r="C13" s="33"/>
      <c r="D13" s="100"/>
      <c r="E13" s="101"/>
      <c r="F13" s="33"/>
      <c r="G13" s="33"/>
      <c r="H13" s="33"/>
      <c r="I13" s="33"/>
      <c r="J13" s="104"/>
      <c r="K13" s="33"/>
    </row>
    <row r="14" spans="1:11" ht="17" thickBot="1" x14ac:dyDescent="0.25">
      <c r="B14" s="37"/>
      <c r="C14" s="13" t="s">
        <v>50</v>
      </c>
      <c r="D14" s="100"/>
      <c r="E14" s="101"/>
      <c r="F14" s="33"/>
      <c r="G14" s="33"/>
      <c r="H14" s="33"/>
      <c r="I14" s="33"/>
      <c r="J14" s="104"/>
    </row>
    <row r="15" spans="1:11" ht="17" thickBot="1" x14ac:dyDescent="0.25">
      <c r="B15" s="37"/>
      <c r="C15" s="36" t="s">
        <v>23</v>
      </c>
      <c r="D15" s="19" t="s">
        <v>21</v>
      </c>
      <c r="E15" s="38">
        <v>0</v>
      </c>
      <c r="F15" s="36"/>
      <c r="G15" s="36" t="s">
        <v>6</v>
      </c>
      <c r="H15" s="36"/>
      <c r="I15" s="138" t="s">
        <v>87</v>
      </c>
      <c r="J15" s="104"/>
    </row>
    <row r="16" spans="1:11" ht="17" thickBot="1" x14ac:dyDescent="0.25">
      <c r="B16" s="37"/>
      <c r="C16" s="36" t="s">
        <v>24</v>
      </c>
      <c r="D16" s="19" t="s">
        <v>26</v>
      </c>
      <c r="E16" s="99">
        <v>0</v>
      </c>
      <c r="F16" s="36"/>
      <c r="G16" s="36" t="s">
        <v>27</v>
      </c>
      <c r="H16" s="36"/>
      <c r="I16" s="138" t="s">
        <v>87</v>
      </c>
      <c r="J16" s="104"/>
    </row>
    <row r="17" spans="1:10" ht="17" thickBot="1" x14ac:dyDescent="0.25">
      <c r="A17" s="131"/>
      <c r="B17" s="132"/>
      <c r="C17" s="133" t="s">
        <v>69</v>
      </c>
      <c r="D17" s="134" t="s">
        <v>70</v>
      </c>
      <c r="E17" s="99">
        <v>0</v>
      </c>
      <c r="F17" s="133"/>
      <c r="G17" s="133" t="s">
        <v>71</v>
      </c>
      <c r="H17" s="133"/>
      <c r="I17" s="141" t="s">
        <v>90</v>
      </c>
      <c r="J17" s="135"/>
    </row>
    <row r="18" spans="1:10" ht="17" thickBot="1" x14ac:dyDescent="0.25">
      <c r="A18" s="131"/>
      <c r="B18" s="132"/>
      <c r="C18" s="133" t="s">
        <v>72</v>
      </c>
      <c r="D18" s="134"/>
      <c r="E18" s="99">
        <v>0</v>
      </c>
      <c r="F18" s="133"/>
      <c r="G18" s="133" t="s">
        <v>73</v>
      </c>
      <c r="H18" s="133"/>
      <c r="I18" s="141" t="s">
        <v>90</v>
      </c>
      <c r="J18" s="135"/>
    </row>
    <row r="19" spans="1:10" ht="17" thickBot="1" x14ac:dyDescent="0.25">
      <c r="A19" s="131"/>
      <c r="B19" s="132"/>
      <c r="C19" s="133" t="s">
        <v>74</v>
      </c>
      <c r="D19" s="134"/>
      <c r="E19" s="99">
        <v>0</v>
      </c>
      <c r="F19" s="133"/>
      <c r="G19" s="133" t="s">
        <v>75</v>
      </c>
      <c r="H19" s="133"/>
      <c r="I19" s="141" t="s">
        <v>90</v>
      </c>
      <c r="J19" s="135"/>
    </row>
    <row r="20" spans="1:10" ht="15" customHeight="1" thickBot="1" x14ac:dyDescent="0.25">
      <c r="A20" s="131"/>
      <c r="B20" s="132"/>
      <c r="C20" s="133" t="s">
        <v>76</v>
      </c>
      <c r="D20" s="134"/>
      <c r="E20" s="99">
        <v>0</v>
      </c>
      <c r="F20" s="133"/>
      <c r="G20" s="133" t="s">
        <v>77</v>
      </c>
      <c r="H20" s="133"/>
      <c r="I20" s="141" t="s">
        <v>90</v>
      </c>
      <c r="J20" s="135"/>
    </row>
    <row r="21" spans="1:10" ht="17" thickBot="1" x14ac:dyDescent="0.25">
      <c r="A21" s="131"/>
      <c r="B21" s="132"/>
      <c r="C21" s="133" t="s">
        <v>78</v>
      </c>
      <c r="D21" s="134"/>
      <c r="E21" s="99">
        <v>0</v>
      </c>
      <c r="F21" s="133"/>
      <c r="G21" s="136" t="s">
        <v>79</v>
      </c>
      <c r="H21" s="133"/>
      <c r="I21" s="141" t="s">
        <v>90</v>
      </c>
      <c r="J21" s="135"/>
    </row>
    <row r="22" spans="1:10" ht="17" thickBot="1" x14ac:dyDescent="0.25">
      <c r="A22" s="131"/>
      <c r="B22" s="137"/>
      <c r="C22" s="136" t="s">
        <v>80</v>
      </c>
      <c r="D22" s="19" t="s">
        <v>81</v>
      </c>
      <c r="E22" s="99">
        <v>0</v>
      </c>
      <c r="F22" s="136"/>
      <c r="G22" s="136" t="s">
        <v>82</v>
      </c>
      <c r="H22" s="136"/>
      <c r="I22" s="138" t="s">
        <v>87</v>
      </c>
      <c r="J22" s="139"/>
    </row>
    <row r="23" spans="1:10" ht="17" thickBot="1" x14ac:dyDescent="0.25">
      <c r="A23" s="131"/>
      <c r="B23" s="137"/>
      <c r="C23" s="136" t="s">
        <v>83</v>
      </c>
      <c r="D23" s="19" t="s">
        <v>84</v>
      </c>
      <c r="E23" s="99">
        <v>0</v>
      </c>
      <c r="F23" s="136"/>
      <c r="G23" s="136"/>
      <c r="H23" s="136"/>
      <c r="I23" s="138" t="s">
        <v>87</v>
      </c>
      <c r="J23" s="139"/>
    </row>
    <row r="24" spans="1:10" x14ac:dyDescent="0.2">
      <c r="B24" s="37"/>
      <c r="C24" s="33"/>
      <c r="D24" s="100"/>
      <c r="E24" s="102"/>
      <c r="F24" s="33"/>
      <c r="G24" s="33"/>
      <c r="H24" s="33"/>
      <c r="I24" s="81"/>
      <c r="J24" s="104"/>
    </row>
    <row r="25" spans="1:10" ht="17" thickBot="1" x14ac:dyDescent="0.25">
      <c r="B25" s="37"/>
      <c r="C25" s="13" t="s">
        <v>5</v>
      </c>
      <c r="D25" s="100"/>
      <c r="E25" s="102"/>
      <c r="F25" s="33"/>
      <c r="G25" s="33"/>
      <c r="H25" s="33"/>
      <c r="I25" s="81"/>
      <c r="J25" s="104"/>
    </row>
    <row r="26" spans="1:10" ht="17" thickBot="1" x14ac:dyDescent="0.25">
      <c r="B26" s="37"/>
      <c r="C26" s="36" t="s">
        <v>25</v>
      </c>
      <c r="D26" s="19" t="s">
        <v>1</v>
      </c>
      <c r="E26" s="38">
        <f>'Research data'!F14</f>
        <v>12</v>
      </c>
      <c r="F26" s="36"/>
      <c r="G26" s="66" t="s">
        <v>28</v>
      </c>
      <c r="H26" s="36"/>
      <c r="I26" s="106" t="s">
        <v>56</v>
      </c>
      <c r="J26" s="104"/>
    </row>
    <row r="27" spans="1:10" ht="17" thickBot="1" x14ac:dyDescent="0.25">
      <c r="A27" s="131"/>
      <c r="B27" s="137"/>
      <c r="C27" s="136" t="s">
        <v>85</v>
      </c>
      <c r="D27" s="19" t="s">
        <v>1</v>
      </c>
      <c r="E27" s="99">
        <v>0</v>
      </c>
      <c r="F27" s="136"/>
      <c r="G27" s="136" t="s">
        <v>86</v>
      </c>
      <c r="H27" s="136"/>
      <c r="I27" s="138" t="s">
        <v>87</v>
      </c>
      <c r="J27" s="139"/>
    </row>
    <row r="28" spans="1:10" ht="17" thickBot="1" x14ac:dyDescent="0.25">
      <c r="B28" s="37"/>
      <c r="C28" s="36" t="s">
        <v>22</v>
      </c>
      <c r="D28" s="19" t="s">
        <v>2</v>
      </c>
      <c r="E28" s="38">
        <v>0</v>
      </c>
      <c r="F28" s="36"/>
      <c r="G28" s="36"/>
      <c r="H28" s="36"/>
      <c r="I28" s="31"/>
      <c r="J28" s="104"/>
    </row>
    <row r="29" spans="1:10" ht="17" thickBot="1" x14ac:dyDescent="0.25">
      <c r="B29" s="39"/>
      <c r="C29" s="40"/>
      <c r="D29" s="40"/>
      <c r="E29" s="40"/>
      <c r="F29" s="40"/>
      <c r="G29" s="40"/>
      <c r="H29" s="40"/>
      <c r="I29" s="40"/>
      <c r="J29" s="41"/>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O15"/>
  <sheetViews>
    <sheetView workbookViewId="0">
      <selection activeCell="H8" sqref="H8"/>
    </sheetView>
  </sheetViews>
  <sheetFormatPr baseColWidth="10" defaultRowHeight="16" x14ac:dyDescent="0.2"/>
  <cols>
    <col min="1" max="1" width="3.1640625" style="42" customWidth="1"/>
    <col min="2" max="2" width="2.6640625" style="42" customWidth="1"/>
    <col min="3" max="3" width="35.83203125" style="42" customWidth="1"/>
    <col min="4" max="4" width="11.5" style="42" customWidth="1"/>
    <col min="5" max="5" width="3.1640625" style="42" customWidth="1"/>
    <col min="6" max="6" width="9.6640625" style="42" customWidth="1"/>
    <col min="7" max="7" width="2.6640625" style="42" customWidth="1"/>
    <col min="8" max="8" width="10.5" style="42" customWidth="1"/>
    <col min="9" max="9" width="2.83203125" style="42" customWidth="1"/>
    <col min="10" max="10" width="9.33203125" style="42" customWidth="1"/>
    <col min="11" max="11" width="2.6640625" style="42" customWidth="1"/>
    <col min="12" max="12" width="9.33203125" style="42" customWidth="1"/>
    <col min="13" max="13" width="2.5" style="42" customWidth="1"/>
    <col min="14" max="14" width="68.83203125" style="42" customWidth="1"/>
    <col min="15" max="16384" width="10.83203125" style="42"/>
  </cols>
  <sheetData>
    <row r="2" spans="1:15" ht="17" thickBot="1" x14ac:dyDescent="0.25"/>
    <row r="3" spans="1:15" x14ac:dyDescent="0.2">
      <c r="B3" s="43"/>
      <c r="C3" s="44"/>
      <c r="D3" s="44"/>
      <c r="E3" s="44"/>
      <c r="F3" s="44"/>
      <c r="G3" s="44"/>
      <c r="H3" s="44"/>
      <c r="I3" s="44"/>
      <c r="J3" s="44"/>
      <c r="K3" s="44"/>
      <c r="L3" s="44"/>
      <c r="M3" s="44"/>
      <c r="N3" s="44"/>
    </row>
    <row r="4" spans="1:15" s="22" customFormat="1" x14ac:dyDescent="0.2">
      <c r="B4" s="21"/>
      <c r="C4" s="94" t="s">
        <v>46</v>
      </c>
      <c r="D4" s="94" t="s">
        <v>9</v>
      </c>
      <c r="E4" s="94"/>
      <c r="F4" s="94" t="s">
        <v>40</v>
      </c>
      <c r="G4" s="94"/>
      <c r="H4" s="94" t="s">
        <v>51</v>
      </c>
      <c r="I4" s="94"/>
      <c r="J4" s="94"/>
      <c r="K4" s="94"/>
      <c r="L4" s="94"/>
      <c r="M4" s="94"/>
      <c r="N4" s="94" t="s">
        <v>52</v>
      </c>
    </row>
    <row r="5" spans="1:15" ht="18" customHeight="1" x14ac:dyDescent="0.2">
      <c r="A5" s="22"/>
      <c r="B5" s="21"/>
      <c r="C5" s="9"/>
      <c r="D5" s="9"/>
      <c r="E5" s="9"/>
      <c r="F5" s="9"/>
      <c r="G5" s="9"/>
      <c r="H5" s="9"/>
      <c r="I5" s="9"/>
      <c r="J5" s="9"/>
      <c r="K5" s="9"/>
      <c r="L5" s="9"/>
      <c r="M5" s="9"/>
      <c r="N5" s="9"/>
      <c r="O5" s="22"/>
    </row>
    <row r="6" spans="1:15" ht="18" customHeight="1" thickBot="1" x14ac:dyDescent="0.25">
      <c r="A6" s="22"/>
      <c r="B6" s="21"/>
      <c r="C6" s="12" t="s">
        <v>49</v>
      </c>
      <c r="D6" s="12"/>
      <c r="E6" s="30"/>
      <c r="F6" s="10"/>
      <c r="G6" s="10"/>
      <c r="H6" s="46"/>
      <c r="I6" s="46"/>
      <c r="J6" s="46"/>
      <c r="K6" s="46"/>
      <c r="L6" s="46"/>
      <c r="N6" s="57"/>
    </row>
    <row r="7" spans="1:15" ht="17" thickBot="1" x14ac:dyDescent="0.25">
      <c r="A7" s="22"/>
      <c r="B7" s="21"/>
      <c r="C7" s="114" t="s">
        <v>93</v>
      </c>
      <c r="D7" s="115" t="s">
        <v>94</v>
      </c>
      <c r="E7" s="95"/>
      <c r="F7" s="123">
        <f>H7</f>
        <v>0.93176970700411599</v>
      </c>
      <c r="G7" s="49"/>
      <c r="H7" s="123">
        <f>Notes!E69</f>
        <v>0.93176970700411599</v>
      </c>
      <c r="I7" s="46"/>
      <c r="J7" s="56"/>
      <c r="K7" s="56"/>
      <c r="L7" s="56"/>
      <c r="M7" s="46"/>
      <c r="N7" s="127"/>
    </row>
    <row r="8" spans="1:15" x14ac:dyDescent="0.2">
      <c r="B8" s="45"/>
      <c r="C8" s="51"/>
      <c r="D8" s="46"/>
      <c r="E8" s="46"/>
      <c r="F8" s="49"/>
      <c r="G8" s="49"/>
      <c r="I8" s="46"/>
      <c r="J8" s="56"/>
      <c r="K8" s="56"/>
      <c r="L8" s="56"/>
      <c r="M8" s="46"/>
      <c r="N8" s="59"/>
    </row>
    <row r="9" spans="1:15" ht="17" thickBot="1" x14ac:dyDescent="0.25">
      <c r="B9" s="45"/>
      <c r="C9" s="12" t="s">
        <v>47</v>
      </c>
      <c r="D9" s="12"/>
      <c r="E9" s="30"/>
      <c r="F9" s="11"/>
      <c r="G9" s="11"/>
      <c r="H9" s="46"/>
      <c r="I9" s="46"/>
      <c r="K9" s="49"/>
      <c r="L9" s="49"/>
      <c r="M9" s="49"/>
      <c r="N9" s="113"/>
    </row>
    <row r="10" spans="1:15" ht="17" thickBot="1" x14ac:dyDescent="0.25">
      <c r="B10" s="45"/>
      <c r="C10" s="52" t="s">
        <v>48</v>
      </c>
      <c r="D10" s="58" t="s">
        <v>21</v>
      </c>
      <c r="E10" s="96"/>
      <c r="F10" s="50">
        <f>H10</f>
        <v>248000</v>
      </c>
      <c r="G10" s="11"/>
      <c r="H10" s="50">
        <f>Notes!E18</f>
        <v>248000</v>
      </c>
    </row>
    <row r="11" spans="1:15" ht="17" thickBot="1" x14ac:dyDescent="0.25">
      <c r="B11" s="45"/>
      <c r="C11" s="52" t="s">
        <v>45</v>
      </c>
      <c r="D11" s="93" t="s">
        <v>26</v>
      </c>
      <c r="E11" s="97"/>
      <c r="F11" s="54"/>
      <c r="G11" s="55"/>
      <c r="H11" s="49"/>
    </row>
    <row r="12" spans="1:15" x14ac:dyDescent="0.2">
      <c r="B12" s="45"/>
      <c r="C12" s="51"/>
      <c r="D12" s="46"/>
      <c r="E12" s="46"/>
      <c r="F12" s="49"/>
      <c r="G12" s="49"/>
      <c r="I12" s="46"/>
      <c r="J12" s="56"/>
      <c r="K12" s="56"/>
      <c r="L12" s="56"/>
      <c r="M12" s="46"/>
      <c r="N12" s="59"/>
    </row>
    <row r="13" spans="1:15" ht="17" thickBot="1" x14ac:dyDescent="0.25">
      <c r="B13" s="45"/>
      <c r="C13" s="12" t="s">
        <v>5</v>
      </c>
      <c r="D13" s="12"/>
      <c r="E13" s="30"/>
      <c r="F13" s="10"/>
      <c r="G13" s="10"/>
      <c r="H13" s="46"/>
      <c r="I13" s="46"/>
      <c r="J13" s="46"/>
      <c r="K13" s="46"/>
      <c r="L13" s="46"/>
      <c r="M13" s="46"/>
      <c r="N13" s="48"/>
    </row>
    <row r="14" spans="1:15" ht="17" thickBot="1" x14ac:dyDescent="0.25">
      <c r="B14" s="45"/>
      <c r="C14" s="52" t="s">
        <v>3</v>
      </c>
      <c r="D14" s="47" t="s">
        <v>1</v>
      </c>
      <c r="E14" s="95"/>
      <c r="F14" s="53">
        <f>Notes!E27</f>
        <v>12</v>
      </c>
      <c r="G14" s="49"/>
      <c r="H14" s="56"/>
      <c r="I14" s="46"/>
      <c r="J14" s="46"/>
      <c r="K14" s="46"/>
      <c r="L14" s="46"/>
      <c r="M14" s="46"/>
      <c r="N14" s="67"/>
    </row>
    <row r="15" spans="1:15" ht="17" thickBot="1" x14ac:dyDescent="0.25">
      <c r="B15" s="45"/>
      <c r="C15" s="114" t="s">
        <v>66</v>
      </c>
      <c r="D15" s="115" t="s">
        <v>2</v>
      </c>
      <c r="E15" s="97"/>
      <c r="F15" s="54">
        <v>0</v>
      </c>
      <c r="G15" s="55"/>
      <c r="H15"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1"/>
  <sheetViews>
    <sheetView workbookViewId="0">
      <selection activeCell="A18" sqref="A18:XFD21"/>
    </sheetView>
  </sheetViews>
  <sheetFormatPr baseColWidth="10" defaultColWidth="33.1640625" defaultRowHeight="16" x14ac:dyDescent="0.2"/>
  <cols>
    <col min="1" max="1" width="5.6640625" style="61" customWidth="1"/>
    <col min="2" max="2" width="2.1640625" style="61" customWidth="1"/>
    <col min="3" max="3" width="27.83203125" style="61" customWidth="1"/>
    <col min="4" max="4" width="16.1640625" style="61" customWidth="1"/>
    <col min="5" max="5" width="10.1640625" style="61" customWidth="1"/>
    <col min="6" max="7" width="13.1640625" style="61" customWidth="1"/>
    <col min="8" max="8" width="12.6640625" style="68" customWidth="1"/>
    <col min="9" max="9" width="34.5" style="68" customWidth="1"/>
    <col min="10" max="10" width="98.33203125" style="61" customWidth="1"/>
    <col min="11" max="16384" width="33.1640625" style="61"/>
  </cols>
  <sheetData>
    <row r="1" spans="2:10" ht="17" thickBot="1" x14ac:dyDescent="0.25"/>
    <row r="2" spans="2:10" x14ac:dyDescent="0.2">
      <c r="B2" s="62"/>
      <c r="C2" s="63"/>
      <c r="D2" s="63"/>
      <c r="E2" s="63"/>
      <c r="F2" s="63"/>
      <c r="G2" s="63"/>
      <c r="H2" s="69"/>
      <c r="I2" s="69"/>
      <c r="J2" s="63"/>
    </row>
    <row r="3" spans="2:10" x14ac:dyDescent="0.2">
      <c r="B3" s="64"/>
      <c r="C3" s="70" t="s">
        <v>16</v>
      </c>
      <c r="D3" s="70"/>
      <c r="E3" s="70"/>
      <c r="F3" s="70"/>
      <c r="G3" s="70"/>
      <c r="H3" s="71"/>
      <c r="I3" s="71"/>
      <c r="J3" s="65"/>
    </row>
    <row r="4" spans="2:10" x14ac:dyDescent="0.2">
      <c r="B4" s="64"/>
      <c r="C4" s="65"/>
      <c r="D4" s="65"/>
      <c r="E4" s="65"/>
      <c r="F4" s="65"/>
      <c r="G4" s="65"/>
      <c r="H4" s="72"/>
      <c r="I4" s="72"/>
      <c r="J4" s="65"/>
    </row>
    <row r="5" spans="2:10" x14ac:dyDescent="0.2">
      <c r="B5" s="73"/>
      <c r="C5" s="74" t="s">
        <v>17</v>
      </c>
      <c r="D5" s="74" t="s">
        <v>0</v>
      </c>
      <c r="E5" s="74" t="s">
        <v>13</v>
      </c>
      <c r="F5" s="74" t="s">
        <v>18</v>
      </c>
      <c r="G5" s="74" t="s">
        <v>53</v>
      </c>
      <c r="H5" s="75" t="s">
        <v>19</v>
      </c>
      <c r="I5" s="75" t="s">
        <v>57</v>
      </c>
      <c r="J5" s="74" t="s">
        <v>10</v>
      </c>
    </row>
    <row r="6" spans="2:10" x14ac:dyDescent="0.2">
      <c r="B6" s="64"/>
      <c r="C6" s="70"/>
      <c r="D6" s="70"/>
      <c r="E6" s="70"/>
      <c r="F6" s="70"/>
      <c r="G6" s="70"/>
      <c r="H6" s="71"/>
      <c r="I6" s="71"/>
      <c r="J6" s="70"/>
    </row>
    <row r="7" spans="2:10" x14ac:dyDescent="0.2">
      <c r="B7" s="64"/>
      <c r="C7" s="117" t="s">
        <v>63</v>
      </c>
      <c r="D7" s="116" t="s">
        <v>64</v>
      </c>
      <c r="E7" s="116" t="s">
        <v>7</v>
      </c>
      <c r="F7" s="116">
        <v>2013</v>
      </c>
      <c r="G7" s="116">
        <v>2013</v>
      </c>
      <c r="H7" s="118">
        <v>42325</v>
      </c>
      <c r="I7" s="119" t="s">
        <v>58</v>
      </c>
      <c r="J7" s="120" t="s">
        <v>65</v>
      </c>
    </row>
    <row r="8" spans="2:10" x14ac:dyDescent="0.2">
      <c r="B8" s="64"/>
      <c r="C8" s="76" t="s">
        <v>3</v>
      </c>
      <c r="D8" s="65"/>
      <c r="E8" s="65"/>
      <c r="F8" s="65"/>
      <c r="G8" s="65"/>
      <c r="H8" s="65"/>
      <c r="I8" s="65"/>
      <c r="J8" s="65"/>
    </row>
    <row r="9" spans="2:10" x14ac:dyDescent="0.2">
      <c r="B9" s="64"/>
      <c r="C9" s="76" t="s">
        <v>68</v>
      </c>
      <c r="D9" s="65"/>
      <c r="E9" s="65"/>
      <c r="F9" s="65"/>
      <c r="G9" s="65"/>
      <c r="H9" s="65"/>
      <c r="I9" s="65"/>
      <c r="J9" s="65"/>
    </row>
    <row r="10" spans="2:10" x14ac:dyDescent="0.2">
      <c r="B10" s="64"/>
      <c r="C10" s="76"/>
      <c r="D10" s="65"/>
      <c r="E10" s="65"/>
      <c r="F10" s="65"/>
      <c r="G10" s="65"/>
      <c r="H10" s="65"/>
      <c r="I10" s="65"/>
      <c r="J10" s="65"/>
    </row>
    <row r="11" spans="2:10" x14ac:dyDescent="0.2">
      <c r="B11" s="64"/>
      <c r="C11" s="77"/>
      <c r="D11" s="65"/>
      <c r="E11" s="65"/>
      <c r="F11" s="65"/>
      <c r="G11" s="65"/>
      <c r="H11" s="118"/>
      <c r="I11" s="65"/>
      <c r="J11" s="65"/>
    </row>
    <row r="12" spans="2:10" s="143" customFormat="1" x14ac:dyDescent="0.2">
      <c r="C12" s="143" t="s">
        <v>95</v>
      </c>
      <c r="D12" s="143" t="s">
        <v>96</v>
      </c>
      <c r="G12" s="143">
        <v>2015</v>
      </c>
      <c r="H12" s="144" t="s">
        <v>97</v>
      </c>
      <c r="I12" s="144" t="s">
        <v>98</v>
      </c>
    </row>
    <row r="13" spans="2:10" s="143" customFormat="1" x14ac:dyDescent="0.2">
      <c r="C13" s="143" t="s">
        <v>99</v>
      </c>
      <c r="D13" s="143" t="s">
        <v>96</v>
      </c>
      <c r="G13" s="143">
        <v>2015</v>
      </c>
      <c r="H13" s="144" t="s">
        <v>97</v>
      </c>
      <c r="I13" s="144" t="s">
        <v>98</v>
      </c>
    </row>
    <row r="14" spans="2:10" x14ac:dyDescent="0.2">
      <c r="B14" s="64"/>
      <c r="C14" s="76"/>
      <c r="D14" s="65"/>
      <c r="E14" s="65"/>
      <c r="F14" s="65"/>
      <c r="G14" s="65"/>
      <c r="H14" s="65"/>
      <c r="I14" s="65"/>
      <c r="J14" s="65"/>
    </row>
    <row r="15" spans="2:10" x14ac:dyDescent="0.2">
      <c r="B15" s="64"/>
      <c r="C15" s="128"/>
      <c r="D15" s="129"/>
      <c r="E15" s="129"/>
      <c r="F15" s="129"/>
      <c r="G15" s="129"/>
      <c r="H15" s="130"/>
      <c r="I15" s="129"/>
      <c r="J15" s="129"/>
    </row>
    <row r="16" spans="2:10" x14ac:dyDescent="0.2">
      <c r="B16" s="64"/>
      <c r="C16" s="76"/>
      <c r="D16" s="65"/>
      <c r="E16" s="65"/>
      <c r="F16" s="65"/>
      <c r="G16" s="65"/>
      <c r="H16" s="65"/>
      <c r="I16" s="65"/>
      <c r="J16" s="65"/>
    </row>
    <row r="18" spans="3:9" s="160" customFormat="1" x14ac:dyDescent="0.2">
      <c r="C18" s="160" t="s">
        <v>106</v>
      </c>
      <c r="D18" s="160" t="s">
        <v>96</v>
      </c>
      <c r="E18" s="160" t="s">
        <v>7</v>
      </c>
      <c r="G18" s="160">
        <v>2015</v>
      </c>
      <c r="H18" s="161" t="s">
        <v>97</v>
      </c>
      <c r="I18" s="161" t="s">
        <v>98</v>
      </c>
    </row>
    <row r="19" spans="3:9" s="160" customFormat="1" x14ac:dyDescent="0.2">
      <c r="C19" s="160" t="s">
        <v>107</v>
      </c>
      <c r="D19" s="160" t="s">
        <v>96</v>
      </c>
      <c r="E19" s="160" t="s">
        <v>7</v>
      </c>
      <c r="G19" s="160">
        <v>2015</v>
      </c>
      <c r="H19" s="161" t="s">
        <v>97</v>
      </c>
      <c r="I19" s="161" t="s">
        <v>98</v>
      </c>
    </row>
    <row r="20" spans="3:9" s="160" customFormat="1" x14ac:dyDescent="0.2">
      <c r="C20" s="160" t="s">
        <v>108</v>
      </c>
      <c r="D20" s="160" t="s">
        <v>109</v>
      </c>
      <c r="E20" s="160" t="s">
        <v>7</v>
      </c>
      <c r="G20" s="160">
        <v>2016</v>
      </c>
      <c r="H20" s="161" t="s">
        <v>97</v>
      </c>
      <c r="I20" s="161" t="s">
        <v>110</v>
      </c>
    </row>
    <row r="21" spans="3:9" s="160" customFormat="1" x14ac:dyDescent="0.2">
      <c r="C21" s="160" t="s">
        <v>111</v>
      </c>
      <c r="D21" s="160" t="s">
        <v>109</v>
      </c>
      <c r="E21" s="160" t="s">
        <v>7</v>
      </c>
      <c r="G21" s="160">
        <v>2016</v>
      </c>
      <c r="H21" s="161" t="s">
        <v>97</v>
      </c>
      <c r="I21" s="161" t="s">
        <v>112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29" workbookViewId="0">
      <selection activeCell="E70" sqref="E70"/>
    </sheetView>
  </sheetViews>
  <sheetFormatPr baseColWidth="10" defaultRowHeight="16" x14ac:dyDescent="0.2"/>
  <cols>
    <col min="1" max="1" width="4.6640625" style="105" customWidth="1"/>
    <col min="2" max="2" width="2.6640625" style="105" customWidth="1"/>
    <col min="3" max="3" width="10.83203125" style="105"/>
    <col min="4" max="4" width="8.5" style="105" customWidth="1"/>
    <col min="5" max="5" width="15" style="105" customWidth="1"/>
    <col min="6" max="16384" width="10.83203125" style="105"/>
  </cols>
  <sheetData>
    <row r="1" spans="2:13" ht="17" thickBot="1" x14ac:dyDescent="0.25"/>
    <row r="2" spans="2:13" x14ac:dyDescent="0.2">
      <c r="B2" s="107"/>
      <c r="C2" s="108"/>
      <c r="D2" s="108"/>
      <c r="E2" s="108"/>
      <c r="F2" s="108"/>
      <c r="G2" s="108"/>
      <c r="H2" s="108"/>
      <c r="I2" s="108"/>
      <c r="J2" s="108"/>
      <c r="K2" s="108"/>
      <c r="L2" s="108"/>
      <c r="M2" s="108"/>
    </row>
    <row r="3" spans="2:13" s="22" customFormat="1" x14ac:dyDescent="0.2">
      <c r="B3" s="111"/>
      <c r="C3" s="98" t="s">
        <v>0</v>
      </c>
      <c r="D3" s="98" t="s">
        <v>54</v>
      </c>
      <c r="E3" s="98"/>
      <c r="F3" s="98"/>
      <c r="G3" s="98"/>
      <c r="H3" s="98"/>
      <c r="I3" s="98"/>
      <c r="J3" s="98"/>
      <c r="K3" s="98"/>
      <c r="L3" s="98"/>
      <c r="M3" s="98"/>
    </row>
    <row r="4" spans="2:13" x14ac:dyDescent="0.2">
      <c r="B4" s="109"/>
      <c r="C4" s="110"/>
      <c r="D4" s="110"/>
      <c r="E4" s="110"/>
      <c r="F4" s="110"/>
      <c r="G4" s="110"/>
      <c r="H4" s="110"/>
      <c r="I4" s="110"/>
      <c r="J4" s="110"/>
      <c r="K4" s="110"/>
      <c r="L4" s="110"/>
      <c r="M4" s="110"/>
    </row>
    <row r="5" spans="2:13" x14ac:dyDescent="0.2">
      <c r="B5" s="109"/>
      <c r="C5" s="110" t="s">
        <v>51</v>
      </c>
      <c r="D5" s="110"/>
      <c r="E5" s="110"/>
      <c r="F5" s="110"/>
      <c r="G5" s="110"/>
      <c r="H5" s="110"/>
      <c r="I5" s="110"/>
      <c r="J5" s="110"/>
      <c r="K5" s="110"/>
      <c r="L5" s="110"/>
      <c r="M5" s="110"/>
    </row>
    <row r="6" spans="2:13" x14ac:dyDescent="0.2">
      <c r="B6" s="109"/>
      <c r="C6" s="110" t="s">
        <v>55</v>
      </c>
      <c r="D6" s="110"/>
      <c r="E6" s="110"/>
      <c r="F6" s="110"/>
      <c r="G6" s="110"/>
      <c r="H6" s="110"/>
      <c r="I6" s="110"/>
      <c r="J6" s="110"/>
      <c r="K6" s="110"/>
      <c r="L6" s="110"/>
      <c r="M6" s="110"/>
    </row>
    <row r="7" spans="2:13" x14ac:dyDescent="0.2">
      <c r="B7" s="109"/>
      <c r="C7" s="110"/>
      <c r="D7" s="110"/>
      <c r="E7" s="110"/>
      <c r="F7" s="110"/>
      <c r="G7" s="110"/>
      <c r="H7" s="110"/>
      <c r="I7" s="110"/>
      <c r="J7" s="110"/>
      <c r="K7" s="110"/>
      <c r="L7" s="110"/>
      <c r="M7" s="110"/>
    </row>
    <row r="8" spans="2:13" x14ac:dyDescent="0.2">
      <c r="B8" s="109"/>
      <c r="C8" s="110"/>
      <c r="D8" s="110"/>
      <c r="E8" s="110"/>
      <c r="F8" s="110"/>
      <c r="G8" s="110"/>
      <c r="H8" s="110"/>
      <c r="I8" s="110"/>
      <c r="J8" s="110"/>
      <c r="K8" s="110"/>
      <c r="L8" s="110"/>
      <c r="M8" s="110"/>
    </row>
    <row r="9" spans="2:13" x14ac:dyDescent="0.2">
      <c r="B9" s="109"/>
      <c r="C9" s="110"/>
      <c r="D9" s="110"/>
      <c r="E9" s="110"/>
      <c r="F9" s="110"/>
      <c r="G9" s="110"/>
      <c r="H9" s="110"/>
      <c r="I9" s="110"/>
      <c r="J9" s="110"/>
      <c r="K9" s="110"/>
      <c r="L9" s="110"/>
      <c r="M9" s="110"/>
    </row>
    <row r="10" spans="2:13" x14ac:dyDescent="0.2">
      <c r="B10" s="109"/>
      <c r="C10" s="110"/>
      <c r="G10" s="110"/>
      <c r="H10" s="110"/>
      <c r="I10" s="110"/>
      <c r="J10" s="110"/>
      <c r="K10" s="110"/>
      <c r="L10" s="110"/>
      <c r="M10" s="110"/>
    </row>
    <row r="11" spans="2:13" x14ac:dyDescent="0.2">
      <c r="B11" s="109"/>
      <c r="C11" s="110"/>
      <c r="D11" s="110"/>
      <c r="E11" s="110"/>
      <c r="F11" s="110"/>
      <c r="G11" s="110"/>
      <c r="H11" s="110"/>
      <c r="I11" s="110"/>
      <c r="J11" s="110"/>
      <c r="K11" s="110"/>
      <c r="L11" s="110"/>
      <c r="M11" s="110"/>
    </row>
    <row r="12" spans="2:13" x14ac:dyDescent="0.2">
      <c r="B12" s="109"/>
      <c r="C12" s="110"/>
      <c r="D12" s="110"/>
      <c r="E12" s="110"/>
      <c r="F12" s="110"/>
      <c r="G12" s="110"/>
      <c r="H12" s="110"/>
      <c r="I12" s="110"/>
      <c r="J12" s="110"/>
      <c r="K12" s="110"/>
      <c r="L12" s="110"/>
      <c r="M12" s="110"/>
    </row>
    <row r="13" spans="2:13" x14ac:dyDescent="0.2">
      <c r="B13" s="109"/>
      <c r="C13" s="110"/>
      <c r="D13" s="110"/>
      <c r="E13" s="110"/>
      <c r="F13" s="110"/>
      <c r="G13" s="110"/>
      <c r="H13" s="110"/>
      <c r="I13" s="110"/>
      <c r="J13" s="110"/>
      <c r="K13" s="110"/>
      <c r="L13" s="110"/>
      <c r="M13" s="110"/>
    </row>
    <row r="14" spans="2:13" x14ac:dyDescent="0.2">
      <c r="B14" s="109"/>
      <c r="C14" s="110"/>
      <c r="D14" s="110"/>
      <c r="E14" s="110"/>
      <c r="F14" s="110"/>
      <c r="G14" s="110"/>
      <c r="H14" s="110"/>
      <c r="I14" s="110"/>
      <c r="J14" s="110"/>
      <c r="K14" s="110"/>
      <c r="L14" s="110"/>
      <c r="M14" s="110"/>
    </row>
    <row r="15" spans="2:13" x14ac:dyDescent="0.2">
      <c r="B15" s="109"/>
      <c r="C15" s="110"/>
      <c r="D15" s="110"/>
      <c r="E15" s="110"/>
      <c r="F15" s="110"/>
      <c r="G15" s="110"/>
      <c r="H15" s="110"/>
      <c r="I15" s="110"/>
      <c r="J15" s="110"/>
      <c r="K15" s="110"/>
      <c r="L15" s="110"/>
      <c r="M15" s="110"/>
    </row>
    <row r="16" spans="2:13" x14ac:dyDescent="0.2">
      <c r="B16" s="109"/>
      <c r="C16" s="110"/>
      <c r="D16" s="110"/>
      <c r="E16" s="110"/>
      <c r="F16" s="110"/>
      <c r="G16" s="110"/>
      <c r="H16" s="110"/>
      <c r="I16" s="110"/>
      <c r="J16" s="110"/>
      <c r="K16" s="110"/>
      <c r="L16" s="110"/>
      <c r="M16" s="110"/>
    </row>
    <row r="17" spans="2:13" x14ac:dyDescent="0.2">
      <c r="B17" s="109"/>
      <c r="C17" s="110"/>
      <c r="D17" s="110"/>
      <c r="E17" s="110"/>
      <c r="F17" s="110"/>
      <c r="G17" s="110"/>
      <c r="H17" s="110"/>
      <c r="I17" s="110"/>
      <c r="J17" s="110"/>
      <c r="K17" s="110"/>
      <c r="L17" s="110"/>
      <c r="M17" s="110"/>
    </row>
    <row r="18" spans="2:13" x14ac:dyDescent="0.2">
      <c r="B18" s="109"/>
      <c r="C18" s="110"/>
      <c r="D18" s="110"/>
      <c r="E18" s="110">
        <v>248000</v>
      </c>
      <c r="F18" s="110" t="s">
        <v>21</v>
      </c>
      <c r="G18" s="110"/>
      <c r="H18" s="110"/>
      <c r="I18" s="110"/>
      <c r="J18" s="110"/>
      <c r="K18" s="110"/>
      <c r="L18" s="110"/>
      <c r="M18" s="110"/>
    </row>
    <row r="19" spans="2:13" x14ac:dyDescent="0.2">
      <c r="B19" s="109"/>
      <c r="C19" s="110"/>
      <c r="D19" s="110"/>
      <c r="E19" s="110"/>
      <c r="F19" s="110"/>
      <c r="G19" s="110"/>
      <c r="H19" s="110"/>
      <c r="I19" s="110"/>
      <c r="J19" s="110"/>
      <c r="K19" s="110"/>
      <c r="L19" s="110"/>
      <c r="M19" s="110"/>
    </row>
    <row r="20" spans="2:13" x14ac:dyDescent="0.2">
      <c r="B20" s="109"/>
      <c r="C20" s="110"/>
      <c r="D20" s="110"/>
      <c r="E20" s="110"/>
      <c r="F20" s="110"/>
      <c r="G20" s="110"/>
      <c r="H20" s="110"/>
      <c r="I20" s="110"/>
      <c r="J20" s="110"/>
      <c r="K20" s="110"/>
      <c r="L20" s="110"/>
      <c r="M20" s="110"/>
    </row>
    <row r="21" spans="2:13" x14ac:dyDescent="0.2">
      <c r="B21" s="109"/>
      <c r="C21" s="110"/>
      <c r="D21" s="110"/>
      <c r="E21" s="110"/>
      <c r="F21" s="110"/>
      <c r="G21" s="110"/>
      <c r="H21" s="110"/>
      <c r="I21" s="110"/>
      <c r="J21" s="110"/>
      <c r="K21" s="110"/>
      <c r="L21" s="110"/>
      <c r="M21" s="110"/>
    </row>
    <row r="22" spans="2:13" x14ac:dyDescent="0.2">
      <c r="B22" s="109"/>
      <c r="C22" s="110"/>
      <c r="D22" s="110"/>
      <c r="E22" s="110"/>
      <c r="F22" s="110"/>
      <c r="G22" s="110"/>
      <c r="H22" s="110"/>
      <c r="I22" s="110"/>
      <c r="J22" s="110"/>
      <c r="K22" s="110"/>
      <c r="L22" s="110"/>
      <c r="M22" s="110"/>
    </row>
    <row r="23" spans="2:13" x14ac:dyDescent="0.2">
      <c r="B23" s="109"/>
      <c r="C23" s="110"/>
      <c r="D23" s="110"/>
      <c r="E23" s="110"/>
      <c r="F23" s="110"/>
      <c r="G23" s="110"/>
      <c r="H23" s="110"/>
      <c r="I23" s="110"/>
      <c r="J23" s="110"/>
      <c r="K23" s="110"/>
      <c r="L23" s="110"/>
      <c r="M23" s="110"/>
    </row>
    <row r="24" spans="2:13" x14ac:dyDescent="0.2">
      <c r="B24" s="109"/>
      <c r="C24" s="110"/>
      <c r="D24" s="110"/>
      <c r="E24" s="110"/>
      <c r="F24" s="110"/>
      <c r="G24" s="110"/>
      <c r="H24" s="110"/>
      <c r="I24" s="110"/>
      <c r="J24" s="110"/>
      <c r="K24" s="110"/>
      <c r="L24" s="110"/>
      <c r="M24" s="110"/>
    </row>
    <row r="25" spans="2:13" x14ac:dyDescent="0.2">
      <c r="B25" s="109"/>
      <c r="C25" s="110"/>
      <c r="D25" s="110"/>
      <c r="E25" s="110"/>
      <c r="F25" s="110"/>
      <c r="G25" s="110"/>
      <c r="H25" s="110"/>
      <c r="I25" s="110"/>
      <c r="J25" s="110"/>
      <c r="K25" s="110"/>
      <c r="L25" s="110"/>
      <c r="M25" s="110"/>
    </row>
    <row r="26" spans="2:13" x14ac:dyDescent="0.2">
      <c r="B26" s="109"/>
      <c r="C26" s="110"/>
      <c r="D26" s="110"/>
      <c r="E26" s="110"/>
      <c r="F26" s="110"/>
      <c r="G26" s="110"/>
      <c r="H26" s="110"/>
      <c r="I26" s="110"/>
      <c r="J26" s="110"/>
      <c r="K26" s="110"/>
      <c r="L26" s="110"/>
      <c r="M26" s="110"/>
    </row>
    <row r="27" spans="2:13" x14ac:dyDescent="0.2">
      <c r="B27" s="109"/>
      <c r="C27" s="110"/>
      <c r="D27" s="110"/>
      <c r="E27" s="110">
        <v>12</v>
      </c>
      <c r="F27" s="116" t="s">
        <v>67</v>
      </c>
      <c r="G27" s="110"/>
      <c r="H27" s="110"/>
      <c r="I27" s="110"/>
      <c r="J27" s="110"/>
      <c r="K27" s="110"/>
      <c r="L27" s="110"/>
      <c r="M27" s="110"/>
    </row>
    <row r="28" spans="2:13" x14ac:dyDescent="0.2">
      <c r="B28" s="109"/>
      <c r="C28" s="110"/>
      <c r="D28" s="110"/>
      <c r="E28" s="110"/>
      <c r="F28" s="110"/>
      <c r="G28" s="110"/>
      <c r="H28" s="110"/>
      <c r="I28" s="110"/>
      <c r="J28" s="110"/>
      <c r="K28" s="110"/>
      <c r="L28" s="110"/>
      <c r="M28" s="110"/>
    </row>
    <row r="29" spans="2:13" x14ac:dyDescent="0.2">
      <c r="B29" s="109"/>
      <c r="C29" s="110"/>
      <c r="D29" s="110"/>
      <c r="E29" s="110"/>
      <c r="F29" s="110"/>
      <c r="G29" s="110"/>
      <c r="H29" s="110"/>
      <c r="I29" s="110"/>
      <c r="J29" s="110"/>
      <c r="K29" s="110"/>
      <c r="L29" s="110"/>
      <c r="M29" s="110"/>
    </row>
    <row r="30" spans="2:13" x14ac:dyDescent="0.2">
      <c r="B30" s="109"/>
      <c r="C30" s="110"/>
      <c r="D30" s="110"/>
      <c r="E30" s="110"/>
      <c r="F30" s="110"/>
      <c r="G30" s="110"/>
      <c r="H30" s="110"/>
      <c r="I30" s="110"/>
      <c r="J30" s="110"/>
      <c r="K30" s="110"/>
      <c r="L30" s="110"/>
      <c r="M30" s="110"/>
    </row>
    <row r="31" spans="2:13" x14ac:dyDescent="0.2">
      <c r="B31" s="109"/>
      <c r="C31" s="110"/>
      <c r="D31" s="110"/>
      <c r="E31" s="110"/>
      <c r="F31" s="110"/>
      <c r="G31" s="110"/>
      <c r="H31" s="110"/>
      <c r="I31" s="110"/>
      <c r="J31" s="110"/>
      <c r="K31" s="110"/>
      <c r="L31" s="110"/>
      <c r="M31" s="110"/>
    </row>
    <row r="32" spans="2:13" x14ac:dyDescent="0.2">
      <c r="B32" s="109"/>
      <c r="C32" s="110"/>
      <c r="D32" s="110"/>
      <c r="E32" s="110"/>
      <c r="F32" s="110"/>
      <c r="G32" s="110"/>
      <c r="H32" s="110"/>
      <c r="I32" s="110"/>
      <c r="J32" s="110"/>
      <c r="K32" s="110"/>
      <c r="L32" s="110"/>
      <c r="M32" s="110"/>
    </row>
    <row r="33" spans="2:13" x14ac:dyDescent="0.2">
      <c r="B33" s="109"/>
      <c r="C33" s="110"/>
      <c r="D33" s="110"/>
      <c r="E33" s="110"/>
      <c r="F33" s="110"/>
      <c r="G33" s="110"/>
      <c r="H33" s="110"/>
      <c r="I33" s="110"/>
      <c r="J33" s="110"/>
      <c r="K33" s="110"/>
      <c r="L33" s="110"/>
      <c r="M33" s="110"/>
    </row>
    <row r="34" spans="2:13" x14ac:dyDescent="0.2">
      <c r="B34" s="109"/>
      <c r="C34" s="110"/>
      <c r="D34" s="110"/>
      <c r="E34" s="110"/>
      <c r="F34" s="110"/>
      <c r="G34" s="110"/>
      <c r="H34" s="110"/>
      <c r="I34" s="110"/>
      <c r="J34" s="110"/>
      <c r="K34" s="110"/>
      <c r="L34" s="110"/>
      <c r="M34" s="110"/>
    </row>
    <row r="35" spans="2:13" x14ac:dyDescent="0.2">
      <c r="B35" s="109"/>
      <c r="C35" s="110"/>
      <c r="D35" s="110"/>
      <c r="E35" s="112"/>
      <c r="F35" s="110"/>
      <c r="G35" s="110"/>
      <c r="H35" s="110"/>
      <c r="I35" s="110"/>
      <c r="J35" s="110"/>
      <c r="K35" s="110"/>
      <c r="L35" s="110"/>
      <c r="M35" s="110"/>
    </row>
    <row r="36" spans="2:13" x14ac:dyDescent="0.2">
      <c r="B36" s="109"/>
      <c r="C36" s="110"/>
      <c r="D36" s="110"/>
      <c r="E36" s="110"/>
      <c r="F36" s="110"/>
      <c r="G36" s="110"/>
      <c r="H36" s="110"/>
      <c r="I36" s="110"/>
      <c r="J36" s="110"/>
      <c r="K36" s="110"/>
      <c r="L36" s="110"/>
      <c r="M36" s="110"/>
    </row>
    <row r="37" spans="2:13" x14ac:dyDescent="0.2">
      <c r="B37" s="109"/>
      <c r="C37" s="116"/>
      <c r="D37" s="110"/>
      <c r="E37" s="110"/>
      <c r="F37" s="110"/>
      <c r="G37" s="110"/>
      <c r="H37" s="110"/>
      <c r="I37" s="110"/>
      <c r="J37" s="110"/>
      <c r="K37" s="110"/>
      <c r="L37" s="110"/>
      <c r="M37" s="110"/>
    </row>
    <row r="38" spans="2:13" x14ac:dyDescent="0.2">
      <c r="B38" s="109"/>
      <c r="C38" s="116"/>
      <c r="D38" s="110"/>
      <c r="E38" s="110"/>
      <c r="F38" s="110"/>
      <c r="G38" s="110"/>
      <c r="H38" s="110"/>
      <c r="I38" s="110"/>
      <c r="J38" s="110"/>
      <c r="K38" s="110"/>
      <c r="L38" s="110"/>
      <c r="M38" s="110"/>
    </row>
    <row r="39" spans="2:13" x14ac:dyDescent="0.2">
      <c r="B39" s="109"/>
      <c r="C39" s="110" t="s">
        <v>51</v>
      </c>
      <c r="D39" s="110"/>
      <c r="E39" s="110"/>
      <c r="F39" s="110"/>
      <c r="G39" s="110"/>
      <c r="H39" s="110"/>
      <c r="I39" s="110"/>
      <c r="J39" s="110"/>
      <c r="K39" s="110"/>
      <c r="L39" s="110"/>
      <c r="M39" s="110"/>
    </row>
    <row r="40" spans="2:13" x14ac:dyDescent="0.2">
      <c r="B40" s="109"/>
      <c r="C40" s="142" t="s">
        <v>91</v>
      </c>
      <c r="D40" s="110"/>
      <c r="E40" s="110"/>
      <c r="F40" s="110"/>
      <c r="G40" s="110"/>
      <c r="H40" s="110"/>
      <c r="I40" s="110"/>
      <c r="J40" s="110"/>
      <c r="K40" s="110"/>
      <c r="L40" s="110"/>
      <c r="M40" s="110"/>
    </row>
    <row r="41" spans="2:13" x14ac:dyDescent="0.2">
      <c r="B41" s="109"/>
    </row>
    <row r="42" spans="2:13" x14ac:dyDescent="0.2">
      <c r="B42" s="109"/>
    </row>
    <row r="43" spans="2:13" x14ac:dyDescent="0.2">
      <c r="B43" s="109"/>
    </row>
    <row r="44" spans="2:13" x14ac:dyDescent="0.2">
      <c r="B44" s="109"/>
      <c r="D44" s="160" t="s">
        <v>113</v>
      </c>
      <c r="E44" s="105">
        <v>6.8</v>
      </c>
      <c r="F44" s="122" t="s">
        <v>62</v>
      </c>
    </row>
    <row r="45" spans="2:13" x14ac:dyDescent="0.2">
      <c r="B45" s="109"/>
      <c r="E45" s="105">
        <f>1/E44</f>
        <v>0.14705882352941177</v>
      </c>
      <c r="F45" s="122" t="s">
        <v>61</v>
      </c>
    </row>
    <row r="46" spans="2:13" x14ac:dyDescent="0.2">
      <c r="B46" s="109"/>
    </row>
    <row r="47" spans="2:13" x14ac:dyDescent="0.2">
      <c r="B47" s="109"/>
      <c r="D47" s="160" t="s">
        <v>114</v>
      </c>
      <c r="E47" s="105">
        <v>1.4</v>
      </c>
      <c r="F47" s="122" t="s">
        <v>62</v>
      </c>
    </row>
    <row r="48" spans="2:13" x14ac:dyDescent="0.2">
      <c r="B48" s="109"/>
      <c r="E48" s="105">
        <f>1/E47</f>
        <v>0.7142857142857143</v>
      </c>
      <c r="F48" s="122" t="s">
        <v>61</v>
      </c>
    </row>
    <row r="49" spans="2:12" x14ac:dyDescent="0.2">
      <c r="B49" s="109"/>
    </row>
    <row r="50" spans="2:12" x14ac:dyDescent="0.2">
      <c r="B50" s="109"/>
      <c r="D50" s="160" t="s">
        <v>115</v>
      </c>
      <c r="E50" s="105">
        <f>((E44*G54)+(E47*G56))/(G54+G56)</f>
        <v>3.040553663308935</v>
      </c>
      <c r="F50" s="160" t="s">
        <v>124</v>
      </c>
    </row>
    <row r="51" spans="2:12" x14ac:dyDescent="0.2">
      <c r="B51" s="109"/>
      <c r="E51" s="105">
        <f>1/E50</f>
        <v>0.32888746943269953</v>
      </c>
      <c r="F51" s="160" t="s">
        <v>125</v>
      </c>
    </row>
    <row r="52" spans="2:12" x14ac:dyDescent="0.2">
      <c r="B52" s="109"/>
    </row>
    <row r="53" spans="2:12" ht="17" thickBot="1" x14ac:dyDescent="0.25">
      <c r="B53" s="109"/>
    </row>
    <row r="54" spans="2:12" s="160" customFormat="1" ht="17" thickBot="1" x14ac:dyDescent="0.25">
      <c r="B54" s="162"/>
      <c r="F54" s="160" t="s">
        <v>116</v>
      </c>
      <c r="G54" s="147">
        <v>7546</v>
      </c>
      <c r="H54" s="160" t="s">
        <v>117</v>
      </c>
      <c r="J54" s="160" t="s">
        <v>96</v>
      </c>
      <c r="L54" s="160" t="s">
        <v>118</v>
      </c>
    </row>
    <row r="55" spans="2:12" s="160" customFormat="1" ht="17" thickBot="1" x14ac:dyDescent="0.25">
      <c r="B55" s="162"/>
      <c r="F55" s="160" t="s">
        <v>119</v>
      </c>
      <c r="G55" s="147">
        <v>68900</v>
      </c>
      <c r="H55" s="160" t="s">
        <v>117</v>
      </c>
      <c r="J55" s="160" t="s">
        <v>96</v>
      </c>
    </row>
    <row r="56" spans="2:12" s="160" customFormat="1" ht="17" thickBot="1" x14ac:dyDescent="0.25">
      <c r="B56" s="162"/>
      <c r="F56" s="160" t="s">
        <v>120</v>
      </c>
      <c r="G56" s="147">
        <v>17292.2</v>
      </c>
      <c r="H56" s="160" t="s">
        <v>117</v>
      </c>
      <c r="J56" s="160" t="s">
        <v>109</v>
      </c>
      <c r="L56" s="160" t="s">
        <v>121</v>
      </c>
    </row>
    <row r="57" spans="2:12" s="160" customFormat="1" ht="17" thickBot="1" x14ac:dyDescent="0.25">
      <c r="B57" s="162"/>
      <c r="F57" s="160" t="s">
        <v>122</v>
      </c>
      <c r="G57" s="147">
        <v>1469</v>
      </c>
      <c r="H57" s="160" t="s">
        <v>117</v>
      </c>
      <c r="J57" s="160" t="s">
        <v>109</v>
      </c>
      <c r="L57" s="160" t="s">
        <v>123</v>
      </c>
    </row>
    <row r="58" spans="2:12" x14ac:dyDescent="0.2">
      <c r="B58" s="109"/>
    </row>
    <row r="59" spans="2:12" ht="17" thickBot="1" x14ac:dyDescent="0.25">
      <c r="B59" s="109"/>
    </row>
    <row r="60" spans="2:12" s="145" customFormat="1" ht="17" thickBot="1" x14ac:dyDescent="0.25">
      <c r="C60" s="146" t="s">
        <v>96</v>
      </c>
      <c r="D60" s="61" t="s">
        <v>100</v>
      </c>
      <c r="E60" s="147">
        <f>G54+G56</f>
        <v>24838.2</v>
      </c>
      <c r="F60" s="61" t="s">
        <v>101</v>
      </c>
      <c r="G60" s="61"/>
      <c r="H60" s="61"/>
      <c r="I60" s="61"/>
    </row>
    <row r="61" spans="2:12" s="145" customFormat="1" ht="17" thickBot="1" x14ac:dyDescent="0.25">
      <c r="C61" s="61"/>
      <c r="D61" s="61"/>
      <c r="E61" s="61">
        <f>E60*1000000</f>
        <v>24838200000</v>
      </c>
      <c r="F61" s="61" t="s">
        <v>100</v>
      </c>
      <c r="G61" s="61"/>
      <c r="H61" s="61"/>
      <c r="I61" s="61"/>
    </row>
    <row r="62" spans="2:12" s="145" customFormat="1" ht="17" thickBot="1" x14ac:dyDescent="0.25">
      <c r="C62" s="61"/>
      <c r="D62" s="61" t="s">
        <v>102</v>
      </c>
      <c r="E62" s="148">
        <f>G55+G57</f>
        <v>70369</v>
      </c>
      <c r="F62" s="61" t="s">
        <v>103</v>
      </c>
      <c r="G62" s="61"/>
      <c r="H62" s="61"/>
      <c r="I62" s="61"/>
    </row>
    <row r="63" spans="2:12" s="145" customFormat="1" x14ac:dyDescent="0.2">
      <c r="C63" s="61"/>
      <c r="D63" s="61"/>
      <c r="E63" s="149">
        <f>E62*1000000</f>
        <v>70369000000</v>
      </c>
      <c r="F63" s="61" t="s">
        <v>102</v>
      </c>
      <c r="G63" s="61"/>
      <c r="H63" s="61"/>
      <c r="I63" s="61"/>
    </row>
    <row r="64" spans="2:12" s="145" customFormat="1" x14ac:dyDescent="0.2">
      <c r="C64" s="61"/>
      <c r="D64" s="61"/>
      <c r="E64" s="61"/>
      <c r="F64" s="61"/>
      <c r="G64" s="61"/>
      <c r="H64" s="61"/>
      <c r="I64" s="61"/>
    </row>
    <row r="65" spans="3:9" s="145" customFormat="1" x14ac:dyDescent="0.2">
      <c r="C65" s="61"/>
      <c r="D65" s="61"/>
      <c r="E65" s="150">
        <f>E63/E61</f>
        <v>2.8330957959916581</v>
      </c>
      <c r="F65" s="61" t="s">
        <v>104</v>
      </c>
      <c r="G65" s="61"/>
      <c r="H65" s="61"/>
      <c r="I65" s="61"/>
    </row>
    <row r="66" spans="3:9" s="145" customFormat="1" x14ac:dyDescent="0.2">
      <c r="C66" s="61"/>
      <c r="D66" s="61"/>
      <c r="E66" s="61"/>
      <c r="F66" s="61"/>
      <c r="G66" s="61"/>
      <c r="H66" s="61"/>
      <c r="I66" s="61"/>
    </row>
    <row r="67" spans="3:9" s="145" customFormat="1" x14ac:dyDescent="0.2">
      <c r="C67" s="61"/>
      <c r="D67" s="61"/>
      <c r="E67" s="61"/>
      <c r="F67" s="61"/>
      <c r="G67" s="61"/>
      <c r="H67" s="61"/>
      <c r="I67" s="61"/>
    </row>
    <row r="68" spans="3:9" s="145" customFormat="1" x14ac:dyDescent="0.2">
      <c r="C68" s="61"/>
      <c r="D68" s="61"/>
      <c r="E68" s="61"/>
      <c r="F68" s="61"/>
      <c r="G68" s="61"/>
      <c r="H68" s="61"/>
      <c r="I68" s="61"/>
    </row>
    <row r="69" spans="3:9" s="145" customFormat="1" x14ac:dyDescent="0.2">
      <c r="C69" s="61"/>
      <c r="D69" s="61" t="str">
        <f>Dashboard!C11</f>
        <v>output.freight_tonne_kms</v>
      </c>
      <c r="E69" s="61">
        <f>E65*E51</f>
        <v>0.93176970700411599</v>
      </c>
      <c r="F69" s="61" t="s">
        <v>105</v>
      </c>
      <c r="G69" s="61"/>
      <c r="H69" s="94" t="s">
        <v>51</v>
      </c>
      <c r="I69" s="61"/>
    </row>
    <row r="70" spans="3:9" s="145" customFormat="1" x14ac:dyDescent="0.2">
      <c r="C70" s="61"/>
      <c r="D70" s="61"/>
      <c r="E70" s="61"/>
      <c r="F70" s="61"/>
      <c r="G70" s="61"/>
      <c r="H70" s="94"/>
      <c r="I70" s="61"/>
    </row>
    <row r="71" spans="3:9" s="145" customFormat="1" x14ac:dyDescent="0.2">
      <c r="C71" s="61"/>
      <c r="D71" s="61"/>
      <c r="E71" s="61"/>
      <c r="F71" s="61"/>
      <c r="G71" s="61"/>
      <c r="H71" s="94"/>
      <c r="I71" s="61"/>
    </row>
    <row r="72" spans="3:9" s="145" customFormat="1" x14ac:dyDescent="0.2">
      <c r="C72" s="61"/>
      <c r="D72" s="61"/>
      <c r="E72" s="61"/>
      <c r="F72" s="61"/>
      <c r="G72" s="61"/>
      <c r="H72" s="61"/>
      <c r="I72" s="61"/>
    </row>
    <row r="73" spans="3:9" s="145" customFormat="1" x14ac:dyDescent="0.2"/>
    <row r="74" spans="3:9" s="145" customFormat="1" x14ac:dyDescent="0.2"/>
    <row r="75" spans="3:9" s="145" customFormat="1" x14ac:dyDescent="0.2"/>
    <row r="76" spans="3:9" s="145" customFormat="1" x14ac:dyDescent="0.2"/>
    <row r="77" spans="3:9" s="145" customFormat="1" x14ac:dyDescent="0.2"/>
    <row r="78" spans="3:9" s="145" customFormat="1" x14ac:dyDescent="0.2"/>
    <row r="79" spans="3:9" s="145" customFormat="1" x14ac:dyDescent="0.2"/>
    <row r="80" spans="3:9" s="145" customFormat="1" x14ac:dyDescent="0.2"/>
    <row r="81" spans="2:3" s="145" customFormat="1" x14ac:dyDescent="0.2"/>
    <row r="82" spans="2:3" s="145" customFormat="1" x14ac:dyDescent="0.2"/>
    <row r="83" spans="2:3" s="145" customFormat="1" x14ac:dyDescent="0.2"/>
    <row r="84" spans="2:3" s="145" customFormat="1" x14ac:dyDescent="0.2"/>
    <row r="85" spans="2:3" s="145" customFormat="1" x14ac:dyDescent="0.2"/>
    <row r="86" spans="2:3" s="145" customFormat="1" x14ac:dyDescent="0.2"/>
    <row r="87" spans="2:3" s="145" customFormat="1" x14ac:dyDescent="0.2"/>
    <row r="88" spans="2:3" s="145" customFormat="1" x14ac:dyDescent="0.2"/>
    <row r="89" spans="2:3" s="145" customFormat="1" x14ac:dyDescent="0.2"/>
    <row r="90" spans="2:3" s="145" customFormat="1" x14ac:dyDescent="0.2"/>
    <row r="91" spans="2:3" s="145" customFormat="1" x14ac:dyDescent="0.2"/>
    <row r="92" spans="2:3" s="145" customFormat="1" x14ac:dyDescent="0.2"/>
    <row r="93" spans="2:3" s="145" customFormat="1" x14ac:dyDescent="0.2"/>
    <row r="94" spans="2:3" s="145" customFormat="1" x14ac:dyDescent="0.2"/>
    <row r="95" spans="2:3" x14ac:dyDescent="0.2">
      <c r="B95" s="109"/>
      <c r="C95" s="126"/>
    </row>
    <row r="96" spans="2:3" x14ac:dyDescent="0.2">
      <c r="B96" s="109"/>
      <c r="C96" s="126"/>
    </row>
    <row r="97" spans="1:6" x14ac:dyDescent="0.2">
      <c r="A97" s="119"/>
      <c r="B97" s="121"/>
    </row>
    <row r="98" spans="1:6" x14ac:dyDescent="0.2">
      <c r="A98" s="119"/>
      <c r="B98" s="121"/>
    </row>
    <row r="99" spans="1:6" x14ac:dyDescent="0.2">
      <c r="A99" s="119"/>
      <c r="B99" s="121"/>
    </row>
    <row r="100" spans="1:6" x14ac:dyDescent="0.2">
      <c r="A100" s="119"/>
      <c r="B100" s="121"/>
    </row>
    <row r="101" spans="1:6" x14ac:dyDescent="0.2">
      <c r="A101" s="119"/>
      <c r="B101" s="121"/>
    </row>
    <row r="102" spans="1:6" x14ac:dyDescent="0.2">
      <c r="A102" s="119"/>
      <c r="B102" s="121"/>
    </row>
    <row r="103" spans="1:6" x14ac:dyDescent="0.2">
      <c r="A103" s="119"/>
      <c r="B103" s="121"/>
    </row>
    <row r="104" spans="1:6" x14ac:dyDescent="0.2">
      <c r="A104" s="119"/>
      <c r="B104" s="121"/>
    </row>
    <row r="105" spans="1:6" x14ac:dyDescent="0.2">
      <c r="A105" s="119"/>
      <c r="B105" s="121"/>
    </row>
    <row r="106" spans="1:6" x14ac:dyDescent="0.2">
      <c r="A106" s="119"/>
      <c r="B106" s="121"/>
      <c r="F106" s="126"/>
    </row>
    <row r="107" spans="1:6" x14ac:dyDescent="0.2">
      <c r="A107" s="119"/>
      <c r="B107" s="121"/>
      <c r="F107" s="126"/>
    </row>
    <row r="108" spans="1:6" x14ac:dyDescent="0.2">
      <c r="A108" s="119"/>
      <c r="B108" s="121"/>
    </row>
    <row r="109" spans="1:6" x14ac:dyDescent="0.2">
      <c r="A109" s="119"/>
      <c r="B109" s="121"/>
    </row>
    <row r="110" spans="1:6" x14ac:dyDescent="0.2">
      <c r="A110" s="119"/>
      <c r="B110" s="121"/>
    </row>
    <row r="111" spans="1:6" x14ac:dyDescent="0.2">
      <c r="A111" s="119"/>
      <c r="B111" s="121"/>
    </row>
    <row r="112" spans="1:6" x14ac:dyDescent="0.2">
      <c r="A112" s="119"/>
      <c r="B112" s="121"/>
    </row>
    <row r="113" spans="1:2" x14ac:dyDescent="0.2">
      <c r="A113" s="119"/>
      <c r="B113" s="121"/>
    </row>
    <row r="114" spans="1:2" x14ac:dyDescent="0.2">
      <c r="A114" s="119"/>
      <c r="B114" s="121"/>
    </row>
    <row r="115" spans="1:2" x14ac:dyDescent="0.2">
      <c r="A115" s="119"/>
      <c r="B115" s="121"/>
    </row>
    <row r="116" spans="1:2" x14ac:dyDescent="0.2">
      <c r="A116" s="119"/>
      <c r="B116" s="12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2017-11-22T11:40:57Z</dcterms:modified>
</cp:coreProperties>
</file>