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showInkAnnotation="0" codeName="ThisWorkbook" autoCompressPictures="0"/>
  <mc:AlternateContent xmlns:mc="http://schemas.openxmlformats.org/markup-compatibility/2006">
    <mc:Choice Requires="x15">
      <x15ac:absPath xmlns:x15ac="http://schemas.microsoft.com/office/spreadsheetml/2010/11/ac" url="/Users/michieldenhaan/Projects/etdataset/nodes_source_analyses/molecules/industry/"/>
    </mc:Choice>
  </mc:AlternateContent>
  <xr:revisionPtr revIDLastSave="0" documentId="13_ncr:1_{7E2FEF97-BCF6-B24F-95C5-DB85F5CF3524}" xr6:coauthVersionLast="45" xr6:coauthVersionMax="45" xr10:uidLastSave="{00000000-0000-0000-0000-000000000000}"/>
  <bookViews>
    <workbookView xWindow="0" yWindow="460" windowWidth="27820" windowHeight="1754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E18" i="12" l="1"/>
  <c r="J15" i="13"/>
  <c r="J12" i="13"/>
  <c r="J11" i="13"/>
  <c r="J10" i="13"/>
  <c r="J7" i="13"/>
  <c r="J6" i="13"/>
  <c r="F12" i="16"/>
  <c r="F67" i="16" l="1"/>
  <c r="F39" i="16"/>
  <c r="F33" i="16"/>
  <c r="F58" i="16" l="1"/>
  <c r="F57" i="16"/>
  <c r="F61" i="16"/>
  <c r="F62" i="16" s="1"/>
  <c r="F38" i="16"/>
  <c r="F11" i="16"/>
  <c r="F32" i="16"/>
  <c r="F59" i="16" l="1"/>
  <c r="F63" i="16" s="1"/>
  <c r="F65" i="16" s="1"/>
  <c r="F66" i="16" s="1"/>
  <c r="H7" i="13"/>
  <c r="E12" i="12" s="1"/>
  <c r="H10" i="13"/>
  <c r="H15" i="13"/>
  <c r="H12" i="13"/>
  <c r="E17" i="12" s="1"/>
  <c r="H11" i="13"/>
  <c r="H6" i="13"/>
  <c r="E11" i="12" s="1"/>
  <c r="H16" i="13"/>
  <c r="E16" i="12" l="1"/>
  <c r="E15" i="12"/>
  <c r="E22" i="12"/>
</calcChain>
</file>

<file path=xl/sharedStrings.xml><?xml version="1.0" encoding="utf-8"?>
<sst xmlns="http://schemas.openxmlformats.org/spreadsheetml/2006/main" count="137" uniqueCount="105">
  <si>
    <t>Source</t>
  </si>
  <si>
    <t>years</t>
  </si>
  <si>
    <t>%</t>
  </si>
  <si>
    <t>km2</t>
  </si>
  <si>
    <t>Technical lifetime</t>
  </si>
  <si>
    <t>Value</t>
  </si>
  <si>
    <t>Other</t>
  </si>
  <si>
    <t>Initial investment costs</t>
  </si>
  <si>
    <t>Definition</t>
  </si>
  <si>
    <t>Unit</t>
  </si>
  <si>
    <t>Link</t>
  </si>
  <si>
    <t>Cover Sheet</t>
  </si>
  <si>
    <t>Document</t>
  </si>
  <si>
    <t>Country</t>
  </si>
  <si>
    <t>Organization</t>
  </si>
  <si>
    <t>Quintel Intelligence</t>
  </si>
  <si>
    <t>Definition on the sources</t>
  </si>
  <si>
    <t>Weighted average cost of capita</t>
  </si>
  <si>
    <t>Technical lifetime of the plant</t>
  </si>
  <si>
    <t xml:space="preserve">Construction time of the plant </t>
  </si>
  <si>
    <t>Type</t>
  </si>
  <si>
    <t>Date published</t>
  </si>
  <si>
    <t>Date retrieved</t>
  </si>
  <si>
    <t>Attribute</t>
  </si>
  <si>
    <t>euro</t>
  </si>
  <si>
    <t>initial_investment</t>
  </si>
  <si>
    <t>fixed_operation_and_maintenance_costs_per_year</t>
  </si>
  <si>
    <t>variable_operation_and_maintenance_costs_per_full_load_hour</t>
  </si>
  <si>
    <t>construction_time</t>
  </si>
  <si>
    <t>technical_lifetime</t>
  </si>
  <si>
    <t>wacc</t>
  </si>
  <si>
    <t>euro/year</t>
  </si>
  <si>
    <t>euro/FLH</t>
  </si>
  <si>
    <t>Fixed operational and maintenance costs per year</t>
  </si>
  <si>
    <t>Variable operational and maintenance costs</t>
  </si>
  <si>
    <t xml:space="preserve">Land use of plant </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</si>
  <si>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</si>
  <si>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</si>
  <si>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</si>
  <si>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</si>
  <si>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</si>
  <si>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</si>
  <si>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</si>
  <si>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</si>
  <si>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</si>
  <si>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</si>
  <si>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</si>
  <si>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</si>
  <si>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</si>
  <si>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</si>
  <si>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</si>
  <si>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</si>
  <si>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Costs</t>
  </si>
  <si>
    <t>Cost</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</si>
  <si>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</si>
  <si>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</si>
  <si>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</si>
  <si>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</si>
  <si>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</si>
  <si>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</si>
  <si>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</si>
  <si>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 xml:space="preserve">      Initial investment costs</t>
  </si>
  <si>
    <t>full_load_hours</t>
  </si>
  <si>
    <t>Full load hours per year</t>
  </si>
  <si>
    <t>kg / hour</t>
  </si>
  <si>
    <t>kg/hour</t>
  </si>
  <si>
    <t>FLH/year</t>
  </si>
  <si>
    <t>Fixed operational and maintenance costs</t>
  </si>
  <si>
    <t>Full load hours</t>
  </si>
  <si>
    <t>FLH / year</t>
  </si>
  <si>
    <t>Typical input capacity</t>
  </si>
  <si>
    <t>typical_input_capacity</t>
  </si>
  <si>
    <t>Molecule input capacity</t>
  </si>
  <si>
    <t>industry_steel_blastfurnace_captured_co2</t>
  </si>
  <si>
    <t>Michiel den Haan</t>
  </si>
  <si>
    <t>Data is only available for a blastfurnace with capture in both the blastfurnace itself and the power plant part. As these are modelled separately in the ETM, we are only interested in the blastfurnace part. We assume that the cost per ton captured CO2 is roughly the same for both the blastfurnace and power plant part.</t>
  </si>
  <si>
    <t>investment costs</t>
  </si>
  <si>
    <t>USD</t>
  </si>
  <si>
    <t>Amount of CO2 captured</t>
  </si>
  <si>
    <t>kg CO2</t>
  </si>
  <si>
    <t>flh</t>
  </si>
  <si>
    <t>assumption</t>
  </si>
  <si>
    <t>Capture capacity per hour</t>
  </si>
  <si>
    <t>kg CO2 / hour</t>
  </si>
  <si>
    <t>difference between plant with and without CCS</t>
  </si>
  <si>
    <t>Variable costs</t>
  </si>
  <si>
    <t>Fuel and Reductant without CCS</t>
  </si>
  <si>
    <t>Fuel and Reductant with CCS</t>
  </si>
  <si>
    <t>Fuel costs are taken into account separately in the ETM. We are only interested in the additional costs for the reductant</t>
  </si>
  <si>
    <t>Increase in fuel consumption due to CCS</t>
  </si>
  <si>
    <t>Additional fuel and reductant costs due to CCS</t>
  </si>
  <si>
    <t>Estimation of fuel 'part' of additional costs</t>
  </si>
  <si>
    <t>Estimation of reductant 'part' of additional costs</t>
  </si>
  <si>
    <t>Additional O&amp;M cost per kg captured CO2</t>
  </si>
  <si>
    <t>Quintel assumption</t>
  </si>
  <si>
    <t>No specific data for blastfurnace, assume same as generic capture plant (see e.g. industry_other_paper_captured_co2)</t>
  </si>
  <si>
    <t>USD to EUR</t>
  </si>
  <si>
    <t>exchange rate 11/09/2020</t>
  </si>
  <si>
    <t>EUR</t>
  </si>
  <si>
    <t>Fixed O&amp;M</t>
  </si>
  <si>
    <t>Variable O&amp;M per full load hour</t>
  </si>
  <si>
    <t>https://refman.energytransitionmodel.com/publications/2121</t>
  </si>
  <si>
    <t xml:space="preserve"> IEA-GHG - Iron and Steel CCS Study (Techno-Economics Integrated Steel Mill) </t>
  </si>
  <si>
    <t>fixfixed_operation_and_maintenance_costs_per_year</t>
  </si>
  <si>
    <t>IEA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</si>
</sst>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 numFmtId="170" formatCode="0.000000000000"/>
  </numFmts>
  <fonts count="73">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sz val="12"/>
      <color rgb="FF000000"/>
      <name val="Calibri"/>
      <family val="2"/>
    </font>
    <font>
      <i/>
      <sz val="12"/>
      <color theme="1"/>
      <name val="Calibri"/>
      <family val="2"/>
      <scheme val="minor"/>
    </font>
    <font>
      <i/>
      <sz val="11"/>
      <color indexed="8"/>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9">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style="thick">
        <color auto="1"/>
      </right>
      <top/>
      <bottom style="medium">
        <color auto="1"/>
      </bottom>
      <diagonal/>
    </border>
    <border>
      <left/>
      <right style="thick">
        <color auto="1"/>
      </right>
      <top/>
      <bottom/>
      <diagonal/>
    </border>
  </borders>
  <cellStyleXfs count="53779">
    <xf numFmtId="0" fontId="0" fillId="0" borderId="0"/>
    <xf numFmtId="0" fontId="18" fillId="3" borderId="1" applyFont="0" applyBorder="0">
      <alignment vertical="center"/>
    </xf>
    <xf numFmtId="167" fontId="20" fillId="4" borderId="2">
      <alignment horizontal="right" vertical="center"/>
    </xf>
    <xf numFmtId="0" fontId="18" fillId="0" borderId="2">
      <alignment vertical="center"/>
    </xf>
    <xf numFmtId="0" fontId="21" fillId="0" borderId="0"/>
    <xf numFmtId="166" fontId="21" fillId="0" borderId="0" applyFont="0" applyFill="0" applyBorder="0" applyAlignment="0" applyProtection="0"/>
    <xf numFmtId="9" fontId="21"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6" fillId="0" borderId="0"/>
    <xf numFmtId="0" fontId="17" fillId="0" borderId="0"/>
    <xf numFmtId="9" fontId="17" fillId="0" borderId="0" applyFont="0" applyFill="0" applyBorder="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6" fillId="0" borderId="0"/>
    <xf numFmtId="0" fontId="61" fillId="0" borderId="0" applyNumberFormat="0" applyFill="0" applyBorder="0" applyAlignment="0" applyProtection="0">
      <alignment vertical="top"/>
      <protection locked="0"/>
    </xf>
    <xf numFmtId="166" fontId="16" fillId="0" borderId="0" applyFont="0" applyFill="0" applyBorder="0" applyAlignment="0" applyProtection="0"/>
    <xf numFmtId="9" fontId="16" fillId="0" borderId="0" applyFont="0" applyFill="0" applyBorder="0" applyAlignment="0" applyProtection="0"/>
    <xf numFmtId="0" fontId="28" fillId="6" borderId="0" applyNumberFormat="0" applyBorder="0" applyAlignment="0" applyProtection="0"/>
    <xf numFmtId="0" fontId="16" fillId="13" borderId="0" applyNumberFormat="0" applyBorder="0" applyAlignment="0" applyProtection="0"/>
    <xf numFmtId="0" fontId="18" fillId="36" borderId="0" applyNumberFormat="0" applyBorder="0" applyAlignment="0" applyProtection="0"/>
    <xf numFmtId="0" fontId="16" fillId="17" borderId="0" applyNumberFormat="0" applyBorder="0" applyAlignment="0" applyProtection="0"/>
    <xf numFmtId="0" fontId="18" fillId="37" borderId="0" applyNumberFormat="0" applyBorder="0" applyAlignment="0" applyProtection="0"/>
    <xf numFmtId="0" fontId="16" fillId="21" borderId="0" applyNumberFormat="0" applyBorder="0" applyAlignment="0" applyProtection="0"/>
    <xf numFmtId="0" fontId="18" fillId="38" borderId="0" applyNumberFormat="0" applyBorder="0" applyAlignment="0" applyProtection="0"/>
    <xf numFmtId="0" fontId="16" fillId="25" borderId="0" applyNumberFormat="0" applyBorder="0" applyAlignment="0" applyProtection="0"/>
    <xf numFmtId="0" fontId="18" fillId="39" borderId="0" applyNumberFormat="0" applyBorder="0" applyAlignment="0" applyProtection="0"/>
    <xf numFmtId="0" fontId="16" fillId="29" borderId="0" applyNumberFormat="0" applyBorder="0" applyAlignment="0" applyProtection="0"/>
    <xf numFmtId="0" fontId="18" fillId="40" borderId="0" applyNumberFormat="0" applyBorder="0" applyAlignment="0" applyProtection="0"/>
    <xf numFmtId="0" fontId="16" fillId="33" borderId="0" applyNumberFormat="0" applyBorder="0" applyAlignment="0" applyProtection="0"/>
    <xf numFmtId="0" fontId="18" fillId="41" borderId="0" applyNumberFormat="0" applyBorder="0" applyAlignment="0" applyProtection="0"/>
    <xf numFmtId="0" fontId="16" fillId="14" borderId="0" applyNumberFormat="0" applyBorder="0" applyAlignment="0" applyProtection="0"/>
    <xf numFmtId="0" fontId="18" fillId="42" borderId="0" applyNumberFormat="0" applyBorder="0" applyAlignment="0" applyProtection="0"/>
    <xf numFmtId="0" fontId="16" fillId="18" borderId="0" applyNumberFormat="0" applyBorder="0" applyAlignment="0" applyProtection="0"/>
    <xf numFmtId="0" fontId="18" fillId="43" borderId="0" applyNumberFormat="0" applyBorder="0" applyAlignment="0" applyProtection="0"/>
    <xf numFmtId="0" fontId="16" fillId="22" borderId="0" applyNumberFormat="0" applyBorder="0" applyAlignment="0" applyProtection="0"/>
    <xf numFmtId="0" fontId="18" fillId="44" borderId="0" applyNumberFormat="0" applyBorder="0" applyAlignment="0" applyProtection="0"/>
    <xf numFmtId="0" fontId="16" fillId="26" borderId="0" applyNumberFormat="0" applyBorder="0" applyAlignment="0" applyProtection="0"/>
    <xf numFmtId="0" fontId="18" fillId="39" borderId="0" applyNumberFormat="0" applyBorder="0" applyAlignment="0" applyProtection="0"/>
    <xf numFmtId="0" fontId="16" fillId="30" borderId="0" applyNumberFormat="0" applyBorder="0" applyAlignment="0" applyProtection="0"/>
    <xf numFmtId="0" fontId="18" fillId="42" borderId="0" applyNumberFormat="0" applyBorder="0" applyAlignment="0" applyProtection="0"/>
    <xf numFmtId="0" fontId="16" fillId="34" borderId="0" applyNumberFormat="0" applyBorder="0" applyAlignment="0" applyProtection="0"/>
    <xf numFmtId="0" fontId="18" fillId="45" borderId="0" applyNumberFormat="0" applyBorder="0" applyAlignment="0" applyProtection="0"/>
    <xf numFmtId="0" fontId="37" fillId="15" borderId="0" applyNumberFormat="0" applyBorder="0" applyAlignment="0" applyProtection="0"/>
    <xf numFmtId="0" fontId="40" fillId="46" borderId="0" applyNumberFormat="0" applyBorder="0" applyAlignment="0" applyProtection="0"/>
    <xf numFmtId="0" fontId="37" fillId="19" borderId="0" applyNumberFormat="0" applyBorder="0" applyAlignment="0" applyProtection="0"/>
    <xf numFmtId="0" fontId="40" fillId="43" borderId="0" applyNumberFormat="0" applyBorder="0" applyAlignment="0" applyProtection="0"/>
    <xf numFmtId="0" fontId="37" fillId="23" borderId="0" applyNumberFormat="0" applyBorder="0" applyAlignment="0" applyProtection="0"/>
    <xf numFmtId="0" fontId="40" fillId="44" borderId="0" applyNumberFormat="0" applyBorder="0" applyAlignment="0" applyProtection="0"/>
    <xf numFmtId="0" fontId="37" fillId="27" borderId="0" applyNumberFormat="0" applyBorder="0" applyAlignment="0" applyProtection="0"/>
    <xf numFmtId="0" fontId="40" fillId="47" borderId="0" applyNumberFormat="0" applyBorder="0" applyAlignment="0" applyProtection="0"/>
    <xf numFmtId="0" fontId="37" fillId="31" borderId="0" applyNumberFormat="0" applyBorder="0" applyAlignment="0" applyProtection="0"/>
    <xf numFmtId="0" fontId="40" fillId="48" borderId="0" applyNumberFormat="0" applyBorder="0" applyAlignment="0" applyProtection="0"/>
    <xf numFmtId="0" fontId="37" fillId="35" borderId="0" applyNumberFormat="0" applyBorder="0" applyAlignment="0" applyProtection="0"/>
    <xf numFmtId="0" fontId="40" fillId="49" borderId="0" applyNumberFormat="0" applyBorder="0" applyAlignment="0" applyProtection="0"/>
    <xf numFmtId="0" fontId="37" fillId="12" borderId="0" applyNumberFormat="0" applyBorder="0" applyAlignment="0" applyProtection="0"/>
    <xf numFmtId="0" fontId="40" fillId="50" borderId="0" applyNumberFormat="0" applyBorder="0" applyAlignment="0" applyProtection="0"/>
    <xf numFmtId="0" fontId="37" fillId="16" borderId="0" applyNumberFormat="0" applyBorder="0" applyAlignment="0" applyProtection="0"/>
    <xf numFmtId="0" fontId="40" fillId="51" borderId="0" applyNumberFormat="0" applyBorder="0" applyAlignment="0" applyProtection="0"/>
    <xf numFmtId="0" fontId="37" fillId="20" borderId="0" applyNumberFormat="0" applyBorder="0" applyAlignment="0" applyProtection="0"/>
    <xf numFmtId="0" fontId="40" fillId="52" borderId="0" applyNumberFormat="0" applyBorder="0" applyAlignment="0" applyProtection="0"/>
    <xf numFmtId="0" fontId="37" fillId="24" borderId="0" applyNumberFormat="0" applyBorder="0" applyAlignment="0" applyProtection="0"/>
    <xf numFmtId="0" fontId="40" fillId="47" borderId="0" applyNumberFormat="0" applyBorder="0" applyAlignment="0" applyProtection="0"/>
    <xf numFmtId="0" fontId="37" fillId="28" borderId="0" applyNumberFormat="0" applyBorder="0" applyAlignment="0" applyProtection="0"/>
    <xf numFmtId="0" fontId="40" fillId="48" borderId="0" applyNumberFormat="0" applyBorder="0" applyAlignment="0" applyProtection="0"/>
    <xf numFmtId="0" fontId="37" fillId="32" borderId="0" applyNumberFormat="0" applyBorder="0" applyAlignment="0" applyProtection="0"/>
    <xf numFmtId="0" fontId="40" fillId="53" borderId="0" applyNumberFormat="0" applyBorder="0" applyAlignment="0" applyProtection="0"/>
    <xf numFmtId="0" fontId="16" fillId="54" borderId="0"/>
    <xf numFmtId="0" fontId="18" fillId="3" borderId="1" applyFont="0" applyBorder="0">
      <alignment vertical="center"/>
    </xf>
    <xf numFmtId="0" fontId="38" fillId="2" borderId="0" applyNumberFormat="0" applyBorder="0" applyAlignment="0" applyProtection="0"/>
    <xf numFmtId="0" fontId="41" fillId="37" borderId="0" applyNumberFormat="0" applyBorder="0" applyAlignment="0" applyProtection="0"/>
    <xf numFmtId="0" fontId="18" fillId="0" borderId="2">
      <alignment vertical="center"/>
    </xf>
    <xf numFmtId="168" fontId="18" fillId="0" borderId="2">
      <alignment vertical="center"/>
    </xf>
    <xf numFmtId="0" fontId="32" fillId="9" borderId="7" applyNumberFormat="0" applyAlignment="0" applyProtection="0"/>
    <xf numFmtId="0" fontId="42" fillId="55" borderId="13" applyNumberFormat="0" applyAlignment="0" applyProtection="0"/>
    <xf numFmtId="0" fontId="34" fillId="10" borderId="10" applyNumberFormat="0" applyAlignment="0" applyProtection="0"/>
    <xf numFmtId="0" fontId="43" fillId="5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21" fillId="0" borderId="0" applyFont="0" applyFill="0" applyBorder="0" applyAlignment="0" applyProtection="0"/>
    <xf numFmtId="164" fontId="21" fillId="0" borderId="0" applyFont="0" applyFill="0" applyBorder="0" applyAlignment="0" applyProtection="0"/>
    <xf numFmtId="0" fontId="36" fillId="0" borderId="0" applyNumberFormat="0" applyFill="0" applyBorder="0" applyAlignment="0" applyProtection="0"/>
    <xf numFmtId="0" fontId="44" fillId="0" borderId="0" applyNumberFormat="0" applyFill="0" applyBorder="0" applyAlignment="0" applyProtection="0"/>
    <xf numFmtId="0" fontId="45" fillId="38" borderId="0" applyNumberFormat="0" applyBorder="0" applyAlignment="0" applyProtection="0"/>
    <xf numFmtId="0" fontId="46" fillId="0" borderId="0"/>
    <xf numFmtId="0" fontId="46" fillId="0" borderId="0" applyNumberFormat="0" applyFill="0" applyBorder="0" applyProtection="0"/>
    <xf numFmtId="0" fontId="46" fillId="0" borderId="0" applyNumberFormat="0" applyFill="0" applyBorder="0" applyProtection="0"/>
    <xf numFmtId="0" fontId="25" fillId="0" borderId="4" applyNumberFormat="0" applyFill="0" applyAlignment="0" applyProtection="0"/>
    <xf numFmtId="0" fontId="47" fillId="0" borderId="15" applyNumberFormat="0" applyFill="0" applyAlignment="0" applyProtection="0"/>
    <xf numFmtId="0" fontId="26" fillId="0" borderId="5" applyNumberFormat="0" applyFill="0" applyAlignment="0" applyProtection="0"/>
    <xf numFmtId="0" fontId="48" fillId="0" borderId="16" applyNumberFormat="0" applyFill="0" applyAlignment="0" applyProtection="0"/>
    <xf numFmtId="0" fontId="27" fillId="0" borderId="6" applyNumberFormat="0" applyFill="0" applyAlignment="0" applyProtection="0"/>
    <xf numFmtId="0" fontId="49" fillId="0" borderId="17" applyNumberFormat="0" applyFill="0" applyAlignment="0" applyProtection="0"/>
    <xf numFmtId="0" fontId="27"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Protection="0"/>
    <xf numFmtId="0" fontId="30" fillId="8" borderId="7" applyNumberFormat="0" applyAlignment="0" applyProtection="0"/>
    <xf numFmtId="0" fontId="52" fillId="41" borderId="13" applyNumberFormat="0" applyAlignment="0" applyProtection="0"/>
    <xf numFmtId="167" fontId="20" fillId="4" borderId="2">
      <alignment horizontal="right" vertical="center"/>
    </xf>
    <xf numFmtId="168" fontId="20" fillId="4" borderId="2">
      <alignment horizontal="right" vertical="center"/>
    </xf>
    <xf numFmtId="0" fontId="33" fillId="0" borderId="9" applyNumberFormat="0" applyFill="0" applyAlignment="0" applyProtection="0"/>
    <xf numFmtId="0" fontId="53" fillId="0" borderId="18" applyNumberFormat="0" applyFill="0" applyAlignment="0" applyProtection="0"/>
    <xf numFmtId="0" fontId="29" fillId="7" borderId="0" applyNumberFormat="0" applyBorder="0" applyAlignment="0" applyProtection="0"/>
    <xf numFmtId="0" fontId="54" fillId="57" borderId="0" applyNumberFormat="0" applyBorder="0" applyAlignment="0" applyProtection="0"/>
    <xf numFmtId="0" fontId="39" fillId="0" borderId="0"/>
    <xf numFmtId="0" fontId="55" fillId="0" borderId="0"/>
    <xf numFmtId="0" fontId="21" fillId="0" borderId="0"/>
    <xf numFmtId="0" fontId="21" fillId="0" borderId="0"/>
    <xf numFmtId="0" fontId="21" fillId="0" borderId="0" applyNumberFormat="0" applyFont="0" applyFill="0" applyBorder="0" applyAlignment="0" applyProtection="0"/>
    <xf numFmtId="0" fontId="21" fillId="58" borderId="0">
      <alignment vertical="center"/>
    </xf>
    <xf numFmtId="0" fontId="21" fillId="0" borderId="0" applyNumberFormat="0" applyFont="0" applyFill="0" applyBorder="0" applyAlignment="0" applyProtection="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39" fillId="0" borderId="0" applyNumberFormat="0" applyFill="0" applyBorder="0" applyProtection="0"/>
    <xf numFmtId="0" fontId="21"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21" fillId="58" borderId="0">
      <alignment vertical="center"/>
    </xf>
    <xf numFmtId="0" fontId="39" fillId="0" borderId="0" applyNumberFormat="0" applyFill="0" applyBorder="0" applyProtection="0"/>
    <xf numFmtId="0" fontId="56" fillId="0" borderId="0"/>
    <xf numFmtId="0" fontId="18" fillId="0" borderId="0"/>
    <xf numFmtId="0" fontId="56" fillId="0" borderId="0"/>
    <xf numFmtId="0" fontId="56" fillId="0" borderId="0"/>
    <xf numFmtId="0" fontId="56"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18" fillId="11" borderId="11" applyNumberFormat="0" applyFont="0" applyAlignment="0" applyProtection="0"/>
    <xf numFmtId="0" fontId="18" fillId="59" borderId="19" applyNumberFormat="0" applyFont="0" applyAlignment="0" applyProtection="0"/>
    <xf numFmtId="0" fontId="31" fillId="9" borderId="8" applyNumberFormat="0" applyAlignment="0" applyProtection="0"/>
    <xf numFmtId="0" fontId="57" fillId="55" borderId="20"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5" fillId="0" borderId="0" applyFont="0" applyFill="0" applyBorder="0" applyAlignment="0" applyProtection="0"/>
    <xf numFmtId="9" fontId="21" fillId="0" borderId="0" applyFont="0" applyFill="0" applyBorder="0" applyAlignment="0" applyProtection="0"/>
    <xf numFmtId="0" fontId="22" fillId="0" borderId="0" applyNumberFormat="0" applyFill="0" applyBorder="0" applyProtection="0"/>
    <xf numFmtId="0" fontId="22" fillId="0" borderId="0" applyNumberFormat="0" applyFill="0" applyBorder="0" applyProtection="0"/>
    <xf numFmtId="0" fontId="58" fillId="0" borderId="0" applyNumberFormat="0" applyFill="0" applyBorder="0" applyAlignment="0" applyProtection="0"/>
    <xf numFmtId="0" fontId="19" fillId="0" borderId="12" applyNumberFormat="0" applyFill="0" applyAlignment="0" applyProtection="0"/>
    <xf numFmtId="0" fontId="59" fillId="0" borderId="21" applyNumberFormat="0" applyFill="0" applyAlignment="0" applyProtection="0"/>
    <xf numFmtId="0" fontId="35" fillId="0" borderId="0" applyNumberFormat="0" applyFill="0" applyBorder="0" applyAlignment="0" applyProtection="0"/>
    <xf numFmtId="0" fontId="60" fillId="0" borderId="0" applyNumberForma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4" fillId="0" borderId="0"/>
    <xf numFmtId="0" fontId="17" fillId="0" borderId="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52" fillId="41" borderId="24" applyNumberFormat="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8">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24"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21" fillId="0" borderId="0">
      <alignment horizontal="center"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62" fillId="0" borderId="0" applyNumberFormat="0" applyFill="0" applyBorder="0" applyAlignment="0" applyProtection="0">
      <alignment vertical="top"/>
      <protection locked="0"/>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8" fillId="59" borderId="19" applyNumberFormat="0" applyFont="0" applyAlignment="0" applyProtection="0"/>
    <xf numFmtId="0" fontId="14" fillId="17" borderId="0" applyNumberFormat="0" applyBorder="0" applyAlignment="0" applyProtection="0"/>
    <xf numFmtId="0" fontId="42" fillId="55" borderId="13" applyNumberFormat="0" applyAlignment="0" applyProtection="0"/>
    <xf numFmtId="0" fontId="14" fillId="21" borderId="0" applyNumberFormat="0" applyBorder="0" applyAlignment="0" applyProtection="0"/>
    <xf numFmtId="0" fontId="18" fillId="0" borderId="22">
      <alignment vertical="center"/>
    </xf>
    <xf numFmtId="0" fontId="14" fillId="25" borderId="0" applyNumberFormat="0" applyBorder="0" applyAlignment="0" applyProtection="0"/>
    <xf numFmtId="168" fontId="18" fillId="0" borderId="22">
      <alignment vertical="center"/>
    </xf>
    <xf numFmtId="0" fontId="14" fillId="29" borderId="0" applyNumberFormat="0" applyBorder="0" applyAlignment="0" applyProtection="0"/>
    <xf numFmtId="0" fontId="52" fillId="41" borderId="13" applyNumberFormat="0" applyAlignment="0" applyProtection="0"/>
    <xf numFmtId="0" fontId="14" fillId="33" borderId="0" applyNumberFormat="0" applyBorder="0" applyAlignment="0" applyProtection="0"/>
    <xf numFmtId="167" fontId="20" fillId="4" borderId="22">
      <alignment horizontal="right" vertical="center"/>
    </xf>
    <xf numFmtId="0" fontId="14" fillId="14" borderId="0" applyNumberFormat="0" applyBorder="0" applyAlignment="0" applyProtection="0"/>
    <xf numFmtId="168" fontId="20" fillId="4" borderId="22">
      <alignment horizontal="right" vertical="center"/>
    </xf>
    <xf numFmtId="0" fontId="14" fillId="18" borderId="0" applyNumberFormat="0" applyBorder="0" applyAlignment="0" applyProtection="0"/>
    <xf numFmtId="168" fontId="20" fillId="4" borderId="22">
      <alignment horizontal="right" vertical="center"/>
    </xf>
    <xf numFmtId="0" fontId="14" fillId="22" borderId="0" applyNumberFormat="0" applyBorder="0" applyAlignment="0" applyProtection="0"/>
    <xf numFmtId="168" fontId="20" fillId="4" borderId="22">
      <alignment horizontal="right" vertical="center"/>
    </xf>
    <xf numFmtId="0" fontId="14" fillId="26" borderId="0" applyNumberFormat="0" applyBorder="0" applyAlignment="0" applyProtection="0"/>
    <xf numFmtId="167" fontId="20" fillId="4" borderId="22">
      <alignment horizontal="right" vertical="center"/>
    </xf>
    <xf numFmtId="0" fontId="14" fillId="30" borderId="0" applyNumberFormat="0" applyBorder="0" applyAlignment="0" applyProtection="0"/>
    <xf numFmtId="168" fontId="18" fillId="0" borderId="22">
      <alignment vertical="center"/>
    </xf>
    <xf numFmtId="0" fontId="14" fillId="34" borderId="0" applyNumberFormat="0" applyBorder="0" applyAlignment="0" applyProtection="0"/>
    <xf numFmtId="0" fontId="52" fillId="41" borderId="13" applyNumberFormat="0" applyAlignment="0" applyProtection="0"/>
    <xf numFmtId="0" fontId="14" fillId="54" borderId="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4" fillId="0" borderId="0"/>
    <xf numFmtId="0" fontId="18" fillId="59" borderId="19" applyNumberFormat="0" applyFon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8"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52" fillId="41" borderId="13" applyNumberFormat="0" applyAlignment="0" applyProtection="0"/>
    <xf numFmtId="168"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0"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63" fillId="0" borderId="0"/>
    <xf numFmtId="9" fontId="63"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9" fontId="17" fillId="0" borderId="0" applyFont="0" applyFill="0" applyBorder="0" applyAlignment="0" applyProtection="0"/>
  </cellStyleXfs>
  <cellXfs count="162">
    <xf numFmtId="0" fontId="0" fillId="0" borderId="0" xfId="0"/>
    <xf numFmtId="0" fontId="65" fillId="60" borderId="33" xfId="0" applyFont="1" applyFill="1" applyBorder="1"/>
    <xf numFmtId="0" fontId="66" fillId="60" borderId="43" xfId="0" applyFont="1" applyFill="1" applyBorder="1"/>
    <xf numFmtId="0" fontId="65" fillId="60" borderId="39" xfId="0" applyFont="1" applyFill="1" applyBorder="1"/>
    <xf numFmtId="0" fontId="67" fillId="60" borderId="33" xfId="0" applyFont="1" applyFill="1" applyBorder="1" applyAlignment="1">
      <alignment vertical="center"/>
    </xf>
    <xf numFmtId="49" fontId="65" fillId="5" borderId="34" xfId="0" applyNumberFormat="1" applyFont="1" applyFill="1" applyBorder="1" applyAlignment="1">
      <alignment horizontal="left"/>
    </xf>
    <xf numFmtId="0" fontId="67" fillId="60" borderId="3" xfId="0" applyFont="1" applyFill="1" applyBorder="1" applyAlignment="1">
      <alignment vertical="center"/>
    </xf>
    <xf numFmtId="0" fontId="65" fillId="60" borderId="40" xfId="0" applyFont="1" applyFill="1" applyBorder="1"/>
    <xf numFmtId="0" fontId="65" fillId="60" borderId="0" xfId="0" applyFont="1" applyFill="1" applyBorder="1"/>
    <xf numFmtId="0"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horizontal="right" vertical="center"/>
    </xf>
    <xf numFmtId="2" fontId="64" fillId="5" borderId="0" xfId="0" applyNumberFormat="1" applyFont="1" applyFill="1" applyBorder="1" applyAlignment="1" applyProtection="1">
      <alignment horizontal="right" vertical="center"/>
    </xf>
    <xf numFmtId="0" fontId="64" fillId="0" borderId="0" xfId="0" applyNumberFormat="1" applyFont="1" applyFill="1" applyBorder="1" applyAlignment="1" applyProtection="1">
      <alignment horizontal="left" vertical="center"/>
    </xf>
    <xf numFmtId="0" fontId="64" fillId="5" borderId="0" xfId="0" applyFont="1" applyFill="1" applyBorder="1"/>
    <xf numFmtId="0" fontId="64" fillId="5" borderId="31" xfId="0" applyFont="1" applyFill="1" applyBorder="1"/>
    <xf numFmtId="0" fontId="64" fillId="5" borderId="35" xfId="0" applyFont="1" applyFill="1" applyBorder="1"/>
    <xf numFmtId="0" fontId="64" fillId="0" borderId="35" xfId="0" applyFont="1" applyFill="1" applyBorder="1"/>
    <xf numFmtId="0" fontId="66" fillId="0" borderId="35" xfId="0" applyFont="1" applyFill="1" applyBorder="1"/>
    <xf numFmtId="49" fontId="64" fillId="5" borderId="0" xfId="0" applyNumberFormat="1" applyFont="1" applyFill="1" applyBorder="1"/>
    <xf numFmtId="49" fontId="64" fillId="5" borderId="35" xfId="0" applyNumberFormat="1" applyFont="1" applyFill="1" applyBorder="1"/>
    <xf numFmtId="0" fontId="64" fillId="5" borderId="30" xfId="0" applyFont="1" applyFill="1" applyBorder="1"/>
    <xf numFmtId="0" fontId="13" fillId="5" borderId="0" xfId="0" applyFont="1" applyFill="1" applyBorder="1"/>
    <xf numFmtId="0" fontId="65" fillId="0" borderId="0" xfId="0" applyFont="1" applyFill="1" applyBorder="1"/>
    <xf numFmtId="0" fontId="64" fillId="0" borderId="42" xfId="0" applyFont="1" applyFill="1" applyBorder="1"/>
    <xf numFmtId="0" fontId="64" fillId="5" borderId="32" xfId="0" applyFont="1" applyFill="1" applyBorder="1"/>
    <xf numFmtId="0" fontId="64" fillId="5" borderId="0" xfId="0" applyFont="1" applyFill="1"/>
    <xf numFmtId="0" fontId="65" fillId="60" borderId="43" xfId="0" applyFont="1" applyFill="1" applyBorder="1"/>
    <xf numFmtId="0" fontId="65" fillId="60" borderId="23" xfId="0" applyFont="1" applyFill="1" applyBorder="1"/>
    <xf numFmtId="0" fontId="13" fillId="5" borderId="23" xfId="0" applyFont="1" applyFill="1" applyBorder="1"/>
    <xf numFmtId="0" fontId="68" fillId="60" borderId="0" xfId="0" applyFont="1" applyFill="1" applyBorder="1"/>
    <xf numFmtId="0" fontId="13" fillId="5" borderId="33" xfId="0" applyFont="1" applyFill="1" applyBorder="1"/>
    <xf numFmtId="0" fontId="64" fillId="5" borderId="45" xfId="0" applyFont="1" applyFill="1" applyBorder="1"/>
    <xf numFmtId="0" fontId="66" fillId="60" borderId="0" xfId="0" applyFont="1" applyFill="1" applyBorder="1"/>
    <xf numFmtId="0" fontId="64" fillId="5" borderId="0" xfId="0" applyNumberFormat="1" applyFont="1" applyFill="1" applyBorder="1" applyAlignment="1" applyProtection="1">
      <alignment horizontal="left" vertical="center"/>
    </xf>
    <xf numFmtId="0" fontId="12" fillId="5" borderId="0" xfId="0" applyFont="1" applyFill="1"/>
    <xf numFmtId="0" fontId="12" fillId="5" borderId="0" xfId="0" applyFont="1" applyFill="1" applyBorder="1"/>
    <xf numFmtId="0" fontId="12" fillId="5" borderId="29" xfId="0" applyFont="1" applyFill="1" applyBorder="1"/>
    <xf numFmtId="0" fontId="12" fillId="5" borderId="41" xfId="0" applyFont="1" applyFill="1" applyBorder="1"/>
    <xf numFmtId="0" fontId="12" fillId="0" borderId="0" xfId="0" applyFont="1" applyFill="1" applyBorder="1"/>
    <xf numFmtId="0" fontId="12" fillId="5" borderId="32" xfId="0" applyFont="1" applyFill="1" applyBorder="1"/>
    <xf numFmtId="167" fontId="12" fillId="5" borderId="44" xfId="0" applyNumberFormat="1" applyFont="1" applyFill="1" applyBorder="1"/>
    <xf numFmtId="0" fontId="12" fillId="5" borderId="36" xfId="0" applyFont="1" applyFill="1" applyBorder="1"/>
    <xf numFmtId="0" fontId="12" fillId="5" borderId="37" xfId="0" applyFont="1" applyFill="1" applyBorder="1"/>
    <xf numFmtId="0" fontId="12" fillId="5" borderId="38" xfId="0" applyFont="1" applyFill="1" applyBorder="1"/>
    <xf numFmtId="0" fontId="64" fillId="5" borderId="43" xfId="0" applyFont="1" applyFill="1" applyBorder="1"/>
    <xf numFmtId="0" fontId="11" fillId="5" borderId="23" xfId="0" applyFont="1" applyFill="1" applyBorder="1"/>
    <xf numFmtId="0" fontId="11" fillId="5" borderId="39" xfId="0" applyFont="1" applyFill="1" applyBorder="1"/>
    <xf numFmtId="0" fontId="64" fillId="5" borderId="33" xfId="0" applyFont="1" applyFill="1" applyBorder="1"/>
    <xf numFmtId="0" fontId="11" fillId="5" borderId="0" xfId="0" applyFont="1" applyFill="1" applyBorder="1"/>
    <xf numFmtId="0" fontId="11" fillId="5" borderId="34" xfId="0" applyFont="1" applyFill="1" applyBorder="1"/>
    <xf numFmtId="0" fontId="71" fillId="5" borderId="0" xfId="0" applyFont="1" applyFill="1" applyBorder="1"/>
    <xf numFmtId="0" fontId="11" fillId="5" borderId="44" xfId="0" applyFont="1" applyFill="1" applyBorder="1"/>
    <xf numFmtId="0" fontId="11" fillId="61" borderId="0"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5" borderId="33" xfId="0" applyFont="1" applyFill="1" applyBorder="1"/>
    <xf numFmtId="0" fontId="11" fillId="65" borderId="0"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64" fillId="5" borderId="35" xfId="0" applyNumberFormat="1" applyFont="1" applyFill="1" applyBorder="1" applyAlignment="1" applyProtection="1">
      <alignment vertical="center"/>
    </xf>
    <xf numFmtId="1" fontId="64" fillId="5" borderId="23" xfId="0" applyNumberFormat="1" applyFont="1" applyFill="1" applyBorder="1" applyAlignment="1" applyProtection="1">
      <alignment vertical="center"/>
    </xf>
    <xf numFmtId="167" fontId="69" fillId="5" borderId="46" xfId="0" applyNumberFormat="1" applyFont="1" applyFill="1" applyBorder="1"/>
    <xf numFmtId="0" fontId="70" fillId="69" borderId="0" xfId="0" applyFont="1" applyFill="1" applyBorder="1" applyAlignment="1">
      <alignment horizontal="left" vertical="top" wrapText="1"/>
    </xf>
    <xf numFmtId="0" fontId="65" fillId="5" borderId="0" xfId="0" applyFont="1" applyFill="1" applyBorder="1"/>
    <xf numFmtId="170" fontId="12" fillId="5" borderId="0" xfId="0" applyNumberFormat="1" applyFont="1" applyFill="1" applyBorder="1"/>
    <xf numFmtId="167" fontId="12" fillId="5" borderId="0" xfId="0" applyNumberFormat="1" applyFont="1" applyFill="1" applyBorder="1"/>
    <xf numFmtId="0" fontId="12" fillId="5" borderId="31" xfId="0" applyFont="1" applyFill="1" applyBorder="1"/>
    <xf numFmtId="0" fontId="10" fillId="5" borderId="44" xfId="0" applyFont="1" applyFill="1" applyBorder="1"/>
    <xf numFmtId="0" fontId="9" fillId="5" borderId="0" xfId="0" applyFont="1" applyFill="1"/>
    <xf numFmtId="0" fontId="9" fillId="5" borderId="29" xfId="0" applyFont="1" applyFill="1" applyBorder="1"/>
    <xf numFmtId="0" fontId="9" fillId="5" borderId="30" xfId="0" applyFont="1" applyFill="1" applyBorder="1"/>
    <xf numFmtId="0" fontId="9" fillId="5" borderId="41" xfId="0" applyFont="1" applyFill="1" applyBorder="1"/>
    <xf numFmtId="0" fontId="64" fillId="5" borderId="42" xfId="0" applyFont="1" applyFill="1" applyBorder="1"/>
    <xf numFmtId="0" fontId="9" fillId="5" borderId="32" xfId="0" applyFont="1" applyFill="1" applyBorder="1"/>
    <xf numFmtId="0" fontId="9" fillId="5" borderId="0" xfId="0" applyFont="1" applyFill="1" applyBorder="1"/>
    <xf numFmtId="0" fontId="9" fillId="5" borderId="31" xfId="0" applyFont="1" applyFill="1" applyBorder="1"/>
    <xf numFmtId="9" fontId="9" fillId="5" borderId="0" xfId="0" applyNumberFormat="1" applyFont="1" applyFill="1" applyBorder="1"/>
    <xf numFmtId="0" fontId="70" fillId="69" borderId="0" xfId="0" applyFont="1" applyFill="1" applyBorder="1"/>
    <xf numFmtId="0" fontId="9" fillId="5" borderId="36" xfId="0" applyFont="1" applyFill="1" applyBorder="1"/>
    <xf numFmtId="0" fontId="9" fillId="5" borderId="37" xfId="0" applyFont="1" applyFill="1" applyBorder="1"/>
    <xf numFmtId="0" fontId="9" fillId="5" borderId="38" xfId="0" applyFont="1" applyFill="1" applyBorder="1"/>
    <xf numFmtId="49" fontId="9" fillId="5" borderId="0" xfId="0" applyNumberFormat="1" applyFont="1" applyFill="1"/>
    <xf numFmtId="49" fontId="9" fillId="5" borderId="30" xfId="0" applyNumberFormat="1" applyFont="1" applyFill="1" applyBorder="1"/>
    <xf numFmtId="49" fontId="9" fillId="5" borderId="0" xfId="0" applyNumberFormat="1" applyFont="1" applyFill="1" applyBorder="1"/>
    <xf numFmtId="0" fontId="9" fillId="5" borderId="42" xfId="0" applyFont="1" applyFill="1" applyBorder="1"/>
    <xf numFmtId="0" fontId="9" fillId="0" borderId="0" xfId="0" applyFont="1" applyFill="1" applyBorder="1" applyAlignment="1">
      <alignment vertical="top"/>
    </xf>
    <xf numFmtId="0" fontId="9" fillId="0" borderId="37" xfId="0" applyFont="1" applyFill="1" applyBorder="1" applyAlignment="1">
      <alignment vertical="top"/>
    </xf>
    <xf numFmtId="0" fontId="9" fillId="5" borderId="0" xfId="0" applyNumberFormat="1" applyFont="1" applyFill="1" applyBorder="1" applyAlignment="1" applyProtection="1">
      <alignment horizontal="left" vertical="center"/>
    </xf>
    <xf numFmtId="1" fontId="9" fillId="5" borderId="0" xfId="0" applyNumberFormat="1" applyFont="1" applyFill="1" applyBorder="1" applyAlignment="1" applyProtection="1">
      <alignment vertical="center"/>
    </xf>
    <xf numFmtId="1" fontId="9" fillId="5" borderId="23" xfId="0" applyNumberFormat="1" applyFont="1" applyFill="1" applyBorder="1" applyAlignment="1" applyProtection="1">
      <alignment vertical="center"/>
    </xf>
    <xf numFmtId="0" fontId="9" fillId="0" borderId="0" xfId="0" applyFont="1" applyFill="1" applyBorder="1"/>
    <xf numFmtId="0" fontId="9" fillId="0" borderId="0" xfId="0" applyNumberFormat="1" applyFont="1" applyFill="1" applyBorder="1" applyAlignment="1" applyProtection="1">
      <alignment horizontal="left" vertical="center"/>
    </xf>
    <xf numFmtId="169" fontId="9" fillId="0" borderId="0" xfId="0" applyNumberFormat="1" applyFont="1" applyFill="1" applyBorder="1" applyAlignment="1" applyProtection="1">
      <alignment vertical="center"/>
    </xf>
    <xf numFmtId="169" fontId="9" fillId="5" borderId="0" xfId="0" applyNumberFormat="1" applyFont="1" applyFill="1" applyBorder="1" applyAlignment="1" applyProtection="1">
      <alignment vertical="center"/>
    </xf>
    <xf numFmtId="1" fontId="9" fillId="5" borderId="44" xfId="0" applyNumberFormat="1" applyFont="1" applyFill="1" applyBorder="1" applyAlignment="1" applyProtection="1">
      <alignment vertical="center"/>
    </xf>
    <xf numFmtId="0" fontId="9" fillId="0" borderId="0" xfId="0" applyFont="1" applyFill="1"/>
    <xf numFmtId="10" fontId="9" fillId="5" borderId="0" xfId="0" applyNumberFormat="1" applyFont="1" applyFill="1" applyBorder="1" applyAlignment="1" applyProtection="1">
      <alignment horizontal="left" vertical="center" indent="2"/>
    </xf>
    <xf numFmtId="2" fontId="9" fillId="5" borderId="0" xfId="0" applyNumberFormat="1" applyFont="1" applyFill="1" applyBorder="1" applyAlignment="1" applyProtection="1">
      <alignment horizontal="right" vertical="center"/>
    </xf>
    <xf numFmtId="0" fontId="9" fillId="0" borderId="0" xfId="0" applyNumberFormat="1" applyFont="1" applyFill="1" applyBorder="1" applyAlignment="1" applyProtection="1">
      <alignment horizontal="left" vertical="center" indent="2"/>
    </xf>
    <xf numFmtId="1" fontId="9" fillId="5" borderId="44" xfId="0" applyNumberFormat="1" applyFont="1" applyFill="1" applyBorder="1" applyAlignment="1" applyProtection="1">
      <alignment horizontal="right" vertical="center"/>
    </xf>
    <xf numFmtId="1" fontId="9" fillId="5" borderId="0" xfId="0" applyNumberFormat="1" applyFont="1" applyFill="1" applyBorder="1" applyAlignment="1" applyProtection="1">
      <alignment horizontal="right" vertical="center"/>
    </xf>
    <xf numFmtId="10" fontId="9" fillId="0" borderId="0" xfId="0" applyNumberFormat="1" applyFont="1" applyFill="1" applyBorder="1" applyAlignment="1" applyProtection="1">
      <alignment horizontal="left" vertical="center" indent="2"/>
    </xf>
    <xf numFmtId="167" fontId="9" fillId="5" borderId="46" xfId="0" applyNumberFormat="1" applyFont="1" applyFill="1" applyBorder="1" applyAlignment="1" applyProtection="1">
      <alignment horizontal="right" vertical="center"/>
    </xf>
    <xf numFmtId="2" fontId="9" fillId="5" borderId="44" xfId="0" applyNumberFormat="1" applyFont="1" applyFill="1" applyBorder="1" applyAlignment="1" applyProtection="1">
      <alignment horizontal="right" vertical="center"/>
    </xf>
    <xf numFmtId="3" fontId="9" fillId="0" borderId="0" xfId="0" applyNumberFormat="1" applyFont="1" applyFill="1" applyBorder="1" applyAlignment="1" applyProtection="1">
      <alignment horizontal="left" vertical="center" indent="3"/>
    </xf>
    <xf numFmtId="2" fontId="9" fillId="5" borderId="0" xfId="0" applyNumberFormat="1" applyFont="1" applyFill="1" applyBorder="1"/>
    <xf numFmtId="3" fontId="9" fillId="0" borderId="37" xfId="0" applyNumberFormat="1" applyFont="1" applyFill="1" applyBorder="1" applyAlignment="1" applyProtection="1">
      <alignment horizontal="left" vertical="center" indent="3"/>
    </xf>
    <xf numFmtId="0" fontId="8" fillId="5" borderId="0" xfId="0" applyFont="1" applyFill="1" applyBorder="1"/>
    <xf numFmtId="0" fontId="7" fillId="0" borderId="0" xfId="0" applyFont="1" applyFill="1"/>
    <xf numFmtId="0" fontId="70" fillId="69" borderId="44" xfId="0" applyFont="1" applyFill="1" applyBorder="1"/>
    <xf numFmtId="0" fontId="6" fillId="0" borderId="0" xfId="0" applyNumberFormat="1" applyFont="1" applyFill="1" applyBorder="1" applyAlignment="1" applyProtection="1">
      <alignment horizontal="left" vertical="center"/>
    </xf>
    <xf numFmtId="0" fontId="6" fillId="0" borderId="0" xfId="0" applyFont="1" applyFill="1" applyBorder="1"/>
    <xf numFmtId="0" fontId="6" fillId="5" borderId="0" xfId="0" applyFont="1" applyFill="1" applyBorder="1"/>
    <xf numFmtId="169" fontId="6" fillId="0" borderId="0"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indent="2"/>
    </xf>
    <xf numFmtId="0" fontId="5" fillId="5" borderId="0" xfId="0" applyFont="1" applyFill="1"/>
    <xf numFmtId="0" fontId="5" fillId="5" borderId="32" xfId="0" applyFont="1" applyFill="1" applyBorder="1"/>
    <xf numFmtId="49" fontId="64" fillId="5" borderId="0" xfId="0" applyNumberFormat="1" applyFont="1" applyFill="1"/>
    <xf numFmtId="0" fontId="4" fillId="5" borderId="0" xfId="0" applyFont="1" applyFill="1"/>
    <xf numFmtId="0" fontId="3" fillId="5" borderId="0" xfId="0" applyFont="1" applyFill="1"/>
    <xf numFmtId="0" fontId="3" fillId="5" borderId="32" xfId="0" applyFont="1" applyFill="1" applyBorder="1"/>
    <xf numFmtId="0" fontId="3" fillId="0" borderId="0" xfId="0" applyFont="1" applyAlignment="1">
      <alignment horizontal="left" vertical="center" indent="2"/>
    </xf>
    <xf numFmtId="0" fontId="3" fillId="0" borderId="0" xfId="0" applyFont="1" applyAlignment="1">
      <alignment horizontal="left" vertical="center"/>
    </xf>
    <xf numFmtId="169" fontId="3" fillId="0" borderId="0" xfId="0" applyNumberFormat="1" applyFont="1" applyAlignment="1">
      <alignment vertical="center"/>
    </xf>
    <xf numFmtId="169" fontId="3" fillId="5" borderId="0" xfId="0" applyNumberFormat="1" applyFont="1" applyFill="1" applyAlignment="1">
      <alignment vertical="center"/>
    </xf>
    <xf numFmtId="1" fontId="3" fillId="5" borderId="44" xfId="0" applyNumberFormat="1" applyFont="1" applyFill="1" applyBorder="1" applyAlignment="1">
      <alignment vertical="center"/>
    </xf>
    <xf numFmtId="1" fontId="3" fillId="5" borderId="44" xfId="0" applyNumberFormat="1" applyFont="1" applyFill="1" applyBorder="1" applyAlignment="1">
      <alignment horizontal="right" vertical="center"/>
    </xf>
    <xf numFmtId="0" fontId="3" fillId="0" borderId="0" xfId="0" applyFont="1"/>
    <xf numFmtId="0" fontId="3" fillId="5" borderId="31" xfId="0" applyFont="1" applyFill="1" applyBorder="1"/>
    <xf numFmtId="0" fontId="65" fillId="0" borderId="0" xfId="0" applyFont="1"/>
    <xf numFmtId="0" fontId="3" fillId="5" borderId="44" xfId="0" applyFont="1" applyFill="1" applyBorder="1"/>
    <xf numFmtId="0" fontId="2" fillId="5" borderId="0" xfId="0" applyFont="1" applyFill="1" applyBorder="1"/>
    <xf numFmtId="0" fontId="1" fillId="5" borderId="0" xfId="0" applyFont="1" applyFill="1" applyBorder="1"/>
    <xf numFmtId="0" fontId="1" fillId="5" borderId="0" xfId="0" applyFont="1" applyFill="1" applyBorder="1" applyAlignment="1">
      <alignment wrapText="1"/>
    </xf>
    <xf numFmtId="0" fontId="9" fillId="5" borderId="44" xfId="0" applyFont="1" applyFill="1" applyBorder="1"/>
    <xf numFmtId="0" fontId="1" fillId="5" borderId="44" xfId="0" applyFont="1" applyFill="1" applyBorder="1"/>
    <xf numFmtId="0" fontId="1" fillId="5" borderId="0" xfId="0" applyFont="1" applyFill="1"/>
    <xf numFmtId="0" fontId="9" fillId="5" borderId="23" xfId="0" applyFont="1" applyFill="1" applyBorder="1"/>
    <xf numFmtId="0" fontId="9" fillId="5" borderId="48" xfId="0" applyFont="1" applyFill="1" applyBorder="1"/>
    <xf numFmtId="0" fontId="64" fillId="5" borderId="48" xfId="0" applyFont="1" applyFill="1" applyBorder="1"/>
    <xf numFmtId="0" fontId="9" fillId="5" borderId="47" xfId="0" applyFont="1" applyFill="1" applyBorder="1"/>
    <xf numFmtId="9" fontId="9" fillId="5" borderId="44" xfId="53778" applyFont="1" applyFill="1" applyBorder="1"/>
    <xf numFmtId="1" fontId="9" fillId="5" borderId="0" xfId="0" applyNumberFormat="1" applyFont="1" applyFill="1" applyBorder="1"/>
    <xf numFmtId="0" fontId="0" fillId="5" borderId="0" xfId="0" applyFill="1"/>
    <xf numFmtId="0" fontId="72" fillId="5" borderId="0" xfId="0" applyFont="1" applyFill="1"/>
    <xf numFmtId="9" fontId="12" fillId="5" borderId="44" xfId="53778" applyFont="1" applyFill="1" applyBorder="1"/>
    <xf numFmtId="0" fontId="70" fillId="69" borderId="43" xfId="0" applyFont="1" applyFill="1" applyBorder="1" applyAlignment="1">
      <alignment horizontal="left" vertical="top" wrapText="1"/>
    </xf>
    <xf numFmtId="0" fontId="70" fillId="69" borderId="23" xfId="0" applyFont="1" applyFill="1" applyBorder="1" applyAlignment="1">
      <alignment horizontal="left" vertical="top" wrapText="1"/>
    </xf>
    <xf numFmtId="0" fontId="70" fillId="69" borderId="39" xfId="0" applyFont="1" applyFill="1" applyBorder="1" applyAlignment="1">
      <alignment horizontal="left" vertical="top" wrapText="1"/>
    </xf>
    <xf numFmtId="0" fontId="70" fillId="69" borderId="33" xfId="0" applyFont="1" applyFill="1" applyBorder="1" applyAlignment="1">
      <alignment horizontal="left" vertical="top" wrapText="1"/>
    </xf>
    <xf numFmtId="0" fontId="70" fillId="69" borderId="0" xfId="0" applyFont="1" applyFill="1" applyBorder="1" applyAlignment="1">
      <alignment horizontal="left" vertical="top" wrapText="1"/>
    </xf>
    <xf numFmtId="0" fontId="70" fillId="69" borderId="34" xfId="0" applyFont="1" applyFill="1" applyBorder="1" applyAlignment="1">
      <alignment horizontal="left" vertical="top" wrapText="1"/>
    </xf>
    <xf numFmtId="0" fontId="70" fillId="69" borderId="3" xfId="0" applyFont="1" applyFill="1" applyBorder="1" applyAlignment="1">
      <alignment horizontal="left" vertical="top" wrapText="1"/>
    </xf>
    <xf numFmtId="0" fontId="70" fillId="69" borderId="35" xfId="0" applyFont="1" applyFill="1" applyBorder="1" applyAlignment="1">
      <alignment horizontal="left" vertical="top" wrapText="1"/>
    </xf>
    <xf numFmtId="0" fontId="70" fillId="69" borderId="40" xfId="0" applyFont="1" applyFill="1" applyBorder="1" applyAlignment="1">
      <alignment horizontal="left" vertical="top" wrapText="1"/>
    </xf>
    <xf numFmtId="0" fontId="1" fillId="5" borderId="0" xfId="0" applyFont="1" applyFill="1" applyBorder="1" applyAlignment="1">
      <alignment horizontal="left" vertical="top" wrapText="1"/>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 cent" xfId="53778" builtinId="5"/>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5" Type="http://schemas.openxmlformats.org/officeDocument/2006/relationships/image" Target="../media/image5.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7</xdr:col>
      <xdr:colOff>368300</xdr:colOff>
      <xdr:row>4</xdr:row>
      <xdr:rowOff>152400</xdr:rowOff>
    </xdr:from>
    <xdr:to>
      <xdr:col>7</xdr:col>
      <xdr:colOff>9347200</xdr:colOff>
      <xdr:row>30</xdr:row>
      <xdr:rowOff>114300</xdr:rowOff>
    </xdr:to>
    <xdr:pic>
      <xdr:nvPicPr>
        <xdr:cNvPr id="4" name="Picture 3">
          <a:extLst>
            <a:ext uri="{FF2B5EF4-FFF2-40B4-BE49-F238E27FC236}">
              <a16:creationId xmlns:a16="http://schemas.microsoft.com/office/drawing/2014/main" id="{FF6BE967-804D-8847-A065-7FF99770757B}"/>
            </a:ext>
          </a:extLst>
        </xdr:cNvPr>
        <xdr:cNvPicPr>
          <a:picLocks noChangeAspect="1"/>
        </xdr:cNvPicPr>
      </xdr:nvPicPr>
      <xdr:blipFill>
        <a:blip xmlns:r="http://schemas.openxmlformats.org/officeDocument/2006/relationships" r:embed="rId1"/>
        <a:stretch>
          <a:fillRect/>
        </a:stretch>
      </xdr:blipFill>
      <xdr:spPr>
        <a:xfrm>
          <a:off x="11785600" y="977900"/>
          <a:ext cx="8978900" cy="7213600"/>
        </a:xfrm>
        <a:prstGeom prst="rect">
          <a:avLst/>
        </a:prstGeom>
      </xdr:spPr>
    </xdr:pic>
    <xdr:clientData/>
  </xdr:twoCellAnchor>
  <xdr:twoCellAnchor editAs="oneCell">
    <xdr:from>
      <xdr:col>6</xdr:col>
      <xdr:colOff>2730500</xdr:colOff>
      <xdr:row>32</xdr:row>
      <xdr:rowOff>76200</xdr:rowOff>
    </xdr:from>
    <xdr:to>
      <xdr:col>7</xdr:col>
      <xdr:colOff>8902700</xdr:colOff>
      <xdr:row>37</xdr:row>
      <xdr:rowOff>203200</xdr:rowOff>
    </xdr:to>
    <xdr:pic>
      <xdr:nvPicPr>
        <xdr:cNvPr id="5" name="Picture 4">
          <a:extLst>
            <a:ext uri="{FF2B5EF4-FFF2-40B4-BE49-F238E27FC236}">
              <a16:creationId xmlns:a16="http://schemas.microsoft.com/office/drawing/2014/main" id="{4089ADC3-5BBC-DC44-B1FA-F403CC8B83AD}"/>
            </a:ext>
          </a:extLst>
        </xdr:cNvPr>
        <xdr:cNvPicPr>
          <a:picLocks noChangeAspect="1"/>
        </xdr:cNvPicPr>
      </xdr:nvPicPr>
      <xdr:blipFill>
        <a:blip xmlns:r="http://schemas.openxmlformats.org/officeDocument/2006/relationships" r:embed="rId2"/>
        <a:stretch>
          <a:fillRect/>
        </a:stretch>
      </xdr:blipFill>
      <xdr:spPr>
        <a:xfrm>
          <a:off x="9791700" y="7835900"/>
          <a:ext cx="8902700" cy="1155700"/>
        </a:xfrm>
        <a:prstGeom prst="rect">
          <a:avLst/>
        </a:prstGeom>
      </xdr:spPr>
    </xdr:pic>
    <xdr:clientData/>
  </xdr:twoCellAnchor>
  <xdr:twoCellAnchor editAs="oneCell">
    <xdr:from>
      <xdr:col>7</xdr:col>
      <xdr:colOff>101600</xdr:colOff>
      <xdr:row>40</xdr:row>
      <xdr:rowOff>0</xdr:rowOff>
    </xdr:from>
    <xdr:to>
      <xdr:col>7</xdr:col>
      <xdr:colOff>8839200</xdr:colOff>
      <xdr:row>53</xdr:row>
      <xdr:rowOff>165100</xdr:rowOff>
    </xdr:to>
    <xdr:pic>
      <xdr:nvPicPr>
        <xdr:cNvPr id="6" name="Picture 5">
          <a:extLst>
            <a:ext uri="{FF2B5EF4-FFF2-40B4-BE49-F238E27FC236}">
              <a16:creationId xmlns:a16="http://schemas.microsoft.com/office/drawing/2014/main" id="{E18CA688-A496-1543-8B0D-D264A606930D}"/>
            </a:ext>
          </a:extLst>
        </xdr:cNvPr>
        <xdr:cNvPicPr>
          <a:picLocks noChangeAspect="1"/>
        </xdr:cNvPicPr>
      </xdr:nvPicPr>
      <xdr:blipFill>
        <a:blip xmlns:r="http://schemas.openxmlformats.org/officeDocument/2006/relationships" r:embed="rId3"/>
        <a:stretch>
          <a:fillRect/>
        </a:stretch>
      </xdr:blipFill>
      <xdr:spPr>
        <a:xfrm>
          <a:off x="11887200" y="9436100"/>
          <a:ext cx="8737600" cy="2806700"/>
        </a:xfrm>
        <a:prstGeom prst="rect">
          <a:avLst/>
        </a:prstGeom>
      </xdr:spPr>
    </xdr:pic>
    <xdr:clientData/>
  </xdr:twoCellAnchor>
  <xdr:twoCellAnchor editAs="oneCell">
    <xdr:from>
      <xdr:col>7</xdr:col>
      <xdr:colOff>381000</xdr:colOff>
      <xdr:row>56</xdr:row>
      <xdr:rowOff>101600</xdr:rowOff>
    </xdr:from>
    <xdr:to>
      <xdr:col>7</xdr:col>
      <xdr:colOff>8915400</xdr:colOff>
      <xdr:row>61</xdr:row>
      <xdr:rowOff>76200</xdr:rowOff>
    </xdr:to>
    <xdr:pic>
      <xdr:nvPicPr>
        <xdr:cNvPr id="7" name="Picture 6">
          <a:extLst>
            <a:ext uri="{FF2B5EF4-FFF2-40B4-BE49-F238E27FC236}">
              <a16:creationId xmlns:a16="http://schemas.microsoft.com/office/drawing/2014/main" id="{7CEDF424-E30F-4048-AD37-2B3466F0CD02}"/>
            </a:ext>
          </a:extLst>
        </xdr:cNvPr>
        <xdr:cNvPicPr>
          <a:picLocks noChangeAspect="1"/>
        </xdr:cNvPicPr>
      </xdr:nvPicPr>
      <xdr:blipFill>
        <a:blip xmlns:r="http://schemas.openxmlformats.org/officeDocument/2006/relationships" r:embed="rId4"/>
        <a:stretch>
          <a:fillRect/>
        </a:stretch>
      </xdr:blipFill>
      <xdr:spPr>
        <a:xfrm>
          <a:off x="11798300" y="12788900"/>
          <a:ext cx="8534400" cy="1701800"/>
        </a:xfrm>
        <a:prstGeom prst="rect">
          <a:avLst/>
        </a:prstGeom>
      </xdr:spPr>
    </xdr:pic>
    <xdr:clientData/>
  </xdr:twoCellAnchor>
  <xdr:twoCellAnchor editAs="oneCell">
    <xdr:from>
      <xdr:col>7</xdr:col>
      <xdr:colOff>393700</xdr:colOff>
      <xdr:row>62</xdr:row>
      <xdr:rowOff>165100</xdr:rowOff>
    </xdr:from>
    <xdr:to>
      <xdr:col>7</xdr:col>
      <xdr:colOff>8103558</xdr:colOff>
      <xdr:row>80</xdr:row>
      <xdr:rowOff>0</xdr:rowOff>
    </xdr:to>
    <xdr:pic>
      <xdr:nvPicPr>
        <xdr:cNvPr id="8" name="Picture 7">
          <a:extLst>
            <a:ext uri="{FF2B5EF4-FFF2-40B4-BE49-F238E27FC236}">
              <a16:creationId xmlns:a16="http://schemas.microsoft.com/office/drawing/2014/main" id="{1B5D1FE8-2721-B841-AD0A-8BBE6A3E5F57}"/>
            </a:ext>
          </a:extLst>
        </xdr:cNvPr>
        <xdr:cNvPicPr>
          <a:picLocks noChangeAspect="1"/>
        </xdr:cNvPicPr>
      </xdr:nvPicPr>
      <xdr:blipFill>
        <a:blip xmlns:r="http://schemas.openxmlformats.org/officeDocument/2006/relationships" r:embed="rId5"/>
        <a:stretch>
          <a:fillRect/>
        </a:stretch>
      </xdr:blipFill>
      <xdr:spPr>
        <a:xfrm>
          <a:off x="11811000" y="14770100"/>
          <a:ext cx="7709858" cy="34925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6" sqref="C6"/>
    </sheetView>
  </sheetViews>
  <sheetFormatPr baseColWidth="10" defaultColWidth="10.7109375" defaultRowHeight="16"/>
  <cols>
    <col min="1" max="1" width="3.42578125" style="31" customWidth="1"/>
    <col min="2" max="2" width="11.42578125" style="22" customWidth="1"/>
    <col min="3" max="3" width="38.42578125" style="22" customWidth="1"/>
    <col min="4" max="4" width="9.7109375" style="22" customWidth="1"/>
    <col min="5" max="16384" width="10.7109375" style="22"/>
  </cols>
  <sheetData>
    <row r="1" spans="1:4" s="29" customFormat="1">
      <c r="A1" s="27"/>
      <c r="B1" s="28"/>
      <c r="C1" s="28"/>
    </row>
    <row r="2" spans="1:4" ht="21">
      <c r="A2" s="1"/>
      <c r="B2" s="30" t="s">
        <v>11</v>
      </c>
      <c r="C2" s="30"/>
    </row>
    <row r="3" spans="1:4">
      <c r="A3" s="1"/>
      <c r="B3" s="8"/>
      <c r="C3" s="8"/>
    </row>
    <row r="4" spans="1:4">
      <c r="A4" s="1"/>
      <c r="B4" s="2" t="s">
        <v>12</v>
      </c>
      <c r="C4" s="3" t="s">
        <v>73</v>
      </c>
    </row>
    <row r="5" spans="1:4">
      <c r="A5" s="1"/>
      <c r="B5" s="4" t="s">
        <v>36</v>
      </c>
      <c r="C5" s="5" t="s">
        <v>74</v>
      </c>
    </row>
    <row r="6" spans="1:4">
      <c r="A6" s="1"/>
      <c r="B6" s="6" t="s">
        <v>14</v>
      </c>
      <c r="C6" s="7" t="s">
        <v>15</v>
      </c>
    </row>
    <row r="7" spans="1:4">
      <c r="A7" s="1"/>
      <c r="B7" s="8"/>
      <c r="C7" s="8"/>
    </row>
    <row r="8" spans="1:4">
      <c r="A8" s="1"/>
      <c r="B8" s="8"/>
      <c r="C8" s="8"/>
    </row>
    <row r="9" spans="1:4">
      <c r="A9" s="1"/>
      <c r="B9" s="45" t="s">
        <v>37</v>
      </c>
      <c r="C9" s="46"/>
      <c r="D9" s="47"/>
    </row>
    <row r="10" spans="1:4">
      <c r="A10" s="1"/>
      <c r="B10" s="48"/>
      <c r="C10" s="49"/>
      <c r="D10" s="50"/>
    </row>
    <row r="11" spans="1:4">
      <c r="A11" s="1"/>
      <c r="B11" s="48" t="s">
        <v>38</v>
      </c>
      <c r="C11" s="51" t="s">
        <v>39</v>
      </c>
      <c r="D11" s="50"/>
    </row>
    <row r="12" spans="1:4" ht="17" thickBot="1">
      <c r="A12" s="1"/>
      <c r="B12" s="48"/>
      <c r="C12" s="14" t="s">
        <v>40</v>
      </c>
      <c r="D12" s="50"/>
    </row>
    <row r="13" spans="1:4" ht="17" thickBot="1">
      <c r="A13" s="1"/>
      <c r="B13" s="48"/>
      <c r="C13" s="52" t="s">
        <v>41</v>
      </c>
      <c r="D13" s="50"/>
    </row>
    <row r="14" spans="1:4">
      <c r="A14" s="1"/>
      <c r="B14" s="48"/>
      <c r="C14" s="49" t="s">
        <v>42</v>
      </c>
      <c r="D14" s="50"/>
    </row>
    <row r="15" spans="1:4">
      <c r="A15" s="1"/>
      <c r="B15" s="48"/>
      <c r="C15" s="49"/>
      <c r="D15" s="50"/>
    </row>
    <row r="16" spans="1:4">
      <c r="A16" s="1"/>
      <c r="B16" s="48" t="s">
        <v>43</v>
      </c>
      <c r="C16" s="53" t="s">
        <v>44</v>
      </c>
      <c r="D16" s="50"/>
    </row>
    <row r="17" spans="1:4">
      <c r="A17" s="1"/>
      <c r="B17" s="48"/>
      <c r="C17" s="54" t="s">
        <v>45</v>
      </c>
      <c r="D17" s="50"/>
    </row>
    <row r="18" spans="1:4">
      <c r="A18" s="1"/>
      <c r="B18" s="48"/>
      <c r="C18" s="55" t="s">
        <v>46</v>
      </c>
      <c r="D18" s="50"/>
    </row>
    <row r="19" spans="1:4">
      <c r="A19" s="1"/>
      <c r="B19" s="48"/>
      <c r="C19" s="56" t="s">
        <v>47</v>
      </c>
      <c r="D19" s="50"/>
    </row>
    <row r="20" spans="1:4">
      <c r="A20" s="1"/>
      <c r="B20" s="57"/>
      <c r="C20" s="58" t="s">
        <v>48</v>
      </c>
      <c r="D20" s="50"/>
    </row>
    <row r="21" spans="1:4">
      <c r="A21" s="1"/>
      <c r="B21" s="57"/>
      <c r="C21" s="59" t="s">
        <v>49</v>
      </c>
      <c r="D21" s="50"/>
    </row>
    <row r="22" spans="1:4">
      <c r="A22" s="1"/>
      <c r="B22" s="57"/>
      <c r="C22" s="60" t="s">
        <v>50</v>
      </c>
      <c r="D22" s="50"/>
    </row>
    <row r="23" spans="1:4">
      <c r="B23" s="57"/>
      <c r="C23" s="61" t="s">
        <v>51</v>
      </c>
      <c r="D23" s="50"/>
    </row>
    <row r="24" spans="1:4">
      <c r="B24" s="62"/>
      <c r="C24" s="63"/>
      <c r="D24" s="64"/>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23"/>
  <sheetViews>
    <sheetView tabSelected="1" workbookViewId="0">
      <selection activeCell="A18" sqref="A18:XFD18"/>
    </sheetView>
  </sheetViews>
  <sheetFormatPr baseColWidth="10" defaultColWidth="10.7109375" defaultRowHeight="16"/>
  <cols>
    <col min="1" max="1" width="3.42578125" style="35" customWidth="1"/>
    <col min="2" max="2" width="3.7109375" style="35" customWidth="1"/>
    <col min="3" max="3" width="46.85546875" style="35" customWidth="1"/>
    <col min="4" max="4" width="12.42578125" style="35" customWidth="1"/>
    <col min="5" max="5" width="17.42578125" style="35" customWidth="1"/>
    <col min="6" max="6" width="4.42578125" style="35" customWidth="1"/>
    <col min="7" max="7" width="43.28515625" style="35" customWidth="1"/>
    <col min="8" max="8" width="5.140625" style="35" customWidth="1"/>
    <col min="9" max="9" width="42.42578125" style="35" customWidth="1"/>
    <col min="10" max="10" width="5.42578125" style="35" customWidth="1"/>
    <col min="11" max="16384" width="10.7109375" style="35"/>
  </cols>
  <sheetData>
    <row r="1" spans="2:10">
      <c r="D1" s="36"/>
    </row>
    <row r="2" spans="2:10">
      <c r="B2" s="152" t="s">
        <v>60</v>
      </c>
      <c r="C2" s="153"/>
      <c r="D2" s="153"/>
      <c r="E2" s="154"/>
      <c r="F2" s="36"/>
      <c r="G2" s="36"/>
    </row>
    <row r="3" spans="2:10">
      <c r="B3" s="155"/>
      <c r="C3" s="156"/>
      <c r="D3" s="156"/>
      <c r="E3" s="157"/>
      <c r="F3" s="36"/>
      <c r="G3" s="36"/>
    </row>
    <row r="4" spans="2:10">
      <c r="B4" s="155"/>
      <c r="C4" s="156"/>
      <c r="D4" s="156"/>
      <c r="E4" s="157"/>
      <c r="F4" s="36"/>
      <c r="G4" s="36"/>
    </row>
    <row r="5" spans="2:10">
      <c r="B5" s="158"/>
      <c r="C5" s="159"/>
      <c r="D5" s="159"/>
      <c r="E5" s="160"/>
    </row>
    <row r="6" spans="2:10" ht="17" thickBot="1">
      <c r="B6" s="68"/>
      <c r="C6" s="68"/>
      <c r="D6" s="68"/>
      <c r="E6" s="68"/>
    </row>
    <row r="7" spans="2:10">
      <c r="B7" s="37"/>
      <c r="C7" s="21"/>
      <c r="D7" s="21"/>
      <c r="E7" s="21"/>
      <c r="F7" s="21"/>
      <c r="G7" s="21"/>
      <c r="H7" s="21"/>
      <c r="I7" s="21"/>
      <c r="J7" s="38"/>
    </row>
    <row r="8" spans="2:10" s="26" customFormat="1">
      <c r="B8" s="24"/>
      <c r="C8" s="17" t="s">
        <v>23</v>
      </c>
      <c r="D8" s="18" t="s">
        <v>9</v>
      </c>
      <c r="E8" s="16" t="s">
        <v>5</v>
      </c>
      <c r="F8" s="17"/>
      <c r="G8" s="17" t="s">
        <v>8</v>
      </c>
      <c r="H8" s="17"/>
      <c r="I8" s="17" t="s">
        <v>0</v>
      </c>
      <c r="J8" s="32"/>
    </row>
    <row r="9" spans="2:10" s="26" customFormat="1">
      <c r="B9" s="25"/>
      <c r="C9" s="14"/>
      <c r="D9" s="33"/>
      <c r="E9" s="14"/>
      <c r="F9" s="14"/>
      <c r="G9" s="14"/>
      <c r="H9" s="14"/>
      <c r="I9" s="14"/>
      <c r="J9" s="15"/>
    </row>
    <row r="10" spans="2:10" s="26" customFormat="1" ht="17" thickBot="1">
      <c r="B10" s="25"/>
      <c r="C10" s="14" t="s">
        <v>54</v>
      </c>
      <c r="D10" s="33"/>
      <c r="E10" s="14"/>
      <c r="F10" s="14"/>
      <c r="G10" s="14"/>
      <c r="H10" s="14"/>
      <c r="I10" s="14"/>
      <c r="J10" s="15"/>
    </row>
    <row r="11" spans="2:10" s="125" customFormat="1" ht="17" thickBot="1">
      <c r="B11" s="126"/>
      <c r="C11" s="133" t="s">
        <v>71</v>
      </c>
      <c r="D11" s="135" t="s">
        <v>65</v>
      </c>
      <c r="E11" s="41">
        <f>'Research data'!H6</f>
        <v>621565.625</v>
      </c>
      <c r="F11" s="133"/>
      <c r="G11" s="133" t="s">
        <v>72</v>
      </c>
      <c r="H11" s="133"/>
      <c r="I11" s="136"/>
      <c r="J11" s="134"/>
    </row>
    <row r="12" spans="2:10" ht="17" thickBot="1">
      <c r="B12" s="40"/>
      <c r="C12" s="117" t="s">
        <v>62</v>
      </c>
      <c r="D12" s="23" t="s">
        <v>66</v>
      </c>
      <c r="E12" s="41">
        <f>'Research data'!H7</f>
        <v>8000</v>
      </c>
      <c r="F12" s="39"/>
      <c r="G12" s="117" t="s">
        <v>63</v>
      </c>
      <c r="H12" s="39"/>
      <c r="I12" s="136"/>
      <c r="J12" s="72"/>
    </row>
    <row r="13" spans="2:10">
      <c r="B13" s="40"/>
      <c r="C13" s="36"/>
      <c r="D13" s="69"/>
      <c r="E13" s="70"/>
      <c r="F13" s="36"/>
      <c r="G13" s="36"/>
      <c r="H13" s="36"/>
      <c r="I13" s="36"/>
      <c r="J13" s="72"/>
    </row>
    <row r="14" spans="2:10" ht="17" thickBot="1">
      <c r="B14" s="40"/>
      <c r="C14" s="14" t="s">
        <v>53</v>
      </c>
      <c r="D14" s="69"/>
      <c r="E14" s="70"/>
      <c r="F14" s="36"/>
      <c r="G14" s="36"/>
      <c r="H14" s="36"/>
      <c r="I14" s="36"/>
      <c r="J14" s="72"/>
    </row>
    <row r="15" spans="2:10" ht="17" thickBot="1">
      <c r="B15" s="40"/>
      <c r="C15" s="39" t="s">
        <v>25</v>
      </c>
      <c r="D15" s="23" t="s">
        <v>24</v>
      </c>
      <c r="E15" s="41">
        <f>'Research data'!H10</f>
        <v>570360000</v>
      </c>
      <c r="F15" s="39"/>
      <c r="G15" s="39" t="s">
        <v>7</v>
      </c>
      <c r="H15" s="39"/>
      <c r="I15" s="136"/>
      <c r="J15" s="72"/>
    </row>
    <row r="16" spans="2:10" ht="17" thickBot="1">
      <c r="B16" s="40"/>
      <c r="C16" s="39" t="s">
        <v>26</v>
      </c>
      <c r="D16" s="23" t="s">
        <v>31</v>
      </c>
      <c r="E16" s="67">
        <f>'Research data'!H11</f>
        <v>26518799.999999993</v>
      </c>
      <c r="F16" s="39"/>
      <c r="G16" s="39" t="s">
        <v>33</v>
      </c>
      <c r="H16" s="39"/>
      <c r="I16" s="136"/>
      <c r="J16" s="72"/>
    </row>
    <row r="17" spans="2:10" ht="17" thickBot="1">
      <c r="B17" s="40"/>
      <c r="C17" s="39" t="s">
        <v>27</v>
      </c>
      <c r="D17" s="23" t="s">
        <v>32</v>
      </c>
      <c r="E17" s="67">
        <f>'Research data'!H12</f>
        <v>5768.3374809590978</v>
      </c>
      <c r="F17" s="39"/>
      <c r="G17" s="39" t="s">
        <v>34</v>
      </c>
      <c r="H17" s="39"/>
      <c r="I17" s="136"/>
      <c r="J17" s="72"/>
    </row>
    <row r="18" spans="2:10" ht="17" thickBot="1">
      <c r="B18" s="40"/>
      <c r="C18" s="39" t="s">
        <v>30</v>
      </c>
      <c r="D18" s="23" t="s">
        <v>2</v>
      </c>
      <c r="E18" s="151">
        <f>Notes!F15</f>
        <v>7.0000000000000007E-2</v>
      </c>
      <c r="F18" s="39"/>
      <c r="G18" s="39" t="s">
        <v>17</v>
      </c>
      <c r="H18" s="39"/>
      <c r="I18" s="115"/>
      <c r="J18" s="72"/>
    </row>
    <row r="19" spans="2:10">
      <c r="B19" s="40"/>
      <c r="C19" s="36"/>
      <c r="D19" s="69"/>
      <c r="E19" s="71"/>
      <c r="F19" s="36"/>
      <c r="G19" s="36"/>
      <c r="H19" s="36"/>
      <c r="I19" s="36"/>
      <c r="J19" s="72"/>
    </row>
    <row r="20" spans="2:10" ht="17" thickBot="1">
      <c r="B20" s="40"/>
      <c r="C20" s="14" t="s">
        <v>6</v>
      </c>
      <c r="D20" s="69"/>
      <c r="E20" s="71"/>
      <c r="F20" s="36"/>
      <c r="G20" s="36"/>
      <c r="H20" s="36"/>
      <c r="I20" s="36"/>
      <c r="J20" s="72"/>
    </row>
    <row r="21" spans="2:10" ht="17" thickBot="1">
      <c r="B21" s="40"/>
      <c r="C21" s="39" t="s">
        <v>28</v>
      </c>
      <c r="D21" s="23" t="s">
        <v>1</v>
      </c>
      <c r="E21" s="41">
        <v>0</v>
      </c>
      <c r="F21" s="39"/>
      <c r="G21" s="39" t="s">
        <v>19</v>
      </c>
      <c r="H21" s="39"/>
      <c r="I21" s="73"/>
      <c r="J21" s="72"/>
    </row>
    <row r="22" spans="2:10" ht="17" thickBot="1">
      <c r="B22" s="40"/>
      <c r="C22" s="39" t="s">
        <v>29</v>
      </c>
      <c r="D22" s="23" t="s">
        <v>1</v>
      </c>
      <c r="E22" s="41">
        <f>'Research data'!H15</f>
        <v>15</v>
      </c>
      <c r="F22" s="39"/>
      <c r="G22" s="39" t="s">
        <v>18</v>
      </c>
      <c r="H22" s="39"/>
      <c r="I22" s="136"/>
      <c r="J22" s="72"/>
    </row>
    <row r="23" spans="2:10" ht="15" customHeight="1" thickBot="1">
      <c r="B23" s="42"/>
      <c r="C23" s="43"/>
      <c r="D23" s="43"/>
      <c r="E23" s="43"/>
      <c r="F23" s="43"/>
      <c r="G23" s="43"/>
      <c r="H23" s="43"/>
      <c r="I23" s="43"/>
      <c r="J23" s="44"/>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N22"/>
  <sheetViews>
    <sheetView workbookViewId="0">
      <selection activeCell="H27" sqref="H27"/>
    </sheetView>
  </sheetViews>
  <sheetFormatPr baseColWidth="10" defaultColWidth="10.7109375" defaultRowHeight="16"/>
  <cols>
    <col min="1" max="1" width="3.28515625" style="74" customWidth="1"/>
    <col min="2" max="2" width="2.42578125" style="74" customWidth="1"/>
    <col min="3" max="3" width="35.85546875" style="74" customWidth="1"/>
    <col min="4" max="4" width="16.42578125" style="74" hidden="1" customWidth="1"/>
    <col min="5" max="5" width="13.85546875" style="74" hidden="1" customWidth="1"/>
    <col min="6" max="6" width="11.42578125" style="74" customWidth="1"/>
    <col min="7" max="7" width="3" style="74" customWidth="1"/>
    <col min="8" max="8" width="11.140625" style="74" customWidth="1"/>
    <col min="9" max="9" width="2.42578125" style="74" customWidth="1"/>
    <col min="10" max="10" width="8.85546875" style="74" customWidth="1"/>
    <col min="11" max="11" width="1.42578125" style="74" customWidth="1"/>
    <col min="12" max="12" width="1.85546875" style="74" customWidth="1"/>
    <col min="13" max="13" width="55.42578125" style="74" customWidth="1"/>
    <col min="14" max="14" width="3.85546875" style="74" customWidth="1"/>
    <col min="15" max="16384" width="10.7109375" style="74"/>
  </cols>
  <sheetData>
    <row r="1" spans="2:14" ht="17" thickBot="1"/>
    <row r="2" spans="2:14">
      <c r="B2" s="75"/>
      <c r="C2" s="76"/>
      <c r="D2" s="76"/>
      <c r="E2" s="76"/>
      <c r="F2" s="76"/>
      <c r="G2" s="76"/>
      <c r="H2" s="76"/>
      <c r="I2" s="76"/>
      <c r="J2" s="76"/>
      <c r="K2" s="76"/>
      <c r="L2" s="76"/>
      <c r="M2" s="76"/>
      <c r="N2" s="77"/>
    </row>
    <row r="3" spans="2:14" s="26" customFormat="1">
      <c r="B3" s="25"/>
      <c r="C3" s="65" t="s">
        <v>58</v>
      </c>
      <c r="D3" s="9"/>
      <c r="E3" s="9"/>
      <c r="F3" s="65" t="s">
        <v>9</v>
      </c>
      <c r="G3" s="65"/>
      <c r="H3" s="65" t="s">
        <v>48</v>
      </c>
      <c r="I3" s="65"/>
      <c r="J3" s="9" t="s">
        <v>104</v>
      </c>
      <c r="K3" s="9"/>
      <c r="L3" s="65"/>
      <c r="M3" s="65" t="s">
        <v>55</v>
      </c>
      <c r="N3" s="15"/>
    </row>
    <row r="4" spans="2:14">
      <c r="B4" s="79"/>
      <c r="C4" s="93"/>
      <c r="D4" s="93"/>
      <c r="E4" s="93"/>
      <c r="F4" s="93"/>
      <c r="G4" s="93"/>
      <c r="H4" s="94"/>
      <c r="I4" s="94"/>
      <c r="J4" s="66"/>
      <c r="K4" s="95"/>
      <c r="L4" s="9"/>
      <c r="M4" s="9"/>
      <c r="N4" s="81"/>
    </row>
    <row r="5" spans="2:14" ht="17" thickBot="1">
      <c r="B5" s="79"/>
      <c r="C5" s="34" t="s">
        <v>54</v>
      </c>
      <c r="D5" s="34"/>
      <c r="E5" s="34"/>
      <c r="F5" s="34"/>
      <c r="G5" s="34"/>
      <c r="H5" s="10"/>
      <c r="I5" s="10"/>
      <c r="J5" s="10"/>
      <c r="K5" s="10"/>
      <c r="L5" s="14"/>
      <c r="M5" s="96"/>
      <c r="N5" s="81"/>
    </row>
    <row r="6" spans="2:14" s="125" customFormat="1" ht="17" thickBot="1">
      <c r="B6" s="126"/>
      <c r="C6" s="127" t="s">
        <v>70</v>
      </c>
      <c r="D6" s="128"/>
      <c r="E6" s="128"/>
      <c r="F6" s="129" t="s">
        <v>64</v>
      </c>
      <c r="G6" s="130"/>
      <c r="H6" s="131">
        <f>J6</f>
        <v>621565.625</v>
      </c>
      <c r="I6" s="130"/>
      <c r="J6" s="132">
        <f>Notes!F12</f>
        <v>621565.625</v>
      </c>
      <c r="K6" s="130"/>
      <c r="M6" s="133"/>
      <c r="N6" s="134"/>
    </row>
    <row r="7" spans="2:14" ht="17" thickBot="1">
      <c r="B7" s="79"/>
      <c r="C7" s="120" t="s">
        <v>68</v>
      </c>
      <c r="D7" s="97"/>
      <c r="E7" s="97"/>
      <c r="F7" s="119" t="s">
        <v>69</v>
      </c>
      <c r="G7" s="99"/>
      <c r="H7" s="100">
        <f>J7</f>
        <v>8000</v>
      </c>
      <c r="I7" s="99"/>
      <c r="J7" s="105">
        <f>Notes!F10</f>
        <v>8000</v>
      </c>
      <c r="K7" s="99"/>
      <c r="M7" s="101"/>
      <c r="N7" s="81"/>
    </row>
    <row r="8" spans="2:14">
      <c r="B8" s="79"/>
      <c r="C8" s="120"/>
      <c r="D8" s="97"/>
      <c r="E8" s="97"/>
      <c r="F8" s="119"/>
      <c r="G8" s="99"/>
      <c r="H8" s="94"/>
      <c r="I8" s="99"/>
      <c r="J8" s="106"/>
      <c r="K8" s="99"/>
      <c r="M8" s="101"/>
      <c r="N8" s="81"/>
    </row>
    <row r="9" spans="2:14" ht="17" thickBot="1">
      <c r="B9" s="79"/>
      <c r="C9" s="13" t="s">
        <v>52</v>
      </c>
      <c r="D9" s="13"/>
      <c r="E9" s="13"/>
      <c r="F9" s="13"/>
      <c r="G9" s="34"/>
      <c r="H9" s="12"/>
      <c r="I9" s="12"/>
      <c r="J9" s="12"/>
      <c r="K9" s="12"/>
      <c r="M9" s="101"/>
      <c r="N9" s="81"/>
    </row>
    <row r="10" spans="2:14" ht="17" thickBot="1">
      <c r="B10" s="79"/>
      <c r="C10" s="116" t="s">
        <v>61</v>
      </c>
      <c r="D10" s="13"/>
      <c r="E10" s="13"/>
      <c r="F10" s="97" t="s">
        <v>24</v>
      </c>
      <c r="G10" s="93"/>
      <c r="H10" s="109">
        <f>J10</f>
        <v>570360000</v>
      </c>
      <c r="I10" s="12"/>
      <c r="J10" s="105">
        <f>Notes!F33</f>
        <v>570360000</v>
      </c>
      <c r="K10" s="12"/>
      <c r="L10" s="103"/>
      <c r="M10" s="101"/>
      <c r="N10" s="81"/>
    </row>
    <row r="11" spans="2:14" ht="17" thickBot="1">
      <c r="B11" s="79"/>
      <c r="C11" s="120" t="s">
        <v>67</v>
      </c>
      <c r="D11" s="110"/>
      <c r="E11" s="110"/>
      <c r="F11" s="98" t="s">
        <v>31</v>
      </c>
      <c r="G11" s="99"/>
      <c r="H11" s="109">
        <f t="shared" ref="H11:H12" si="0">J11</f>
        <v>26518799.999999993</v>
      </c>
      <c r="I11" s="111"/>
      <c r="J11" s="108">
        <f>Notes!F39</f>
        <v>26518799.999999993</v>
      </c>
      <c r="K11" s="111"/>
      <c r="L11" s="103"/>
      <c r="M11" s="101"/>
      <c r="N11" s="81"/>
    </row>
    <row r="12" spans="2:14" ht="17" thickBot="1">
      <c r="B12" s="79"/>
      <c r="C12" s="104" t="s">
        <v>34</v>
      </c>
      <c r="D12" s="112"/>
      <c r="E12" s="112"/>
      <c r="F12" s="98" t="s">
        <v>32</v>
      </c>
      <c r="G12" s="99"/>
      <c r="H12" s="109">
        <f t="shared" si="0"/>
        <v>5768.3374809590978</v>
      </c>
      <c r="I12" s="103"/>
      <c r="J12" s="105">
        <f>Notes!F67</f>
        <v>5768.3374809590978</v>
      </c>
      <c r="K12" s="103"/>
      <c r="L12" s="103"/>
      <c r="M12" s="114"/>
      <c r="N12" s="81"/>
    </row>
    <row r="13" spans="2:14" ht="18" customHeight="1">
      <c r="B13" s="79"/>
      <c r="C13" s="102"/>
      <c r="D13" s="102"/>
      <c r="E13" s="102"/>
      <c r="F13" s="80"/>
      <c r="G13" s="80"/>
      <c r="H13" s="103"/>
      <c r="I13" s="103"/>
      <c r="J13" s="103"/>
      <c r="K13" s="103"/>
      <c r="M13" s="101"/>
      <c r="N13" s="81"/>
    </row>
    <row r="14" spans="2:14" ht="18" customHeight="1" thickBot="1">
      <c r="B14" s="79"/>
      <c r="C14" s="34" t="s">
        <v>6</v>
      </c>
      <c r="D14" s="34"/>
      <c r="E14" s="34"/>
      <c r="F14" s="34"/>
      <c r="G14" s="34"/>
      <c r="H14" s="11"/>
      <c r="I14" s="11"/>
      <c r="J14" s="11"/>
      <c r="K14" s="11"/>
      <c r="M14" s="101"/>
      <c r="N14" s="81"/>
    </row>
    <row r="15" spans="2:14" ht="17" thickBot="1">
      <c r="B15" s="79"/>
      <c r="C15" s="104" t="s">
        <v>4</v>
      </c>
      <c r="D15" s="104"/>
      <c r="E15" s="104"/>
      <c r="F15" s="98" t="s">
        <v>1</v>
      </c>
      <c r="G15" s="99"/>
      <c r="H15" s="105">
        <f t="shared" ref="H15:H16" si="1">J15</f>
        <v>15</v>
      </c>
      <c r="I15" s="103"/>
      <c r="J15" s="105">
        <f>Notes!F16</f>
        <v>15</v>
      </c>
      <c r="K15" s="103"/>
      <c r="M15" s="101"/>
      <c r="N15" s="81"/>
    </row>
    <row r="16" spans="2:14" ht="17" thickBot="1">
      <c r="B16" s="79"/>
      <c r="C16" s="107" t="s">
        <v>35</v>
      </c>
      <c r="D16" s="107"/>
      <c r="E16" s="107"/>
      <c r="F16" s="98" t="s">
        <v>3</v>
      </c>
      <c r="G16" s="99"/>
      <c r="H16" s="105">
        <f t="shared" si="1"/>
        <v>0</v>
      </c>
      <c r="I16" s="103"/>
      <c r="J16" s="108"/>
      <c r="K16" s="103"/>
      <c r="L16" s="103"/>
      <c r="M16" s="114"/>
      <c r="N16" s="81"/>
    </row>
    <row r="17" spans="2:14" ht="17" thickBot="1">
      <c r="B17" s="84"/>
      <c r="C17" s="85"/>
      <c r="D17" s="85"/>
      <c r="E17" s="85"/>
      <c r="F17" s="85"/>
      <c r="G17" s="85"/>
      <c r="H17" s="85"/>
      <c r="I17" s="85"/>
      <c r="J17" s="85"/>
      <c r="K17" s="85"/>
      <c r="L17" s="85"/>
      <c r="M17" s="85"/>
      <c r="N17" s="86"/>
    </row>
    <row r="20" spans="2:14">
      <c r="H20" s="80"/>
      <c r="I20" s="80"/>
    </row>
    <row r="21" spans="2:14">
      <c r="H21" s="80"/>
      <c r="I21" s="80"/>
    </row>
    <row r="22" spans="2:14">
      <c r="H22" s="80"/>
      <c r="I22" s="80"/>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9"/>
  <sheetViews>
    <sheetView workbookViewId="0">
      <selection activeCell="G10" sqref="G10"/>
    </sheetView>
  </sheetViews>
  <sheetFormatPr baseColWidth="10" defaultColWidth="33.140625" defaultRowHeight="16"/>
  <cols>
    <col min="1" max="1" width="4.85546875" style="74" customWidth="1"/>
    <col min="2" max="2" width="2.42578125" style="74" customWidth="1"/>
    <col min="3" max="3" width="26.7109375" style="74" customWidth="1"/>
    <col min="4" max="4" width="45.42578125" style="74" bestFit="1" customWidth="1"/>
    <col min="5" max="5" width="10.28515625" style="74" customWidth="1"/>
    <col min="6" max="7" width="13.28515625" style="74" customWidth="1"/>
    <col min="8" max="8" width="12.7109375" style="87" customWidth="1"/>
    <col min="9" max="9" width="33.28515625" style="87" customWidth="1"/>
    <col min="10" max="10" width="85" style="74" customWidth="1"/>
    <col min="11" max="11" width="3.42578125" style="74" customWidth="1"/>
    <col min="12" max="12" width="9.42578125" style="74" customWidth="1"/>
    <col min="13" max="16384" width="33.140625" style="74"/>
  </cols>
  <sheetData>
    <row r="1" spans="2:11" ht="17" thickBot="1"/>
    <row r="2" spans="2:11">
      <c r="B2" s="75"/>
      <c r="C2" s="76"/>
      <c r="D2" s="76"/>
      <c r="E2" s="76"/>
      <c r="F2" s="76"/>
      <c r="G2" s="76"/>
      <c r="H2" s="88"/>
      <c r="I2" s="88"/>
      <c r="J2" s="76"/>
      <c r="K2" s="77"/>
    </row>
    <row r="3" spans="2:11">
      <c r="B3" s="79"/>
      <c r="C3" s="14" t="s">
        <v>16</v>
      </c>
      <c r="D3" s="14"/>
      <c r="E3" s="14"/>
      <c r="F3" s="14"/>
      <c r="G3" s="14"/>
      <c r="H3" s="19"/>
      <c r="I3" s="19"/>
      <c r="J3" s="80"/>
      <c r="K3" s="81"/>
    </row>
    <row r="4" spans="2:11">
      <c r="B4" s="79"/>
      <c r="C4" s="80"/>
      <c r="D4" s="80"/>
      <c r="E4" s="80"/>
      <c r="F4" s="80"/>
      <c r="G4" s="80"/>
      <c r="H4" s="89"/>
      <c r="I4" s="89"/>
      <c r="J4" s="80"/>
      <c r="K4" s="81"/>
    </row>
    <row r="5" spans="2:11">
      <c r="B5" s="90"/>
      <c r="C5" s="16" t="s">
        <v>20</v>
      </c>
      <c r="D5" s="16" t="s">
        <v>0</v>
      </c>
      <c r="E5" s="16" t="s">
        <v>13</v>
      </c>
      <c r="F5" s="16" t="s">
        <v>21</v>
      </c>
      <c r="G5" s="16" t="s">
        <v>57</v>
      </c>
      <c r="H5" s="20" t="s">
        <v>22</v>
      </c>
      <c r="I5" s="20" t="s">
        <v>59</v>
      </c>
      <c r="J5" s="16" t="s">
        <v>10</v>
      </c>
      <c r="K5" s="15"/>
    </row>
    <row r="6" spans="2:11">
      <c r="B6" s="79"/>
      <c r="C6" s="14"/>
      <c r="D6" s="14"/>
      <c r="E6" s="14"/>
      <c r="F6" s="14"/>
      <c r="G6" s="14"/>
      <c r="H6" s="19"/>
      <c r="I6" s="19"/>
      <c r="J6" s="14"/>
      <c r="K6" s="15"/>
    </row>
    <row r="7" spans="2:11" s="121" customFormat="1">
      <c r="B7" s="122"/>
      <c r="C7" s="142" t="s">
        <v>71</v>
      </c>
      <c r="D7" s="150" t="s">
        <v>102</v>
      </c>
      <c r="E7" s="26"/>
      <c r="F7" s="142">
        <v>2013</v>
      </c>
      <c r="G7" s="26"/>
      <c r="H7" s="123"/>
      <c r="I7" s="149" t="s">
        <v>101</v>
      </c>
      <c r="K7" s="15"/>
    </row>
    <row r="8" spans="2:11" s="121" customFormat="1">
      <c r="B8" s="122"/>
      <c r="C8" s="142" t="s">
        <v>25</v>
      </c>
      <c r="D8" s="150"/>
      <c r="E8" s="26"/>
      <c r="F8" s="142"/>
      <c r="G8" s="26"/>
      <c r="H8" s="123"/>
      <c r="I8" s="149"/>
      <c r="K8" s="15"/>
    </row>
    <row r="9" spans="2:11" s="121" customFormat="1">
      <c r="B9" s="122"/>
      <c r="C9" s="142" t="s">
        <v>103</v>
      </c>
      <c r="D9" s="150"/>
      <c r="E9" s="26"/>
      <c r="F9" s="142"/>
      <c r="G9" s="26"/>
      <c r="H9" s="123"/>
      <c r="I9" s="149"/>
      <c r="K9" s="15"/>
    </row>
    <row r="10" spans="2:11" s="121" customFormat="1">
      <c r="B10" s="122"/>
      <c r="C10" s="142" t="s">
        <v>27</v>
      </c>
      <c r="D10" s="150"/>
      <c r="E10" s="26"/>
      <c r="F10" s="142"/>
      <c r="G10" s="26"/>
      <c r="H10" s="123"/>
      <c r="I10" s="149"/>
      <c r="K10" s="15"/>
    </row>
    <row r="11" spans="2:11" s="121" customFormat="1">
      <c r="B11" s="122"/>
      <c r="C11" s="142"/>
      <c r="D11" s="150"/>
      <c r="E11" s="26"/>
      <c r="F11" s="142"/>
      <c r="G11" s="26"/>
      <c r="H11" s="123"/>
      <c r="I11" s="149"/>
      <c r="K11" s="15"/>
    </row>
    <row r="12" spans="2:11" s="121" customFormat="1">
      <c r="B12" s="122"/>
      <c r="C12" s="142"/>
      <c r="D12" s="150"/>
      <c r="E12" s="26"/>
      <c r="F12" s="142"/>
      <c r="G12" s="26"/>
      <c r="H12" s="123"/>
      <c r="I12" s="149"/>
      <c r="K12" s="15"/>
    </row>
    <row r="13" spans="2:11" s="121" customFormat="1">
      <c r="B13" s="122"/>
      <c r="C13" s="142"/>
      <c r="D13" s="150"/>
      <c r="E13" s="26"/>
      <c r="F13" s="142"/>
      <c r="G13" s="26"/>
      <c r="H13" s="123"/>
      <c r="I13" s="149"/>
      <c r="K13" s="15"/>
    </row>
    <row r="14" spans="2:11" s="121" customFormat="1">
      <c r="B14" s="122"/>
      <c r="C14" s="142"/>
      <c r="D14" s="150"/>
      <c r="E14" s="26"/>
      <c r="F14" s="142"/>
      <c r="G14" s="26"/>
      <c r="H14" s="123"/>
      <c r="I14" s="149"/>
      <c r="K14" s="15"/>
    </row>
    <row r="15" spans="2:11" s="121" customFormat="1">
      <c r="B15" s="122"/>
      <c r="C15" s="142"/>
      <c r="D15" s="150"/>
      <c r="E15" s="26"/>
      <c r="F15" s="142"/>
      <c r="G15" s="26"/>
      <c r="H15" s="123"/>
      <c r="I15" s="149"/>
      <c r="K15" s="15"/>
    </row>
    <row r="16" spans="2:11" ht="17" thickBot="1">
      <c r="B16" s="84"/>
      <c r="C16" s="92"/>
      <c r="D16" s="85"/>
      <c r="E16" s="85"/>
      <c r="F16" s="85"/>
      <c r="G16" s="85"/>
      <c r="H16" s="85"/>
      <c r="I16" s="85"/>
      <c r="J16" s="85"/>
      <c r="K16" s="86"/>
    </row>
    <row r="17" spans="2:11">
      <c r="B17" s="80"/>
      <c r="C17" s="91"/>
      <c r="D17" s="80"/>
      <c r="E17" s="80"/>
      <c r="F17" s="80"/>
      <c r="G17" s="80"/>
      <c r="H17" s="80"/>
      <c r="I17" s="80"/>
      <c r="J17" s="80"/>
      <c r="K17" s="80"/>
    </row>
    <row r="19" spans="2:11">
      <c r="I19" s="74"/>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240"/>
  <sheetViews>
    <sheetView workbookViewId="0">
      <selection activeCell="F16" sqref="F16"/>
    </sheetView>
  </sheetViews>
  <sheetFormatPr baseColWidth="10" defaultColWidth="10.7109375" defaultRowHeight="16"/>
  <cols>
    <col min="1" max="1" width="5.42578125" style="74" customWidth="1"/>
    <col min="2" max="2" width="4.7109375" style="74" customWidth="1"/>
    <col min="3" max="3" width="27.28515625" style="74" customWidth="1"/>
    <col min="4" max="4" width="37.42578125" style="74" bestFit="1" customWidth="1"/>
    <col min="5" max="5" width="12.85546875" style="74" customWidth="1"/>
    <col min="6" max="6" width="10.7109375" style="74" customWidth="1"/>
    <col min="7" max="7" width="29.85546875" style="74" customWidth="1"/>
    <col min="8" max="8" width="112.140625" style="74" customWidth="1"/>
    <col min="9" max="16384" width="10.7109375" style="74"/>
  </cols>
  <sheetData>
    <row r="1" spans="2:8" ht="17" thickBot="1">
      <c r="H1" s="144"/>
    </row>
    <row r="2" spans="2:8">
      <c r="B2" s="75"/>
      <c r="C2" s="76"/>
      <c r="D2" s="76"/>
      <c r="E2" s="76"/>
      <c r="F2" s="76"/>
      <c r="G2" s="76"/>
      <c r="H2" s="144"/>
    </row>
    <row r="3" spans="2:8" s="26" customFormat="1">
      <c r="B3" s="78"/>
      <c r="C3" s="16" t="s">
        <v>0</v>
      </c>
      <c r="D3" s="16"/>
      <c r="E3" s="16"/>
      <c r="F3" s="16"/>
      <c r="G3" s="16" t="s">
        <v>56</v>
      </c>
      <c r="H3" s="145"/>
    </row>
    <row r="4" spans="2:8">
      <c r="B4" s="79"/>
      <c r="C4" s="80"/>
      <c r="D4" s="80"/>
      <c r="E4" s="80"/>
      <c r="F4" s="80"/>
      <c r="G4" s="143"/>
      <c r="H4" s="144"/>
    </row>
    <row r="5" spans="2:8">
      <c r="B5" s="79"/>
      <c r="C5" s="80"/>
      <c r="D5" s="80"/>
      <c r="E5" s="80"/>
      <c r="F5" s="80"/>
      <c r="G5" s="80"/>
      <c r="H5" s="144"/>
    </row>
    <row r="6" spans="2:8" ht="111" customHeight="1">
      <c r="B6" s="79"/>
      <c r="C6" s="137"/>
      <c r="D6" s="161" t="s">
        <v>75</v>
      </c>
      <c r="E6" s="161"/>
      <c r="F6" s="161"/>
      <c r="G6" s="80"/>
      <c r="H6" s="144"/>
    </row>
    <row r="7" spans="2:8">
      <c r="B7" s="79"/>
      <c r="C7" s="80"/>
      <c r="D7" s="80"/>
      <c r="E7" s="80"/>
      <c r="F7" s="80"/>
      <c r="G7" s="80"/>
      <c r="H7" s="144"/>
    </row>
    <row r="8" spans="2:8" ht="17" thickBot="1">
      <c r="B8" s="79"/>
      <c r="C8" s="80"/>
      <c r="D8" s="80"/>
      <c r="E8" s="80"/>
      <c r="F8" s="80"/>
      <c r="G8" s="80"/>
      <c r="H8" s="144"/>
    </row>
    <row r="9" spans="2:8" ht="17" thickBot="1">
      <c r="B9" s="79"/>
      <c r="C9" s="118"/>
      <c r="D9" s="138" t="s">
        <v>78</v>
      </c>
      <c r="E9" s="138" t="s">
        <v>79</v>
      </c>
      <c r="F9" s="140">
        <v>4972525000</v>
      </c>
      <c r="G9" s="80"/>
      <c r="H9" s="144"/>
    </row>
    <row r="10" spans="2:8" ht="17" thickBot="1">
      <c r="B10" s="79"/>
      <c r="C10" s="80"/>
      <c r="D10" s="138" t="s">
        <v>68</v>
      </c>
      <c r="E10" s="138" t="s">
        <v>80</v>
      </c>
      <c r="F10" s="140">
        <v>8000</v>
      </c>
      <c r="G10" s="138" t="s">
        <v>81</v>
      </c>
      <c r="H10" s="144"/>
    </row>
    <row r="11" spans="2:8">
      <c r="B11" s="79"/>
      <c r="C11" s="118"/>
      <c r="D11" s="142" t="s">
        <v>82</v>
      </c>
      <c r="E11" s="142" t="s">
        <v>83</v>
      </c>
      <c r="F11" s="74">
        <f>F9/F10</f>
        <v>621565.625</v>
      </c>
      <c r="G11" s="80"/>
      <c r="H11" s="144"/>
    </row>
    <row r="12" spans="2:8">
      <c r="B12" s="79"/>
      <c r="C12" s="80"/>
      <c r="D12" s="80" t="s">
        <v>71</v>
      </c>
      <c r="E12" s="80"/>
      <c r="F12" s="80">
        <f>F11</f>
        <v>621565.625</v>
      </c>
      <c r="G12" s="80"/>
      <c r="H12" s="144"/>
    </row>
    <row r="13" spans="2:8">
      <c r="B13" s="79"/>
      <c r="C13" s="80"/>
      <c r="D13" s="80"/>
      <c r="E13" s="80"/>
      <c r="F13" s="80"/>
      <c r="G13" s="80"/>
      <c r="H13" s="144"/>
    </row>
    <row r="14" spans="2:8" ht="17" thickBot="1">
      <c r="B14" s="79"/>
      <c r="C14" s="118"/>
      <c r="D14" s="80"/>
      <c r="E14" s="80"/>
      <c r="F14" s="80"/>
      <c r="G14" s="80"/>
      <c r="H14" s="144"/>
    </row>
    <row r="15" spans="2:8" ht="17" thickBot="1">
      <c r="B15" s="79"/>
      <c r="C15" s="80"/>
      <c r="D15" s="138" t="s">
        <v>30</v>
      </c>
      <c r="E15" s="80"/>
      <c r="F15" s="140">
        <v>7.0000000000000007E-2</v>
      </c>
      <c r="G15" s="138" t="s">
        <v>94</v>
      </c>
      <c r="H15" s="144"/>
    </row>
    <row r="16" spans="2:8" ht="69" thickBot="1">
      <c r="B16" s="79"/>
      <c r="C16" s="80"/>
      <c r="D16" s="142" t="s">
        <v>29</v>
      </c>
      <c r="F16" s="140">
        <v>15</v>
      </c>
      <c r="G16" s="139" t="s">
        <v>95</v>
      </c>
      <c r="H16" s="144"/>
    </row>
    <row r="17" spans="2:8">
      <c r="B17" s="79"/>
      <c r="C17" s="118"/>
      <c r="D17" s="80"/>
      <c r="E17" s="80"/>
      <c r="F17" s="80"/>
      <c r="G17" s="138"/>
      <c r="H17" s="144"/>
    </row>
    <row r="18" spans="2:8">
      <c r="B18" s="79"/>
      <c r="C18" s="80"/>
      <c r="D18" s="80"/>
      <c r="E18" s="80"/>
      <c r="F18" s="80"/>
      <c r="G18" s="138"/>
      <c r="H18" s="144"/>
    </row>
    <row r="19" spans="2:8" ht="17" thickBot="1">
      <c r="B19" s="79"/>
      <c r="C19" s="80"/>
      <c r="D19" s="80"/>
      <c r="E19" s="80"/>
      <c r="F19" s="80"/>
      <c r="G19" s="80"/>
      <c r="H19" s="144"/>
    </row>
    <row r="20" spans="2:8" ht="17" thickBot="1">
      <c r="B20" s="79"/>
      <c r="C20" s="118"/>
      <c r="D20" s="138" t="s">
        <v>96</v>
      </c>
      <c r="E20" s="80"/>
      <c r="F20" s="140">
        <v>0.84</v>
      </c>
      <c r="G20" s="138" t="s">
        <v>97</v>
      </c>
      <c r="H20" s="144"/>
    </row>
    <row r="21" spans="2:8">
      <c r="B21" s="79"/>
      <c r="C21" s="80"/>
      <c r="D21" s="80"/>
      <c r="E21" s="80"/>
      <c r="F21" s="80"/>
      <c r="G21" s="80"/>
      <c r="H21" s="144"/>
    </row>
    <row r="22" spans="2:8">
      <c r="B22" s="79"/>
      <c r="C22" s="118"/>
      <c r="D22" s="80"/>
      <c r="E22" s="80"/>
      <c r="F22" s="80"/>
      <c r="G22" s="80"/>
      <c r="H22" s="144"/>
    </row>
    <row r="23" spans="2:8">
      <c r="B23" s="79"/>
      <c r="C23" s="80"/>
      <c r="D23" s="80"/>
      <c r="E23" s="80"/>
      <c r="F23" s="80"/>
      <c r="G23" s="80"/>
      <c r="H23" s="144"/>
    </row>
    <row r="24" spans="2:8">
      <c r="B24" s="79"/>
      <c r="C24" s="124"/>
      <c r="D24" s="80"/>
      <c r="E24" s="80"/>
      <c r="F24" s="80"/>
      <c r="G24" s="80"/>
      <c r="H24" s="144"/>
    </row>
    <row r="25" spans="2:8">
      <c r="B25" s="79"/>
      <c r="C25" s="124"/>
      <c r="D25" s="80"/>
      <c r="E25" s="80"/>
      <c r="F25" s="80"/>
      <c r="G25" s="80"/>
      <c r="H25" s="144"/>
    </row>
    <row r="26" spans="2:8">
      <c r="B26" s="79"/>
      <c r="C26" s="124"/>
      <c r="D26" s="80"/>
      <c r="E26" s="80"/>
      <c r="F26" s="80"/>
      <c r="G26" s="80"/>
      <c r="H26" s="144"/>
    </row>
    <row r="27" spans="2:8">
      <c r="B27" s="79"/>
      <c r="C27" s="124"/>
      <c r="D27" s="80"/>
      <c r="E27" s="80"/>
      <c r="F27" s="80"/>
      <c r="G27" s="80"/>
      <c r="H27" s="144"/>
    </row>
    <row r="28" spans="2:8">
      <c r="B28" s="79"/>
      <c r="C28" s="124"/>
      <c r="D28" s="80"/>
      <c r="E28" s="80"/>
      <c r="F28" s="80"/>
      <c r="G28" s="80"/>
      <c r="H28" s="144"/>
    </row>
    <row r="29" spans="2:8">
      <c r="B29" s="79"/>
      <c r="C29" s="80"/>
      <c r="D29" s="80"/>
      <c r="E29" s="80"/>
      <c r="F29" s="80"/>
      <c r="G29" s="80"/>
      <c r="H29" s="144"/>
    </row>
    <row r="30" spans="2:8">
      <c r="B30" s="79"/>
      <c r="C30" s="80"/>
      <c r="D30" s="80"/>
      <c r="E30" s="80"/>
      <c r="F30" s="80"/>
      <c r="G30" s="80"/>
      <c r="H30" s="144"/>
    </row>
    <row r="31" spans="2:8" ht="17" thickBot="1">
      <c r="B31" s="79"/>
      <c r="C31" s="80"/>
      <c r="D31" s="80"/>
      <c r="E31" s="80"/>
      <c r="F31" s="80"/>
      <c r="G31" s="80"/>
      <c r="H31" s="144"/>
    </row>
    <row r="32" spans="2:8" ht="17" thickBot="1">
      <c r="B32" s="79"/>
      <c r="C32" s="80"/>
      <c r="D32" s="138" t="s">
        <v>76</v>
      </c>
      <c r="E32" s="138" t="s">
        <v>77</v>
      </c>
      <c r="F32" s="141">
        <f>679*1000000</f>
        <v>679000000</v>
      </c>
      <c r="G32" s="80"/>
      <c r="H32" s="144"/>
    </row>
    <row r="33" spans="2:8">
      <c r="B33" s="79"/>
      <c r="C33" s="80"/>
      <c r="D33" s="80" t="s">
        <v>25</v>
      </c>
      <c r="E33" s="138" t="s">
        <v>98</v>
      </c>
      <c r="F33" s="80">
        <f>F32*F20</f>
        <v>570360000</v>
      </c>
      <c r="G33" s="80"/>
      <c r="H33" s="144"/>
    </row>
    <row r="34" spans="2:8">
      <c r="B34" s="79"/>
      <c r="C34" s="80"/>
      <c r="D34" s="80"/>
      <c r="E34" s="80"/>
      <c r="F34" s="80"/>
      <c r="G34" s="80"/>
      <c r="H34" s="144"/>
    </row>
    <row r="35" spans="2:8">
      <c r="B35" s="79"/>
      <c r="C35" s="80"/>
      <c r="D35" s="80"/>
      <c r="E35" s="80"/>
      <c r="F35" s="80"/>
      <c r="G35" s="80"/>
      <c r="H35" s="144"/>
    </row>
    <row r="36" spans="2:8">
      <c r="B36" s="79"/>
      <c r="C36" s="80"/>
      <c r="D36" s="80"/>
      <c r="E36" s="80"/>
      <c r="F36" s="80"/>
      <c r="G36" s="80"/>
      <c r="H36" s="144"/>
    </row>
    <row r="37" spans="2:8" ht="17" thickBot="1">
      <c r="B37" s="79"/>
      <c r="C37" s="80"/>
      <c r="D37" s="80"/>
      <c r="E37" s="80"/>
      <c r="F37" s="80"/>
      <c r="G37" s="80"/>
      <c r="H37" s="144"/>
    </row>
    <row r="38" spans="2:8" ht="17" thickBot="1">
      <c r="B38" s="79"/>
      <c r="C38" s="80"/>
      <c r="D38" s="142" t="s">
        <v>99</v>
      </c>
      <c r="E38" s="138" t="s">
        <v>77</v>
      </c>
      <c r="F38" s="140">
        <f>(454.29-422.72)*1000000</f>
        <v>31569999.999999993</v>
      </c>
      <c r="G38" s="138" t="s">
        <v>84</v>
      </c>
      <c r="H38" s="144"/>
    </row>
    <row r="39" spans="2:8">
      <c r="B39" s="79"/>
      <c r="C39" s="80"/>
      <c r="D39" s="80" t="s">
        <v>26</v>
      </c>
      <c r="E39" s="138" t="s">
        <v>98</v>
      </c>
      <c r="F39" s="80">
        <f>F38*F20</f>
        <v>26518799.999999993</v>
      </c>
      <c r="G39" s="80"/>
      <c r="H39" s="144"/>
    </row>
    <row r="40" spans="2:8">
      <c r="B40" s="79"/>
      <c r="C40" s="80"/>
      <c r="D40" s="80"/>
      <c r="E40" s="80"/>
      <c r="F40" s="80"/>
      <c r="H40" s="144"/>
    </row>
    <row r="41" spans="2:8">
      <c r="B41" s="79"/>
      <c r="C41" s="80"/>
      <c r="D41" s="80"/>
      <c r="E41" s="80"/>
      <c r="F41" s="80"/>
      <c r="G41" s="80"/>
      <c r="H41" s="144"/>
    </row>
    <row r="42" spans="2:8">
      <c r="B42" s="79"/>
      <c r="C42" s="80"/>
      <c r="D42" s="80"/>
      <c r="E42" s="80"/>
      <c r="F42" s="80"/>
      <c r="G42" s="80"/>
      <c r="H42" s="144"/>
    </row>
    <row r="43" spans="2:8">
      <c r="B43" s="79"/>
      <c r="C43" s="80"/>
      <c r="D43" s="80"/>
      <c r="E43" s="80"/>
      <c r="F43" s="80"/>
      <c r="G43" s="80"/>
      <c r="H43" s="144"/>
    </row>
    <row r="44" spans="2:8">
      <c r="B44" s="79"/>
      <c r="C44" s="80"/>
      <c r="D44" s="80"/>
      <c r="E44" s="80"/>
      <c r="F44" s="80"/>
      <c r="G44" s="80"/>
      <c r="H44" s="144"/>
    </row>
    <row r="45" spans="2:8">
      <c r="B45" s="79"/>
      <c r="C45" s="80"/>
      <c r="D45" s="80"/>
      <c r="E45" s="80"/>
      <c r="F45" s="80"/>
      <c r="G45" s="80"/>
      <c r="H45" s="144"/>
    </row>
    <row r="46" spans="2:8">
      <c r="B46" s="79"/>
      <c r="C46" s="80"/>
      <c r="D46" s="80"/>
      <c r="E46" s="80"/>
      <c r="F46" s="80"/>
      <c r="G46" s="80"/>
      <c r="H46" s="144"/>
    </row>
    <row r="47" spans="2:8">
      <c r="B47" s="79"/>
      <c r="C47" s="80"/>
      <c r="D47" s="80"/>
      <c r="E47" s="80"/>
      <c r="F47" s="80"/>
      <c r="G47" s="80"/>
      <c r="H47" s="144"/>
    </row>
    <row r="48" spans="2:8">
      <c r="B48" s="79"/>
      <c r="C48" s="80"/>
      <c r="D48" s="80"/>
      <c r="E48" s="80"/>
      <c r="F48" s="80"/>
      <c r="G48" s="80"/>
      <c r="H48" s="144"/>
    </row>
    <row r="49" spans="2:8">
      <c r="B49" s="79"/>
      <c r="C49" s="80"/>
      <c r="D49" s="80"/>
      <c r="E49" s="80"/>
      <c r="F49" s="80"/>
      <c r="G49" s="80"/>
      <c r="H49" s="144"/>
    </row>
    <row r="50" spans="2:8">
      <c r="B50" s="79"/>
      <c r="C50" s="80"/>
      <c r="D50" s="80"/>
      <c r="E50" s="80"/>
      <c r="F50" s="80"/>
      <c r="G50" s="80"/>
      <c r="H50" s="144"/>
    </row>
    <row r="51" spans="2:8">
      <c r="B51" s="79"/>
      <c r="C51" s="80"/>
      <c r="D51" s="80"/>
      <c r="E51" s="80"/>
      <c r="F51" s="80"/>
      <c r="G51" s="80"/>
      <c r="H51" s="144"/>
    </row>
    <row r="52" spans="2:8">
      <c r="B52" s="79"/>
      <c r="C52" s="80"/>
      <c r="D52" s="80"/>
      <c r="E52" s="80"/>
      <c r="F52" s="80"/>
      <c r="G52" s="80"/>
      <c r="H52" s="144"/>
    </row>
    <row r="53" spans="2:8">
      <c r="B53" s="79"/>
      <c r="C53" s="80"/>
      <c r="D53" s="80"/>
      <c r="E53" s="80"/>
      <c r="F53" s="80"/>
      <c r="G53" s="80"/>
      <c r="H53" s="144"/>
    </row>
    <row r="54" spans="2:8">
      <c r="B54" s="79"/>
      <c r="C54" s="80"/>
      <c r="D54" s="80"/>
      <c r="E54" s="80"/>
      <c r="F54" s="80"/>
      <c r="G54" s="80"/>
      <c r="H54" s="144"/>
    </row>
    <row r="55" spans="2:8">
      <c r="B55" s="79"/>
      <c r="C55" s="80"/>
      <c r="D55" s="80"/>
      <c r="E55" s="80"/>
      <c r="F55" s="80"/>
      <c r="G55" s="80"/>
      <c r="H55" s="144"/>
    </row>
    <row r="56" spans="2:8" ht="17" thickBot="1">
      <c r="B56" s="79"/>
      <c r="C56" s="80"/>
      <c r="D56" s="14" t="s">
        <v>85</v>
      </c>
      <c r="E56" s="80"/>
      <c r="F56" s="80"/>
      <c r="G56" s="80"/>
      <c r="H56" s="144"/>
    </row>
    <row r="57" spans="2:8" ht="17" thickBot="1">
      <c r="B57" s="79"/>
      <c r="C57" s="80"/>
      <c r="D57" s="138" t="s">
        <v>86</v>
      </c>
      <c r="E57" s="138" t="s">
        <v>77</v>
      </c>
      <c r="F57" s="140">
        <f>483.938*1000000</f>
        <v>483938000</v>
      </c>
      <c r="H57" s="144"/>
    </row>
    <row r="58" spans="2:8" ht="17" thickBot="1">
      <c r="B58" s="79"/>
      <c r="C58" s="80"/>
      <c r="D58" s="138" t="s">
        <v>87</v>
      </c>
      <c r="E58" s="138" t="s">
        <v>77</v>
      </c>
      <c r="F58" s="140">
        <f>615.481*1000000</f>
        <v>615481000</v>
      </c>
      <c r="G58" s="80"/>
      <c r="H58" s="144"/>
    </row>
    <row r="59" spans="2:8">
      <c r="B59" s="79"/>
      <c r="C59" s="80"/>
      <c r="D59" s="138" t="s">
        <v>90</v>
      </c>
      <c r="E59" s="138" t="s">
        <v>77</v>
      </c>
      <c r="F59" s="80">
        <f>F58-F57</f>
        <v>131543000</v>
      </c>
      <c r="G59" s="138"/>
      <c r="H59" s="144"/>
    </row>
    <row r="60" spans="2:8" ht="69" thickBot="1">
      <c r="B60" s="79"/>
      <c r="C60" s="80"/>
      <c r="D60" s="80"/>
      <c r="E60" s="80"/>
      <c r="F60" s="80"/>
      <c r="G60" s="139" t="s">
        <v>88</v>
      </c>
      <c r="H60" s="144"/>
    </row>
    <row r="61" spans="2:8" ht="17" thickBot="1">
      <c r="B61" s="79"/>
      <c r="C61" s="80"/>
      <c r="D61" s="138" t="s">
        <v>89</v>
      </c>
      <c r="E61" s="80"/>
      <c r="F61" s="147">
        <f>(24.637/21.27)-1</f>
        <v>0.15829807240244476</v>
      </c>
      <c r="G61" s="80"/>
      <c r="H61" s="144"/>
    </row>
    <row r="62" spans="2:8">
      <c r="B62" s="79"/>
      <c r="C62" s="80"/>
      <c r="D62" s="138" t="s">
        <v>91</v>
      </c>
      <c r="E62" s="138" t="s">
        <v>77</v>
      </c>
      <c r="F62" s="148">
        <f>F61*F57</f>
        <v>76606452.562294304</v>
      </c>
      <c r="G62" s="80"/>
      <c r="H62" s="144"/>
    </row>
    <row r="63" spans="2:8">
      <c r="B63" s="79"/>
      <c r="C63" s="80"/>
      <c r="D63" s="138" t="s">
        <v>92</v>
      </c>
      <c r="E63" s="138" t="s">
        <v>77</v>
      </c>
      <c r="F63" s="148">
        <f>F59-F62</f>
        <v>54936547.437705696</v>
      </c>
      <c r="G63" s="80"/>
      <c r="H63" s="144"/>
    </row>
    <row r="64" spans="2:8">
      <c r="B64" s="79"/>
      <c r="C64" s="80"/>
      <c r="D64" s="80"/>
      <c r="E64" s="80"/>
      <c r="F64" s="80"/>
      <c r="G64" s="80"/>
      <c r="H64" s="144"/>
    </row>
    <row r="65" spans="2:8">
      <c r="B65" s="79"/>
      <c r="C65" s="80"/>
      <c r="D65" s="138" t="s">
        <v>93</v>
      </c>
      <c r="E65" s="138" t="s">
        <v>77</v>
      </c>
      <c r="F65" s="80">
        <f>F63/F9</f>
        <v>1.1048018348365407E-2</v>
      </c>
      <c r="G65" s="82"/>
      <c r="H65" s="144"/>
    </row>
    <row r="66" spans="2:8">
      <c r="B66" s="79"/>
      <c r="C66" s="80"/>
      <c r="D66" s="142" t="s">
        <v>100</v>
      </c>
      <c r="E66" s="138" t="s">
        <v>77</v>
      </c>
      <c r="F66" s="80">
        <f>F65*F11</f>
        <v>6867.068429713212</v>
      </c>
      <c r="G66" s="82"/>
      <c r="H66" s="144"/>
    </row>
    <row r="67" spans="2:8">
      <c r="B67" s="79"/>
      <c r="C67" s="80"/>
      <c r="D67" s="138" t="s">
        <v>27</v>
      </c>
      <c r="E67" s="138" t="s">
        <v>98</v>
      </c>
      <c r="F67" s="80">
        <f>F66*F20</f>
        <v>5768.3374809590978</v>
      </c>
      <c r="G67" s="82"/>
      <c r="H67" s="144"/>
    </row>
    <row r="68" spans="2:8">
      <c r="B68" s="79"/>
      <c r="C68" s="80"/>
      <c r="D68" s="80"/>
      <c r="E68" s="80"/>
      <c r="F68" s="80"/>
      <c r="G68" s="82"/>
      <c r="H68" s="144"/>
    </row>
    <row r="69" spans="2:8">
      <c r="B69" s="79"/>
      <c r="C69" s="80"/>
      <c r="D69" s="80"/>
      <c r="E69" s="80"/>
      <c r="F69" s="80"/>
      <c r="G69" s="82"/>
      <c r="H69" s="144"/>
    </row>
    <row r="70" spans="2:8">
      <c r="B70" s="79"/>
      <c r="C70" s="80"/>
      <c r="D70" s="80"/>
      <c r="E70" s="80"/>
      <c r="F70" s="80"/>
      <c r="G70" s="80"/>
      <c r="H70" s="144"/>
    </row>
    <row r="71" spans="2:8">
      <c r="B71" s="79"/>
      <c r="C71" s="80"/>
      <c r="D71" s="80"/>
      <c r="E71" s="80"/>
      <c r="F71" s="80"/>
      <c r="G71" s="80"/>
      <c r="H71" s="144"/>
    </row>
    <row r="72" spans="2:8">
      <c r="B72" s="79"/>
      <c r="C72" s="80"/>
      <c r="D72" s="80"/>
      <c r="E72" s="80"/>
      <c r="F72" s="80"/>
      <c r="G72" s="80"/>
      <c r="H72" s="144"/>
    </row>
    <row r="73" spans="2:8">
      <c r="B73" s="79"/>
      <c r="C73" s="80"/>
      <c r="D73" s="80"/>
      <c r="E73" s="80"/>
      <c r="F73" s="80"/>
      <c r="G73" s="80"/>
      <c r="H73" s="144"/>
    </row>
    <row r="74" spans="2:8">
      <c r="B74" s="79"/>
      <c r="C74" s="80"/>
      <c r="D74" s="80"/>
      <c r="E74" s="80"/>
      <c r="F74" s="80"/>
      <c r="G74" s="80"/>
      <c r="H74" s="144"/>
    </row>
    <row r="75" spans="2:8">
      <c r="B75" s="79"/>
      <c r="C75" s="80"/>
      <c r="D75" s="80"/>
      <c r="E75" s="80"/>
      <c r="F75" s="80"/>
      <c r="G75" s="80"/>
      <c r="H75" s="144"/>
    </row>
    <row r="76" spans="2:8">
      <c r="B76" s="79"/>
      <c r="C76" s="80"/>
      <c r="D76" s="80"/>
      <c r="E76" s="80"/>
      <c r="F76" s="80"/>
      <c r="G76" s="80"/>
      <c r="H76" s="144"/>
    </row>
    <row r="77" spans="2:8">
      <c r="B77" s="79"/>
      <c r="C77" s="80"/>
      <c r="D77" s="80"/>
      <c r="E77" s="80"/>
      <c r="F77" s="80"/>
      <c r="G77" s="80"/>
      <c r="H77" s="144"/>
    </row>
    <row r="78" spans="2:8">
      <c r="B78" s="79"/>
      <c r="C78" s="80"/>
      <c r="D78" s="80"/>
      <c r="E78" s="80"/>
      <c r="F78" s="80"/>
      <c r="G78" s="80"/>
      <c r="H78" s="144"/>
    </row>
    <row r="79" spans="2:8">
      <c r="B79" s="79"/>
      <c r="C79" s="80"/>
      <c r="D79" s="80"/>
      <c r="E79" s="80"/>
      <c r="F79" s="80"/>
      <c r="G79" s="80"/>
      <c r="H79" s="144"/>
    </row>
    <row r="80" spans="2:8">
      <c r="B80" s="79"/>
      <c r="C80" s="80"/>
      <c r="D80" s="80"/>
      <c r="E80" s="80"/>
      <c r="F80" s="80"/>
      <c r="G80" s="80"/>
      <c r="H80" s="144"/>
    </row>
    <row r="81" spans="2:8">
      <c r="B81" s="79"/>
      <c r="C81" s="80"/>
      <c r="D81" s="80"/>
      <c r="E81" s="80"/>
      <c r="F81" s="80"/>
      <c r="G81" s="80"/>
      <c r="H81" s="144"/>
    </row>
    <row r="82" spans="2:8">
      <c r="B82" s="79"/>
      <c r="C82" s="80"/>
      <c r="D82" s="80"/>
      <c r="E82" s="80"/>
      <c r="F82" s="80"/>
      <c r="G82" s="80"/>
      <c r="H82" s="144"/>
    </row>
    <row r="83" spans="2:8">
      <c r="B83" s="79"/>
      <c r="C83" s="80"/>
      <c r="D83" s="80"/>
      <c r="E83" s="80"/>
      <c r="F83" s="80"/>
      <c r="G83" s="80"/>
      <c r="H83" s="144"/>
    </row>
    <row r="84" spans="2:8">
      <c r="B84" s="79"/>
      <c r="C84" s="80"/>
      <c r="D84" s="80"/>
      <c r="E84" s="80"/>
      <c r="F84" s="80"/>
      <c r="G84" s="80"/>
      <c r="H84" s="144"/>
    </row>
    <row r="85" spans="2:8">
      <c r="B85" s="79"/>
      <c r="C85" s="80"/>
      <c r="D85" s="80"/>
      <c r="E85" s="80"/>
      <c r="F85" s="80"/>
      <c r="G85" s="80"/>
      <c r="H85" s="144"/>
    </row>
    <row r="86" spans="2:8">
      <c r="B86" s="79"/>
      <c r="C86" s="80"/>
      <c r="D86" s="80"/>
      <c r="E86" s="80"/>
      <c r="F86" s="80"/>
      <c r="G86" s="80"/>
      <c r="H86" s="144"/>
    </row>
    <row r="87" spans="2:8">
      <c r="B87" s="79"/>
      <c r="C87" s="80"/>
      <c r="D87" s="80"/>
      <c r="E87" s="80"/>
      <c r="F87" s="80"/>
      <c r="G87" s="80"/>
      <c r="H87" s="144"/>
    </row>
    <row r="88" spans="2:8">
      <c r="B88" s="79"/>
      <c r="C88" s="80"/>
      <c r="D88" s="80"/>
      <c r="E88" s="80"/>
      <c r="F88" s="80"/>
      <c r="G88" s="80"/>
      <c r="H88" s="144"/>
    </row>
    <row r="89" spans="2:8">
      <c r="B89" s="79"/>
      <c r="C89" s="80"/>
      <c r="D89" s="80"/>
      <c r="E89" s="80"/>
      <c r="F89" s="80"/>
      <c r="G89" s="80"/>
      <c r="H89" s="144"/>
    </row>
    <row r="90" spans="2:8">
      <c r="B90" s="79"/>
      <c r="C90" s="80"/>
      <c r="D90" s="80"/>
      <c r="E90" s="80"/>
      <c r="F90" s="80"/>
      <c r="G90" s="80"/>
      <c r="H90" s="144"/>
    </row>
    <row r="91" spans="2:8">
      <c r="B91" s="79"/>
      <c r="C91" s="80"/>
      <c r="D91" s="80"/>
      <c r="E91" s="80"/>
      <c r="F91" s="80"/>
      <c r="G91" s="80"/>
      <c r="H91" s="144"/>
    </row>
    <row r="92" spans="2:8">
      <c r="B92" s="79"/>
      <c r="C92" s="80"/>
      <c r="D92" s="80"/>
      <c r="E92" s="80"/>
      <c r="F92" s="80"/>
      <c r="G92" s="80"/>
      <c r="H92" s="144"/>
    </row>
    <row r="93" spans="2:8">
      <c r="B93" s="79"/>
      <c r="C93" s="80"/>
      <c r="D93" s="80"/>
      <c r="E93" s="80"/>
      <c r="F93" s="80"/>
      <c r="G93" s="80"/>
      <c r="H93" s="144"/>
    </row>
    <row r="94" spans="2:8">
      <c r="B94" s="79"/>
      <c r="C94" s="80"/>
      <c r="D94" s="80"/>
      <c r="E94" s="80"/>
      <c r="F94" s="80"/>
      <c r="G94" s="80"/>
      <c r="H94" s="144"/>
    </row>
    <row r="95" spans="2:8">
      <c r="B95" s="79"/>
      <c r="C95" s="80"/>
      <c r="D95" s="80"/>
      <c r="E95" s="80"/>
      <c r="F95" s="80"/>
      <c r="G95" s="80"/>
      <c r="H95" s="144"/>
    </row>
    <row r="96" spans="2:8">
      <c r="B96" s="79"/>
      <c r="C96" s="80"/>
      <c r="D96" s="80"/>
      <c r="E96" s="80"/>
      <c r="F96" s="80"/>
      <c r="G96" s="80"/>
      <c r="H96" s="144"/>
    </row>
    <row r="97" spans="2:8">
      <c r="B97" s="79"/>
      <c r="C97" s="80"/>
      <c r="D97" s="80"/>
      <c r="E97" s="80"/>
      <c r="F97" s="80"/>
      <c r="G97" s="80"/>
      <c r="H97" s="144"/>
    </row>
    <row r="98" spans="2:8">
      <c r="B98" s="79"/>
      <c r="C98" s="80"/>
      <c r="D98" s="80"/>
      <c r="E98" s="80"/>
      <c r="F98" s="80"/>
      <c r="G98" s="80"/>
      <c r="H98" s="144"/>
    </row>
    <row r="99" spans="2:8">
      <c r="B99" s="79"/>
      <c r="C99" s="80"/>
      <c r="D99" s="80"/>
      <c r="E99" s="80"/>
      <c r="F99" s="80"/>
      <c r="G99" s="80"/>
      <c r="H99" s="144"/>
    </row>
    <row r="100" spans="2:8">
      <c r="B100" s="79"/>
      <c r="C100" s="80"/>
      <c r="D100" s="80"/>
      <c r="E100" s="80"/>
      <c r="F100" s="80"/>
      <c r="G100" s="80"/>
      <c r="H100" s="144"/>
    </row>
    <row r="101" spans="2:8">
      <c r="B101" s="79"/>
      <c r="C101" s="80"/>
      <c r="D101" s="80"/>
      <c r="E101" s="80"/>
      <c r="F101" s="80"/>
      <c r="G101" s="80"/>
      <c r="H101" s="144"/>
    </row>
    <row r="102" spans="2:8">
      <c r="B102" s="79"/>
      <c r="C102" s="80"/>
      <c r="D102" s="80"/>
      <c r="E102" s="80"/>
      <c r="F102" s="80"/>
      <c r="G102" s="80"/>
      <c r="H102" s="144"/>
    </row>
    <row r="103" spans="2:8">
      <c r="B103" s="79"/>
      <c r="C103" s="80"/>
      <c r="D103" s="80"/>
      <c r="E103" s="80"/>
      <c r="F103" s="80"/>
      <c r="G103" s="80"/>
      <c r="H103" s="144"/>
    </row>
    <row r="104" spans="2:8">
      <c r="B104" s="79"/>
      <c r="C104" s="80"/>
      <c r="D104" s="80"/>
      <c r="E104" s="80"/>
      <c r="F104" s="80"/>
      <c r="G104" s="80"/>
      <c r="H104" s="144"/>
    </row>
    <row r="105" spans="2:8">
      <c r="B105" s="79"/>
      <c r="C105" s="80"/>
      <c r="D105" s="80"/>
      <c r="E105" s="80"/>
      <c r="F105" s="80"/>
      <c r="G105" s="80"/>
      <c r="H105" s="144"/>
    </row>
    <row r="106" spans="2:8">
      <c r="B106" s="79"/>
      <c r="C106" s="80"/>
      <c r="D106" s="80"/>
      <c r="E106" s="80"/>
      <c r="F106" s="80"/>
      <c r="G106" s="80"/>
      <c r="H106" s="144"/>
    </row>
    <row r="107" spans="2:8">
      <c r="B107" s="79"/>
      <c r="C107" s="80"/>
      <c r="D107" s="80"/>
      <c r="E107" s="80"/>
      <c r="F107" s="80"/>
      <c r="G107" s="80"/>
      <c r="H107" s="144"/>
    </row>
    <row r="108" spans="2:8">
      <c r="B108" s="79"/>
      <c r="C108" s="80"/>
      <c r="D108" s="80"/>
      <c r="E108" s="80"/>
      <c r="F108" s="80"/>
      <c r="G108" s="80"/>
      <c r="H108" s="144"/>
    </row>
    <row r="109" spans="2:8">
      <c r="B109" s="79"/>
      <c r="C109" s="80"/>
      <c r="D109" s="80"/>
      <c r="E109" s="80"/>
      <c r="F109" s="80"/>
      <c r="G109" s="80"/>
      <c r="H109" s="144"/>
    </row>
    <row r="110" spans="2:8">
      <c r="B110" s="79"/>
      <c r="C110" s="80"/>
      <c r="D110" s="80"/>
      <c r="E110" s="80"/>
      <c r="F110" s="80"/>
      <c r="G110" s="80"/>
      <c r="H110" s="144"/>
    </row>
    <row r="111" spans="2:8">
      <c r="B111" s="79"/>
      <c r="C111" s="80"/>
      <c r="D111" s="80"/>
      <c r="E111" s="80"/>
      <c r="F111" s="80"/>
      <c r="G111" s="80"/>
      <c r="H111" s="144"/>
    </row>
    <row r="112" spans="2:8">
      <c r="B112" s="79"/>
      <c r="C112" s="80"/>
      <c r="D112" s="80"/>
      <c r="E112" s="80"/>
      <c r="F112" s="80"/>
      <c r="G112" s="80"/>
      <c r="H112" s="144"/>
    </row>
    <row r="113" spans="2:8">
      <c r="B113" s="79"/>
      <c r="C113" s="80"/>
      <c r="D113" s="80"/>
      <c r="E113" s="80"/>
      <c r="F113" s="80"/>
      <c r="G113" s="80"/>
      <c r="H113" s="144"/>
    </row>
    <row r="114" spans="2:8">
      <c r="B114" s="79"/>
      <c r="C114" s="80"/>
      <c r="D114" s="80"/>
      <c r="E114" s="80"/>
      <c r="F114" s="80"/>
      <c r="G114" s="80"/>
      <c r="H114" s="144"/>
    </row>
    <row r="115" spans="2:8">
      <c r="B115" s="79"/>
      <c r="C115" s="80"/>
      <c r="D115" s="80"/>
      <c r="E115" s="80"/>
      <c r="F115" s="80"/>
      <c r="G115" s="80"/>
      <c r="H115" s="144"/>
    </row>
    <row r="116" spans="2:8">
      <c r="B116" s="79"/>
      <c r="C116" s="80"/>
      <c r="D116" s="80"/>
      <c r="E116" s="80"/>
      <c r="F116" s="80"/>
      <c r="G116" s="80"/>
      <c r="H116" s="144"/>
    </row>
    <row r="117" spans="2:8">
      <c r="B117" s="79"/>
      <c r="C117" s="80"/>
      <c r="D117" s="80"/>
      <c r="E117" s="80"/>
      <c r="F117" s="80"/>
      <c r="G117" s="80"/>
      <c r="H117" s="144"/>
    </row>
    <row r="118" spans="2:8">
      <c r="B118" s="79"/>
      <c r="C118" s="80"/>
      <c r="D118" s="80"/>
      <c r="E118" s="80"/>
      <c r="F118" s="80"/>
      <c r="G118" s="80"/>
      <c r="H118" s="144"/>
    </row>
    <row r="119" spans="2:8">
      <c r="B119" s="79"/>
      <c r="C119" s="80"/>
      <c r="D119" s="80"/>
      <c r="E119" s="80"/>
      <c r="F119" s="80"/>
      <c r="G119" s="80"/>
      <c r="H119" s="144"/>
    </row>
    <row r="120" spans="2:8">
      <c r="B120" s="79"/>
      <c r="C120" s="80"/>
      <c r="D120" s="80"/>
      <c r="E120" s="80"/>
      <c r="F120" s="80"/>
      <c r="G120" s="80"/>
      <c r="H120" s="144"/>
    </row>
    <row r="121" spans="2:8">
      <c r="B121" s="79"/>
      <c r="C121" s="80"/>
      <c r="D121" s="80"/>
      <c r="E121" s="80"/>
      <c r="F121" s="80"/>
      <c r="G121" s="80"/>
      <c r="H121" s="144"/>
    </row>
    <row r="122" spans="2:8">
      <c r="B122" s="79"/>
      <c r="C122" s="80"/>
      <c r="D122" s="80"/>
      <c r="E122" s="80"/>
      <c r="F122" s="80"/>
      <c r="G122" s="80"/>
      <c r="H122" s="144"/>
    </row>
    <row r="123" spans="2:8">
      <c r="B123" s="79"/>
      <c r="C123" s="80"/>
      <c r="D123" s="80"/>
      <c r="E123" s="80"/>
      <c r="F123" s="80"/>
      <c r="G123" s="80"/>
      <c r="H123" s="144"/>
    </row>
    <row r="124" spans="2:8">
      <c r="B124" s="79"/>
      <c r="C124" s="80"/>
      <c r="D124" s="80"/>
      <c r="E124" s="80"/>
      <c r="F124" s="80"/>
      <c r="G124" s="80"/>
      <c r="H124" s="144"/>
    </row>
    <row r="125" spans="2:8">
      <c r="B125" s="79"/>
      <c r="C125" s="80"/>
      <c r="D125" s="80"/>
      <c r="E125" s="80"/>
      <c r="F125" s="80"/>
      <c r="G125" s="80"/>
      <c r="H125" s="144"/>
    </row>
    <row r="126" spans="2:8">
      <c r="B126" s="79"/>
      <c r="C126" s="80"/>
      <c r="D126" s="80"/>
      <c r="E126" s="80"/>
      <c r="F126" s="80"/>
      <c r="G126" s="80"/>
      <c r="H126" s="144"/>
    </row>
    <row r="127" spans="2:8">
      <c r="B127" s="79"/>
      <c r="C127" s="80"/>
      <c r="D127" s="80"/>
      <c r="E127" s="80"/>
      <c r="F127" s="80"/>
      <c r="G127" s="80"/>
      <c r="H127" s="144"/>
    </row>
    <row r="128" spans="2:8">
      <c r="B128" s="79"/>
      <c r="C128" s="80"/>
      <c r="D128" s="80"/>
      <c r="E128" s="80"/>
      <c r="F128" s="80"/>
      <c r="G128" s="80"/>
      <c r="H128" s="144"/>
    </row>
    <row r="129" spans="2:8">
      <c r="B129" s="79"/>
      <c r="C129" s="80"/>
      <c r="D129" s="80"/>
      <c r="E129" s="80"/>
      <c r="F129" s="80"/>
      <c r="G129" s="80"/>
      <c r="H129" s="144"/>
    </row>
    <row r="130" spans="2:8">
      <c r="B130" s="79"/>
      <c r="C130" s="80"/>
      <c r="D130" s="80"/>
      <c r="E130" s="80"/>
      <c r="F130" s="80"/>
      <c r="G130" s="80"/>
      <c r="H130" s="144"/>
    </row>
    <row r="131" spans="2:8">
      <c r="B131" s="79"/>
      <c r="C131" s="80"/>
      <c r="D131" s="80"/>
      <c r="E131" s="80"/>
      <c r="F131" s="80"/>
      <c r="G131" s="80"/>
      <c r="H131" s="144"/>
    </row>
    <row r="132" spans="2:8">
      <c r="B132" s="79"/>
      <c r="C132" s="80"/>
      <c r="D132" s="80"/>
      <c r="E132" s="80"/>
      <c r="F132" s="80"/>
      <c r="G132" s="80"/>
      <c r="H132" s="144"/>
    </row>
    <row r="133" spans="2:8">
      <c r="B133" s="79"/>
      <c r="C133" s="80"/>
      <c r="D133" s="80"/>
      <c r="E133" s="80"/>
      <c r="F133" s="80"/>
      <c r="G133" s="80"/>
      <c r="H133" s="144"/>
    </row>
    <row r="134" spans="2:8">
      <c r="B134" s="79"/>
      <c r="C134" s="80"/>
      <c r="D134" s="80"/>
      <c r="E134" s="80"/>
      <c r="F134" s="80"/>
      <c r="G134" s="80"/>
      <c r="H134" s="144"/>
    </row>
    <row r="135" spans="2:8">
      <c r="B135" s="79"/>
      <c r="C135" s="80"/>
      <c r="D135" s="80"/>
      <c r="E135" s="80"/>
      <c r="F135" s="80"/>
      <c r="G135" s="80"/>
      <c r="H135" s="144"/>
    </row>
    <row r="136" spans="2:8">
      <c r="B136" s="79"/>
      <c r="C136" s="80"/>
      <c r="D136" s="80"/>
      <c r="E136" s="80"/>
      <c r="F136" s="80"/>
      <c r="G136" s="80"/>
      <c r="H136" s="144"/>
    </row>
    <row r="137" spans="2:8">
      <c r="B137" s="79"/>
      <c r="C137" s="80"/>
      <c r="D137" s="80"/>
      <c r="E137" s="80"/>
      <c r="F137" s="80"/>
      <c r="G137" s="80"/>
      <c r="H137" s="144"/>
    </row>
    <row r="138" spans="2:8">
      <c r="B138" s="79"/>
      <c r="C138" s="80"/>
      <c r="D138" s="80"/>
      <c r="E138" s="80"/>
      <c r="F138" s="80"/>
      <c r="G138" s="80"/>
      <c r="H138" s="144"/>
    </row>
    <row r="139" spans="2:8">
      <c r="B139" s="79"/>
      <c r="C139" s="80"/>
      <c r="D139" s="80"/>
      <c r="E139" s="80"/>
      <c r="F139" s="80"/>
      <c r="G139" s="80"/>
      <c r="H139" s="144"/>
    </row>
    <row r="140" spans="2:8">
      <c r="B140" s="79"/>
      <c r="C140" s="80"/>
      <c r="D140" s="80"/>
      <c r="E140" s="80"/>
      <c r="F140" s="80"/>
      <c r="G140" s="80"/>
      <c r="H140" s="144"/>
    </row>
    <row r="141" spans="2:8">
      <c r="B141" s="79"/>
      <c r="C141" s="80"/>
      <c r="D141" s="80"/>
      <c r="E141" s="80"/>
      <c r="F141" s="80"/>
      <c r="G141" s="80"/>
      <c r="H141" s="144"/>
    </row>
    <row r="142" spans="2:8">
      <c r="B142" s="79"/>
      <c r="C142" s="80"/>
      <c r="D142" s="80"/>
      <c r="E142" s="80"/>
      <c r="F142" s="80"/>
      <c r="G142" s="80"/>
      <c r="H142" s="144"/>
    </row>
    <row r="143" spans="2:8">
      <c r="B143" s="79"/>
      <c r="C143" s="80"/>
      <c r="D143" s="80"/>
      <c r="E143" s="80"/>
      <c r="F143" s="80"/>
      <c r="G143" s="80"/>
      <c r="H143" s="144"/>
    </row>
    <row r="144" spans="2:8">
      <c r="B144" s="79"/>
      <c r="C144" s="80"/>
      <c r="D144" s="80"/>
      <c r="E144" s="80"/>
      <c r="F144" s="80"/>
      <c r="G144" s="80"/>
      <c r="H144" s="144"/>
    </row>
    <row r="145" spans="2:8">
      <c r="B145" s="79"/>
      <c r="C145" s="80"/>
      <c r="D145" s="80"/>
      <c r="E145" s="80"/>
      <c r="F145" s="80"/>
      <c r="G145" s="80"/>
      <c r="H145" s="144"/>
    </row>
    <row r="146" spans="2:8">
      <c r="B146" s="79"/>
      <c r="C146" s="80"/>
      <c r="D146" s="80"/>
      <c r="E146" s="80"/>
      <c r="F146" s="80"/>
      <c r="G146" s="80"/>
      <c r="H146" s="144"/>
    </row>
    <row r="147" spans="2:8">
      <c r="B147" s="79"/>
      <c r="C147" s="80"/>
      <c r="D147" s="80"/>
      <c r="E147" s="80"/>
      <c r="F147" s="80"/>
      <c r="G147" s="80"/>
      <c r="H147" s="144"/>
    </row>
    <row r="148" spans="2:8">
      <c r="B148" s="79"/>
      <c r="C148" s="80"/>
      <c r="D148" s="80"/>
      <c r="E148" s="80"/>
      <c r="F148" s="80"/>
      <c r="G148" s="80"/>
      <c r="H148" s="144"/>
    </row>
    <row r="149" spans="2:8">
      <c r="B149" s="79"/>
      <c r="C149" s="80"/>
      <c r="D149" s="80"/>
      <c r="E149" s="80"/>
      <c r="F149" s="80"/>
      <c r="G149" s="80"/>
      <c r="H149" s="144"/>
    </row>
    <row r="150" spans="2:8">
      <c r="B150" s="79"/>
      <c r="C150" s="80"/>
      <c r="D150" s="80"/>
      <c r="E150" s="80"/>
      <c r="F150" s="80"/>
      <c r="G150" s="80"/>
      <c r="H150" s="144"/>
    </row>
    <row r="151" spans="2:8">
      <c r="B151" s="79"/>
      <c r="C151" s="80"/>
      <c r="D151" s="113"/>
      <c r="E151" s="113"/>
      <c r="F151" s="113"/>
      <c r="G151" s="80"/>
      <c r="H151" s="144"/>
    </row>
    <row r="152" spans="2:8">
      <c r="B152" s="79"/>
      <c r="C152" s="80"/>
      <c r="D152" s="80"/>
      <c r="E152" s="80"/>
      <c r="F152" s="80"/>
      <c r="G152" s="113"/>
      <c r="H152" s="144"/>
    </row>
    <row r="153" spans="2:8">
      <c r="B153" s="79"/>
      <c r="C153" s="80"/>
      <c r="D153" s="80"/>
      <c r="E153" s="80"/>
      <c r="F153" s="80"/>
      <c r="G153" s="80"/>
      <c r="H153" s="144"/>
    </row>
    <row r="154" spans="2:8">
      <c r="B154" s="79"/>
      <c r="C154" s="80"/>
      <c r="D154" s="80"/>
      <c r="E154" s="80"/>
      <c r="F154" s="80"/>
      <c r="G154" s="80"/>
      <c r="H154" s="144"/>
    </row>
    <row r="155" spans="2:8">
      <c r="B155" s="79"/>
      <c r="C155" s="80"/>
      <c r="D155" s="80"/>
      <c r="E155" s="80"/>
      <c r="F155" s="80"/>
      <c r="G155" s="80"/>
      <c r="H155" s="144"/>
    </row>
    <row r="156" spans="2:8">
      <c r="B156" s="79"/>
      <c r="C156" s="80"/>
      <c r="D156" s="80"/>
      <c r="E156" s="80"/>
      <c r="F156" s="80"/>
      <c r="G156" s="80"/>
      <c r="H156" s="144"/>
    </row>
    <row r="157" spans="2:8">
      <c r="B157" s="79"/>
      <c r="C157" s="80"/>
      <c r="D157" s="80"/>
      <c r="E157" s="80"/>
      <c r="F157" s="80"/>
      <c r="G157" s="80"/>
      <c r="H157" s="144"/>
    </row>
    <row r="158" spans="2:8">
      <c r="B158" s="79"/>
      <c r="C158" s="80"/>
      <c r="D158" s="80"/>
      <c r="E158" s="80"/>
      <c r="F158" s="80"/>
      <c r="G158" s="80"/>
      <c r="H158" s="144"/>
    </row>
    <row r="159" spans="2:8">
      <c r="B159" s="79"/>
      <c r="C159" s="80"/>
      <c r="D159" s="80"/>
      <c r="E159" s="80"/>
      <c r="F159" s="80"/>
      <c r="G159" s="80"/>
      <c r="H159" s="144"/>
    </row>
    <row r="160" spans="2:8">
      <c r="B160" s="79"/>
      <c r="C160" s="80"/>
      <c r="D160" s="80"/>
      <c r="E160" s="80"/>
      <c r="F160" s="80"/>
      <c r="G160" s="80"/>
      <c r="H160" s="144"/>
    </row>
    <row r="161" spans="2:8">
      <c r="B161" s="79"/>
      <c r="C161" s="80"/>
      <c r="D161" s="80"/>
      <c r="E161" s="80"/>
      <c r="F161" s="80"/>
      <c r="G161" s="80"/>
      <c r="H161" s="144"/>
    </row>
    <row r="162" spans="2:8">
      <c r="B162" s="79"/>
      <c r="C162" s="80"/>
      <c r="D162" s="80"/>
      <c r="E162" s="80"/>
      <c r="F162" s="80"/>
      <c r="G162" s="80"/>
      <c r="H162" s="144"/>
    </row>
    <row r="163" spans="2:8">
      <c r="B163" s="79"/>
      <c r="C163" s="80"/>
      <c r="D163" s="80"/>
      <c r="E163" s="80"/>
      <c r="F163" s="80"/>
      <c r="G163" s="80"/>
      <c r="H163" s="144"/>
    </row>
    <row r="164" spans="2:8">
      <c r="B164" s="79"/>
      <c r="C164" s="80"/>
      <c r="D164" s="80"/>
      <c r="E164" s="80"/>
      <c r="F164" s="80"/>
      <c r="G164" s="80"/>
      <c r="H164" s="144"/>
    </row>
    <row r="165" spans="2:8">
      <c r="B165" s="79"/>
      <c r="C165" s="80"/>
      <c r="D165" s="80"/>
      <c r="E165" s="80"/>
      <c r="F165" s="80"/>
      <c r="G165" s="80"/>
      <c r="H165" s="144"/>
    </row>
    <row r="166" spans="2:8">
      <c r="B166" s="79"/>
      <c r="C166" s="80"/>
      <c r="D166" s="80"/>
      <c r="E166" s="80"/>
      <c r="F166" s="80"/>
      <c r="G166" s="80"/>
      <c r="H166" s="144"/>
    </row>
    <row r="167" spans="2:8">
      <c r="B167" s="79"/>
      <c r="C167" s="80"/>
      <c r="D167" s="80"/>
      <c r="E167" s="80"/>
      <c r="F167" s="80"/>
      <c r="G167" s="80"/>
      <c r="H167" s="144"/>
    </row>
    <row r="168" spans="2:8">
      <c r="B168" s="79"/>
      <c r="C168" s="80"/>
      <c r="D168" s="80"/>
      <c r="E168" s="80"/>
      <c r="F168" s="80"/>
      <c r="G168" s="80"/>
      <c r="H168" s="144"/>
    </row>
    <row r="169" spans="2:8">
      <c r="B169" s="79"/>
      <c r="C169" s="80"/>
      <c r="D169" s="80"/>
      <c r="E169" s="80"/>
      <c r="F169" s="80"/>
      <c r="G169" s="80"/>
      <c r="H169" s="144"/>
    </row>
    <row r="170" spans="2:8">
      <c r="B170" s="79"/>
      <c r="C170" s="80"/>
      <c r="D170" s="80"/>
      <c r="E170" s="80"/>
      <c r="F170" s="80"/>
      <c r="G170" s="80"/>
      <c r="H170" s="144"/>
    </row>
    <row r="171" spans="2:8">
      <c r="B171" s="79"/>
      <c r="C171" s="80"/>
      <c r="D171" s="80"/>
      <c r="E171" s="80"/>
      <c r="F171" s="80"/>
      <c r="G171" s="80"/>
      <c r="H171" s="144"/>
    </row>
    <row r="172" spans="2:8">
      <c r="B172" s="79"/>
      <c r="C172" s="80"/>
      <c r="D172" s="80"/>
      <c r="E172" s="80"/>
      <c r="F172" s="80"/>
      <c r="G172" s="80"/>
      <c r="H172" s="144"/>
    </row>
    <row r="173" spans="2:8">
      <c r="B173" s="79"/>
      <c r="C173" s="80"/>
      <c r="D173" s="80"/>
      <c r="E173" s="80"/>
      <c r="F173" s="80"/>
      <c r="G173" s="80"/>
      <c r="H173" s="144"/>
    </row>
    <row r="174" spans="2:8">
      <c r="B174" s="79"/>
      <c r="C174" s="80"/>
      <c r="D174" s="80"/>
      <c r="E174" s="80"/>
      <c r="F174" s="80"/>
      <c r="G174" s="80"/>
      <c r="H174" s="144"/>
    </row>
    <row r="175" spans="2:8">
      <c r="B175" s="79"/>
      <c r="C175" s="80"/>
      <c r="D175" s="80"/>
      <c r="E175" s="80"/>
      <c r="F175" s="80"/>
      <c r="G175" s="80"/>
      <c r="H175" s="144"/>
    </row>
    <row r="176" spans="2:8">
      <c r="B176" s="79"/>
      <c r="C176" s="80"/>
      <c r="D176" s="80"/>
      <c r="E176" s="80"/>
      <c r="F176" s="80"/>
      <c r="G176" s="80"/>
      <c r="H176" s="144"/>
    </row>
    <row r="177" spans="2:8">
      <c r="B177" s="79"/>
      <c r="C177" s="80"/>
      <c r="D177" s="80"/>
      <c r="E177" s="80"/>
      <c r="F177" s="80"/>
      <c r="G177" s="80"/>
      <c r="H177" s="144"/>
    </row>
    <row r="178" spans="2:8">
      <c r="B178" s="79"/>
      <c r="C178" s="80"/>
      <c r="D178" s="80"/>
      <c r="E178" s="80"/>
      <c r="F178" s="80"/>
      <c r="G178" s="80"/>
      <c r="H178" s="144"/>
    </row>
    <row r="179" spans="2:8">
      <c r="B179" s="79"/>
      <c r="C179" s="80"/>
      <c r="D179" s="80"/>
      <c r="E179" s="80"/>
      <c r="F179" s="80"/>
      <c r="G179" s="80"/>
      <c r="H179" s="144"/>
    </row>
    <row r="180" spans="2:8">
      <c r="B180" s="79"/>
      <c r="C180" s="80"/>
      <c r="D180" s="80"/>
      <c r="E180" s="80"/>
      <c r="F180" s="80"/>
      <c r="G180" s="80"/>
      <c r="H180" s="144"/>
    </row>
    <row r="181" spans="2:8">
      <c r="B181" s="79"/>
      <c r="C181" s="80"/>
      <c r="D181" s="80"/>
      <c r="E181" s="80"/>
      <c r="F181" s="80"/>
      <c r="G181" s="80"/>
      <c r="H181" s="144"/>
    </row>
    <row r="182" spans="2:8">
      <c r="B182" s="79"/>
      <c r="C182" s="80"/>
      <c r="D182" s="80"/>
      <c r="E182" s="80"/>
      <c r="F182" s="80"/>
      <c r="G182" s="80"/>
      <c r="H182" s="144"/>
    </row>
    <row r="183" spans="2:8">
      <c r="B183" s="79"/>
      <c r="C183" s="80"/>
      <c r="D183" s="80"/>
      <c r="E183" s="80"/>
      <c r="F183" s="80"/>
      <c r="G183" s="80"/>
      <c r="H183" s="144"/>
    </row>
    <row r="184" spans="2:8">
      <c r="B184" s="79"/>
      <c r="C184" s="80"/>
      <c r="D184" s="80"/>
      <c r="E184" s="80"/>
      <c r="F184" s="80"/>
      <c r="G184" s="80"/>
      <c r="H184" s="144"/>
    </row>
    <row r="185" spans="2:8">
      <c r="B185" s="79"/>
      <c r="C185" s="80"/>
      <c r="D185" s="80"/>
      <c r="E185" s="80"/>
      <c r="F185" s="80"/>
      <c r="G185" s="80"/>
      <c r="H185" s="144"/>
    </row>
    <row r="186" spans="2:8">
      <c r="B186" s="79"/>
      <c r="C186" s="80"/>
      <c r="D186" s="80"/>
      <c r="E186" s="80"/>
      <c r="F186" s="80"/>
      <c r="G186" s="80"/>
      <c r="H186" s="144"/>
    </row>
    <row r="187" spans="2:8">
      <c r="B187" s="79"/>
      <c r="C187" s="80"/>
      <c r="D187" s="80"/>
      <c r="E187" s="80"/>
      <c r="F187" s="80"/>
      <c r="G187" s="80"/>
      <c r="H187" s="144"/>
    </row>
    <row r="188" spans="2:8">
      <c r="B188" s="79"/>
      <c r="C188" s="80"/>
      <c r="D188" s="80"/>
      <c r="E188" s="80"/>
      <c r="F188" s="80"/>
      <c r="G188" s="80"/>
      <c r="H188" s="144"/>
    </row>
    <row r="189" spans="2:8">
      <c r="B189" s="79"/>
      <c r="C189" s="80"/>
      <c r="D189" s="80"/>
      <c r="E189" s="80"/>
      <c r="F189" s="80"/>
      <c r="G189" s="80"/>
      <c r="H189" s="144"/>
    </row>
    <row r="190" spans="2:8">
      <c r="B190" s="79"/>
      <c r="C190" s="80"/>
      <c r="D190" s="80"/>
      <c r="E190" s="80"/>
      <c r="F190" s="80"/>
      <c r="G190" s="80"/>
      <c r="H190" s="144"/>
    </row>
    <row r="191" spans="2:8">
      <c r="B191" s="79"/>
      <c r="C191" s="80"/>
      <c r="D191" s="80"/>
      <c r="E191" s="80"/>
      <c r="F191" s="80"/>
      <c r="G191" s="80"/>
      <c r="H191" s="144"/>
    </row>
    <row r="192" spans="2:8">
      <c r="B192" s="79"/>
      <c r="C192" s="80"/>
      <c r="D192" s="80"/>
      <c r="E192" s="80"/>
      <c r="F192" s="80"/>
      <c r="G192" s="80"/>
      <c r="H192" s="144"/>
    </row>
    <row r="193" spans="2:8">
      <c r="B193" s="79"/>
      <c r="C193" s="80"/>
      <c r="D193" s="80"/>
      <c r="E193" s="80"/>
      <c r="F193" s="80"/>
      <c r="G193" s="80"/>
      <c r="H193" s="144"/>
    </row>
    <row r="194" spans="2:8">
      <c r="B194" s="79"/>
      <c r="C194" s="80"/>
      <c r="D194" s="80"/>
      <c r="E194" s="80"/>
      <c r="F194" s="80"/>
      <c r="G194" s="80"/>
      <c r="H194" s="144"/>
    </row>
    <row r="195" spans="2:8">
      <c r="B195" s="79"/>
      <c r="C195" s="80"/>
      <c r="D195" s="80"/>
      <c r="E195" s="80"/>
      <c r="F195" s="80"/>
      <c r="G195" s="80"/>
      <c r="H195" s="144"/>
    </row>
    <row r="196" spans="2:8">
      <c r="B196" s="79"/>
      <c r="C196" s="80"/>
      <c r="D196" s="80"/>
      <c r="E196" s="80"/>
      <c r="F196" s="80"/>
      <c r="G196" s="80"/>
      <c r="H196" s="144"/>
    </row>
    <row r="197" spans="2:8">
      <c r="B197" s="79"/>
      <c r="C197" s="80"/>
      <c r="D197" s="80"/>
      <c r="E197" s="80"/>
      <c r="F197" s="80"/>
      <c r="G197" s="80"/>
      <c r="H197" s="144"/>
    </row>
    <row r="198" spans="2:8">
      <c r="B198" s="79"/>
      <c r="C198" s="80"/>
      <c r="D198" s="80"/>
      <c r="E198" s="80"/>
      <c r="F198" s="80"/>
      <c r="G198" s="80"/>
      <c r="H198" s="144"/>
    </row>
    <row r="199" spans="2:8">
      <c r="B199" s="79"/>
      <c r="C199" s="80"/>
      <c r="D199" s="80"/>
      <c r="E199" s="80"/>
      <c r="F199" s="80"/>
      <c r="G199" s="80"/>
      <c r="H199" s="144"/>
    </row>
    <row r="200" spans="2:8">
      <c r="B200" s="79"/>
      <c r="C200" s="80"/>
      <c r="D200" s="80"/>
      <c r="E200" s="80"/>
      <c r="F200" s="80"/>
      <c r="G200" s="80"/>
      <c r="H200" s="144"/>
    </row>
    <row r="201" spans="2:8">
      <c r="B201" s="79"/>
      <c r="C201" s="80"/>
      <c r="D201" s="80"/>
      <c r="E201" s="80"/>
      <c r="F201" s="80"/>
      <c r="G201" s="80"/>
      <c r="H201" s="144"/>
    </row>
    <row r="202" spans="2:8">
      <c r="B202" s="79"/>
      <c r="C202" s="80"/>
      <c r="D202" s="80"/>
      <c r="E202" s="80"/>
      <c r="F202" s="80"/>
      <c r="G202" s="80"/>
      <c r="H202" s="144"/>
    </row>
    <row r="203" spans="2:8">
      <c r="B203" s="79"/>
      <c r="C203" s="80"/>
      <c r="D203" s="80"/>
      <c r="E203" s="80"/>
      <c r="F203" s="80"/>
      <c r="G203" s="80"/>
      <c r="H203" s="144"/>
    </row>
    <row r="204" spans="2:8">
      <c r="B204" s="79"/>
      <c r="C204" s="80"/>
      <c r="D204" s="80"/>
      <c r="E204" s="80"/>
      <c r="F204" s="80"/>
      <c r="G204" s="80"/>
      <c r="H204" s="144"/>
    </row>
    <row r="205" spans="2:8">
      <c r="B205" s="79"/>
      <c r="C205" s="80"/>
      <c r="D205" s="80"/>
      <c r="E205" s="80"/>
      <c r="F205" s="80"/>
      <c r="G205" s="80"/>
      <c r="H205" s="144"/>
    </row>
    <row r="206" spans="2:8">
      <c r="B206" s="79"/>
      <c r="C206" s="80"/>
      <c r="D206" s="80"/>
      <c r="E206" s="80"/>
      <c r="F206" s="80"/>
      <c r="G206" s="80"/>
      <c r="H206" s="144"/>
    </row>
    <row r="207" spans="2:8">
      <c r="B207" s="79"/>
      <c r="C207" s="80"/>
      <c r="D207" s="80"/>
      <c r="E207" s="80"/>
      <c r="F207" s="80"/>
      <c r="G207" s="80"/>
      <c r="H207" s="144"/>
    </row>
    <row r="208" spans="2:8">
      <c r="B208" s="79"/>
      <c r="C208" s="80"/>
      <c r="D208" s="80"/>
      <c r="E208" s="80"/>
      <c r="F208" s="80"/>
      <c r="G208" s="80"/>
      <c r="H208" s="144"/>
    </row>
    <row r="209" spans="2:8">
      <c r="B209" s="79"/>
      <c r="C209" s="80"/>
      <c r="D209" s="80"/>
      <c r="E209" s="80"/>
      <c r="F209" s="80"/>
      <c r="G209" s="80"/>
      <c r="H209" s="144"/>
    </row>
    <row r="210" spans="2:8">
      <c r="B210" s="79"/>
      <c r="C210" s="80"/>
      <c r="D210" s="80"/>
      <c r="E210" s="80"/>
      <c r="F210" s="80"/>
      <c r="G210" s="80"/>
      <c r="H210" s="144"/>
    </row>
    <row r="211" spans="2:8">
      <c r="B211" s="79"/>
      <c r="C211" s="80"/>
      <c r="D211" s="80"/>
      <c r="E211" s="80"/>
      <c r="F211" s="80"/>
      <c r="G211" s="80"/>
      <c r="H211" s="144"/>
    </row>
    <row r="212" spans="2:8">
      <c r="B212" s="79"/>
      <c r="C212" s="80"/>
      <c r="D212" s="80"/>
      <c r="E212" s="80"/>
      <c r="F212" s="80"/>
      <c r="G212" s="80"/>
      <c r="H212" s="144"/>
    </row>
    <row r="213" spans="2:8">
      <c r="B213" s="79"/>
      <c r="C213" s="80"/>
      <c r="D213" s="80"/>
      <c r="E213" s="80"/>
      <c r="F213" s="80"/>
      <c r="G213" s="80"/>
      <c r="H213" s="144"/>
    </row>
    <row r="214" spans="2:8">
      <c r="B214" s="79"/>
      <c r="C214" s="80"/>
      <c r="D214" s="80"/>
      <c r="E214" s="80"/>
      <c r="F214" s="80"/>
      <c r="G214" s="80"/>
      <c r="H214" s="144"/>
    </row>
    <row r="215" spans="2:8">
      <c r="B215" s="79"/>
      <c r="C215" s="80"/>
      <c r="D215" s="80"/>
      <c r="E215" s="80"/>
      <c r="F215" s="80"/>
      <c r="G215" s="80"/>
      <c r="H215" s="144"/>
    </row>
    <row r="216" spans="2:8">
      <c r="B216" s="79"/>
      <c r="C216" s="80"/>
      <c r="D216" s="80"/>
      <c r="E216" s="80"/>
      <c r="F216" s="80"/>
      <c r="G216" s="80"/>
      <c r="H216" s="144"/>
    </row>
    <row r="217" spans="2:8">
      <c r="B217" s="79"/>
      <c r="C217" s="80"/>
      <c r="D217" s="80"/>
      <c r="E217" s="80"/>
      <c r="F217" s="80"/>
      <c r="G217" s="80"/>
      <c r="H217" s="144"/>
    </row>
    <row r="218" spans="2:8">
      <c r="B218" s="79"/>
      <c r="C218" s="80"/>
      <c r="D218" s="80"/>
      <c r="E218" s="80"/>
      <c r="F218" s="80"/>
      <c r="G218" s="80"/>
      <c r="H218" s="144"/>
    </row>
    <row r="219" spans="2:8">
      <c r="B219" s="79"/>
      <c r="C219" s="80"/>
      <c r="D219" s="83"/>
      <c r="E219" s="83"/>
      <c r="F219" s="83"/>
      <c r="G219" s="80"/>
      <c r="H219" s="144"/>
    </row>
    <row r="220" spans="2:8">
      <c r="B220" s="79"/>
      <c r="C220" s="80"/>
      <c r="D220" s="83"/>
      <c r="E220" s="83"/>
      <c r="F220" s="83"/>
      <c r="G220" s="80"/>
      <c r="H220" s="144"/>
    </row>
    <row r="221" spans="2:8">
      <c r="B221" s="79"/>
      <c r="C221" s="83"/>
      <c r="D221" s="83"/>
      <c r="E221" s="83"/>
      <c r="F221" s="83"/>
      <c r="G221" s="83"/>
      <c r="H221" s="144"/>
    </row>
    <row r="222" spans="2:8">
      <c r="B222" s="79"/>
      <c r="C222" s="83"/>
      <c r="D222" s="83"/>
      <c r="E222" s="83"/>
      <c r="F222" s="83"/>
      <c r="G222" s="83"/>
      <c r="H222" s="144"/>
    </row>
    <row r="223" spans="2:8">
      <c r="B223" s="79"/>
      <c r="C223" s="83"/>
      <c r="D223" s="83"/>
      <c r="E223" s="83"/>
      <c r="F223" s="83"/>
      <c r="G223" s="83"/>
      <c r="H223" s="144"/>
    </row>
    <row r="224" spans="2:8">
      <c r="B224" s="79"/>
      <c r="C224" s="83"/>
      <c r="D224" s="83"/>
      <c r="E224" s="83"/>
      <c r="F224" s="83"/>
      <c r="G224" s="83"/>
      <c r="H224" s="144"/>
    </row>
    <row r="225" spans="2:8">
      <c r="B225" s="79"/>
      <c r="C225" s="83"/>
      <c r="D225" s="83"/>
      <c r="E225" s="83"/>
      <c r="F225" s="83"/>
      <c r="G225" s="83"/>
      <c r="H225" s="144"/>
    </row>
    <row r="226" spans="2:8">
      <c r="B226" s="79"/>
      <c r="C226" s="83"/>
      <c r="D226" s="80"/>
      <c r="E226" s="80"/>
      <c r="F226" s="80"/>
      <c r="G226" s="83"/>
      <c r="H226" s="144"/>
    </row>
    <row r="227" spans="2:8">
      <c r="B227" s="79"/>
      <c r="C227" s="83"/>
      <c r="D227" s="80"/>
      <c r="E227" s="80"/>
      <c r="F227" s="80"/>
      <c r="G227" s="83"/>
      <c r="H227" s="144"/>
    </row>
    <row r="228" spans="2:8">
      <c r="B228" s="79"/>
      <c r="C228" s="80"/>
      <c r="D228" s="80"/>
      <c r="E228" s="80"/>
      <c r="F228" s="80"/>
      <c r="G228" s="80"/>
      <c r="H228" s="144"/>
    </row>
    <row r="229" spans="2:8">
      <c r="B229" s="79"/>
      <c r="C229" s="80"/>
      <c r="D229" s="80"/>
      <c r="E229" s="80"/>
      <c r="F229" s="80"/>
      <c r="G229" s="80"/>
      <c r="H229" s="144"/>
    </row>
    <row r="230" spans="2:8">
      <c r="B230" s="79"/>
      <c r="C230" s="80"/>
      <c r="D230" s="80"/>
      <c r="E230" s="80"/>
      <c r="F230" s="80"/>
      <c r="G230" s="80"/>
      <c r="H230" s="144"/>
    </row>
    <row r="231" spans="2:8">
      <c r="B231" s="79"/>
      <c r="C231" s="80"/>
      <c r="D231" s="80"/>
      <c r="E231" s="80"/>
      <c r="F231" s="80"/>
      <c r="G231" s="80"/>
      <c r="H231" s="144"/>
    </row>
    <row r="232" spans="2:8">
      <c r="B232" s="79"/>
      <c r="C232" s="80"/>
      <c r="D232" s="80"/>
      <c r="E232" s="80"/>
      <c r="F232" s="80"/>
      <c r="G232" s="80"/>
      <c r="H232" s="144"/>
    </row>
    <row r="233" spans="2:8">
      <c r="B233" s="79"/>
      <c r="C233" s="80"/>
      <c r="D233" s="80"/>
      <c r="E233" s="80"/>
      <c r="F233" s="80"/>
      <c r="G233" s="80"/>
      <c r="H233" s="144"/>
    </row>
    <row r="234" spans="2:8">
      <c r="B234" s="79"/>
      <c r="C234" s="80"/>
      <c r="D234" s="80"/>
      <c r="E234" s="80"/>
      <c r="F234" s="80"/>
      <c r="G234" s="80"/>
      <c r="H234" s="144"/>
    </row>
    <row r="235" spans="2:8">
      <c r="B235" s="79"/>
      <c r="C235" s="80"/>
      <c r="D235" s="80"/>
      <c r="E235" s="80"/>
      <c r="F235" s="80"/>
      <c r="G235" s="80"/>
      <c r="H235" s="144"/>
    </row>
    <row r="236" spans="2:8">
      <c r="B236" s="79"/>
      <c r="C236" s="80"/>
      <c r="D236" s="80"/>
      <c r="E236" s="80"/>
      <c r="F236" s="80"/>
      <c r="G236" s="80"/>
      <c r="H236" s="144"/>
    </row>
    <row r="237" spans="2:8">
      <c r="B237" s="79"/>
      <c r="C237" s="80"/>
      <c r="D237" s="80"/>
      <c r="E237" s="80"/>
      <c r="F237" s="80"/>
      <c r="G237" s="80"/>
      <c r="H237" s="144"/>
    </row>
    <row r="238" spans="2:8" ht="17" thickBot="1">
      <c r="B238" s="79"/>
      <c r="C238" s="80"/>
      <c r="D238" s="85"/>
      <c r="E238" s="85"/>
      <c r="F238" s="85"/>
      <c r="G238" s="80"/>
      <c r="H238" s="144"/>
    </row>
    <row r="239" spans="2:8">
      <c r="B239" s="79"/>
      <c r="C239" s="80"/>
      <c r="G239" s="80"/>
      <c r="H239" s="144"/>
    </row>
    <row r="240" spans="2:8" ht="17" thickBot="1">
      <c r="B240" s="84"/>
      <c r="C240" s="85"/>
      <c r="G240" s="85"/>
      <c r="H240" s="146"/>
    </row>
  </sheetData>
  <mergeCells count="1">
    <mergeCell ref="D6:F6"/>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Michiel den Haan</cp:lastModifiedBy>
  <dcterms:created xsi:type="dcterms:W3CDTF">2011-10-26T09:05:09Z</dcterms:created>
  <dcterms:modified xsi:type="dcterms:W3CDTF">2020-09-18T18:52:51Z</dcterms:modified>
</cp:coreProperties>
</file>