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512"/>
  <workbookPr showInkAnnotation="0" codeName="ThisWorkbook" autoCompressPictures="0"/>
  <mc:AlternateContent xmlns:mc="http://schemas.openxmlformats.org/markup-compatibility/2006">
    <mc:Choice Requires="x15">
      <x15ac:absPath xmlns:x15ac="http://schemas.microsoft.com/office/spreadsheetml/2010/11/ac" url="/Users/mathijsbijkerk/Projects/etdataset/nodes_source_analyses/energy/energy/"/>
    </mc:Choice>
  </mc:AlternateContent>
  <xr:revisionPtr revIDLastSave="0" documentId="13_ncr:1_{A2CF81DD-32CF-4649-A097-AF3799BC5843}" xr6:coauthVersionLast="47" xr6:coauthVersionMax="47" xr10:uidLastSave="{00000000-0000-0000-0000-000000000000}"/>
  <bookViews>
    <workbookView xWindow="-15600" yWindow="-33340" windowWidth="30080" windowHeight="16080" tabRatio="762" activeTab="1" xr2:uid="{00000000-000D-0000-FFFF-FFFF00000000}"/>
  </bookViews>
  <sheets>
    <sheet name="Cover sheet" sheetId="14" r:id="rId1"/>
    <sheet name="Dashboard" sheetId="12" r:id="rId2"/>
    <sheet name="Research data" sheetId="13" r:id="rId3"/>
    <sheet name="Sources" sheetId="15" r:id="rId4"/>
    <sheet name="Notes" sheetId="20" r:id="rId5"/>
  </sheets>
  <externalReferences>
    <externalReference r:id="rId6"/>
    <externalReference r:id="rId7"/>
    <externalReference r:id="rId8"/>
  </externalReferences>
  <definedNames>
    <definedName name="depr_cap">Notes!#REF!</definedName>
    <definedName name="exchange_rate_2011_2010">#REF!</definedName>
    <definedName name="Final_demand_residences">'[1]Fuel aggregation'!$L$11</definedName>
    <definedName name="h2comp2_flow">Notes!#REF!</definedName>
    <definedName name="h2comp2_mass_efficiency">Notes!#REF!</definedName>
    <definedName name="hours_a_year">#REF!</definedName>
    <definedName name="km2_to_m2">#REF!</definedName>
    <definedName name="kW_to_MW">#REF!</definedName>
    <definedName name="kW_to_W">#REF!</definedName>
    <definedName name="kWp_to_MWp">#REF!</definedName>
    <definedName name="labor_cost">Notes!#REF!</definedName>
    <definedName name="licensing">Notes!#REF!</definedName>
    <definedName name="m2_to_km2">#REF!</definedName>
    <definedName name="non_dep_cap">Notes!#REF!</definedName>
    <definedName name="overhead_GA">Notes!#REF!</definedName>
    <definedName name="sensitivity_06">'[2]Tornado Charts'!$H$48</definedName>
    <definedName name="sensitivity_07">'[3]Tornado Charts'!$I$48</definedName>
    <definedName name="STC">#REF!</definedName>
    <definedName name="STC_insolation">#REF!</definedName>
    <definedName name="tax_insurance">Notes!#REF!</definedName>
    <definedName name="W_to_MW">#REF!</definedName>
    <definedName name="Wp_to_kWp">#REF!</definedName>
    <definedName name="WP_to_MWp">#REF!</definedName>
  </definedNames>
  <calcPr calcId="191029" concurrentCalc="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F6" i="20" l="1"/>
  <c r="H14" i="13"/>
  <c r="F14" i="13"/>
  <c r="F7" i="20"/>
  <c r="H15" i="13"/>
  <c r="F15" i="13"/>
  <c r="H22" i="13"/>
  <c r="F22" i="13"/>
  <c r="E28" i="12"/>
  <c r="H10" i="13"/>
  <c r="H8" i="13"/>
  <c r="F8" i="13"/>
  <c r="E12" i="12"/>
  <c r="E19" i="12"/>
  <c r="E14" i="12"/>
  <c r="E21" i="12"/>
  <c r="E20" i="12"/>
  <c r="E22" i="12"/>
  <c r="E13" i="12"/>
  <c r="E18" i="12"/>
  <c r="E17" i="12"/>
</calcChain>
</file>

<file path=xl/sharedStrings.xml><?xml version="1.0" encoding="utf-8"?>
<sst xmlns="http://schemas.openxmlformats.org/spreadsheetml/2006/main" count="152" uniqueCount="116">
  <si>
    <t>Source</t>
  </si>
  <si>
    <t>years</t>
  </si>
  <si>
    <t>-</t>
  </si>
  <si>
    <t>Technical lifetime</t>
  </si>
  <si>
    <t>Value</t>
  </si>
  <si>
    <t>Other</t>
  </si>
  <si>
    <t>Initial investment costs</t>
  </si>
  <si>
    <t>Definition</t>
  </si>
  <si>
    <t>Unit</t>
  </si>
  <si>
    <t>Link</t>
  </si>
  <si>
    <t>Cover Sheet</t>
  </si>
  <si>
    <t>Document</t>
  </si>
  <si>
    <t>Country</t>
  </si>
  <si>
    <t>Organization</t>
  </si>
  <si>
    <t>Definition on the sources</t>
  </si>
  <si>
    <t>Type</t>
  </si>
  <si>
    <t>Date published</t>
  </si>
  <si>
    <t>Date retrieved</t>
  </si>
  <si>
    <t>Attribute</t>
  </si>
  <si>
    <t>euro</t>
  </si>
  <si>
    <t>free_co2_factor</t>
  </si>
  <si>
    <t>initial_investment</t>
  </si>
  <si>
    <t>fixed_operation_and_maintenance_costs_per_year</t>
  </si>
  <si>
    <t>technical_lifetime</t>
  </si>
  <si>
    <t>Fixed operational and maintenance costs per year</t>
  </si>
  <si>
    <t>Notes</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</si>
  <si>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</si>
  <si>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</si>
  <si>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</si>
  <si>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</si>
  <si>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</si>
  <si>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</si>
  <si>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</si>
  <si>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</si>
  <si>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</si>
  <si>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</si>
  <si>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</si>
  <si>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</si>
  <si>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</si>
  <si>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</si>
  <si>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</si>
  <si>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Author</t>
  </si>
  <si>
    <t>Costs</t>
  </si>
  <si>
    <t>Cost</t>
  </si>
  <si>
    <t>Technical</t>
  </si>
  <si>
    <t>Comments</t>
  </si>
  <si>
    <t>Subject year</t>
  </si>
  <si>
    <t>ETM Library URL</t>
  </si>
  <si>
    <t>Values</t>
  </si>
  <si>
    <t>euro/yr</t>
  </si>
  <si>
    <t>Page</t>
  </si>
  <si>
    <t>MW</t>
  </si>
  <si>
    <t>availability</t>
  </si>
  <si>
    <t>forecasting_error</t>
  </si>
  <si>
    <t>euro/FLH</t>
  </si>
  <si>
    <t>wacc</t>
  </si>
  <si>
    <t>%</t>
  </si>
  <si>
    <t>takes_part_in_ets</t>
  </si>
  <si>
    <t>yes=1, no=0</t>
  </si>
  <si>
    <t>construction_time</t>
  </si>
  <si>
    <t xml:space="preserve">Construction time of the plant </t>
  </si>
  <si>
    <t>Technical lifetime of the plant</t>
  </si>
  <si>
    <t xml:space="preserve">         Initial investment costs </t>
  </si>
  <si>
    <t xml:space="preserve">        Fixed operational and maintenance costs </t>
  </si>
  <si>
    <t xml:space="preserve">        Variable operational and maintenance costs</t>
  </si>
  <si>
    <t>FLH</t>
  </si>
  <si>
    <t>euro/flh</t>
  </si>
  <si>
    <r>
      <t xml:space="preserve">Variable operation and maintenance costs per </t>
    </r>
    <r>
      <rPr>
        <sz val="12"/>
        <color theme="1"/>
        <rFont val="Calibri"/>
        <family val="2"/>
        <scheme val="minor"/>
      </rPr>
      <t>flh</t>
    </r>
  </si>
  <si>
    <t>Full load hours</t>
  </si>
  <si>
    <t>full_load_hours</t>
  </si>
  <si>
    <t>ccs_investment</t>
  </si>
  <si>
    <t>CCS investment costs</t>
  </si>
  <si>
    <t>cost_of_installing</t>
  </si>
  <si>
    <t>Installation costs</t>
  </si>
  <si>
    <t>Decommissioning costs</t>
  </si>
  <si>
    <t>variable_operation_and_maintenance_costs_for_ccs_per_full_load_hour</t>
  </si>
  <si>
    <t>Variable operational and maintenance costs for ccs per flh</t>
  </si>
  <si>
    <t>decommissioning_costs</t>
  </si>
  <si>
    <t>Assumption</t>
  </si>
  <si>
    <t>typical_input_capacity</t>
  </si>
  <si>
    <t>Typical input capacity</t>
  </si>
  <si>
    <t>variable_operation_and_maintenance_costs_per_full_load_hour</t>
  </si>
  <si>
    <r>
      <t>decommi</t>
    </r>
    <r>
      <rPr>
        <sz val="12"/>
        <color theme="1"/>
        <rFont val="Calibri"/>
        <family val="2"/>
        <scheme val="minor"/>
      </rPr>
      <t>s</t>
    </r>
    <r>
      <rPr>
        <sz val="12"/>
        <color theme="1"/>
        <rFont val="Calibri"/>
        <family val="2"/>
        <scheme val="minor"/>
      </rPr>
      <t>sioning_costs</t>
    </r>
  </si>
  <si>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</si>
  <si>
    <t>output.hydrogen</t>
  </si>
  <si>
    <t>full load hours</t>
  </si>
  <si>
    <t>Quintel assumption</t>
  </si>
  <si>
    <t>km</t>
  </si>
  <si>
    <t>Kyra de Haan</t>
  </si>
  <si>
    <t>From North Sea Wind Power Hub programme, Pathway 2.0 Techno-economic data</t>
  </si>
  <si>
    <t>CAPEX H2 infrastructure</t>
  </si>
  <si>
    <t>EUR/MWth_LHV/km</t>
  </si>
  <si>
    <t>Costs are assumed to be for new infrastructure rather than repurposing existing natural gas pipelines</t>
  </si>
  <si>
    <t>CAPEX H2 compression</t>
  </si>
  <si>
    <t>OPEX incl pumping</t>
  </si>
  <si>
    <t>MWth</t>
  </si>
  <si>
    <t>h</t>
  </si>
  <si>
    <t>lifetime compression</t>
  </si>
  <si>
    <t>yr</t>
  </si>
  <si>
    <t>lifetime pipelines</t>
  </si>
  <si>
    <t>pipeline distance</t>
  </si>
  <si>
    <t>initial investment costs</t>
  </si>
  <si>
    <t>eur</t>
  </si>
  <si>
    <t>fixed O&amp;M costs</t>
  </si>
  <si>
    <t>eur/yr</t>
  </si>
  <si>
    <t>NSWPH</t>
  </si>
  <si>
    <t>assumption lowest lifetime of compression and pipeline components</t>
  </si>
  <si>
    <t>elektrolyzer hydrogen output</t>
  </si>
  <si>
    <t>equals electrolyser hydrogen output capacity</t>
  </si>
  <si>
    <t>NL</t>
  </si>
  <si>
    <t>https://zenodo.org/records/10101328</t>
  </si>
  <si>
    <t>EUR/MWth_LHV/km/year</t>
  </si>
  <si>
    <t>energy_hydrogen_transport_pipelines_offshore.ad</t>
  </si>
  <si>
    <t>Quintel</t>
  </si>
  <si>
    <t>Weighted average cost of capital</t>
  </si>
  <si>
    <t>See https://docs.energytransitionmodel.com/main/cost-wacc#new--immature-technologies-real-wacc-7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</si>
</sst>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 #,##0.00_ ;_ * \-#,##0.00_ ;_ * &quot;-&quot;??_ ;_ @_ "/>
    <numFmt numFmtId="164" formatCode="0.0"/>
    <numFmt numFmtId="165" formatCode="0.000"/>
    <numFmt numFmtId="166" formatCode="0.0000"/>
    <numFmt numFmtId="167" formatCode="_ * #,##0_ ;_ * \-#,##0_ ;_ * &quot;-&quot;??_ ;_ @_ "/>
  </numFmts>
  <fonts count="43">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sz val="12"/>
      <name val="Calibri"/>
      <family val="2"/>
      <scheme val="minor"/>
    </font>
    <font>
      <b/>
      <sz val="12"/>
      <name val="Calibri"/>
      <family val="2"/>
      <scheme val="minor"/>
    </font>
    <font>
      <i/>
      <sz val="12"/>
      <color theme="1"/>
      <name val="Calibri"/>
      <family val="2"/>
      <scheme val="minor"/>
    </font>
    <font>
      <sz val="12"/>
      <color rgb="FF000000"/>
      <name val="Calibri"/>
      <family val="2"/>
    </font>
    <font>
      <sz val="8"/>
      <name val="Lettertype hoofdtekst"/>
      <family val="2"/>
    </font>
    <font>
      <sz val="10"/>
      <name val="Arial"/>
      <family val="2"/>
    </font>
    <font>
      <sz val="12"/>
      <color theme="1"/>
      <name val="Lettertype hoofdtekst"/>
      <family val="2"/>
    </font>
    <font>
      <u/>
      <sz val="12"/>
      <color theme="10"/>
      <name val="Calibri"/>
      <family val="2"/>
      <scheme val="minor"/>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FFFF"/>
        <bgColor rgb="FF000000"/>
      </patternFill>
    </fill>
  </fills>
  <borders count="21">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s>
  <cellStyleXfs count="649">
    <xf numFmtId="0" fontId="0" fillId="0" borderId="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40" fillId="0" borderId="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43" fontId="41" fillId="0" borderId="0" applyFont="0" applyFill="0" applyBorder="0" applyAlignment="0" applyProtection="0"/>
  </cellStyleXfs>
  <cellXfs count="191">
    <xf numFmtId="0" fontId="0" fillId="0" borderId="0" xfId="0"/>
    <xf numFmtId="0" fontId="31" fillId="3" borderId="7" xfId="0" applyFont="1" applyFill="1" applyBorder="1"/>
    <xf numFmtId="0" fontId="32" fillId="3" borderId="17" xfId="0" applyFont="1" applyFill="1" applyBorder="1"/>
    <xf numFmtId="0" fontId="33" fillId="3" borderId="7" xfId="0" applyFont="1" applyFill="1" applyBorder="1" applyAlignment="1">
      <alignment vertical="center"/>
    </xf>
    <xf numFmtId="0" fontId="33" fillId="3" borderId="1" xfId="0" applyFont="1" applyFill="1" applyBorder="1" applyAlignment="1">
      <alignment vertical="center"/>
    </xf>
    <xf numFmtId="0" fontId="31" fillId="3" borderId="0" xfId="0" applyFont="1" applyFill="1"/>
    <xf numFmtId="0" fontId="30" fillId="2" borderId="0" xfId="0" applyFont="1" applyFill="1"/>
    <xf numFmtId="0" fontId="30" fillId="2" borderId="5" xfId="0" applyFont="1" applyFill="1" applyBorder="1"/>
    <xf numFmtId="0" fontId="30" fillId="2" borderId="9" xfId="0" applyFont="1" applyFill="1" applyBorder="1"/>
    <xf numFmtId="0" fontId="30" fillId="0" borderId="9" xfId="0" applyFont="1" applyBorder="1"/>
    <xf numFmtId="0" fontId="32" fillId="0" borderId="9" xfId="0" applyFont="1" applyBorder="1"/>
    <xf numFmtId="49" fontId="30" fillId="2" borderId="0" xfId="0" applyNumberFormat="1" applyFont="1" applyFill="1"/>
    <xf numFmtId="49" fontId="30" fillId="2" borderId="9" xfId="0" applyNumberFormat="1" applyFont="1" applyFill="1" applyBorder="1"/>
    <xf numFmtId="0" fontId="30" fillId="2" borderId="4" xfId="0" applyFont="1" applyFill="1" applyBorder="1"/>
    <xf numFmtId="0" fontId="27" fillId="2" borderId="0" xfId="0" applyFont="1" applyFill="1"/>
    <xf numFmtId="0" fontId="31" fillId="0" borderId="0" xfId="0" applyFont="1"/>
    <xf numFmtId="0" fontId="30" fillId="0" borderId="16" xfId="0" applyFont="1" applyBorder="1"/>
    <xf numFmtId="0" fontId="30" fillId="2" borderId="6" xfId="0" applyFont="1" applyFill="1" applyBorder="1"/>
    <xf numFmtId="0" fontId="31" fillId="3" borderId="17" xfId="0" applyFont="1" applyFill="1" applyBorder="1"/>
    <xf numFmtId="0" fontId="31" fillId="3" borderId="2" xfId="0" applyFont="1" applyFill="1" applyBorder="1"/>
    <xf numFmtId="0" fontId="27" fillId="2" borderId="2" xfId="0" applyFont="1" applyFill="1" applyBorder="1"/>
    <xf numFmtId="0" fontId="34" fillId="3" borderId="0" xfId="0" applyFont="1" applyFill="1"/>
    <xf numFmtId="0" fontId="27" fillId="2" borderId="7" xfId="0" applyFont="1" applyFill="1" applyBorder="1"/>
    <xf numFmtId="0" fontId="32" fillId="3" borderId="0" xfId="0" applyFont="1" applyFill="1"/>
    <xf numFmtId="0" fontId="26" fillId="2" borderId="0" xfId="0" applyFont="1" applyFill="1"/>
    <xf numFmtId="0" fontId="26" fillId="2" borderId="3" xfId="0" applyFont="1" applyFill="1" applyBorder="1"/>
    <xf numFmtId="0" fontId="26" fillId="2" borderId="15" xfId="0" applyFont="1" applyFill="1" applyBorder="1"/>
    <xf numFmtId="0" fontId="26" fillId="0" borderId="0" xfId="0" applyFont="1"/>
    <xf numFmtId="0" fontId="26" fillId="2" borderId="6" xfId="0" applyFont="1" applyFill="1" applyBorder="1"/>
    <xf numFmtId="164" fontId="26" fillId="2" borderId="18" xfId="0" applyNumberFormat="1" applyFont="1" applyFill="1" applyBorder="1"/>
    <xf numFmtId="0" fontId="25" fillId="2" borderId="0" xfId="0" applyFont="1" applyFill="1"/>
    <xf numFmtId="0" fontId="25" fillId="2" borderId="3" xfId="0" applyFont="1" applyFill="1" applyBorder="1"/>
    <xf numFmtId="0" fontId="25" fillId="2" borderId="4" xfId="0" applyFont="1" applyFill="1" applyBorder="1"/>
    <xf numFmtId="0" fontId="25" fillId="2" borderId="6" xfId="0" applyFont="1" applyFill="1" applyBorder="1"/>
    <xf numFmtId="2" fontId="25" fillId="2" borderId="18" xfId="0" applyNumberFormat="1" applyFont="1" applyFill="1" applyBorder="1"/>
    <xf numFmtId="0" fontId="21" fillId="2" borderId="0" xfId="0" applyFont="1" applyFill="1"/>
    <xf numFmtId="0" fontId="21" fillId="2" borderId="3" xfId="0" applyFont="1" applyFill="1" applyBorder="1"/>
    <xf numFmtId="0" fontId="21" fillId="2" borderId="4" xfId="0" applyFont="1" applyFill="1" applyBorder="1"/>
    <xf numFmtId="0" fontId="21" fillId="2" borderId="6" xfId="0" applyFont="1" applyFill="1" applyBorder="1"/>
    <xf numFmtId="49" fontId="21" fillId="2" borderId="0" xfId="0" applyNumberFormat="1" applyFont="1" applyFill="1"/>
    <xf numFmtId="49" fontId="21" fillId="2" borderId="4" xfId="0" applyNumberFormat="1" applyFont="1" applyFill="1" applyBorder="1"/>
    <xf numFmtId="0" fontId="21" fillId="2" borderId="16" xfId="0" applyFont="1" applyFill="1" applyBorder="1"/>
    <xf numFmtId="0" fontId="35" fillId="2" borderId="0" xfId="0" applyFont="1" applyFill="1"/>
    <xf numFmtId="0" fontId="35" fillId="2" borderId="3" xfId="0" applyFont="1" applyFill="1" applyBorder="1"/>
    <xf numFmtId="0" fontId="35" fillId="2" borderId="4" xfId="0" applyFont="1" applyFill="1" applyBorder="1"/>
    <xf numFmtId="0" fontId="35" fillId="2" borderId="15" xfId="0" applyFont="1" applyFill="1" applyBorder="1"/>
    <xf numFmtId="0" fontId="36" fillId="2" borderId="0" xfId="0" applyFont="1" applyFill="1"/>
    <xf numFmtId="0" fontId="35" fillId="2" borderId="9" xfId="0" applyFont="1" applyFill="1" applyBorder="1"/>
    <xf numFmtId="0" fontId="35" fillId="2" borderId="6" xfId="0" applyFont="1" applyFill="1" applyBorder="1"/>
    <xf numFmtId="0" fontId="36" fillId="2" borderId="9" xfId="0" applyFont="1" applyFill="1" applyBorder="1"/>
    <xf numFmtId="0" fontId="30" fillId="2" borderId="17" xfId="0" applyFont="1" applyFill="1" applyBorder="1"/>
    <xf numFmtId="0" fontId="20" fillId="2" borderId="2" xfId="0" applyFont="1" applyFill="1" applyBorder="1"/>
    <xf numFmtId="0" fontId="30" fillId="2" borderId="7" xfId="0" applyFont="1" applyFill="1" applyBorder="1"/>
    <xf numFmtId="0" fontId="20" fillId="2" borderId="18" xfId="0" applyFont="1" applyFill="1" applyBorder="1"/>
    <xf numFmtId="0" fontId="20" fillId="2" borderId="7" xfId="0" applyFont="1" applyFill="1" applyBorder="1"/>
    <xf numFmtId="0" fontId="30" fillId="2" borderId="9" xfId="0" applyFont="1" applyFill="1" applyBorder="1" applyAlignment="1">
      <alignment vertical="center"/>
    </xf>
    <xf numFmtId="0" fontId="30" fillId="2" borderId="19" xfId="0" applyFont="1" applyFill="1" applyBorder="1"/>
    <xf numFmtId="0" fontId="26" fillId="2" borderId="5" xfId="0" applyFont="1" applyFill="1" applyBorder="1"/>
    <xf numFmtId="0" fontId="31" fillId="2" borderId="0" xfId="0" applyFont="1" applyFill="1"/>
    <xf numFmtId="0" fontId="36" fillId="2" borderId="16" xfId="0" applyFont="1" applyFill="1" applyBorder="1"/>
    <xf numFmtId="0" fontId="35" fillId="2" borderId="19" xfId="0" applyFont="1" applyFill="1" applyBorder="1"/>
    <xf numFmtId="0" fontId="19" fillId="2" borderId="0" xfId="0" applyFont="1" applyFill="1"/>
    <xf numFmtId="0" fontId="18" fillId="2" borderId="0" xfId="0" applyFont="1" applyFill="1"/>
    <xf numFmtId="0" fontId="17" fillId="2" borderId="0" xfId="0" applyFont="1" applyFill="1"/>
    <xf numFmtId="17" fontId="21" fillId="2" borderId="0" xfId="0" applyNumberFormat="1" applyFont="1" applyFill="1" applyAlignment="1">
      <alignment horizontal="right"/>
    </xf>
    <xf numFmtId="0" fontId="15" fillId="2" borderId="0" xfId="0" applyFont="1" applyFill="1"/>
    <xf numFmtId="0" fontId="13" fillId="0" borderId="0" xfId="0" applyFont="1"/>
    <xf numFmtId="0" fontId="13" fillId="2" borderId="0" xfId="0" applyFont="1" applyFill="1"/>
    <xf numFmtId="0" fontId="13" fillId="2" borderId="6" xfId="0" applyFont="1" applyFill="1" applyBorder="1"/>
    <xf numFmtId="2" fontId="13" fillId="2" borderId="18" xfId="0" applyNumberFormat="1" applyFont="1" applyFill="1" applyBorder="1"/>
    <xf numFmtId="0" fontId="13" fillId="2" borderId="5" xfId="0" applyFont="1" applyFill="1" applyBorder="1"/>
    <xf numFmtId="164" fontId="13" fillId="2" borderId="18" xfId="0" applyNumberFormat="1" applyFont="1" applyFill="1" applyBorder="1"/>
    <xf numFmtId="164" fontId="13" fillId="2" borderId="0" xfId="0" applyNumberFormat="1" applyFont="1" applyFill="1"/>
    <xf numFmtId="0" fontId="13" fillId="2" borderId="10" xfId="0" applyFont="1" applyFill="1" applyBorder="1"/>
    <xf numFmtId="0" fontId="13" fillId="2" borderId="11" xfId="0" applyFont="1" applyFill="1" applyBorder="1"/>
    <xf numFmtId="0" fontId="13" fillId="2" borderId="12" xfId="0" applyFont="1" applyFill="1" applyBorder="1"/>
    <xf numFmtId="164" fontId="13" fillId="2" borderId="18" xfId="0" applyNumberFormat="1" applyFont="1" applyFill="1" applyBorder="1" applyAlignment="1">
      <alignment horizontal="right" vertical="center"/>
    </xf>
    <xf numFmtId="2" fontId="13" fillId="2" borderId="18" xfId="0" applyNumberFormat="1" applyFont="1" applyFill="1" applyBorder="1" applyAlignment="1">
      <alignment horizontal="right" vertical="center"/>
    </xf>
    <xf numFmtId="0" fontId="13" fillId="0" borderId="0" xfId="0" applyFont="1" applyAlignment="1">
      <alignment vertical="top"/>
    </xf>
    <xf numFmtId="0" fontId="13" fillId="2" borderId="0" xfId="0" applyFont="1" applyFill="1" applyAlignment="1">
      <alignment vertical="top"/>
    </xf>
    <xf numFmtId="166" fontId="26" fillId="2" borderId="6" xfId="0" applyNumberFormat="1" applyFont="1" applyFill="1" applyBorder="1"/>
    <xf numFmtId="166" fontId="13" fillId="0" borderId="0" xfId="0" applyNumberFormat="1" applyFont="1"/>
    <xf numFmtId="166" fontId="31" fillId="0" borderId="0" xfId="0" applyNumberFormat="1" applyFont="1"/>
    <xf numFmtId="166" fontId="26" fillId="0" borderId="0" xfId="0" applyNumberFormat="1" applyFont="1"/>
    <xf numFmtId="166" fontId="26" fillId="2" borderId="5" xfId="0" applyNumberFormat="1" applyFont="1" applyFill="1" applyBorder="1"/>
    <xf numFmtId="0" fontId="12" fillId="2" borderId="0" xfId="0" applyFont="1" applyFill="1"/>
    <xf numFmtId="0" fontId="12" fillId="0" borderId="0" xfId="0" applyFont="1"/>
    <xf numFmtId="166" fontId="12" fillId="2" borderId="6" xfId="0" applyNumberFormat="1" applyFont="1" applyFill="1" applyBorder="1"/>
    <xf numFmtId="166" fontId="12" fillId="0" borderId="0" xfId="0" applyNumberFormat="1" applyFont="1"/>
    <xf numFmtId="166" fontId="12" fillId="2" borderId="5" xfId="0" applyNumberFormat="1" applyFont="1" applyFill="1" applyBorder="1"/>
    <xf numFmtId="0" fontId="11" fillId="0" borderId="0" xfId="0" applyFont="1"/>
    <xf numFmtId="0" fontId="10" fillId="2" borderId="0" xfId="0" applyFont="1" applyFill="1"/>
    <xf numFmtId="0" fontId="10" fillId="2" borderId="18" xfId="0" applyFont="1" applyFill="1" applyBorder="1"/>
    <xf numFmtId="166" fontId="10" fillId="2" borderId="18" xfId="0" applyNumberFormat="1" applyFont="1" applyFill="1" applyBorder="1"/>
    <xf numFmtId="2" fontId="13" fillId="2" borderId="20" xfId="0" applyNumberFormat="1" applyFont="1" applyFill="1" applyBorder="1" applyAlignment="1">
      <alignment horizontal="right" vertical="center"/>
    </xf>
    <xf numFmtId="0" fontId="10" fillId="0" borderId="0" xfId="0" applyFont="1" applyAlignment="1">
      <alignment vertical="top"/>
    </xf>
    <xf numFmtId="0" fontId="38" fillId="12" borderId="18" xfId="0" applyFont="1" applyFill="1" applyBorder="1"/>
    <xf numFmtId="2" fontId="13" fillId="0" borderId="18" xfId="0" applyNumberFormat="1" applyFont="1" applyBorder="1"/>
    <xf numFmtId="0" fontId="9" fillId="0" borderId="0" xfId="0" applyFont="1"/>
    <xf numFmtId="166" fontId="8" fillId="0" borderId="0" xfId="0" applyNumberFormat="1" applyFont="1"/>
    <xf numFmtId="0" fontId="7" fillId="2" borderId="0" xfId="0" applyFont="1" applyFill="1"/>
    <xf numFmtId="0" fontId="7" fillId="2" borderId="18" xfId="0" applyFont="1" applyFill="1" applyBorder="1"/>
    <xf numFmtId="166" fontId="7" fillId="2" borderId="18" xfId="0" applyNumberFormat="1" applyFont="1" applyFill="1" applyBorder="1"/>
    <xf numFmtId="0" fontId="6" fillId="2" borderId="0" xfId="0" applyFont="1" applyFill="1"/>
    <xf numFmtId="2" fontId="25" fillId="2" borderId="18" xfId="0" applyNumberFormat="1" applyFont="1" applyFill="1" applyBorder="1" applyAlignment="1">
      <alignment horizontal="right" vertical="center"/>
    </xf>
    <xf numFmtId="0" fontId="5" fillId="2" borderId="0" xfId="0" applyFont="1" applyFill="1"/>
    <xf numFmtId="0" fontId="4" fillId="2" borderId="0" xfId="0" applyFont="1" applyFill="1"/>
    <xf numFmtId="0" fontId="3" fillId="0" borderId="0" xfId="0" applyFont="1"/>
    <xf numFmtId="0" fontId="3" fillId="2" borderId="0" xfId="0" applyFont="1" applyFill="1"/>
    <xf numFmtId="164" fontId="3" fillId="2" borderId="0" xfId="0" applyNumberFormat="1" applyFont="1" applyFill="1"/>
    <xf numFmtId="0" fontId="42" fillId="2" borderId="0" xfId="647" applyFont="1" applyFill="1"/>
    <xf numFmtId="167" fontId="35" fillId="2" borderId="0" xfId="648" applyNumberFormat="1" applyFont="1" applyFill="1"/>
    <xf numFmtId="0" fontId="25" fillId="2" borderId="18" xfId="0" applyFont="1" applyFill="1" applyBorder="1"/>
    <xf numFmtId="0" fontId="3" fillId="2" borderId="18" xfId="0" applyFont="1" applyFill="1" applyBorder="1"/>
    <xf numFmtId="0" fontId="2" fillId="2" borderId="0" xfId="0" applyFont="1" applyFill="1"/>
    <xf numFmtId="3" fontId="35" fillId="2" borderId="0" xfId="0" applyNumberFormat="1" applyFont="1" applyFill="1"/>
    <xf numFmtId="0" fontId="38" fillId="12" borderId="7" xfId="0" applyFont="1" applyFill="1" applyBorder="1" applyAlignment="1">
      <alignment horizontal="left" vertical="top" wrapText="1"/>
    </xf>
    <xf numFmtId="0" fontId="31" fillId="3" borderId="2" xfId="0" applyFont="1" applyFill="1" applyBorder="1" applyAlignment="1">
      <alignment horizontal="left"/>
    </xf>
    <xf numFmtId="49" fontId="31" fillId="2" borderId="0" xfId="0" applyNumberFormat="1" applyFont="1" applyFill="1" applyBorder="1" applyAlignment="1">
      <alignment horizontal="left"/>
    </xf>
    <xf numFmtId="0" fontId="31" fillId="3" borderId="9" xfId="0" applyFont="1" applyFill="1" applyBorder="1"/>
    <xf numFmtId="0" fontId="27" fillId="2" borderId="13" xfId="0" applyFont="1" applyFill="1" applyBorder="1"/>
    <xf numFmtId="0" fontId="27" fillId="2" borderId="8" xfId="0" applyFont="1" applyFill="1" applyBorder="1"/>
    <xf numFmtId="0" fontId="27" fillId="2" borderId="14" xfId="0" applyFont="1" applyFill="1" applyBorder="1"/>
    <xf numFmtId="0" fontId="20" fillId="2" borderId="0" xfId="0" applyFont="1" applyFill="1" applyBorder="1"/>
    <xf numFmtId="0" fontId="37" fillId="2" borderId="0" xfId="0" applyFont="1" applyFill="1" applyBorder="1"/>
    <xf numFmtId="0" fontId="30" fillId="2" borderId="0" xfId="0" applyFont="1" applyFill="1" applyBorder="1"/>
    <xf numFmtId="0" fontId="20" fillId="4" borderId="0" xfId="0" applyFont="1" applyFill="1" applyBorder="1"/>
    <xf numFmtId="0" fontId="20" fillId="5" borderId="0" xfId="0" applyFont="1" applyFill="1" applyBorder="1"/>
    <xf numFmtId="0" fontId="20" fillId="6" borderId="0" xfId="0" applyFont="1" applyFill="1" applyBorder="1"/>
    <xf numFmtId="0" fontId="20" fillId="7" borderId="0" xfId="0" applyFont="1" applyFill="1" applyBorder="1"/>
    <xf numFmtId="0" fontId="20" fillId="8" borderId="0" xfId="0" applyFont="1" applyFill="1" applyBorder="1"/>
    <xf numFmtId="0" fontId="20" fillId="9" borderId="0" xfId="0" applyFont="1" applyFill="1" applyBorder="1"/>
    <xf numFmtId="0" fontId="20" fillId="10" borderId="0" xfId="0" applyFont="1" applyFill="1" applyBorder="1"/>
    <xf numFmtId="0" fontId="20" fillId="11" borderId="0" xfId="0" applyFont="1" applyFill="1" applyBorder="1"/>
    <xf numFmtId="0" fontId="27" fillId="2" borderId="1" xfId="0" applyFont="1" applyFill="1" applyBorder="1"/>
    <xf numFmtId="0" fontId="27" fillId="2" borderId="9" xfId="0" applyFont="1" applyFill="1" applyBorder="1"/>
    <xf numFmtId="0" fontId="38" fillId="12" borderId="17" xfId="0" applyFont="1" applyFill="1" applyBorder="1" applyAlignment="1">
      <alignment horizontal="left" vertical="top" wrapText="1"/>
    </xf>
    <xf numFmtId="0" fontId="38" fillId="12" borderId="2" xfId="0" applyFont="1" applyFill="1" applyBorder="1" applyAlignment="1">
      <alignment horizontal="left" vertical="top" wrapText="1"/>
    </xf>
    <xf numFmtId="0" fontId="38" fillId="12" borderId="13" xfId="0" applyFont="1" applyFill="1" applyBorder="1" applyAlignment="1">
      <alignment horizontal="left" vertical="top" wrapText="1"/>
    </xf>
    <xf numFmtId="0" fontId="38" fillId="12" borderId="0" xfId="0" applyFont="1" applyFill="1" applyBorder="1" applyAlignment="1">
      <alignment horizontal="left" vertical="top" wrapText="1"/>
    </xf>
    <xf numFmtId="0" fontId="38" fillId="12" borderId="8" xfId="0" applyFont="1" applyFill="1" applyBorder="1" applyAlignment="1">
      <alignment horizontal="left" vertical="top" wrapText="1"/>
    </xf>
    <xf numFmtId="0" fontId="38" fillId="12" borderId="1" xfId="0" applyFont="1" applyFill="1" applyBorder="1" applyAlignment="1">
      <alignment horizontal="left" vertical="top" wrapText="1"/>
    </xf>
    <xf numFmtId="0" fontId="38" fillId="12" borderId="9" xfId="0" applyFont="1" applyFill="1" applyBorder="1" applyAlignment="1">
      <alignment horizontal="left" vertical="top" wrapText="1"/>
    </xf>
    <xf numFmtId="0" fontId="38" fillId="12" borderId="14" xfId="0" applyFont="1" applyFill="1" applyBorder="1" applyAlignment="1">
      <alignment horizontal="left" vertical="top" wrapText="1"/>
    </xf>
    <xf numFmtId="0" fontId="1" fillId="0" borderId="0" xfId="0" applyFont="1"/>
    <xf numFmtId="0" fontId="1" fillId="2" borderId="18" xfId="0" applyFont="1" applyFill="1" applyBorder="1"/>
    <xf numFmtId="0" fontId="25" fillId="2" borderId="15" xfId="0" applyFont="1" applyFill="1" applyBorder="1"/>
    <xf numFmtId="10" fontId="25" fillId="2" borderId="0" xfId="0" applyNumberFormat="1" applyFont="1" applyFill="1" applyBorder="1" applyAlignment="1">
      <alignment horizontal="left" vertical="center" indent="2"/>
    </xf>
    <xf numFmtId="0" fontId="25" fillId="2" borderId="0" xfId="0" applyFont="1" applyFill="1" applyBorder="1"/>
    <xf numFmtId="2" fontId="25" fillId="2" borderId="0" xfId="0" applyNumberFormat="1" applyFont="1" applyFill="1" applyBorder="1" applyAlignment="1">
      <alignment horizontal="right" vertical="center"/>
    </xf>
    <xf numFmtId="0" fontId="23" fillId="0" borderId="0" xfId="0" applyFont="1" applyBorder="1"/>
    <xf numFmtId="0" fontId="25" fillId="2" borderId="5" xfId="0" applyFont="1" applyFill="1" applyBorder="1"/>
    <xf numFmtId="0" fontId="30" fillId="0" borderId="0" xfId="0" applyFont="1" applyBorder="1" applyAlignment="1">
      <alignment horizontal="left" vertical="center"/>
    </xf>
    <xf numFmtId="0" fontId="30" fillId="2" borderId="0" xfId="0" applyFont="1" applyFill="1" applyBorder="1" applyAlignment="1">
      <alignment horizontal="left" vertical="center"/>
    </xf>
    <xf numFmtId="1" fontId="30" fillId="2" borderId="0" xfId="0" applyNumberFormat="1" applyFont="1" applyFill="1" applyBorder="1" applyAlignment="1">
      <alignment horizontal="right" vertical="center"/>
    </xf>
    <xf numFmtId="0" fontId="24" fillId="0" borderId="0" xfId="0" applyFont="1" applyBorder="1"/>
    <xf numFmtId="0" fontId="6" fillId="0" borderId="0" xfId="0" applyFont="1" applyBorder="1" applyAlignment="1">
      <alignment horizontal="left" vertical="center" indent="2"/>
    </xf>
    <xf numFmtId="165" fontId="16" fillId="0" borderId="0" xfId="0" applyNumberFormat="1" applyFont="1" applyBorder="1" applyAlignment="1">
      <alignment vertical="center"/>
    </xf>
    <xf numFmtId="165" fontId="25" fillId="2" borderId="0" xfId="0" applyNumberFormat="1" applyFont="1" applyFill="1" applyBorder="1" applyAlignment="1">
      <alignment vertical="center"/>
    </xf>
    <xf numFmtId="166" fontId="13" fillId="2" borderId="0" xfId="0" applyNumberFormat="1" applyFont="1" applyFill="1" applyBorder="1" applyAlignment="1">
      <alignment horizontal="right" vertical="center"/>
    </xf>
    <xf numFmtId="0" fontId="38" fillId="0" borderId="0" xfId="0" applyFont="1" applyBorder="1"/>
    <xf numFmtId="0" fontId="9" fillId="0" borderId="0" xfId="0" applyFont="1" applyBorder="1" applyAlignment="1">
      <alignment horizontal="left" vertical="center" indent="2"/>
    </xf>
    <xf numFmtId="165" fontId="13" fillId="0" borderId="0" xfId="0" applyNumberFormat="1" applyFont="1" applyBorder="1" applyAlignment="1">
      <alignment vertical="center"/>
    </xf>
    <xf numFmtId="1" fontId="25" fillId="2" borderId="0" xfId="0" applyNumberFormat="1" applyFont="1" applyFill="1" applyBorder="1" applyAlignment="1">
      <alignment horizontal="right" vertical="center"/>
    </xf>
    <xf numFmtId="0" fontId="3" fillId="0" borderId="0" xfId="0" applyFont="1" applyBorder="1"/>
    <xf numFmtId="0" fontId="13" fillId="0" borderId="0" xfId="0" applyFont="1" applyBorder="1"/>
    <xf numFmtId="0" fontId="31" fillId="0" borderId="0" xfId="0" applyFont="1" applyBorder="1"/>
    <xf numFmtId="2" fontId="13" fillId="0" borderId="0" xfId="0" applyNumberFormat="1" applyFont="1" applyBorder="1"/>
    <xf numFmtId="0" fontId="13" fillId="2" borderId="0" xfId="0" applyFont="1" applyFill="1" applyBorder="1"/>
    <xf numFmtId="0" fontId="6" fillId="0" borderId="0" xfId="0" applyFont="1" applyBorder="1" applyAlignment="1">
      <alignment horizontal="left" vertical="top"/>
    </xf>
    <xf numFmtId="1" fontId="13" fillId="2" borderId="0" xfId="0" applyNumberFormat="1" applyFont="1" applyFill="1" applyBorder="1" applyAlignment="1">
      <alignment horizontal="right" vertical="center"/>
    </xf>
    <xf numFmtId="2" fontId="13" fillId="2" borderId="0" xfId="0" applyNumberFormat="1" applyFont="1" applyFill="1" applyBorder="1"/>
    <xf numFmtId="2" fontId="30" fillId="2" borderId="0" xfId="0" applyNumberFormat="1" applyFont="1" applyFill="1" applyBorder="1" applyAlignment="1">
      <alignment horizontal="right" vertical="center"/>
    </xf>
    <xf numFmtId="164" fontId="13" fillId="2" borderId="0" xfId="0" applyNumberFormat="1" applyFont="1" applyFill="1" applyBorder="1"/>
    <xf numFmtId="2" fontId="13" fillId="2" borderId="0" xfId="0" applyNumberFormat="1" applyFont="1" applyFill="1" applyBorder="1" applyAlignment="1">
      <alignment horizontal="right" vertical="center"/>
    </xf>
    <xf numFmtId="0" fontId="14" fillId="0" borderId="0" xfId="0" applyFont="1" applyBorder="1"/>
    <xf numFmtId="0" fontId="13" fillId="0" borderId="0" xfId="0" applyFont="1" applyBorder="1" applyAlignment="1">
      <alignment horizontal="left" vertical="center"/>
    </xf>
    <xf numFmtId="164" fontId="13" fillId="2" borderId="0" xfId="0" applyNumberFormat="1" applyFont="1" applyFill="1" applyBorder="1" applyAlignment="1">
      <alignment horizontal="right" vertical="center"/>
    </xf>
    <xf numFmtId="0" fontId="10" fillId="0" borderId="0" xfId="0" applyFont="1" applyBorder="1"/>
    <xf numFmtId="0" fontId="13" fillId="2" borderId="0" xfId="0" applyFont="1" applyFill="1" applyBorder="1" applyAlignment="1">
      <alignment horizontal="left" vertical="center"/>
    </xf>
    <xf numFmtId="0" fontId="10" fillId="2" borderId="5" xfId="0" applyFont="1" applyFill="1" applyBorder="1"/>
    <xf numFmtId="0" fontId="12" fillId="0" borderId="0" xfId="0" applyFont="1" applyBorder="1"/>
    <xf numFmtId="0" fontId="7" fillId="0" borderId="0" xfId="0" applyFont="1" applyBorder="1"/>
    <xf numFmtId="0" fontId="25" fillId="0" borderId="0" xfId="0" applyFont="1" applyBorder="1"/>
    <xf numFmtId="0" fontId="22" fillId="0" borderId="0" xfId="0" applyFont="1" applyBorder="1"/>
    <xf numFmtId="164" fontId="13" fillId="0" borderId="0" xfId="0" applyNumberFormat="1" applyFont="1" applyBorder="1" applyAlignment="1">
      <alignment horizontal="left" vertical="center" indent="2"/>
    </xf>
    <xf numFmtId="0" fontId="16" fillId="0" borderId="0" xfId="0" applyFont="1" applyBorder="1" applyAlignment="1">
      <alignment horizontal="left" vertical="center" indent="2"/>
    </xf>
    <xf numFmtId="2" fontId="25" fillId="2" borderId="0" xfId="0" applyNumberFormat="1" applyFont="1" applyFill="1" applyBorder="1"/>
    <xf numFmtId="0" fontId="25" fillId="2" borderId="11" xfId="0" applyFont="1" applyFill="1" applyBorder="1"/>
    <xf numFmtId="0" fontId="13" fillId="0" borderId="11" xfId="0" applyFont="1" applyBorder="1"/>
    <xf numFmtId="0" fontId="25" fillId="2" borderId="12" xfId="0" applyFont="1" applyFill="1" applyBorder="1"/>
  </cellXfs>
  <cellStyles count="649">
    <cellStyle name="Comma" xfId="648" builtinId="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4" builtinId="9" hidden="1"/>
    <cellStyle name="Followed Hyperlink" xfId="415" builtinId="9" hidden="1"/>
    <cellStyle name="Followed Hyperlink" xfId="416" builtinId="9" hidden="1"/>
    <cellStyle name="Followed Hyperlink" xfId="417" builtinId="9" hidden="1"/>
    <cellStyle name="Followed Hyperlink" xfId="418" builtinId="9" hidden="1"/>
    <cellStyle name="Followed Hyperlink" xfId="419" builtinId="9" hidden="1"/>
    <cellStyle name="Followed Hyperlink" xfId="420" builtinId="9" hidden="1"/>
    <cellStyle name="Followed Hyperlink" xfId="421" builtinId="9" hidden="1"/>
    <cellStyle name="Followed Hyperlink" xfId="422" builtinId="9" hidden="1"/>
    <cellStyle name="Followed Hyperlink" xfId="423" builtinId="9" hidden="1"/>
    <cellStyle name="Followed Hyperlink" xfId="424" builtinId="9" hidden="1"/>
    <cellStyle name="Followed Hyperlink" xfId="425" builtinId="9" hidden="1"/>
    <cellStyle name="Followed Hyperlink" xfId="426" builtinId="9" hidden="1"/>
    <cellStyle name="Followed Hyperlink" xfId="427" builtinId="9" hidden="1"/>
    <cellStyle name="Followed Hyperlink" xfId="428" builtinId="9" hidden="1"/>
    <cellStyle name="Followed Hyperlink" xfId="429" builtinId="9" hidden="1"/>
    <cellStyle name="Followed Hyperlink" xfId="430" builtinId="9" hidden="1"/>
    <cellStyle name="Followed Hyperlink" xfId="431" builtinId="9" hidden="1"/>
    <cellStyle name="Followed Hyperlink" xfId="432" builtinId="9" hidden="1"/>
    <cellStyle name="Followed Hyperlink" xfId="433" builtinId="9" hidden="1"/>
    <cellStyle name="Followed Hyperlink" xfId="434" builtinId="9" hidden="1"/>
    <cellStyle name="Followed Hyperlink" xfId="435" builtinId="9" hidden="1"/>
    <cellStyle name="Followed Hyperlink" xfId="436" builtinId="9" hidden="1"/>
    <cellStyle name="Followed Hyperlink" xfId="437" builtinId="9" hidden="1"/>
    <cellStyle name="Followed Hyperlink" xfId="438" builtinId="9" hidden="1"/>
    <cellStyle name="Followed Hyperlink" xfId="439" builtinId="9" hidden="1"/>
    <cellStyle name="Followed Hyperlink" xfId="440" builtinId="9" hidden="1"/>
    <cellStyle name="Followed Hyperlink" xfId="441" builtinId="9" hidden="1"/>
    <cellStyle name="Followed Hyperlink" xfId="442" builtinId="9" hidden="1"/>
    <cellStyle name="Followed Hyperlink" xfId="443" builtinId="9" hidden="1"/>
    <cellStyle name="Followed Hyperlink" xfId="444" builtinId="9" hidden="1"/>
    <cellStyle name="Followed Hyperlink" xfId="445" builtinId="9" hidden="1"/>
    <cellStyle name="Followed Hyperlink" xfId="446" builtinId="9" hidden="1"/>
    <cellStyle name="Followed Hyperlink" xfId="447" builtinId="9" hidden="1"/>
    <cellStyle name="Followed Hyperlink" xfId="448" builtinId="9" hidden="1"/>
    <cellStyle name="Followed Hyperlink" xfId="449" builtinId="9" hidden="1"/>
    <cellStyle name="Followed Hyperlink" xfId="450" builtinId="9" hidden="1"/>
    <cellStyle name="Followed Hyperlink" xfId="451" builtinId="9" hidden="1"/>
    <cellStyle name="Followed Hyperlink" xfId="452" builtinId="9" hidden="1"/>
    <cellStyle name="Followed Hyperlink" xfId="453" builtinId="9" hidden="1"/>
    <cellStyle name="Followed Hyperlink" xfId="454" builtinId="9" hidden="1"/>
    <cellStyle name="Followed Hyperlink" xfId="455" builtinId="9" hidden="1"/>
    <cellStyle name="Followed Hyperlink" xfId="456" builtinId="9" hidden="1"/>
    <cellStyle name="Followed Hyperlink" xfId="457" builtinId="9" hidden="1"/>
    <cellStyle name="Followed Hyperlink" xfId="458" builtinId="9" hidden="1"/>
    <cellStyle name="Followed Hyperlink" xfId="459" builtinId="9" hidden="1"/>
    <cellStyle name="Followed Hyperlink" xfId="460" builtinId="9" hidden="1"/>
    <cellStyle name="Followed Hyperlink" xfId="461" builtinId="9" hidden="1"/>
    <cellStyle name="Followed Hyperlink" xfId="462" builtinId="9" hidden="1"/>
    <cellStyle name="Followed Hyperlink" xfId="463" builtinId="9" hidden="1"/>
    <cellStyle name="Followed Hyperlink" xfId="464" builtinId="9" hidden="1"/>
    <cellStyle name="Followed Hyperlink" xfId="465" builtinId="9" hidden="1"/>
    <cellStyle name="Followed Hyperlink" xfId="466" builtinId="9" hidden="1"/>
    <cellStyle name="Followed Hyperlink" xfId="467" builtinId="9" hidden="1"/>
    <cellStyle name="Followed Hyperlink" xfId="468" builtinId="9" hidden="1"/>
    <cellStyle name="Followed Hyperlink" xfId="469" builtinId="9" hidden="1"/>
    <cellStyle name="Followed Hyperlink" xfId="470" builtinId="9" hidden="1"/>
    <cellStyle name="Followed Hyperlink" xfId="471" builtinId="9" hidden="1"/>
    <cellStyle name="Followed Hyperlink" xfId="472" builtinId="9" hidden="1"/>
    <cellStyle name="Followed Hyperlink" xfId="473" builtinId="9" hidden="1"/>
    <cellStyle name="Followed Hyperlink" xfId="474" builtinId="9" hidden="1"/>
    <cellStyle name="Followed Hyperlink" xfId="475" builtinId="9" hidden="1"/>
    <cellStyle name="Followed Hyperlink" xfId="476" builtinId="9" hidden="1"/>
    <cellStyle name="Followed Hyperlink" xfId="477" builtinId="9" hidden="1"/>
    <cellStyle name="Followed Hyperlink" xfId="478" builtinId="9" hidden="1"/>
    <cellStyle name="Followed Hyperlink" xfId="479" builtinId="9" hidden="1"/>
    <cellStyle name="Followed Hyperlink" xfId="480" builtinId="9" hidden="1"/>
    <cellStyle name="Followed Hyperlink" xfId="481" builtinId="9" hidden="1"/>
    <cellStyle name="Followed Hyperlink" xfId="482" builtinId="9" hidden="1"/>
    <cellStyle name="Followed Hyperlink" xfId="483" builtinId="9" hidden="1"/>
    <cellStyle name="Followed Hyperlink" xfId="484" builtinId="9" hidden="1"/>
    <cellStyle name="Followed Hyperlink" xfId="485" builtinId="9" hidden="1"/>
    <cellStyle name="Followed Hyperlink" xfId="486" builtinId="9" hidden="1"/>
    <cellStyle name="Followed Hyperlink" xfId="487" builtinId="9" hidden="1"/>
    <cellStyle name="Followed Hyperlink" xfId="488" builtinId="9" hidden="1"/>
    <cellStyle name="Followed Hyperlink" xfId="489" builtinId="9" hidden="1"/>
    <cellStyle name="Followed Hyperlink" xfId="490" builtinId="9" hidden="1"/>
    <cellStyle name="Followed Hyperlink" xfId="491" builtinId="9" hidden="1"/>
    <cellStyle name="Followed Hyperlink" xfId="492" builtinId="9" hidden="1"/>
    <cellStyle name="Followed Hyperlink" xfId="493" builtinId="9" hidden="1"/>
    <cellStyle name="Followed Hyperlink" xfId="494" builtinId="9" hidden="1"/>
    <cellStyle name="Followed Hyperlink" xfId="495" builtinId="9" hidden="1"/>
    <cellStyle name="Followed Hyperlink" xfId="496" builtinId="9" hidden="1"/>
    <cellStyle name="Followed Hyperlink" xfId="497" builtinId="9" hidden="1"/>
    <cellStyle name="Followed Hyperlink" xfId="498" builtinId="9" hidden="1"/>
    <cellStyle name="Followed Hyperlink" xfId="499" builtinId="9" hidden="1"/>
    <cellStyle name="Followed Hyperlink" xfId="500" builtinId="9" hidden="1"/>
    <cellStyle name="Followed Hyperlink" xfId="501" builtinId="9" hidden="1"/>
    <cellStyle name="Followed Hyperlink" xfId="502" builtinId="9" hidden="1"/>
    <cellStyle name="Followed Hyperlink" xfId="503" builtinId="9" hidden="1"/>
    <cellStyle name="Followed Hyperlink" xfId="504" builtinId="9" hidden="1"/>
    <cellStyle name="Followed Hyperlink" xfId="505" builtinId="9" hidden="1"/>
    <cellStyle name="Followed Hyperlink" xfId="506" builtinId="9" hidden="1"/>
    <cellStyle name="Followed Hyperlink" xfId="507" builtinId="9" hidden="1"/>
    <cellStyle name="Followed Hyperlink" xfId="508" builtinId="9" hidden="1"/>
    <cellStyle name="Followed Hyperlink" xfId="509" builtinId="9" hidden="1"/>
    <cellStyle name="Followed Hyperlink" xfId="510" builtinId="9" hidden="1"/>
    <cellStyle name="Followed Hyperlink" xfId="511" builtinId="9" hidden="1"/>
    <cellStyle name="Followed Hyperlink" xfId="512" builtinId="9" hidden="1"/>
    <cellStyle name="Followed Hyperlink" xfId="513" builtinId="9" hidden="1"/>
    <cellStyle name="Followed Hyperlink" xfId="514" builtinId="9" hidden="1"/>
    <cellStyle name="Followed Hyperlink" xfId="515" builtinId="9" hidden="1"/>
    <cellStyle name="Followed Hyperlink" xfId="516" builtinId="9" hidden="1"/>
    <cellStyle name="Followed Hyperlink" xfId="517" builtinId="9" hidden="1"/>
    <cellStyle name="Followed Hyperlink" xfId="518" builtinId="9" hidden="1"/>
    <cellStyle name="Followed Hyperlink" xfId="519" builtinId="9" hidden="1"/>
    <cellStyle name="Followed Hyperlink" xfId="520" builtinId="9" hidden="1"/>
    <cellStyle name="Followed Hyperlink" xfId="521" builtinId="9" hidden="1"/>
    <cellStyle name="Followed Hyperlink" xfId="522" builtinId="9" hidden="1"/>
    <cellStyle name="Followed Hyperlink" xfId="523" builtinId="9" hidden="1"/>
    <cellStyle name="Followed Hyperlink" xfId="524" builtinId="9" hidden="1"/>
    <cellStyle name="Followed Hyperlink" xfId="525" builtinId="9" hidden="1"/>
    <cellStyle name="Followed Hyperlink" xfId="526" builtinId="9" hidden="1"/>
    <cellStyle name="Followed Hyperlink" xfId="527" builtinId="9" hidden="1"/>
    <cellStyle name="Followed Hyperlink" xfId="528" builtinId="9" hidden="1"/>
    <cellStyle name="Followed Hyperlink" xfId="529" builtinId="9" hidden="1"/>
    <cellStyle name="Followed Hyperlink" xfId="530" builtinId="9" hidden="1"/>
    <cellStyle name="Followed Hyperlink" xfId="531" builtinId="9" hidden="1"/>
    <cellStyle name="Followed Hyperlink" xfId="532" builtinId="9" hidden="1"/>
    <cellStyle name="Followed Hyperlink" xfId="533" builtinId="9" hidden="1"/>
    <cellStyle name="Followed Hyperlink" xfId="534" builtinId="9" hidden="1"/>
    <cellStyle name="Followed Hyperlink" xfId="535" builtinId="9" hidden="1"/>
    <cellStyle name="Followed Hyperlink" xfId="536" builtinId="9" hidden="1"/>
    <cellStyle name="Followed Hyperlink" xfId="537" builtinId="9" hidden="1"/>
    <cellStyle name="Followed Hyperlink" xfId="538" builtinId="9" hidden="1"/>
    <cellStyle name="Followed Hyperlink" xfId="539" builtinId="9" hidden="1"/>
    <cellStyle name="Followed Hyperlink" xfId="540" builtinId="9" hidden="1"/>
    <cellStyle name="Followed Hyperlink" xfId="541" builtinId="9" hidden="1"/>
    <cellStyle name="Followed Hyperlink" xfId="542" builtinId="9" hidden="1"/>
    <cellStyle name="Followed Hyperlink" xfId="543" builtinId="9" hidden="1"/>
    <cellStyle name="Followed Hyperlink" xfId="544" builtinId="9" hidden="1"/>
    <cellStyle name="Followed Hyperlink" xfId="545" builtinId="9" hidden="1"/>
    <cellStyle name="Followed Hyperlink" xfId="546" builtinId="9" hidden="1"/>
    <cellStyle name="Followed Hyperlink" xfId="547" builtinId="9" hidden="1"/>
    <cellStyle name="Followed Hyperlink" xfId="548" builtinId="9" hidden="1"/>
    <cellStyle name="Followed Hyperlink" xfId="549" builtinId="9" hidden="1"/>
    <cellStyle name="Followed Hyperlink" xfId="550" builtinId="9" hidden="1"/>
    <cellStyle name="Followed Hyperlink" xfId="551" builtinId="9" hidden="1"/>
    <cellStyle name="Followed Hyperlink" xfId="552" builtinId="9" hidden="1"/>
    <cellStyle name="Followed Hyperlink" xfId="553" builtinId="9" hidden="1"/>
    <cellStyle name="Followed Hyperlink" xfId="554" builtinId="9" hidden="1"/>
    <cellStyle name="Followed Hyperlink" xfId="555" builtinId="9" hidden="1"/>
    <cellStyle name="Followed Hyperlink" xfId="556" builtinId="9" hidden="1"/>
    <cellStyle name="Followed Hyperlink" xfId="557" builtinId="9" hidden="1"/>
    <cellStyle name="Followed Hyperlink" xfId="558" builtinId="9" hidden="1"/>
    <cellStyle name="Followed Hyperlink" xfId="559" builtinId="9" hidden="1"/>
    <cellStyle name="Followed Hyperlink" xfId="560" builtinId="9" hidden="1"/>
    <cellStyle name="Followed Hyperlink" xfId="561" builtinId="9" hidden="1"/>
    <cellStyle name="Followed Hyperlink" xfId="562" builtinId="9" hidden="1"/>
    <cellStyle name="Followed Hyperlink" xfId="563" builtinId="9" hidden="1"/>
    <cellStyle name="Followed Hyperlink" xfId="564" builtinId="9" hidden="1"/>
    <cellStyle name="Followed Hyperlink" xfId="565" builtinId="9" hidden="1"/>
    <cellStyle name="Followed Hyperlink" xfId="566" builtinId="9" hidden="1"/>
    <cellStyle name="Followed Hyperlink" xfId="567" builtinId="9" hidden="1"/>
    <cellStyle name="Followed Hyperlink" xfId="568" builtinId="9" hidden="1"/>
    <cellStyle name="Followed Hyperlink" xfId="569" builtinId="9" hidden="1"/>
    <cellStyle name="Followed Hyperlink" xfId="570" builtinId="9" hidden="1"/>
    <cellStyle name="Followed Hyperlink" xfId="571" builtinId="9" hidden="1"/>
    <cellStyle name="Followed Hyperlink" xfId="572" builtinId="9" hidden="1"/>
    <cellStyle name="Followed Hyperlink" xfId="573" builtinId="9" hidden="1"/>
    <cellStyle name="Followed Hyperlink" xfId="574" builtinId="9" hidden="1"/>
    <cellStyle name="Followed Hyperlink" xfId="575" builtinId="9" hidden="1"/>
    <cellStyle name="Followed Hyperlink" xfId="576" builtinId="9" hidden="1"/>
    <cellStyle name="Followed Hyperlink" xfId="577" builtinId="9" hidden="1"/>
    <cellStyle name="Followed Hyperlink" xfId="578" builtinId="9" hidden="1"/>
    <cellStyle name="Followed Hyperlink" xfId="579" builtinId="9" hidden="1"/>
    <cellStyle name="Followed Hyperlink" xfId="580" builtinId="9" hidden="1"/>
    <cellStyle name="Followed Hyperlink" xfId="581" builtinId="9" hidden="1"/>
    <cellStyle name="Followed Hyperlink" xfId="582" builtinId="9" hidden="1"/>
    <cellStyle name="Followed Hyperlink" xfId="583" builtinId="9" hidden="1"/>
    <cellStyle name="Followed Hyperlink" xfId="584" builtinId="9" hidden="1"/>
    <cellStyle name="Followed Hyperlink" xfId="585" builtinId="9" hidden="1"/>
    <cellStyle name="Followed Hyperlink" xfId="586" builtinId="9" hidden="1"/>
    <cellStyle name="Followed Hyperlink" xfId="587" builtinId="9" hidden="1"/>
    <cellStyle name="Followed Hyperlink" xfId="588" builtinId="9" hidden="1"/>
    <cellStyle name="Followed Hyperlink" xfId="589" builtinId="9" hidden="1"/>
    <cellStyle name="Followed Hyperlink" xfId="590" builtinId="9" hidden="1"/>
    <cellStyle name="Followed Hyperlink" xfId="591" builtinId="9" hidden="1"/>
    <cellStyle name="Followed Hyperlink" xfId="592" builtinId="9" hidden="1"/>
    <cellStyle name="Followed Hyperlink" xfId="593"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36" builtinId="9" hidden="1"/>
    <cellStyle name="Followed Hyperlink" xfId="638" builtinId="9" hidden="1"/>
    <cellStyle name="Followed Hyperlink" xfId="640" builtinId="9" hidden="1"/>
    <cellStyle name="Followed Hyperlink" xfId="642" builtinId="9" hidden="1"/>
    <cellStyle name="Followed Hyperlink" xfId="644" builtinId="9" hidden="1"/>
    <cellStyle name="Followed Hyperlink" xfId="64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35" builtinId="8" hidden="1"/>
    <cellStyle name="Hyperlink" xfId="637" builtinId="8" hidden="1"/>
    <cellStyle name="Hyperlink" xfId="639" builtinId="8" hidden="1"/>
    <cellStyle name="Hyperlink" xfId="641" builtinId="8" hidden="1"/>
    <cellStyle name="Hyperlink" xfId="643" builtinId="8" hidden="1"/>
    <cellStyle name="Hyperlink" xfId="645" builtinId="8" hidden="1"/>
    <cellStyle name="Hyperlink" xfId="647" builtinId="8"/>
    <cellStyle name="Normal" xfId="0" builtinId="0"/>
    <cellStyle name="Normal 2" xfId="274" xr:uid="{00000000-0005-0000-0000-00008702000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10</xdr:col>
      <xdr:colOff>1114867</xdr:colOff>
      <xdr:row>3</xdr:row>
      <xdr:rowOff>95591</xdr:rowOff>
    </xdr:from>
    <xdr:to>
      <xdr:col>20</xdr:col>
      <xdr:colOff>428400</xdr:colOff>
      <xdr:row>19</xdr:row>
      <xdr:rowOff>107472</xdr:rowOff>
    </xdr:to>
    <xdr:pic>
      <xdr:nvPicPr>
        <xdr:cNvPr id="3" name="Picture 2">
          <a:extLst>
            <a:ext uri="{FF2B5EF4-FFF2-40B4-BE49-F238E27FC236}">
              <a16:creationId xmlns:a16="http://schemas.microsoft.com/office/drawing/2014/main" id="{91ED3168-F407-244F-A9D1-F460C825E840}"/>
            </a:ext>
          </a:extLst>
        </xdr:cNvPr>
        <xdr:cNvPicPr>
          <a:picLocks noChangeAspect="1"/>
        </xdr:cNvPicPr>
      </xdr:nvPicPr>
      <xdr:blipFill>
        <a:blip xmlns:r="http://schemas.openxmlformats.org/officeDocument/2006/relationships" r:embed="rId1"/>
        <a:stretch>
          <a:fillRect/>
        </a:stretch>
      </xdr:blipFill>
      <xdr:spPr>
        <a:xfrm>
          <a:off x="13022824" y="723763"/>
          <a:ext cx="12245684" cy="3289300"/>
        </a:xfrm>
        <a:prstGeom prst="rect">
          <a:avLst/>
        </a:prstGeom>
      </xdr:spPr>
    </xdr:pic>
    <xdr:clientData/>
  </xdr:twoCellAnchor>
  <xdr:twoCellAnchor editAs="oneCell">
    <xdr:from>
      <xdr:col>10</xdr:col>
      <xdr:colOff>955914</xdr:colOff>
      <xdr:row>24</xdr:row>
      <xdr:rowOff>155539</xdr:rowOff>
    </xdr:from>
    <xdr:to>
      <xdr:col>17</xdr:col>
      <xdr:colOff>2586839</xdr:colOff>
      <xdr:row>52</xdr:row>
      <xdr:rowOff>116178</xdr:rowOff>
    </xdr:to>
    <xdr:pic>
      <xdr:nvPicPr>
        <xdr:cNvPr id="8" name="Picture 7">
          <a:extLst>
            <a:ext uri="{FF2B5EF4-FFF2-40B4-BE49-F238E27FC236}">
              <a16:creationId xmlns:a16="http://schemas.microsoft.com/office/drawing/2014/main" id="{368DB934-B433-1A42-9E30-A3DF7DB617E1}"/>
            </a:ext>
          </a:extLst>
        </xdr:cNvPr>
        <xdr:cNvPicPr>
          <a:picLocks noChangeAspect="1"/>
        </xdr:cNvPicPr>
      </xdr:nvPicPr>
      <xdr:blipFill>
        <a:blip xmlns:r="http://schemas.openxmlformats.org/officeDocument/2006/relationships" r:embed="rId2"/>
        <a:stretch>
          <a:fillRect/>
        </a:stretch>
      </xdr:blipFill>
      <xdr:spPr>
        <a:xfrm>
          <a:off x="12863871" y="5085324"/>
          <a:ext cx="8691033" cy="5696123"/>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Projects/etdataset/nodes_source_analyses/energy/6_residences_analysi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robterwel/Downloads/01D_Current_Central_Hydrogen_Production_via_Biomass_Gasification_version_3.1.xlsm"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robterwel/Downloads/01D_Current_Central_Hydrogen_Production_from_Natural_Gas_without_CO2_Sequestration_version_3.1.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itle"/>
      <sheetName val="Description"/>
      <sheetName val="ProcessFlow"/>
      <sheetName val="Input_Sheet_Template"/>
      <sheetName val="Replacement Costs"/>
      <sheetName val="Capital Costs"/>
      <sheetName val="Plant Scaling"/>
      <sheetName val="Carbon Sequestration"/>
      <sheetName val="Results"/>
      <sheetName val="Tornado Charts"/>
      <sheetName val="Cash Flow Analysis"/>
      <sheetName val="Energy Feed &amp; Utility Prices"/>
      <sheetName val="Non-Energy Material Prices"/>
      <sheetName val="AEO Data"/>
      <sheetName val="HyARC Physical Property Data"/>
      <sheetName val="Debt Financing Calculations"/>
      <sheetName val="Depreciation"/>
      <sheetName val="Constants and Conversions"/>
      <sheetName val="Lists"/>
      <sheetName val="ProcessFlow - blank"/>
      <sheetName val="Description - blank"/>
      <sheetName val="Title - blank"/>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ow r="48">
          <cell r="H48">
            <v>1</v>
          </cell>
        </row>
      </sheetData>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itle"/>
      <sheetName val="Description"/>
      <sheetName val="ProcessFlow"/>
      <sheetName val="Input_Sheet_Template"/>
      <sheetName val="Replacement Costs"/>
      <sheetName val="Capital Costs"/>
      <sheetName val="Plant Scaling"/>
      <sheetName val="Carbon Sequestration"/>
      <sheetName val="Results"/>
      <sheetName val="Tornado Charts"/>
      <sheetName val="Cash Flow Analysis"/>
      <sheetName val="Energy Feed &amp; Utility Prices"/>
      <sheetName val="Non-Energy Material Prices"/>
      <sheetName val="AEO Data"/>
      <sheetName val="HyARC Physical Property Data"/>
      <sheetName val="Debt Financing Calculations"/>
      <sheetName val="Depreciation"/>
      <sheetName val="Constants and Conversions"/>
      <sheetName val="Lists"/>
      <sheetName val="ProcessFlow - blank"/>
      <sheetName val="Description - blank"/>
      <sheetName val="Title - blank"/>
    </sheetNames>
    <sheetDataSet>
      <sheetData sheetId="0"/>
      <sheetData sheetId="1"/>
      <sheetData sheetId="2"/>
      <sheetData sheetId="3"/>
      <sheetData sheetId="4"/>
      <sheetData sheetId="5"/>
      <sheetData sheetId="6"/>
      <sheetData sheetId="7"/>
      <sheetData sheetId="8"/>
      <sheetData sheetId="9">
        <row r="48">
          <cell r="I48">
            <v>1</v>
          </cell>
        </row>
      </sheetData>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4.xml.rels><?xml version="1.0" encoding="UTF-8" standalone="yes"?>
<Relationships xmlns="http://schemas.openxmlformats.org/package/2006/relationships"><Relationship Id="rId2" Type="http://schemas.openxmlformats.org/officeDocument/2006/relationships/hyperlink" Target="https://zenodo.org/records/10101328" TargetMode="External"/><Relationship Id="rId1" Type="http://schemas.openxmlformats.org/officeDocument/2006/relationships/hyperlink" Target="https://zenodo.org/records/10101328"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0"/>
  </sheetPr>
  <dimension ref="A1:D24"/>
  <sheetViews>
    <sheetView workbookViewId="0">
      <selection activeCell="H17" sqref="H17"/>
    </sheetView>
  </sheetViews>
  <sheetFormatPr baseColWidth="10" defaultColWidth="10.6640625" defaultRowHeight="16"/>
  <cols>
    <col min="1" max="1" width="3.5" style="22" customWidth="1"/>
    <col min="2" max="2" width="11.5" style="14" customWidth="1"/>
    <col min="3" max="3" width="40.33203125" style="14" customWidth="1"/>
    <col min="4" max="16384" width="10.6640625" style="14"/>
  </cols>
  <sheetData>
    <row r="1" spans="1:4" s="20" customFormat="1">
      <c r="A1" s="18"/>
      <c r="B1" s="19"/>
      <c r="C1" s="19"/>
    </row>
    <row r="2" spans="1:4" ht="21">
      <c r="A2" s="1"/>
      <c r="B2" s="21" t="s">
        <v>10</v>
      </c>
      <c r="C2" s="21"/>
    </row>
    <row r="3" spans="1:4">
      <c r="A3" s="1"/>
      <c r="B3" s="5"/>
      <c r="C3" s="5"/>
    </row>
    <row r="4" spans="1:4">
      <c r="A4" s="1"/>
      <c r="B4" s="2" t="s">
        <v>11</v>
      </c>
      <c r="C4" s="117" t="s">
        <v>112</v>
      </c>
      <c r="D4" s="120"/>
    </row>
    <row r="5" spans="1:4">
      <c r="A5" s="1"/>
      <c r="B5" s="3" t="s">
        <v>41</v>
      </c>
      <c r="C5" s="118" t="s">
        <v>88</v>
      </c>
      <c r="D5" s="121"/>
    </row>
    <row r="6" spans="1:4">
      <c r="A6" s="1"/>
      <c r="B6" s="4" t="s">
        <v>13</v>
      </c>
      <c r="C6" s="119" t="s">
        <v>113</v>
      </c>
      <c r="D6" s="122"/>
    </row>
    <row r="7" spans="1:4">
      <c r="A7" s="1"/>
      <c r="B7" s="5"/>
      <c r="C7" s="5"/>
    </row>
    <row r="8" spans="1:4">
      <c r="A8" s="1"/>
      <c r="B8" s="5"/>
      <c r="C8" s="5"/>
    </row>
    <row r="9" spans="1:4">
      <c r="A9" s="1"/>
      <c r="B9" s="50" t="s">
        <v>26</v>
      </c>
      <c r="C9" s="51"/>
      <c r="D9" s="120"/>
    </row>
    <row r="10" spans="1:4">
      <c r="A10" s="1"/>
      <c r="B10" s="52"/>
      <c r="C10" s="123"/>
      <c r="D10" s="121"/>
    </row>
    <row r="11" spans="1:4">
      <c r="A11" s="1"/>
      <c r="B11" s="52" t="s">
        <v>27</v>
      </c>
      <c r="C11" s="124" t="s">
        <v>28</v>
      </c>
      <c r="D11" s="121"/>
    </row>
    <row r="12" spans="1:4" ht="17" thickBot="1">
      <c r="A12" s="1"/>
      <c r="B12" s="52"/>
      <c r="C12" s="125" t="s">
        <v>29</v>
      </c>
      <c r="D12" s="121"/>
    </row>
    <row r="13" spans="1:4" ht="17" thickBot="1">
      <c r="A13" s="1"/>
      <c r="B13" s="52"/>
      <c r="C13" s="53" t="s">
        <v>30</v>
      </c>
      <c r="D13" s="121"/>
    </row>
    <row r="14" spans="1:4">
      <c r="A14" s="1"/>
      <c r="B14" s="52"/>
      <c r="C14" s="123" t="s">
        <v>31</v>
      </c>
      <c r="D14" s="121"/>
    </row>
    <row r="15" spans="1:4">
      <c r="A15" s="1"/>
      <c r="B15" s="52"/>
      <c r="C15" s="123"/>
      <c r="D15" s="121"/>
    </row>
    <row r="16" spans="1:4">
      <c r="A16" s="1"/>
      <c r="B16" s="52" t="s">
        <v>32</v>
      </c>
      <c r="C16" s="126" t="s">
        <v>33</v>
      </c>
      <c r="D16" s="121"/>
    </row>
    <row r="17" spans="1:4">
      <c r="A17" s="1"/>
      <c r="B17" s="52"/>
      <c r="C17" s="127" t="s">
        <v>34</v>
      </c>
      <c r="D17" s="121"/>
    </row>
    <row r="18" spans="1:4">
      <c r="A18" s="1"/>
      <c r="B18" s="52"/>
      <c r="C18" s="128" t="s">
        <v>35</v>
      </c>
      <c r="D18" s="121"/>
    </row>
    <row r="19" spans="1:4">
      <c r="A19" s="1"/>
      <c r="B19" s="52"/>
      <c r="C19" s="129" t="s">
        <v>36</v>
      </c>
      <c r="D19" s="121"/>
    </row>
    <row r="20" spans="1:4">
      <c r="A20" s="1"/>
      <c r="B20" s="54"/>
      <c r="C20" s="130" t="s">
        <v>37</v>
      </c>
      <c r="D20" s="121"/>
    </row>
    <row r="21" spans="1:4">
      <c r="A21" s="1"/>
      <c r="B21" s="54"/>
      <c r="C21" s="131" t="s">
        <v>38</v>
      </c>
      <c r="D21" s="121"/>
    </row>
    <row r="22" spans="1:4">
      <c r="A22" s="1"/>
      <c r="B22" s="54"/>
      <c r="C22" s="132" t="s">
        <v>39</v>
      </c>
      <c r="D22" s="121"/>
    </row>
    <row r="23" spans="1:4">
      <c r="B23" s="54"/>
      <c r="C23" s="133" t="s">
        <v>40</v>
      </c>
      <c r="D23" s="121"/>
    </row>
    <row r="24" spans="1:4">
      <c r="B24" s="134"/>
      <c r="C24" s="135"/>
      <c r="D24" s="122"/>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A2:K41"/>
  <sheetViews>
    <sheetView tabSelected="1" zoomScaleNormal="100" workbookViewId="0">
      <selection activeCell="C21" sqref="C21"/>
    </sheetView>
  </sheetViews>
  <sheetFormatPr baseColWidth="10" defaultColWidth="10.6640625" defaultRowHeight="16"/>
  <cols>
    <col min="1" max="2" width="3.5" style="24" customWidth="1"/>
    <col min="3" max="3" width="62.1640625" style="24" bestFit="1" customWidth="1"/>
    <col min="4" max="4" width="10.83203125" style="24" bestFit="1" customWidth="1"/>
    <col min="5" max="5" width="15.5" style="24" customWidth="1"/>
    <col min="6" max="6" width="4.5" style="24" customWidth="1"/>
    <col min="7" max="7" width="49.6640625" style="24" customWidth="1"/>
    <col min="8" max="8" width="10" style="24" customWidth="1"/>
    <col min="9" max="9" width="42.5" style="24" customWidth="1"/>
    <col min="10" max="10" width="5.5" style="24" customWidth="1"/>
    <col min="11" max="16384" width="10.6640625" style="24"/>
  </cols>
  <sheetData>
    <row r="2" spans="1:11" ht="16" customHeight="1">
      <c r="B2" s="136" t="s">
        <v>83</v>
      </c>
      <c r="C2" s="137"/>
      <c r="D2" s="137"/>
      <c r="E2" s="137"/>
      <c r="F2" s="137"/>
      <c r="G2" s="138"/>
    </row>
    <row r="3" spans="1:11">
      <c r="B3" s="116"/>
      <c r="C3" s="139"/>
      <c r="D3" s="139"/>
      <c r="E3" s="139"/>
      <c r="F3" s="139"/>
      <c r="G3" s="140"/>
    </row>
    <row r="4" spans="1:11">
      <c r="B4" s="116"/>
      <c r="C4" s="139"/>
      <c r="D4" s="139"/>
      <c r="E4" s="139"/>
      <c r="F4" s="139"/>
      <c r="G4" s="140"/>
    </row>
    <row r="5" spans="1:11">
      <c r="B5" s="141"/>
      <c r="C5" s="142"/>
      <c r="D5" s="142"/>
      <c r="E5" s="142"/>
      <c r="F5" s="142"/>
      <c r="G5" s="143"/>
    </row>
    <row r="7" spans="1:11" ht="17" thickBot="1"/>
    <row r="8" spans="1:11">
      <c r="B8" s="25"/>
      <c r="C8" s="13"/>
      <c r="D8" s="13"/>
      <c r="E8" s="13"/>
      <c r="F8" s="13"/>
      <c r="G8" s="13"/>
      <c r="H8" s="13"/>
      <c r="I8" s="13"/>
      <c r="J8" s="26"/>
    </row>
    <row r="9" spans="1:11" s="6" customFormat="1">
      <c r="B9" s="16"/>
      <c r="C9" s="9" t="s">
        <v>18</v>
      </c>
      <c r="D9" s="10" t="s">
        <v>8</v>
      </c>
      <c r="E9" s="8" t="s">
        <v>4</v>
      </c>
      <c r="F9" s="9"/>
      <c r="G9" s="9" t="s">
        <v>7</v>
      </c>
      <c r="H9" s="9"/>
      <c r="I9" s="9" t="s">
        <v>0</v>
      </c>
      <c r="J9" s="56"/>
    </row>
    <row r="10" spans="1:11" s="6" customFormat="1">
      <c r="B10" s="17"/>
      <c r="D10" s="23"/>
      <c r="J10" s="7"/>
    </row>
    <row r="11" spans="1:11" s="6" customFormat="1" ht="17" thickBot="1">
      <c r="B11" s="17"/>
      <c r="C11" s="6" t="s">
        <v>44</v>
      </c>
      <c r="D11" s="23"/>
      <c r="J11" s="7"/>
    </row>
    <row r="12" spans="1:11" ht="17" thickBot="1">
      <c r="A12" s="67"/>
      <c r="B12" s="68"/>
      <c r="C12" s="98" t="s">
        <v>79</v>
      </c>
      <c r="D12" s="15" t="s">
        <v>51</v>
      </c>
      <c r="E12" s="29">
        <f>'Research data'!F8</f>
        <v>1000</v>
      </c>
      <c r="F12" s="66"/>
      <c r="G12" s="98" t="s">
        <v>80</v>
      </c>
      <c r="H12" s="66"/>
      <c r="I12" s="101"/>
      <c r="J12" s="70"/>
      <c r="K12" s="6"/>
    </row>
    <row r="13" spans="1:11" ht="17" thickBot="1">
      <c r="B13" s="68"/>
      <c r="C13" s="66" t="s">
        <v>52</v>
      </c>
      <c r="D13" s="15" t="s">
        <v>2</v>
      </c>
      <c r="E13" s="29">
        <f>'Research data'!F9</f>
        <v>1</v>
      </c>
      <c r="F13" s="66"/>
      <c r="G13" s="66"/>
      <c r="H13" s="66"/>
      <c r="I13" s="92" t="s">
        <v>78</v>
      </c>
      <c r="J13" s="70"/>
    </row>
    <row r="14" spans="1:11" ht="17" thickBot="1">
      <c r="B14" s="68"/>
      <c r="C14" s="90" t="s">
        <v>69</v>
      </c>
      <c r="D14" s="15"/>
      <c r="E14" s="29">
        <f>'Research data'!F10</f>
        <v>8760</v>
      </c>
      <c r="F14" s="66"/>
      <c r="G14" s="90" t="s">
        <v>68</v>
      </c>
      <c r="H14" s="66"/>
      <c r="I14" s="113" t="s">
        <v>105</v>
      </c>
      <c r="J14" s="70"/>
    </row>
    <row r="15" spans="1:11">
      <c r="B15" s="28"/>
      <c r="J15" s="57"/>
    </row>
    <row r="16" spans="1:11" ht="17" thickBot="1">
      <c r="B16" s="28"/>
      <c r="C16" s="6" t="s">
        <v>43</v>
      </c>
      <c r="J16" s="57"/>
    </row>
    <row r="17" spans="1:11" ht="17" thickBot="1">
      <c r="B17" s="28"/>
      <c r="C17" s="27" t="s">
        <v>21</v>
      </c>
      <c r="D17" s="15" t="s">
        <v>19</v>
      </c>
      <c r="E17" s="29">
        <f>'Research data'!F14</f>
        <v>67314800</v>
      </c>
      <c r="F17" s="27"/>
      <c r="G17" s="27" t="s">
        <v>6</v>
      </c>
      <c r="H17" s="27"/>
      <c r="I17" s="113" t="s">
        <v>105</v>
      </c>
      <c r="J17" s="57"/>
    </row>
    <row r="18" spans="1:11" ht="17" thickBot="1">
      <c r="B18" s="28"/>
      <c r="C18" s="27" t="s">
        <v>22</v>
      </c>
      <c r="D18" s="15" t="s">
        <v>49</v>
      </c>
      <c r="E18" s="29">
        <f>'Research data'!F15</f>
        <v>1120560</v>
      </c>
      <c r="F18" s="27"/>
      <c r="G18" s="27" t="s">
        <v>24</v>
      </c>
      <c r="H18" s="27"/>
      <c r="I18" s="113" t="s">
        <v>105</v>
      </c>
      <c r="J18" s="57"/>
    </row>
    <row r="19" spans="1:11" ht="15" customHeight="1" thickBot="1">
      <c r="B19" s="80"/>
      <c r="C19" s="99" t="s">
        <v>81</v>
      </c>
      <c r="D19" s="82" t="s">
        <v>66</v>
      </c>
      <c r="E19" s="29">
        <f>'Research data'!F16</f>
        <v>0</v>
      </c>
      <c r="F19" s="83"/>
      <c r="G19" s="81" t="s">
        <v>67</v>
      </c>
      <c r="H19" s="83"/>
      <c r="I19" s="92"/>
      <c r="J19" s="84"/>
    </row>
    <row r="20" spans="1:11" ht="17" thickBot="1">
      <c r="A20" s="85"/>
      <c r="B20" s="87"/>
      <c r="C20" s="88" t="s">
        <v>70</v>
      </c>
      <c r="D20" s="82"/>
      <c r="E20" s="29">
        <f>'Research data'!F17</f>
        <v>0</v>
      </c>
      <c r="F20" s="88"/>
      <c r="G20" s="88" t="s">
        <v>71</v>
      </c>
      <c r="H20" s="88"/>
      <c r="I20" s="93"/>
      <c r="J20" s="89"/>
    </row>
    <row r="21" spans="1:11" ht="17" thickBot="1">
      <c r="A21" s="85"/>
      <c r="B21" s="87"/>
      <c r="C21" s="88" t="s">
        <v>72</v>
      </c>
      <c r="D21" s="82"/>
      <c r="E21" s="29">
        <f>'Research data'!F18</f>
        <v>0</v>
      </c>
      <c r="F21" s="88"/>
      <c r="G21" s="88" t="s">
        <v>73</v>
      </c>
      <c r="H21" s="88"/>
      <c r="I21" s="102"/>
      <c r="J21" s="89"/>
      <c r="K21" s="85"/>
    </row>
    <row r="22" spans="1:11" ht="17" thickBot="1">
      <c r="A22" s="85"/>
      <c r="B22" s="87"/>
      <c r="C22" s="99" t="s">
        <v>82</v>
      </c>
      <c r="D22" s="82"/>
      <c r="E22" s="29">
        <f>'Research data'!F19</f>
        <v>0</v>
      </c>
      <c r="F22" s="88"/>
      <c r="G22" s="88" t="s">
        <v>74</v>
      </c>
      <c r="H22" s="88"/>
      <c r="I22" s="96"/>
      <c r="J22" s="89"/>
      <c r="K22" s="85"/>
    </row>
    <row r="23" spans="1:11" ht="17" thickBot="1">
      <c r="A23" s="85"/>
      <c r="B23" s="87"/>
      <c r="C23" s="88" t="s">
        <v>75</v>
      </c>
      <c r="D23" s="82"/>
      <c r="E23" s="29">
        <v>0</v>
      </c>
      <c r="F23" s="88"/>
      <c r="G23" s="86" t="s">
        <v>76</v>
      </c>
      <c r="H23" s="88"/>
      <c r="I23" s="93"/>
      <c r="J23" s="89"/>
      <c r="K23" s="85"/>
    </row>
    <row r="24" spans="1:11" ht="17" thickBot="1">
      <c r="A24" s="67"/>
      <c r="B24" s="68"/>
      <c r="C24" s="66" t="s">
        <v>55</v>
      </c>
      <c r="D24" s="15" t="s">
        <v>56</v>
      </c>
      <c r="E24" s="69">
        <v>7.0000000000000007E-2</v>
      </c>
      <c r="F24" s="66"/>
      <c r="G24" s="144" t="s">
        <v>114</v>
      </c>
      <c r="H24" s="66"/>
      <c r="I24" s="96" t="s">
        <v>115</v>
      </c>
      <c r="J24" s="70"/>
      <c r="K24" s="85"/>
    </row>
    <row r="25" spans="1:11" ht="17" thickBot="1">
      <c r="A25" s="67"/>
      <c r="B25" s="68"/>
      <c r="C25" s="66" t="s">
        <v>57</v>
      </c>
      <c r="D25" s="15" t="s">
        <v>58</v>
      </c>
      <c r="E25" s="71">
        <v>0</v>
      </c>
      <c r="F25" s="66"/>
      <c r="G25" s="66"/>
      <c r="H25" s="66"/>
      <c r="I25" s="145" t="s">
        <v>86</v>
      </c>
      <c r="J25" s="70"/>
    </row>
    <row r="26" spans="1:11">
      <c r="A26" s="67"/>
      <c r="B26" s="68"/>
      <c r="C26" s="66"/>
      <c r="D26" s="15"/>
      <c r="E26" s="72"/>
      <c r="F26" s="66"/>
      <c r="G26" s="66"/>
      <c r="H26" s="66"/>
      <c r="I26" s="67"/>
      <c r="J26" s="70"/>
    </row>
    <row r="27" spans="1:11" ht="17" thickBot="1">
      <c r="A27" s="67"/>
      <c r="B27" s="68"/>
      <c r="C27" s="6" t="s">
        <v>5</v>
      </c>
      <c r="D27" s="58"/>
      <c r="E27" s="72"/>
      <c r="F27" s="67"/>
      <c r="H27" s="67"/>
      <c r="I27" s="67"/>
      <c r="J27" s="70"/>
    </row>
    <row r="28" spans="1:11" ht="17" thickBot="1">
      <c r="A28" s="67"/>
      <c r="B28" s="68"/>
      <c r="C28" s="66" t="s">
        <v>23</v>
      </c>
      <c r="D28" s="15" t="s">
        <v>1</v>
      </c>
      <c r="E28" s="71">
        <f>'Research data'!F22</f>
        <v>30</v>
      </c>
      <c r="F28" s="66"/>
      <c r="G28" s="66" t="s">
        <v>61</v>
      </c>
      <c r="H28" s="66"/>
      <c r="I28" s="113" t="s">
        <v>105</v>
      </c>
      <c r="J28" s="70"/>
    </row>
    <row r="29" spans="1:11" ht="17" thickBot="1">
      <c r="A29" s="67"/>
      <c r="B29" s="68"/>
      <c r="C29" s="66" t="s">
        <v>59</v>
      </c>
      <c r="D29" s="15" t="s">
        <v>1</v>
      </c>
      <c r="E29" s="71">
        <v>0</v>
      </c>
      <c r="F29" s="66"/>
      <c r="G29" s="66" t="s">
        <v>60</v>
      </c>
      <c r="H29" s="66"/>
      <c r="I29" s="101"/>
      <c r="J29" s="70"/>
    </row>
    <row r="30" spans="1:11" ht="17" thickBot="1">
      <c r="A30" s="67"/>
      <c r="B30" s="68"/>
      <c r="C30" s="66" t="s">
        <v>20</v>
      </c>
      <c r="D30" s="15" t="s">
        <v>2</v>
      </c>
      <c r="E30" s="71">
        <v>0</v>
      </c>
      <c r="F30" s="66"/>
      <c r="G30" s="66"/>
      <c r="H30" s="66"/>
      <c r="I30" s="145" t="s">
        <v>86</v>
      </c>
      <c r="J30" s="70"/>
    </row>
    <row r="31" spans="1:11" ht="17" thickBot="1">
      <c r="A31" s="67"/>
      <c r="B31" s="73"/>
      <c r="C31" s="74"/>
      <c r="D31" s="74"/>
      <c r="E31" s="74"/>
      <c r="F31" s="74"/>
      <c r="G31" s="74"/>
      <c r="H31" s="74"/>
      <c r="I31" s="74"/>
      <c r="J31" s="75"/>
    </row>
    <row r="32" spans="1:11">
      <c r="A32" s="67"/>
      <c r="B32" s="67"/>
      <c r="C32" s="67"/>
      <c r="D32" s="67"/>
      <c r="E32" s="67"/>
      <c r="F32" s="67"/>
      <c r="G32" s="67"/>
      <c r="H32" s="67"/>
      <c r="I32" s="67"/>
      <c r="J32" s="67"/>
    </row>
    <row r="33" spans="1:10">
      <c r="A33" s="67"/>
      <c r="B33" s="67"/>
      <c r="C33" s="67"/>
      <c r="D33" s="67"/>
      <c r="E33" s="67"/>
      <c r="F33" s="67"/>
      <c r="G33" s="67"/>
      <c r="H33" s="67"/>
      <c r="I33" s="67"/>
      <c r="J33" s="67"/>
    </row>
    <row r="34" spans="1:10">
      <c r="A34" s="67"/>
      <c r="B34" s="67"/>
      <c r="C34" s="67"/>
      <c r="D34" s="67"/>
      <c r="E34" s="67"/>
      <c r="F34" s="67"/>
      <c r="G34" s="67"/>
      <c r="H34" s="67"/>
      <c r="I34" s="67"/>
      <c r="J34" s="67"/>
    </row>
    <row r="35" spans="1:10">
      <c r="A35" s="67"/>
      <c r="B35" s="67"/>
      <c r="E35" s="67"/>
      <c r="F35" s="67"/>
      <c r="G35" s="67"/>
      <c r="H35" s="67"/>
      <c r="I35" s="67"/>
      <c r="J35" s="67"/>
    </row>
    <row r="36" spans="1:10">
      <c r="A36" s="67"/>
      <c r="B36" s="67"/>
      <c r="C36" s="67"/>
      <c r="D36" s="67"/>
      <c r="E36" s="67"/>
      <c r="F36" s="67"/>
      <c r="G36" s="67"/>
      <c r="H36" s="67"/>
      <c r="I36" s="67"/>
      <c r="J36" s="67"/>
    </row>
    <row r="37" spans="1:10">
      <c r="A37" s="67"/>
      <c r="B37" s="67"/>
      <c r="C37" s="67"/>
      <c r="D37" s="67"/>
      <c r="E37" s="67"/>
      <c r="F37" s="67"/>
      <c r="G37" s="67"/>
      <c r="H37" s="67"/>
      <c r="I37" s="67"/>
      <c r="J37" s="67"/>
    </row>
    <row r="38" spans="1:10">
      <c r="A38" s="67"/>
      <c r="B38" s="67"/>
      <c r="C38" s="67"/>
      <c r="D38" s="67"/>
      <c r="E38" s="67"/>
      <c r="F38" s="67"/>
      <c r="G38" s="67"/>
      <c r="H38" s="67"/>
      <c r="I38" s="67"/>
      <c r="J38" s="67"/>
    </row>
    <row r="39" spans="1:10">
      <c r="A39" s="67"/>
      <c r="B39" s="67"/>
      <c r="C39" s="67"/>
      <c r="D39" s="67"/>
      <c r="E39" s="67"/>
      <c r="F39" s="67"/>
      <c r="G39" s="67"/>
      <c r="H39" s="67"/>
      <c r="I39" s="67"/>
      <c r="J39" s="67"/>
    </row>
    <row r="40" spans="1:10">
      <c r="A40" s="67"/>
    </row>
    <row r="41" spans="1:10">
      <c r="A41" s="67"/>
    </row>
  </sheetData>
  <mergeCells count="1">
    <mergeCell ref="B2:G5"/>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A2:M24"/>
  <sheetViews>
    <sheetView zoomScaleNormal="100" workbookViewId="0">
      <selection activeCell="C21" sqref="C21"/>
    </sheetView>
  </sheetViews>
  <sheetFormatPr baseColWidth="10" defaultColWidth="10.6640625" defaultRowHeight="16"/>
  <cols>
    <col min="1" max="1" width="3.5" style="30" customWidth="1"/>
    <col min="2" max="2" width="3" style="30" customWidth="1"/>
    <col min="3" max="3" width="46" style="30" customWidth="1"/>
    <col min="4" max="4" width="10" style="30" customWidth="1"/>
    <col min="5" max="5" width="3" style="30" customWidth="1"/>
    <col min="6" max="6" width="14.83203125" style="30" customWidth="1"/>
    <col min="7" max="7" width="2" style="30" customWidth="1"/>
    <col min="8" max="8" width="14.83203125" style="30" customWidth="1"/>
    <col min="9" max="9" width="2.5" style="30" customWidth="1"/>
    <col min="10" max="10" width="23.5" style="30" customWidth="1"/>
    <col min="11" max="11" width="11" style="30" customWidth="1"/>
    <col min="12" max="12" width="2.5" style="30" customWidth="1"/>
    <col min="13" max="13" width="22.5" style="30" customWidth="1"/>
    <col min="14" max="16384" width="10.6640625" style="30"/>
  </cols>
  <sheetData>
    <row r="2" spans="1:13" ht="17" thickBot="1"/>
    <row r="3" spans="1:13">
      <c r="B3" s="31"/>
      <c r="C3" s="32"/>
      <c r="D3" s="32"/>
      <c r="E3" s="32"/>
      <c r="F3" s="32"/>
      <c r="G3" s="32"/>
      <c r="H3" s="32"/>
      <c r="I3" s="32"/>
      <c r="J3" s="32"/>
      <c r="K3" s="32"/>
      <c r="L3" s="32"/>
      <c r="M3" s="146"/>
    </row>
    <row r="4" spans="1:13" s="6" customFormat="1">
      <c r="B4" s="17"/>
      <c r="C4" s="55" t="s">
        <v>18</v>
      </c>
      <c r="D4" s="55" t="s">
        <v>8</v>
      </c>
      <c r="E4" s="55"/>
      <c r="F4" s="55" t="s">
        <v>48</v>
      </c>
      <c r="G4" s="55"/>
      <c r="H4" s="55" t="s">
        <v>105</v>
      </c>
      <c r="I4" s="55"/>
      <c r="J4" s="55" t="s">
        <v>45</v>
      </c>
      <c r="K4" s="125"/>
      <c r="L4" s="125"/>
      <c r="M4" s="7"/>
    </row>
    <row r="5" spans="1:13" ht="18" customHeight="1">
      <c r="B5" s="33"/>
      <c r="C5" s="147"/>
      <c r="D5" s="148"/>
      <c r="E5" s="148"/>
      <c r="F5" s="149"/>
      <c r="G5" s="149"/>
      <c r="H5" s="149"/>
      <c r="I5" s="149"/>
      <c r="J5" s="150"/>
      <c r="K5" s="148"/>
      <c r="L5" s="148"/>
      <c r="M5" s="151"/>
    </row>
    <row r="6" spans="1:13" ht="18" customHeight="1" thickBot="1">
      <c r="B6" s="33"/>
      <c r="C6" s="152" t="s">
        <v>44</v>
      </c>
      <c r="D6" s="152"/>
      <c r="E6" s="153"/>
      <c r="F6" s="154"/>
      <c r="G6" s="154"/>
      <c r="H6" s="154"/>
      <c r="I6" s="154"/>
      <c r="J6" s="155"/>
      <c r="K6" s="148"/>
      <c r="L6" s="148"/>
      <c r="M6" s="151"/>
    </row>
    <row r="7" spans="1:13" ht="17" thickBot="1">
      <c r="B7" s="33"/>
      <c r="C7" s="156" t="s">
        <v>84</v>
      </c>
      <c r="D7" s="157" t="s">
        <v>2</v>
      </c>
      <c r="E7" s="158"/>
      <c r="F7" s="104">
        <v>1</v>
      </c>
      <c r="G7" s="149"/>
      <c r="H7" s="159"/>
      <c r="I7" s="149"/>
      <c r="J7" s="160" t="s">
        <v>86</v>
      </c>
      <c r="K7" s="148"/>
      <c r="L7" s="148"/>
      <c r="M7" s="151"/>
    </row>
    <row r="8" spans="1:13" ht="17" thickBot="1">
      <c r="B8" s="33"/>
      <c r="C8" s="161" t="s">
        <v>79</v>
      </c>
      <c r="D8" s="162" t="s">
        <v>51</v>
      </c>
      <c r="E8" s="158"/>
      <c r="F8" s="104">
        <f>H8</f>
        <v>1000</v>
      </c>
      <c r="G8" s="163"/>
      <c r="H8" s="112">
        <f>Notes!F26</f>
        <v>1000</v>
      </c>
      <c r="I8" s="149"/>
      <c r="J8" s="164" t="s">
        <v>108</v>
      </c>
      <c r="K8" s="148"/>
      <c r="L8" s="148"/>
      <c r="M8" s="151"/>
    </row>
    <row r="9" spans="1:13" ht="17" thickBot="1">
      <c r="A9" s="67"/>
      <c r="B9" s="68"/>
      <c r="C9" s="165" t="s">
        <v>52</v>
      </c>
      <c r="D9" s="166" t="s">
        <v>2</v>
      </c>
      <c r="E9" s="158"/>
      <c r="F9" s="97">
        <v>1</v>
      </c>
      <c r="G9" s="167"/>
      <c r="H9" s="167"/>
      <c r="I9" s="168"/>
      <c r="J9" s="160" t="s">
        <v>86</v>
      </c>
      <c r="K9" s="168"/>
      <c r="L9" s="148"/>
      <c r="M9" s="151"/>
    </row>
    <row r="10" spans="1:13" ht="17" thickBot="1">
      <c r="A10" s="67"/>
      <c r="B10" s="68"/>
      <c r="C10" s="169" t="s">
        <v>85</v>
      </c>
      <c r="D10" s="165" t="s">
        <v>65</v>
      </c>
      <c r="E10" s="148"/>
      <c r="F10" s="76">
        <v>8760</v>
      </c>
      <c r="G10" s="170"/>
      <c r="H10" s="112">
        <f>Notes!F27</f>
        <v>8760</v>
      </c>
      <c r="I10" s="171"/>
      <c r="J10" s="160"/>
      <c r="K10" s="148"/>
      <c r="L10" s="148"/>
      <c r="M10" s="151"/>
    </row>
    <row r="11" spans="1:13" ht="17" thickBot="1">
      <c r="A11" s="67"/>
      <c r="B11" s="68"/>
      <c r="C11" s="165" t="s">
        <v>53</v>
      </c>
      <c r="D11" s="166" t="s">
        <v>2</v>
      </c>
      <c r="E11" s="172"/>
      <c r="F11" s="71">
        <v>0</v>
      </c>
      <c r="G11" s="173"/>
      <c r="H11" s="173"/>
      <c r="I11" s="168"/>
      <c r="J11" s="160"/>
      <c r="K11" s="168"/>
      <c r="L11" s="148"/>
      <c r="M11" s="151"/>
    </row>
    <row r="12" spans="1:13">
      <c r="A12" s="67"/>
      <c r="B12" s="68"/>
      <c r="C12" s="153"/>
      <c r="D12" s="153"/>
      <c r="E12" s="148"/>
      <c r="F12" s="172"/>
      <c r="G12" s="172"/>
      <c r="H12" s="172"/>
      <c r="I12" s="174"/>
      <c r="J12" s="150"/>
      <c r="K12" s="148"/>
      <c r="L12" s="148"/>
      <c r="M12" s="151"/>
    </row>
    <row r="13" spans="1:13" ht="17" thickBot="1">
      <c r="A13" s="67"/>
      <c r="B13" s="68"/>
      <c r="C13" s="152" t="s">
        <v>42</v>
      </c>
      <c r="D13" s="152"/>
      <c r="E13" s="148"/>
      <c r="F13" s="172"/>
      <c r="G13" s="172"/>
      <c r="H13" s="172"/>
      <c r="I13" s="174"/>
      <c r="J13" s="175"/>
      <c r="K13" s="148"/>
      <c r="L13" s="148"/>
      <c r="M13" s="151"/>
    </row>
    <row r="14" spans="1:13" ht="17" thickBot="1">
      <c r="A14" s="67"/>
      <c r="B14" s="68"/>
      <c r="C14" s="176" t="s">
        <v>62</v>
      </c>
      <c r="D14" s="176" t="s">
        <v>19</v>
      </c>
      <c r="E14" s="148"/>
      <c r="F14" s="76">
        <f>ROUND(H14,2)</f>
        <v>67314800</v>
      </c>
      <c r="G14" s="177"/>
      <c r="H14" s="112">
        <f>Notes!F6</f>
        <v>67314800</v>
      </c>
      <c r="I14" s="174"/>
      <c r="J14" s="178"/>
      <c r="K14" s="148"/>
      <c r="L14" s="148"/>
      <c r="M14" s="151"/>
    </row>
    <row r="15" spans="1:13" ht="17" thickBot="1">
      <c r="A15" s="67"/>
      <c r="B15" s="68"/>
      <c r="C15" s="176" t="s">
        <v>63</v>
      </c>
      <c r="D15" s="179" t="s">
        <v>49</v>
      </c>
      <c r="E15" s="148"/>
      <c r="F15" s="76">
        <f>ROUND(H15,2)</f>
        <v>1120560</v>
      </c>
      <c r="G15" s="177"/>
      <c r="H15" s="112">
        <f>Notes!F7</f>
        <v>1120560</v>
      </c>
      <c r="I15" s="174"/>
      <c r="J15" s="178"/>
      <c r="K15" s="148"/>
      <c r="L15" s="148"/>
      <c r="M15" s="151"/>
    </row>
    <row r="16" spans="1:13" ht="17" thickBot="1">
      <c r="A16" s="67"/>
      <c r="B16" s="68"/>
      <c r="C16" s="176" t="s">
        <v>64</v>
      </c>
      <c r="D16" s="162" t="s">
        <v>54</v>
      </c>
      <c r="E16" s="148"/>
      <c r="F16" s="94">
        <v>0</v>
      </c>
      <c r="G16" s="174"/>
      <c r="H16" s="174"/>
      <c r="I16" s="171"/>
      <c r="J16" s="178"/>
      <c r="K16" s="148"/>
      <c r="L16" s="148"/>
      <c r="M16" s="180"/>
    </row>
    <row r="17" spans="1:13" ht="17" thickBot="1">
      <c r="A17" s="67"/>
      <c r="B17" s="68"/>
      <c r="C17" s="181" t="s">
        <v>70</v>
      </c>
      <c r="D17" s="181" t="s">
        <v>19</v>
      </c>
      <c r="E17" s="148"/>
      <c r="F17" s="77">
        <v>0</v>
      </c>
      <c r="G17" s="174"/>
      <c r="H17" s="174"/>
      <c r="I17" s="171"/>
      <c r="J17" s="178"/>
      <c r="K17" s="148"/>
      <c r="L17" s="148"/>
      <c r="M17" s="151"/>
    </row>
    <row r="18" spans="1:13" ht="17" thickBot="1">
      <c r="A18" s="67"/>
      <c r="B18" s="68"/>
      <c r="C18" s="181" t="s">
        <v>72</v>
      </c>
      <c r="D18" s="181" t="s">
        <v>19</v>
      </c>
      <c r="E18" s="148"/>
      <c r="F18" s="77">
        <v>0</v>
      </c>
      <c r="G18" s="174"/>
      <c r="H18" s="174"/>
      <c r="I18" s="171"/>
      <c r="J18" s="178"/>
      <c r="K18" s="148"/>
      <c r="L18" s="148"/>
      <c r="M18" s="151"/>
    </row>
    <row r="19" spans="1:13" ht="17" thickBot="1">
      <c r="A19" s="67"/>
      <c r="B19" s="68"/>
      <c r="C19" s="181" t="s">
        <v>77</v>
      </c>
      <c r="D19" s="181" t="s">
        <v>19</v>
      </c>
      <c r="E19" s="148"/>
      <c r="F19" s="77">
        <v>0</v>
      </c>
      <c r="G19" s="174"/>
      <c r="H19" s="174"/>
      <c r="I19" s="171"/>
      <c r="J19" s="182"/>
      <c r="K19" s="148"/>
      <c r="L19" s="148"/>
      <c r="M19" s="151"/>
    </row>
    <row r="20" spans="1:13">
      <c r="B20" s="33"/>
      <c r="C20" s="148"/>
      <c r="D20" s="148"/>
      <c r="E20" s="148"/>
      <c r="F20" s="148"/>
      <c r="G20" s="148"/>
      <c r="H20" s="148"/>
      <c r="I20" s="148"/>
      <c r="J20" s="183"/>
      <c r="K20" s="148"/>
      <c r="L20" s="148"/>
      <c r="M20" s="151"/>
    </row>
    <row r="21" spans="1:13" ht="17" thickBot="1">
      <c r="A21" s="67"/>
      <c r="B21" s="68"/>
      <c r="C21" s="153" t="s">
        <v>5</v>
      </c>
      <c r="D21" s="153"/>
      <c r="E21" s="148"/>
      <c r="F21" s="154"/>
      <c r="G21" s="154"/>
      <c r="H21" s="154"/>
      <c r="I21" s="172"/>
      <c r="J21" s="184"/>
      <c r="K21" s="148"/>
      <c r="L21" s="148"/>
      <c r="M21" s="151"/>
    </row>
    <row r="22" spans="1:13" ht="17" thickBot="1">
      <c r="A22" s="67"/>
      <c r="B22" s="68"/>
      <c r="C22" s="185" t="s">
        <v>3</v>
      </c>
      <c r="D22" s="162" t="s">
        <v>1</v>
      </c>
      <c r="E22" s="148"/>
      <c r="F22" s="76">
        <f>H22</f>
        <v>30</v>
      </c>
      <c r="G22" s="177"/>
      <c r="H22" s="76">
        <f>Notes!F29</f>
        <v>30</v>
      </c>
      <c r="I22" s="170"/>
      <c r="J22" s="164" t="s">
        <v>106</v>
      </c>
      <c r="K22" s="148"/>
      <c r="L22" s="148"/>
      <c r="M22" s="151"/>
    </row>
    <row r="23" spans="1:13" ht="17" thickBot="1">
      <c r="A23" s="67"/>
      <c r="B23" s="68"/>
      <c r="C23" s="186" t="s">
        <v>20</v>
      </c>
      <c r="D23" s="152"/>
      <c r="E23" s="148"/>
      <c r="F23" s="34">
        <v>0</v>
      </c>
      <c r="G23" s="187"/>
      <c r="H23" s="187"/>
      <c r="I23" s="148"/>
      <c r="J23" s="178"/>
      <c r="K23" s="148"/>
      <c r="L23" s="148"/>
      <c r="M23" s="151"/>
    </row>
    <row r="24" spans="1:13" ht="17" thickBot="1">
      <c r="A24" s="67"/>
      <c r="B24" s="73"/>
      <c r="C24" s="188"/>
      <c r="D24" s="188"/>
      <c r="E24" s="188"/>
      <c r="F24" s="188"/>
      <c r="G24" s="188"/>
      <c r="H24" s="188"/>
      <c r="I24" s="188"/>
      <c r="J24" s="189"/>
      <c r="K24" s="188"/>
      <c r="L24" s="188"/>
      <c r="M24" s="190"/>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tabColor theme="6" tint="0.79998168889431442"/>
  </sheetPr>
  <dimension ref="B1:J34"/>
  <sheetViews>
    <sheetView workbookViewId="0">
      <selection activeCell="I7" sqref="I7"/>
    </sheetView>
  </sheetViews>
  <sheetFormatPr baseColWidth="10" defaultColWidth="33.1640625" defaultRowHeight="16"/>
  <cols>
    <col min="1" max="1" width="3.5" style="35" customWidth="1"/>
    <col min="2" max="2" width="6.5" style="35" customWidth="1"/>
    <col min="3" max="3" width="27.83203125" style="35" customWidth="1"/>
    <col min="4" max="4" width="48.33203125" style="35" customWidth="1"/>
    <col min="5" max="5" width="10.1640625" style="35" customWidth="1"/>
    <col min="6" max="7" width="13.1640625" style="35" customWidth="1"/>
    <col min="8" max="8" width="12.5" style="39" customWidth="1"/>
    <col min="9" max="9" width="31.5" style="39" customWidth="1"/>
    <col min="10" max="10" width="98.5" style="35" customWidth="1"/>
    <col min="11" max="16384" width="33.1640625" style="35"/>
  </cols>
  <sheetData>
    <row r="1" spans="2:10" ht="17" thickBot="1"/>
    <row r="2" spans="2:10">
      <c r="B2" s="36"/>
      <c r="C2" s="37"/>
      <c r="D2" s="37"/>
      <c r="E2" s="37"/>
      <c r="F2" s="37"/>
      <c r="G2" s="37"/>
      <c r="H2" s="40"/>
      <c r="I2" s="40"/>
      <c r="J2" s="37"/>
    </row>
    <row r="3" spans="2:10">
      <c r="B3" s="38"/>
      <c r="C3" s="6" t="s">
        <v>14</v>
      </c>
      <c r="D3" s="6"/>
      <c r="E3" s="6"/>
      <c r="F3" s="6"/>
      <c r="G3" s="6"/>
      <c r="H3" s="11"/>
      <c r="I3" s="11"/>
    </row>
    <row r="4" spans="2:10">
      <c r="B4" s="38"/>
    </row>
    <row r="5" spans="2:10">
      <c r="B5" s="41"/>
      <c r="C5" s="8" t="s">
        <v>15</v>
      </c>
      <c r="D5" s="8" t="s">
        <v>0</v>
      </c>
      <c r="E5" s="8" t="s">
        <v>12</v>
      </c>
      <c r="F5" s="8" t="s">
        <v>16</v>
      </c>
      <c r="G5" s="8" t="s">
        <v>46</v>
      </c>
      <c r="H5" s="12" t="s">
        <v>17</v>
      </c>
      <c r="I5" s="12" t="s">
        <v>47</v>
      </c>
      <c r="J5" s="8" t="s">
        <v>9</v>
      </c>
    </row>
    <row r="6" spans="2:10">
      <c r="B6" s="38"/>
      <c r="C6" s="6"/>
      <c r="D6" s="6"/>
      <c r="E6" s="6"/>
      <c r="F6" s="6"/>
      <c r="G6" s="6"/>
      <c r="H6" s="11"/>
      <c r="I6" s="11"/>
      <c r="J6" s="6"/>
    </row>
    <row r="7" spans="2:10">
      <c r="B7" s="38"/>
      <c r="C7" s="103"/>
      <c r="D7" s="103" t="s">
        <v>89</v>
      </c>
      <c r="E7" s="108" t="s">
        <v>109</v>
      </c>
      <c r="F7" s="35">
        <v>2023</v>
      </c>
      <c r="G7" s="35">
        <v>2023</v>
      </c>
      <c r="H7" s="64">
        <v>45413</v>
      </c>
      <c r="I7" s="110" t="s">
        <v>110</v>
      </c>
      <c r="J7" s="110" t="s">
        <v>110</v>
      </c>
    </row>
    <row r="8" spans="2:10">
      <c r="B8" s="38"/>
      <c r="C8" s="100"/>
    </row>
    <row r="9" spans="2:10">
      <c r="B9" s="38"/>
      <c r="C9" s="103"/>
      <c r="D9" s="105"/>
      <c r="E9" s="91"/>
      <c r="H9" s="64"/>
      <c r="I9" s="63"/>
      <c r="J9" s="62"/>
    </row>
    <row r="10" spans="2:10">
      <c r="B10" s="38"/>
      <c r="C10" s="103"/>
    </row>
    <row r="11" spans="2:10">
      <c r="B11" s="38"/>
      <c r="C11" s="103"/>
      <c r="D11" s="106"/>
      <c r="E11" s="100"/>
      <c r="F11" s="106"/>
      <c r="H11" s="64"/>
      <c r="I11" s="35"/>
    </row>
    <row r="12" spans="2:10">
      <c r="B12" s="38"/>
      <c r="C12" s="103"/>
      <c r="D12" s="91"/>
      <c r="E12" s="91"/>
      <c r="H12" s="64"/>
      <c r="I12" s="35"/>
    </row>
    <row r="13" spans="2:10">
      <c r="B13" s="38"/>
    </row>
    <row r="14" spans="2:10">
      <c r="B14" s="38"/>
      <c r="C14" s="103"/>
      <c r="D14" s="91"/>
      <c r="E14" s="91"/>
      <c r="H14" s="64"/>
      <c r="J14" s="91"/>
    </row>
    <row r="15" spans="2:10">
      <c r="B15" s="38"/>
      <c r="E15" s="65"/>
      <c r="H15" s="64"/>
      <c r="I15" s="67"/>
    </row>
    <row r="16" spans="2:10">
      <c r="B16" s="38"/>
      <c r="C16" s="79"/>
      <c r="E16" s="65"/>
      <c r="H16" s="64"/>
      <c r="I16" s="67"/>
    </row>
    <row r="17" spans="2:10">
      <c r="B17" s="38"/>
      <c r="C17" s="91"/>
      <c r="D17" s="91"/>
      <c r="E17" s="91"/>
      <c r="H17" s="64"/>
      <c r="I17" s="67"/>
      <c r="J17" s="61"/>
    </row>
    <row r="18" spans="2:10">
      <c r="B18" s="38"/>
      <c r="C18" s="91"/>
    </row>
    <row r="19" spans="2:10">
      <c r="B19" s="38"/>
    </row>
    <row r="20" spans="2:10">
      <c r="B20" s="38"/>
      <c r="C20" s="95"/>
      <c r="D20" s="91"/>
      <c r="E20" s="91"/>
      <c r="H20" s="64"/>
      <c r="J20" s="91"/>
    </row>
    <row r="21" spans="2:10">
      <c r="B21" s="38"/>
      <c r="I21" s="35"/>
    </row>
    <row r="22" spans="2:10">
      <c r="B22" s="38"/>
      <c r="I22" s="63"/>
    </row>
    <row r="23" spans="2:10">
      <c r="B23" s="38"/>
      <c r="I23" s="35"/>
    </row>
    <row r="24" spans="2:10">
      <c r="B24" s="38"/>
    </row>
    <row r="25" spans="2:10">
      <c r="B25" s="38"/>
      <c r="C25" s="67"/>
    </row>
    <row r="26" spans="2:10">
      <c r="B26" s="38"/>
      <c r="C26" s="78"/>
    </row>
    <row r="27" spans="2:10">
      <c r="B27" s="38"/>
      <c r="C27" s="79"/>
      <c r="H27" s="35"/>
    </row>
    <row r="28" spans="2:10">
      <c r="B28" s="38"/>
      <c r="C28" s="78"/>
      <c r="H28" s="35"/>
    </row>
    <row r="29" spans="2:10">
      <c r="B29" s="38"/>
      <c r="H29" s="35"/>
    </row>
    <row r="30" spans="2:10">
      <c r="B30" s="38"/>
      <c r="C30" s="78"/>
    </row>
    <row r="31" spans="2:10">
      <c r="B31" s="38"/>
    </row>
    <row r="32" spans="2:10">
      <c r="B32" s="38"/>
    </row>
    <row r="33" spans="2:2">
      <c r="B33" s="38"/>
    </row>
    <row r="34" spans="2:2">
      <c r="B34" s="38"/>
    </row>
  </sheetData>
  <phoneticPr fontId="39" type="noConversion"/>
  <hyperlinks>
    <hyperlink ref="J7" r:id="rId1" xr:uid="{2DD83F06-84EA-AE4F-87E1-83F1EE6EDE6E}"/>
    <hyperlink ref="I7" r:id="rId2" xr:uid="{04EA2185-720F-A143-A15E-8E1BE98D1013}"/>
  </hyperlinks>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6" tint="0.79998168889431442"/>
  </sheetPr>
  <dimension ref="A1:N130"/>
  <sheetViews>
    <sheetView zoomScale="93" workbookViewId="0">
      <selection activeCell="G19" sqref="G19"/>
    </sheetView>
  </sheetViews>
  <sheetFormatPr baseColWidth="10" defaultColWidth="10.6640625" defaultRowHeight="16"/>
  <cols>
    <col min="1" max="2" width="3.5" style="42" customWidth="1"/>
    <col min="3" max="3" width="13.5" style="42" customWidth="1"/>
    <col min="4" max="4" width="4" style="42" customWidth="1"/>
    <col min="5" max="5" width="47.5" style="42" customWidth="1"/>
    <col min="6" max="6" width="15.5" style="42" customWidth="1"/>
    <col min="7" max="7" width="21.83203125" style="42" customWidth="1"/>
    <col min="8" max="8" width="22.33203125" style="42" customWidth="1"/>
    <col min="9" max="9" width="13.83203125" style="42" bestFit="1" customWidth="1"/>
    <col min="10" max="10" width="10.6640625" style="42"/>
    <col min="11" max="11" width="16.33203125" style="42" customWidth="1"/>
    <col min="12" max="12" width="10.6640625" style="42"/>
    <col min="13" max="13" width="17.33203125" style="42" customWidth="1"/>
    <col min="14" max="14" width="10.1640625" style="42" customWidth="1"/>
    <col min="15" max="15" width="10.6640625" style="42"/>
    <col min="16" max="16" width="16.5" style="42" customWidth="1"/>
    <col min="17" max="17" width="10.6640625" style="42"/>
    <col min="18" max="18" width="55.5" style="42" customWidth="1"/>
    <col min="19" max="16384" width="10.6640625" style="42"/>
  </cols>
  <sheetData>
    <row r="1" spans="1:14" ht="17" thickBot="1"/>
    <row r="2" spans="1:14">
      <c r="B2" s="43"/>
      <c r="C2" s="44"/>
      <c r="D2" s="44"/>
      <c r="E2" s="44"/>
      <c r="F2" s="44"/>
      <c r="G2" s="44"/>
      <c r="H2" s="44"/>
      <c r="I2" s="44"/>
      <c r="J2" s="44"/>
      <c r="K2" s="44"/>
      <c r="L2" s="44"/>
      <c r="M2" s="44"/>
      <c r="N2" s="45"/>
    </row>
    <row r="3" spans="1:14">
      <c r="A3" s="46"/>
      <c r="B3" s="59"/>
      <c r="C3" s="49" t="s">
        <v>0</v>
      </c>
      <c r="D3" s="49" t="s">
        <v>50</v>
      </c>
      <c r="E3" s="49" t="s">
        <v>25</v>
      </c>
      <c r="F3" s="49"/>
      <c r="G3" s="49"/>
      <c r="H3" s="47"/>
      <c r="I3" s="47"/>
      <c r="J3" s="47"/>
      <c r="K3" s="47"/>
      <c r="L3" s="47"/>
      <c r="M3" s="47"/>
      <c r="N3" s="60"/>
    </row>
    <row r="4" spans="1:14">
      <c r="B4" s="48"/>
    </row>
    <row r="5" spans="1:14">
      <c r="B5" s="48"/>
      <c r="E5" s="42" t="s">
        <v>100</v>
      </c>
      <c r="F5" s="42">
        <v>100</v>
      </c>
      <c r="G5" s="42" t="s">
        <v>87</v>
      </c>
      <c r="H5" s="42" t="s">
        <v>86</v>
      </c>
    </row>
    <row r="6" spans="1:14">
      <c r="B6" s="48"/>
      <c r="E6" s="42" t="s">
        <v>101</v>
      </c>
      <c r="F6" s="111">
        <f>SUM(F22:F23)*F26*F5</f>
        <v>67314800</v>
      </c>
      <c r="G6" s="42" t="s">
        <v>102</v>
      </c>
    </row>
    <row r="7" spans="1:14">
      <c r="B7" s="48"/>
      <c r="E7" s="42" t="s">
        <v>103</v>
      </c>
      <c r="F7" s="115">
        <f>F24*F26*F5</f>
        <v>1120560</v>
      </c>
      <c r="G7" s="42" t="s">
        <v>104</v>
      </c>
    </row>
    <row r="8" spans="1:14">
      <c r="B8" s="48"/>
    </row>
    <row r="9" spans="1:14">
      <c r="B9" s="48"/>
    </row>
    <row r="10" spans="1:14">
      <c r="B10" s="48"/>
    </row>
    <row r="11" spans="1:14">
      <c r="B11" s="48"/>
    </row>
    <row r="12" spans="1:14">
      <c r="B12" s="48"/>
    </row>
    <row r="13" spans="1:14">
      <c r="B13" s="48"/>
    </row>
    <row r="14" spans="1:14">
      <c r="B14" s="48"/>
    </row>
    <row r="15" spans="1:14">
      <c r="B15" s="48"/>
    </row>
    <row r="16" spans="1:14">
      <c r="B16" s="48"/>
    </row>
    <row r="17" spans="2:13">
      <c r="B17" s="48"/>
    </row>
    <row r="18" spans="2:13">
      <c r="B18" s="48"/>
    </row>
    <row r="19" spans="2:13">
      <c r="B19" s="48"/>
      <c r="C19" s="107" t="s">
        <v>89</v>
      </c>
    </row>
    <row r="20" spans="2:13">
      <c r="B20" s="48"/>
    </row>
    <row r="21" spans="2:13">
      <c r="B21" s="48"/>
      <c r="E21" s="6"/>
      <c r="F21" s="108"/>
      <c r="G21" s="108"/>
      <c r="H21" s="108"/>
      <c r="I21" s="108"/>
      <c r="J21" s="108"/>
      <c r="K21" s="108"/>
      <c r="L21" s="108"/>
      <c r="M21" s="108"/>
    </row>
    <row r="22" spans="2:13">
      <c r="B22" s="48"/>
      <c r="E22" s="108" t="s">
        <v>90</v>
      </c>
      <c r="F22" s="109">
        <v>449.44200000000001</v>
      </c>
      <c r="G22" s="108" t="s">
        <v>91</v>
      </c>
      <c r="H22" s="108" t="s">
        <v>92</v>
      </c>
      <c r="I22" s="108"/>
      <c r="J22" s="108"/>
      <c r="K22" s="108"/>
      <c r="L22" s="108"/>
      <c r="M22" s="108"/>
    </row>
    <row r="23" spans="2:13">
      <c r="B23" s="48"/>
      <c r="E23" s="108" t="s">
        <v>93</v>
      </c>
      <c r="F23" s="109">
        <v>223.70600000000002</v>
      </c>
      <c r="G23" s="108" t="s">
        <v>91</v>
      </c>
      <c r="H23" s="108"/>
      <c r="I23" s="108"/>
      <c r="J23" s="108"/>
      <c r="K23" s="108"/>
      <c r="L23" s="108"/>
      <c r="M23" s="108"/>
    </row>
    <row r="24" spans="2:13">
      <c r="B24" s="48"/>
      <c r="E24" s="108" t="s">
        <v>94</v>
      </c>
      <c r="F24" s="109">
        <v>11.2056</v>
      </c>
      <c r="G24" s="114" t="s">
        <v>111</v>
      </c>
      <c r="H24" s="108"/>
      <c r="I24" s="108"/>
      <c r="J24" s="108"/>
      <c r="K24" s="108"/>
      <c r="L24" s="108"/>
      <c r="M24" s="108"/>
    </row>
    <row r="25" spans="2:13">
      <c r="B25" s="48"/>
      <c r="E25" s="108"/>
      <c r="F25" s="109"/>
      <c r="G25" s="108"/>
      <c r="H25" s="108"/>
      <c r="I25" s="108"/>
      <c r="J25" s="108"/>
      <c r="K25" s="108"/>
      <c r="L25" s="108"/>
      <c r="M25" s="108"/>
    </row>
    <row r="26" spans="2:13">
      <c r="B26" s="48"/>
      <c r="E26" s="108" t="s">
        <v>107</v>
      </c>
      <c r="F26" s="109">
        <v>1000</v>
      </c>
      <c r="G26" s="108" t="s">
        <v>95</v>
      </c>
      <c r="H26" s="108"/>
      <c r="I26" s="108"/>
      <c r="J26" s="108"/>
      <c r="K26" s="108"/>
      <c r="L26" s="108"/>
      <c r="M26" s="108"/>
    </row>
    <row r="27" spans="2:13">
      <c r="B27" s="48"/>
      <c r="E27" s="108" t="s">
        <v>85</v>
      </c>
      <c r="F27" s="109">
        <v>8760</v>
      </c>
      <c r="G27" s="108" t="s">
        <v>96</v>
      </c>
      <c r="H27" s="108"/>
      <c r="I27" s="108"/>
      <c r="J27" s="108"/>
      <c r="K27" s="108"/>
      <c r="L27" s="108"/>
      <c r="M27" s="108"/>
    </row>
    <row r="28" spans="2:13">
      <c r="B28" s="48"/>
      <c r="E28" s="108"/>
      <c r="F28" s="108"/>
      <c r="G28" s="108"/>
      <c r="H28" s="108"/>
      <c r="I28" s="108"/>
      <c r="J28" s="108"/>
      <c r="K28" s="108"/>
      <c r="L28" s="108"/>
      <c r="M28" s="108"/>
    </row>
    <row r="29" spans="2:13">
      <c r="B29" s="48"/>
      <c r="E29" s="108" t="s">
        <v>97</v>
      </c>
      <c r="F29" s="109">
        <v>30</v>
      </c>
      <c r="G29" s="108" t="s">
        <v>98</v>
      </c>
      <c r="H29" s="108"/>
      <c r="I29" s="108"/>
      <c r="J29" s="108"/>
      <c r="K29" s="108"/>
      <c r="L29" s="108"/>
      <c r="M29" s="108"/>
    </row>
    <row r="30" spans="2:13">
      <c r="B30" s="48"/>
      <c r="E30" s="108" t="s">
        <v>99</v>
      </c>
      <c r="F30" s="109">
        <v>40</v>
      </c>
      <c r="G30" s="108" t="s">
        <v>98</v>
      </c>
      <c r="H30" s="108"/>
      <c r="I30" s="108"/>
      <c r="J30" s="108"/>
      <c r="K30" s="108"/>
      <c r="L30" s="108"/>
      <c r="M30" s="108"/>
    </row>
    <row r="31" spans="2:13">
      <c r="B31" s="48"/>
      <c r="E31" s="108"/>
      <c r="F31" s="109"/>
      <c r="G31" s="108"/>
      <c r="H31" s="108"/>
      <c r="I31" s="108"/>
      <c r="J31" s="108"/>
      <c r="K31" s="108"/>
      <c r="L31" s="108"/>
      <c r="M31" s="108"/>
    </row>
    <row r="32" spans="2:13">
      <c r="B32" s="48"/>
      <c r="E32" s="108"/>
      <c r="F32" s="109"/>
      <c r="G32" s="108"/>
      <c r="H32" s="108"/>
      <c r="I32" s="108"/>
      <c r="J32" s="108"/>
      <c r="K32" s="108"/>
      <c r="L32" s="108"/>
      <c r="M32" s="108"/>
    </row>
    <row r="33" spans="2:13">
      <c r="B33" s="48"/>
      <c r="E33" s="108"/>
      <c r="F33" s="109"/>
      <c r="G33" s="108"/>
      <c r="H33" s="108"/>
      <c r="I33" s="108"/>
      <c r="J33" s="108"/>
      <c r="K33" s="108"/>
      <c r="L33" s="108"/>
      <c r="M33" s="108"/>
    </row>
    <row r="34" spans="2:13">
      <c r="B34" s="48"/>
      <c r="E34" s="108"/>
      <c r="F34" s="109"/>
      <c r="G34" s="108"/>
      <c r="H34" s="108"/>
      <c r="I34" s="108"/>
      <c r="J34" s="108"/>
      <c r="K34" s="108"/>
      <c r="L34" s="108"/>
      <c r="M34" s="108"/>
    </row>
    <row r="35" spans="2:13">
      <c r="B35" s="48"/>
      <c r="E35" s="108"/>
      <c r="F35" s="109"/>
      <c r="G35" s="108"/>
      <c r="H35" s="108"/>
      <c r="I35" s="108"/>
      <c r="J35" s="108"/>
      <c r="K35" s="108"/>
      <c r="L35" s="108"/>
      <c r="M35" s="108"/>
    </row>
    <row r="36" spans="2:13">
      <c r="B36" s="48"/>
      <c r="E36" s="108"/>
      <c r="F36" s="109"/>
      <c r="G36" s="108"/>
      <c r="H36" s="108"/>
      <c r="I36" s="108"/>
      <c r="J36" s="108"/>
      <c r="K36" s="108"/>
      <c r="L36" s="108"/>
      <c r="M36" s="108"/>
    </row>
    <row r="37" spans="2:13">
      <c r="B37" s="48"/>
      <c r="E37" s="108"/>
      <c r="F37" s="109"/>
      <c r="G37" s="108"/>
      <c r="H37" s="108"/>
      <c r="I37" s="108"/>
      <c r="J37" s="108"/>
      <c r="K37" s="108"/>
      <c r="L37" s="108"/>
      <c r="M37" s="108"/>
    </row>
    <row r="38" spans="2:13">
      <c r="B38" s="48"/>
      <c r="E38" s="108"/>
      <c r="F38" s="109"/>
      <c r="G38" s="108"/>
      <c r="H38" s="108"/>
      <c r="I38" s="108"/>
      <c r="J38" s="108"/>
      <c r="K38" s="108"/>
      <c r="L38" s="108"/>
      <c r="M38" s="108"/>
    </row>
    <row r="39" spans="2:13">
      <c r="B39" s="48"/>
      <c r="E39" s="108"/>
      <c r="F39" s="109"/>
      <c r="G39" s="108"/>
      <c r="H39" s="108"/>
      <c r="I39" s="108"/>
      <c r="J39" s="108"/>
      <c r="K39" s="108"/>
      <c r="L39" s="108"/>
      <c r="M39" s="108"/>
    </row>
    <row r="40" spans="2:13">
      <c r="B40" s="48"/>
      <c r="E40" s="108"/>
      <c r="F40" s="109"/>
      <c r="G40" s="108"/>
      <c r="H40" s="108"/>
      <c r="I40" s="108"/>
      <c r="J40" s="108"/>
      <c r="K40" s="108"/>
      <c r="L40" s="108"/>
      <c r="M40" s="108"/>
    </row>
    <row r="41" spans="2:13">
      <c r="B41" s="48"/>
      <c r="E41" s="108"/>
      <c r="F41" s="109"/>
      <c r="G41" s="108"/>
      <c r="H41" s="108"/>
      <c r="I41" s="108"/>
      <c r="J41" s="108"/>
      <c r="K41" s="108"/>
      <c r="L41" s="108"/>
      <c r="M41" s="108"/>
    </row>
    <row r="42" spans="2:13">
      <c r="B42" s="48"/>
      <c r="E42" s="108"/>
      <c r="F42" s="109"/>
      <c r="G42" s="108"/>
      <c r="H42" s="108"/>
      <c r="I42" s="108"/>
      <c r="J42" s="108"/>
      <c r="K42" s="108"/>
      <c r="L42" s="108"/>
      <c r="M42" s="108"/>
    </row>
    <row r="43" spans="2:13">
      <c r="B43" s="48"/>
      <c r="E43" s="108"/>
      <c r="F43" s="109"/>
      <c r="G43" s="108"/>
      <c r="H43" s="108"/>
      <c r="I43" s="108"/>
      <c r="J43" s="108"/>
      <c r="K43" s="108"/>
      <c r="L43" s="108"/>
      <c r="M43" s="108"/>
    </row>
    <row r="44" spans="2:13">
      <c r="B44" s="48"/>
      <c r="E44" s="108"/>
      <c r="F44" s="109"/>
      <c r="G44" s="108"/>
      <c r="H44" s="108"/>
      <c r="I44" s="108"/>
      <c r="J44" s="108"/>
      <c r="K44" s="108"/>
      <c r="L44" s="108"/>
      <c r="M44" s="108"/>
    </row>
    <row r="45" spans="2:13">
      <c r="B45" s="48"/>
      <c r="E45" s="108"/>
      <c r="F45" s="109"/>
      <c r="G45" s="108"/>
      <c r="H45" s="108"/>
      <c r="I45" s="108"/>
      <c r="J45" s="108"/>
      <c r="K45" s="108"/>
      <c r="L45" s="108"/>
      <c r="M45" s="108"/>
    </row>
    <row r="46" spans="2:13">
      <c r="B46" s="48"/>
      <c r="E46" s="108"/>
      <c r="F46" s="109"/>
      <c r="G46" s="108"/>
      <c r="H46" s="108"/>
      <c r="I46" s="108"/>
      <c r="J46" s="108"/>
      <c r="K46" s="108"/>
      <c r="L46" s="108"/>
      <c r="M46" s="108"/>
    </row>
    <row r="47" spans="2:13">
      <c r="B47" s="48"/>
      <c r="E47" s="108"/>
      <c r="F47" s="109"/>
      <c r="G47" s="108"/>
      <c r="H47" s="108"/>
      <c r="I47" s="108"/>
      <c r="J47" s="108"/>
      <c r="K47" s="108"/>
      <c r="L47" s="108"/>
      <c r="M47" s="108"/>
    </row>
    <row r="48" spans="2:13">
      <c r="B48" s="48"/>
      <c r="E48" s="108"/>
      <c r="F48" s="109"/>
      <c r="G48" s="108"/>
      <c r="H48" s="108"/>
      <c r="I48" s="108"/>
      <c r="J48" s="108"/>
      <c r="K48" s="108"/>
      <c r="L48" s="108"/>
      <c r="M48" s="108"/>
    </row>
    <row r="49" spans="2:13">
      <c r="B49" s="48"/>
      <c r="E49" s="108"/>
      <c r="F49" s="109"/>
      <c r="G49" s="108"/>
      <c r="H49" s="108"/>
      <c r="I49" s="108"/>
      <c r="J49" s="108"/>
      <c r="K49" s="108"/>
      <c r="L49" s="108"/>
      <c r="M49" s="108"/>
    </row>
    <row r="50" spans="2:13">
      <c r="B50" s="48"/>
      <c r="E50" s="108"/>
      <c r="F50" s="109"/>
      <c r="G50" s="108"/>
      <c r="H50" s="108"/>
      <c r="I50" s="108"/>
      <c r="J50" s="108"/>
      <c r="K50" s="108"/>
      <c r="L50" s="108"/>
      <c r="M50" s="108"/>
    </row>
    <row r="51" spans="2:13">
      <c r="B51" s="48"/>
      <c r="E51" s="108"/>
      <c r="F51" s="109"/>
      <c r="G51" s="108"/>
      <c r="H51" s="108"/>
      <c r="I51" s="108"/>
      <c r="J51" s="108"/>
      <c r="K51" s="108"/>
      <c r="L51" s="108"/>
      <c r="M51" s="108"/>
    </row>
    <row r="52" spans="2:13">
      <c r="B52" s="48"/>
      <c r="E52" s="108"/>
      <c r="F52" s="109"/>
      <c r="G52" s="108"/>
      <c r="H52" s="108"/>
      <c r="I52" s="108"/>
      <c r="J52" s="108"/>
      <c r="K52" s="108"/>
      <c r="L52" s="108"/>
      <c r="M52" s="108"/>
    </row>
    <row r="53" spans="2:13">
      <c r="B53" s="48"/>
      <c r="E53" s="108"/>
      <c r="F53" s="109"/>
      <c r="G53" s="108"/>
      <c r="H53" s="108"/>
      <c r="I53" s="108"/>
      <c r="J53" s="108"/>
      <c r="K53" s="108"/>
      <c r="L53" s="108"/>
      <c r="M53" s="108"/>
    </row>
    <row r="54" spans="2:13">
      <c r="B54" s="48"/>
      <c r="E54" s="108"/>
      <c r="F54" s="109"/>
      <c r="G54" s="108"/>
      <c r="H54" s="108"/>
      <c r="I54" s="108"/>
      <c r="J54" s="108"/>
      <c r="K54" s="108"/>
      <c r="L54" s="108"/>
      <c r="M54" s="108"/>
    </row>
    <row r="55" spans="2:13">
      <c r="B55" s="48"/>
      <c r="E55" s="108"/>
      <c r="F55" s="109"/>
      <c r="G55" s="108"/>
      <c r="H55" s="108"/>
      <c r="I55" s="108"/>
      <c r="J55" s="108"/>
      <c r="K55" s="108"/>
      <c r="L55" s="108"/>
      <c r="M55" s="108"/>
    </row>
    <row r="56" spans="2:13">
      <c r="B56" s="48"/>
      <c r="E56" s="108"/>
      <c r="F56" s="109"/>
      <c r="G56" s="108"/>
      <c r="H56" s="108"/>
      <c r="I56" s="108"/>
      <c r="J56" s="108"/>
      <c r="K56" s="108"/>
      <c r="L56" s="108"/>
      <c r="M56" s="108"/>
    </row>
    <row r="57" spans="2:13">
      <c r="B57" s="48"/>
      <c r="E57" s="108"/>
      <c r="F57" s="109"/>
      <c r="G57" s="108"/>
      <c r="H57" s="108"/>
      <c r="I57" s="108"/>
      <c r="J57" s="108"/>
      <c r="K57" s="108"/>
      <c r="L57" s="108"/>
      <c r="M57" s="108"/>
    </row>
    <row r="58" spans="2:13">
      <c r="B58" s="48"/>
      <c r="E58" s="108"/>
      <c r="F58" s="109"/>
      <c r="G58" s="108"/>
      <c r="H58" s="108"/>
      <c r="I58" s="108"/>
      <c r="J58" s="108"/>
      <c r="K58" s="108"/>
      <c r="L58" s="108"/>
      <c r="M58" s="108"/>
    </row>
    <row r="59" spans="2:13">
      <c r="B59" s="48"/>
      <c r="E59" s="108"/>
      <c r="F59" s="109"/>
      <c r="G59" s="108"/>
      <c r="H59" s="108"/>
      <c r="I59" s="108"/>
      <c r="J59" s="108"/>
      <c r="K59" s="108"/>
      <c r="L59" s="108"/>
      <c r="M59" s="108"/>
    </row>
    <row r="60" spans="2:13">
      <c r="B60" s="48"/>
    </row>
    <row r="61" spans="2:13">
      <c r="B61" s="48"/>
    </row>
    <row r="62" spans="2:13">
      <c r="B62" s="48"/>
    </row>
    <row r="63" spans="2:13">
      <c r="B63" s="48"/>
    </row>
    <row r="64" spans="2:13">
      <c r="B64" s="48"/>
    </row>
    <row r="65" spans="2:2">
      <c r="B65" s="48"/>
    </row>
    <row r="66" spans="2:2">
      <c r="B66" s="48"/>
    </row>
    <row r="67" spans="2:2">
      <c r="B67" s="48"/>
    </row>
    <row r="68" spans="2:2">
      <c r="B68" s="48"/>
    </row>
    <row r="69" spans="2:2">
      <c r="B69" s="48"/>
    </row>
    <row r="70" spans="2:2">
      <c r="B70" s="48"/>
    </row>
    <row r="71" spans="2:2">
      <c r="B71" s="48"/>
    </row>
    <row r="72" spans="2:2">
      <c r="B72" s="48"/>
    </row>
    <row r="73" spans="2:2">
      <c r="B73" s="48"/>
    </row>
    <row r="74" spans="2:2">
      <c r="B74" s="48"/>
    </row>
    <row r="75" spans="2:2">
      <c r="B75" s="48"/>
    </row>
    <row r="76" spans="2:2">
      <c r="B76" s="48"/>
    </row>
    <row r="77" spans="2:2">
      <c r="B77" s="48"/>
    </row>
    <row r="78" spans="2:2">
      <c r="B78" s="48"/>
    </row>
    <row r="79" spans="2:2">
      <c r="B79" s="48"/>
    </row>
    <row r="80" spans="2:2">
      <c r="B80" s="48"/>
    </row>
    <row r="81" spans="2:2">
      <c r="B81" s="48"/>
    </row>
    <row r="82" spans="2:2">
      <c r="B82" s="48"/>
    </row>
    <row r="83" spans="2:2">
      <c r="B83" s="48"/>
    </row>
    <row r="84" spans="2:2">
      <c r="B84" s="48"/>
    </row>
    <row r="85" spans="2:2">
      <c r="B85" s="48"/>
    </row>
    <row r="86" spans="2:2">
      <c r="B86" s="48"/>
    </row>
    <row r="87" spans="2:2">
      <c r="B87" s="48"/>
    </row>
    <row r="88" spans="2:2">
      <c r="B88" s="48"/>
    </row>
    <row r="89" spans="2:2">
      <c r="B89" s="48"/>
    </row>
    <row r="90" spans="2:2">
      <c r="B90" s="48"/>
    </row>
    <row r="91" spans="2:2">
      <c r="B91" s="48"/>
    </row>
    <row r="92" spans="2:2">
      <c r="B92" s="48"/>
    </row>
    <row r="93" spans="2:2">
      <c r="B93" s="48"/>
    </row>
    <row r="94" spans="2:2">
      <c r="B94" s="48"/>
    </row>
    <row r="95" spans="2:2">
      <c r="B95" s="48"/>
    </row>
    <row r="96" spans="2:2">
      <c r="B96" s="48"/>
    </row>
    <row r="97" spans="2:2">
      <c r="B97" s="48"/>
    </row>
    <row r="98" spans="2:2">
      <c r="B98" s="48"/>
    </row>
    <row r="99" spans="2:2">
      <c r="B99" s="48"/>
    </row>
    <row r="100" spans="2:2">
      <c r="B100" s="48"/>
    </row>
    <row r="101" spans="2:2">
      <c r="B101" s="48"/>
    </row>
    <row r="102" spans="2:2">
      <c r="B102" s="48"/>
    </row>
    <row r="103" spans="2:2">
      <c r="B103" s="48"/>
    </row>
    <row r="104" spans="2:2">
      <c r="B104" s="48"/>
    </row>
    <row r="105" spans="2:2">
      <c r="B105" s="48"/>
    </row>
    <row r="106" spans="2:2">
      <c r="B106" s="48"/>
    </row>
    <row r="107" spans="2:2">
      <c r="B107" s="48"/>
    </row>
    <row r="108" spans="2:2">
      <c r="B108" s="48"/>
    </row>
    <row r="109" spans="2:2">
      <c r="B109" s="48"/>
    </row>
    <row r="110" spans="2:2">
      <c r="B110" s="48"/>
    </row>
    <row r="111" spans="2:2">
      <c r="B111" s="48"/>
    </row>
    <row r="112" spans="2:2">
      <c r="B112" s="48"/>
    </row>
    <row r="113" spans="2:2">
      <c r="B113" s="48"/>
    </row>
    <row r="114" spans="2:2">
      <c r="B114" s="48"/>
    </row>
    <row r="115" spans="2:2">
      <c r="B115" s="48"/>
    </row>
    <row r="116" spans="2:2">
      <c r="B116" s="48"/>
    </row>
    <row r="117" spans="2:2">
      <c r="B117" s="48"/>
    </row>
    <row r="118" spans="2:2">
      <c r="B118" s="48"/>
    </row>
    <row r="119" spans="2:2">
      <c r="B119" s="48"/>
    </row>
    <row r="120" spans="2:2">
      <c r="B120" s="48"/>
    </row>
    <row r="121" spans="2:2">
      <c r="B121" s="48"/>
    </row>
    <row r="122" spans="2:2">
      <c r="B122" s="48"/>
    </row>
    <row r="123" spans="2:2">
      <c r="B123" s="48"/>
    </row>
    <row r="124" spans="2:2">
      <c r="B124" s="48"/>
    </row>
    <row r="125" spans="2:2">
      <c r="B125" s="48"/>
    </row>
    <row r="126" spans="2:2">
      <c r="B126" s="48"/>
    </row>
    <row r="127" spans="2:2">
      <c r="B127" s="48"/>
    </row>
    <row r="128" spans="2:2">
      <c r="B128" s="48"/>
    </row>
    <row r="129" spans="2:2">
      <c r="B129" s="48"/>
    </row>
    <row r="130" spans="2:2">
      <c r="B130" s="48"/>
    </row>
  </sheetData>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Mathijs Bijkerk</cp:lastModifiedBy>
  <cp:lastPrinted>2015-02-13T09:40:54Z</cp:lastPrinted>
  <dcterms:created xsi:type="dcterms:W3CDTF">2011-10-26T09:05:09Z</dcterms:created>
  <dcterms:modified xsi:type="dcterms:W3CDTF">2024-06-20T10:04:18Z</dcterms:modified>
</cp:coreProperties>
</file>