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ieldenhaan/Projects/etdataset/analyses/"/>
    </mc:Choice>
  </mc:AlternateContent>
  <xr:revisionPtr revIDLastSave="0" documentId="13_ncr:1_{2FA8348B-BFF7-CC40-AE98-72A2F2F5A924}" xr6:coauthVersionLast="45" xr6:coauthVersionMax="45" xr10:uidLastSave="{00000000-0000-0000-0000-000000000000}"/>
  <bookViews>
    <workbookView xWindow="15020" yWindow="460" windowWidth="35020" windowHeight="28340" tabRatio="500" activeTab="5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Dashboard!$E$19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1" i="12" l="1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30" i="12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51" i="9"/>
  <c r="E150" i="9"/>
  <c r="D146" i="9"/>
  <c r="D147" i="9"/>
  <c r="D148" i="9"/>
  <c r="D149" i="9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45" i="9"/>
  <c r="B171" i="9"/>
  <c r="B172" i="9"/>
  <c r="B165" i="9"/>
  <c r="B166" i="9"/>
  <c r="B167" i="9"/>
  <c r="B168" i="9"/>
  <c r="B169" i="9"/>
  <c r="B170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51" i="9"/>
  <c r="B152" i="9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52" i="4"/>
  <c r="C47" i="9" l="1"/>
  <c r="B47" i="9"/>
  <c r="L47" i="4"/>
  <c r="M47" i="4" s="1"/>
  <c r="E47" i="9" l="1"/>
  <c r="A34" i="12" s="1"/>
  <c r="B40" i="9"/>
  <c r="B41" i="9"/>
  <c r="M39" i="4"/>
  <c r="C107" i="9" l="1"/>
  <c r="C108" i="9"/>
  <c r="B107" i="9"/>
  <c r="B108" i="9"/>
  <c r="L108" i="4"/>
  <c r="M108" i="4" s="1"/>
  <c r="L109" i="4"/>
  <c r="M109" i="4" s="1"/>
  <c r="B175" i="9" l="1"/>
  <c r="C175" i="9"/>
  <c r="B176" i="9"/>
  <c r="C176" i="9"/>
  <c r="B177" i="9"/>
  <c r="C177" i="9"/>
  <c r="B178" i="9"/>
  <c r="E178" i="9" s="1"/>
  <c r="C178" i="9"/>
  <c r="B179" i="9"/>
  <c r="E179" i="9" s="1"/>
  <c r="C179" i="9"/>
  <c r="B180" i="9"/>
  <c r="E180" i="9" s="1"/>
  <c r="C180" i="9"/>
  <c r="B181" i="9"/>
  <c r="E181" i="9" s="1"/>
  <c r="C181" i="9"/>
  <c r="B120" i="9"/>
  <c r="C120" i="9"/>
  <c r="B121" i="9"/>
  <c r="C121" i="9"/>
  <c r="B122" i="9"/>
  <c r="C122" i="9"/>
  <c r="B123" i="9"/>
  <c r="C123" i="9"/>
  <c r="B124" i="9"/>
  <c r="E124" i="9" s="1"/>
  <c r="C124" i="9"/>
  <c r="B125" i="9"/>
  <c r="E125" i="9" s="1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73" i="9"/>
  <c r="E173" i="9" s="1"/>
  <c r="C173" i="9"/>
  <c r="B174" i="9"/>
  <c r="C174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C105" i="9"/>
  <c r="B106" i="9"/>
  <c r="C106" i="9"/>
  <c r="E107" i="9"/>
  <c r="A93" i="12" s="1"/>
  <c r="E108" i="9"/>
  <c r="A94" i="12" s="1"/>
  <c r="B111" i="9"/>
  <c r="C111" i="9"/>
  <c r="B112" i="9"/>
  <c r="C112" i="9"/>
  <c r="B113" i="9"/>
  <c r="C113" i="9"/>
  <c r="B114" i="9"/>
  <c r="C114" i="9"/>
  <c r="B115" i="9"/>
  <c r="C115" i="9"/>
  <c r="B116" i="9"/>
  <c r="E116" i="9" s="1"/>
  <c r="C116" i="9"/>
  <c r="B117" i="9"/>
  <c r="E117" i="9" s="1"/>
  <c r="C117" i="9"/>
  <c r="B118" i="9"/>
  <c r="C118" i="9"/>
  <c r="B119" i="9"/>
  <c r="C119" i="9"/>
  <c r="E91" i="4"/>
  <c r="E93" i="4"/>
  <c r="C92" i="9" s="1"/>
  <c r="E105" i="4"/>
  <c r="C104" i="9" s="1"/>
  <c r="E102" i="4"/>
  <c r="L102" i="4" s="1"/>
  <c r="E99" i="4"/>
  <c r="L99" i="4" s="1"/>
  <c r="E96" i="4"/>
  <c r="C95" i="9" s="1"/>
  <c r="E103" i="4"/>
  <c r="L103" i="4" s="1"/>
  <c r="E100" i="4"/>
  <c r="C99" i="9" s="1"/>
  <c r="E97" i="4"/>
  <c r="E98" i="4" s="1"/>
  <c r="C97" i="9" s="1"/>
  <c r="E94" i="4"/>
  <c r="C93" i="9" s="1"/>
  <c r="E92" i="4" l="1"/>
  <c r="E128" i="9"/>
  <c r="A108" i="12" s="1"/>
  <c r="E120" i="9"/>
  <c r="A102" i="12" s="1"/>
  <c r="L93" i="4"/>
  <c r="K100" i="4"/>
  <c r="C101" i="9"/>
  <c r="L91" i="4"/>
  <c r="C98" i="9"/>
  <c r="E98" i="9" s="1"/>
  <c r="A84" i="12" s="1"/>
  <c r="L100" i="4"/>
  <c r="E101" i="9"/>
  <c r="A87" i="12" s="1"/>
  <c r="E118" i="9"/>
  <c r="A100" i="12" s="1"/>
  <c r="E149" i="9"/>
  <c r="A129" i="12" s="1"/>
  <c r="E147" i="9"/>
  <c r="A127" i="12" s="1"/>
  <c r="E145" i="9"/>
  <c r="A125" i="12" s="1"/>
  <c r="E143" i="9"/>
  <c r="A123" i="12" s="1"/>
  <c r="E139" i="9"/>
  <c r="A119" i="12" s="1"/>
  <c r="E135" i="9"/>
  <c r="A115" i="12" s="1"/>
  <c r="E119" i="9"/>
  <c r="A101" i="12" s="1"/>
  <c r="E111" i="9"/>
  <c r="A95" i="12" s="1"/>
  <c r="E146" i="9"/>
  <c r="A126" i="12" s="1"/>
  <c r="E127" i="9"/>
  <c r="A107" i="12" s="1"/>
  <c r="E123" i="9"/>
  <c r="A105" i="12" s="1"/>
  <c r="E121" i="9"/>
  <c r="A103" i="12" s="1"/>
  <c r="L105" i="4"/>
  <c r="E97" i="9"/>
  <c r="A83" i="12" s="1"/>
  <c r="K103" i="4"/>
  <c r="E115" i="9"/>
  <c r="A99" i="12" s="1"/>
  <c r="E129" i="9"/>
  <c r="A109" i="12" s="1"/>
  <c r="E177" i="9"/>
  <c r="A155" i="12" s="1"/>
  <c r="E175" i="9"/>
  <c r="A153" i="12" s="1"/>
  <c r="E106" i="9"/>
  <c r="A92" i="12" s="1"/>
  <c r="E174" i="9"/>
  <c r="A152" i="12" s="1"/>
  <c r="E93" i="9"/>
  <c r="A79" i="12" s="1"/>
  <c r="E140" i="9"/>
  <c r="A120" i="12" s="1"/>
  <c r="E133" i="9"/>
  <c r="A113" i="12" s="1"/>
  <c r="E131" i="9"/>
  <c r="A111" i="12" s="1"/>
  <c r="E126" i="9"/>
  <c r="A106" i="12" s="1"/>
  <c r="E114" i="9"/>
  <c r="A98" i="12" s="1"/>
  <c r="E112" i="9"/>
  <c r="A96" i="12" s="1"/>
  <c r="E105" i="9"/>
  <c r="A91" i="12" s="1"/>
  <c r="E136" i="9"/>
  <c r="A116" i="12" s="1"/>
  <c r="E134" i="9"/>
  <c r="A114" i="12" s="1"/>
  <c r="E130" i="9"/>
  <c r="A110" i="12" s="1"/>
  <c r="K91" i="4"/>
  <c r="C91" i="9"/>
  <c r="E91" i="9" s="1"/>
  <c r="A77" i="12" s="1"/>
  <c r="E92" i="9"/>
  <c r="A78" i="12" s="1"/>
  <c r="L97" i="4"/>
  <c r="E141" i="9"/>
  <c r="A121" i="12" s="1"/>
  <c r="E176" i="9"/>
  <c r="A154" i="12" s="1"/>
  <c r="L94" i="4"/>
  <c r="L98" i="4"/>
  <c r="K94" i="4"/>
  <c r="E113" i="9"/>
  <c r="A97" i="12" s="1"/>
  <c r="E104" i="9"/>
  <c r="A90" i="12" s="1"/>
  <c r="C102" i="9"/>
  <c r="E102" i="9" s="1"/>
  <c r="A88" i="12" s="1"/>
  <c r="E99" i="9"/>
  <c r="A85" i="12" s="1"/>
  <c r="E144" i="9"/>
  <c r="A124" i="12" s="1"/>
  <c r="E142" i="9"/>
  <c r="A122" i="12" s="1"/>
  <c r="E137" i="9"/>
  <c r="A117" i="12" s="1"/>
  <c r="E122" i="9"/>
  <c r="A104" i="12" s="1"/>
  <c r="L96" i="4"/>
  <c r="E95" i="9"/>
  <c r="A81" i="12" s="1"/>
  <c r="C90" i="9"/>
  <c r="E90" i="9" s="1"/>
  <c r="A76" i="12" s="1"/>
  <c r="C96" i="9"/>
  <c r="E96" i="9" s="1"/>
  <c r="A82" i="12" s="1"/>
  <c r="E148" i="9"/>
  <c r="A128" i="12" s="1"/>
  <c r="E132" i="9"/>
  <c r="A112" i="12" s="1"/>
  <c r="K97" i="4"/>
  <c r="E138" i="9"/>
  <c r="A118" i="12" s="1"/>
  <c r="L92" i="4"/>
  <c r="E95" i="4"/>
  <c r="E104" i="4"/>
  <c r="E101" i="4"/>
  <c r="E65" i="4"/>
  <c r="C100" i="9" l="1"/>
  <c r="E100" i="9" s="1"/>
  <c r="A86" i="12" s="1"/>
  <c r="L101" i="4"/>
  <c r="C103" i="9"/>
  <c r="E103" i="9" s="1"/>
  <c r="A89" i="12" s="1"/>
  <c r="L104" i="4"/>
  <c r="L95" i="4"/>
  <c r="C94" i="9"/>
  <c r="E94" i="9" s="1"/>
  <c r="A80" i="12" s="1"/>
  <c r="B84" i="9"/>
  <c r="C84" i="9"/>
  <c r="B85" i="9"/>
  <c r="C85" i="9"/>
  <c r="B86" i="9"/>
  <c r="C86" i="9"/>
  <c r="B87" i="9"/>
  <c r="C87" i="9"/>
  <c r="B88" i="9"/>
  <c r="C88" i="9"/>
  <c r="B89" i="9"/>
  <c r="C89" i="9"/>
  <c r="B58" i="9"/>
  <c r="C58" i="9"/>
  <c r="B59" i="9"/>
  <c r="C59" i="9"/>
  <c r="B60" i="9"/>
  <c r="B61" i="9"/>
  <c r="B62" i="9"/>
  <c r="B63" i="9"/>
  <c r="B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E65" i="9" l="1"/>
  <c r="E59" i="9"/>
  <c r="E70" i="9"/>
  <c r="A56" i="12" s="1"/>
  <c r="E76" i="9"/>
  <c r="A62" i="12" s="1"/>
  <c r="E58" i="9"/>
  <c r="E88" i="9"/>
  <c r="A74" i="12" s="1"/>
  <c r="E86" i="9"/>
  <c r="A72" i="12" s="1"/>
  <c r="E84" i="9"/>
  <c r="A70" i="12" s="1"/>
  <c r="E78" i="9"/>
  <c r="A64" i="12" s="1"/>
  <c r="E73" i="9"/>
  <c r="A59" i="12" s="1"/>
  <c r="E81" i="9"/>
  <c r="A67" i="12" s="1"/>
  <c r="E79" i="9"/>
  <c r="A65" i="12" s="1"/>
  <c r="E77" i="9"/>
  <c r="A63" i="12" s="1"/>
  <c r="E72" i="9"/>
  <c r="A58" i="12" s="1"/>
  <c r="E68" i="9"/>
  <c r="A54" i="12" s="1"/>
  <c r="E66" i="9"/>
  <c r="E89" i="9"/>
  <c r="A75" i="12" s="1"/>
  <c r="E87" i="9"/>
  <c r="A73" i="12" s="1"/>
  <c r="E82" i="9"/>
  <c r="A68" i="12" s="1"/>
  <c r="E71" i="9"/>
  <c r="A57" i="12" s="1"/>
  <c r="E69" i="9"/>
  <c r="A55" i="12" s="1"/>
  <c r="E67" i="9"/>
  <c r="A53" i="12" s="1"/>
  <c r="E83" i="9"/>
  <c r="A69" i="12" s="1"/>
  <c r="E80" i="9"/>
  <c r="A66" i="12" s="1"/>
  <c r="E75" i="9"/>
  <c r="A61" i="12" s="1"/>
  <c r="E85" i="9"/>
  <c r="A71" i="12" s="1"/>
  <c r="E74" i="9"/>
  <c r="A60" i="12" s="1"/>
  <c r="E64" i="4" l="1"/>
  <c r="C63" i="9" s="1"/>
  <c r="E63" i="9" s="1"/>
  <c r="E63" i="4"/>
  <c r="C62" i="9" s="1"/>
  <c r="E62" i="9" s="1"/>
  <c r="E62" i="4"/>
  <c r="C61" i="9" s="1"/>
  <c r="E61" i="9" s="1"/>
  <c r="E61" i="4"/>
  <c r="C64" i="9" l="1"/>
  <c r="E64" i="9" s="1"/>
  <c r="C60" i="9"/>
  <c r="E60" i="9" s="1"/>
  <c r="C56" i="9"/>
  <c r="L56" i="4"/>
  <c r="M56" i="4" s="1"/>
  <c r="B56" i="9" l="1"/>
  <c r="A1" i="12" l="1"/>
  <c r="L179" i="4" l="1"/>
  <c r="L150" i="4"/>
  <c r="L137" i="4"/>
  <c r="L133" i="4"/>
  <c r="L120" i="4"/>
  <c r="L113" i="4"/>
  <c r="L114" i="4"/>
  <c r="L115" i="4"/>
  <c r="L116" i="4"/>
  <c r="L112" i="4"/>
  <c r="L59" i="4"/>
  <c r="L60" i="4"/>
  <c r="L44" i="4"/>
  <c r="M44" i="4" s="1"/>
  <c r="L45" i="4"/>
  <c r="M45" i="4" s="1"/>
  <c r="L46" i="4"/>
  <c r="M46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4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M40" i="4" s="1"/>
  <c r="L19" i="4"/>
  <c r="M27" i="4" l="1"/>
  <c r="M150" i="4"/>
  <c r="L134" i="4"/>
  <c r="M134" i="4" s="1"/>
  <c r="L135" i="4"/>
  <c r="M135" i="4" s="1"/>
  <c r="L136" i="4"/>
  <c r="M136" i="4" s="1"/>
  <c r="M137" i="4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C12" i="9" l="1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8" i="9"/>
  <c r="C49" i="9"/>
  <c r="C50" i="9"/>
  <c r="C51" i="9"/>
  <c r="C52" i="9"/>
  <c r="C53" i="9"/>
  <c r="C54" i="9"/>
  <c r="C55" i="9"/>
  <c r="E56" i="9"/>
  <c r="A43" i="12" s="1"/>
  <c r="C57" i="9"/>
  <c r="B12" i="9"/>
  <c r="B13" i="9"/>
  <c r="B15" i="9"/>
  <c r="B16" i="9"/>
  <c r="B17" i="9"/>
  <c r="B18" i="9"/>
  <c r="E18" i="9" s="1"/>
  <c r="B19" i="9"/>
  <c r="E19" i="9" s="1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E41" i="9"/>
  <c r="A29" i="12" s="1"/>
  <c r="B42" i="9"/>
  <c r="E42" i="9" s="1"/>
  <c r="B43" i="9"/>
  <c r="B44" i="9"/>
  <c r="B45" i="9"/>
  <c r="B46" i="9"/>
  <c r="B48" i="9"/>
  <c r="B49" i="9"/>
  <c r="B50" i="9"/>
  <c r="B51" i="9"/>
  <c r="B52" i="9"/>
  <c r="B53" i="9"/>
  <c r="B54" i="9"/>
  <c r="B55" i="9"/>
  <c r="B57" i="9"/>
  <c r="E57" i="9" s="1"/>
  <c r="A44" i="12"/>
  <c r="A48" i="12"/>
  <c r="A51" i="12"/>
  <c r="A52" i="12"/>
  <c r="E30" i="9" l="1"/>
  <c r="A18" i="12" s="1"/>
  <c r="E34" i="9"/>
  <c r="A22" i="12" s="1"/>
  <c r="E38" i="9"/>
  <c r="A26" i="12" s="1"/>
  <c r="E53" i="9"/>
  <c r="A40" i="12" s="1"/>
  <c r="E46" i="9"/>
  <c r="A33" i="12" s="1"/>
  <c r="E27" i="9"/>
  <c r="A15" i="12" s="1"/>
  <c r="E23" i="9"/>
  <c r="A11" i="12" s="1"/>
  <c r="A49" i="12"/>
  <c r="E55" i="9"/>
  <c r="A42" i="12" s="1"/>
  <c r="E51" i="9"/>
  <c r="A38" i="12" s="1"/>
  <c r="E48" i="9"/>
  <c r="A35" i="12" s="1"/>
  <c r="E44" i="9"/>
  <c r="A31" i="12" s="1"/>
  <c r="E17" i="9"/>
  <c r="A7" i="12" s="1"/>
  <c r="E15" i="9"/>
  <c r="A5" i="12" s="1"/>
  <c r="A46" i="12"/>
  <c r="E37" i="9"/>
  <c r="A25" i="12" s="1"/>
  <c r="E33" i="9"/>
  <c r="A21" i="12" s="1"/>
  <c r="E29" i="9"/>
  <c r="A17" i="12" s="1"/>
  <c r="E52" i="9"/>
  <c r="A39" i="12" s="1"/>
  <c r="E49" i="9"/>
  <c r="A36" i="12" s="1"/>
  <c r="E45" i="9"/>
  <c r="A32" i="12" s="1"/>
  <c r="E26" i="9"/>
  <c r="A14" i="12" s="1"/>
  <c r="E22" i="9"/>
  <c r="A10" i="12" s="1"/>
  <c r="E13" i="9"/>
  <c r="A4" i="12" s="1"/>
  <c r="E40" i="9"/>
  <c r="A28" i="12" s="1"/>
  <c r="E36" i="9"/>
  <c r="A24" i="12" s="1"/>
  <c r="E32" i="9"/>
  <c r="A20" i="12" s="1"/>
  <c r="E25" i="9"/>
  <c r="A13" i="12" s="1"/>
  <c r="E21" i="9"/>
  <c r="A9" i="12" s="1"/>
  <c r="E12" i="9"/>
  <c r="A3" i="12" s="1"/>
  <c r="E54" i="9"/>
  <c r="A41" i="12" s="1"/>
  <c r="E50" i="9"/>
  <c r="A37" i="12" s="1"/>
  <c r="E43" i="9"/>
  <c r="A30" i="12" s="1"/>
  <c r="A50" i="12"/>
  <c r="E39" i="9"/>
  <c r="A27" i="12" s="1"/>
  <c r="E35" i="9"/>
  <c r="A23" i="12" s="1"/>
  <c r="E31" i="9"/>
  <c r="A19" i="12" s="1"/>
  <c r="E28" i="9"/>
  <c r="A16" i="12" s="1"/>
  <c r="E24" i="9"/>
  <c r="A12" i="12" s="1"/>
  <c r="E20" i="9"/>
  <c r="A8" i="12" s="1"/>
  <c r="E16" i="9"/>
  <c r="A6" i="12" s="1"/>
  <c r="M113" i="4"/>
  <c r="M114" i="4"/>
  <c r="L178" i="4"/>
  <c r="M178" i="4" s="1"/>
  <c r="M179" i="4"/>
  <c r="L180" i="4"/>
  <c r="M180" i="4" s="1"/>
  <c r="M133" i="4"/>
  <c r="L177" i="4"/>
  <c r="M177" i="4" s="1"/>
  <c r="A47" i="12"/>
  <c r="A45" i="12"/>
  <c r="M60" i="4"/>
  <c r="M37" i="4"/>
  <c r="C11" i="9"/>
  <c r="B11" i="9"/>
  <c r="L128" i="4"/>
  <c r="M128" i="4" s="1"/>
  <c r="L129" i="4"/>
  <c r="M129" i="4" s="1"/>
  <c r="L130" i="4"/>
  <c r="M130" i="4" s="1"/>
  <c r="L131" i="4"/>
  <c r="M131" i="4" s="1"/>
  <c r="L132" i="4"/>
  <c r="M132" i="4" s="1"/>
  <c r="L127" i="4"/>
  <c r="M127" i="4" s="1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8" i="4"/>
  <c r="M20" i="4"/>
  <c r="L122" i="4"/>
  <c r="M122" i="4" s="1"/>
  <c r="L121" i="4"/>
  <c r="M121" i="4" s="1"/>
  <c r="M120" i="4"/>
  <c r="L119" i="4"/>
  <c r="M119" i="4" s="1"/>
  <c r="M115" i="4"/>
  <c r="M112" i="4"/>
  <c r="L107" i="4"/>
  <c r="M107" i="4" s="1"/>
  <c r="L106" i="4"/>
  <c r="M106" i="4" s="1"/>
  <c r="M59" i="4"/>
  <c r="L124" i="4"/>
  <c r="M124" i="4" s="1"/>
  <c r="L123" i="4"/>
  <c r="M123" i="4" s="1"/>
  <c r="M43" i="4"/>
  <c r="M116" i="4"/>
  <c r="M19" i="4"/>
  <c r="E11" i="9" l="1"/>
  <c r="A2" i="12" s="1"/>
</calcChain>
</file>

<file path=xl/sharedStrings.xml><?xml version="1.0" encoding="utf-8"?>
<sst xmlns="http://schemas.openxmlformats.org/spreadsheetml/2006/main" count="507" uniqueCount="250">
  <si>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</si>
  <si>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</si>
  <si>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</si>
  <si>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</si>
  <si>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</si>
  <si>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</si>
  <si>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</si>
  <si>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</si>
  <si>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</si>
  <si>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</si>
  <si>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</si>
  <si>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</si>
  <si>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</si>
  <si>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</si>
  <si>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</si>
  <si>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</si>
  <si>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</si>
  <si>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</si>
  <si>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</si>
  <si>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</si>
  <si>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</si>
  <si>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</si>
  <si>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</si>
  <si>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</si>
  <si>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</si>
  <si>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</si>
  <si>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</si>
  <si>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</si>
  <si>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</si>
  <si>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</si>
  <si>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</si>
  <si>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</si>
  <si>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</si>
  <si>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</si>
  <si>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</si>
  <si>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</si>
  <si>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</si>
  <si>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</si>
  <si>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</si>
  <si>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</si>
  <si>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</si>
  <si>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</si>
  <si>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</si>
  <si>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</si>
  <si>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</si>
  <si>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</si>
  <si>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</si>
  <si>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</si>
  <si>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</si>
  <si>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</si>
  <si>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</si>
  <si>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</si>
  <si>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</si>
  <si>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</si>
  <si>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</si>
  <si>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</si>
  <si>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</si>
  <si>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</si>
  <si>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</si>
  <si>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</si>
  <si>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</si>
  <si>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</si>
  <si>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</si>
  <si>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</si>
  <si>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</si>
  <si>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</si>
  <si>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</si>
  <si>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</si>
  <si>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areable_land</t>
  </si>
  <si>
    <t>coast_line</t>
  </si>
  <si>
    <t>buildings_insulation_employment_constant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</si>
  <si>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</si>
  <si>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</si>
  <si>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</si>
  <si>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</si>
  <si>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</si>
  <si>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</si>
  <si>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</si>
  <si>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</si>
  <si>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</si>
  <si>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</si>
  <si>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</si>
  <si>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</si>
  <si>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</si>
  <si>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</si>
  <si>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</si>
  <si>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</si>
  <si>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</si>
  <si>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</si>
  <si>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</si>
  <si>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</si>
  <si>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</si>
  <si>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</si>
  <si>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</si>
  <si>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</si>
  <si>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</si>
  <si>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</si>
  <si>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</si>
  <si>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</si>
  <si>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</si>
  <si>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</si>
  <si>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</si>
  <si>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</si>
  <si>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</si>
  <si>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</si>
  <si>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</si>
  <si>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</si>
  <si>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</si>
  <si>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</si>
  <si>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</si>
  <si>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</si>
  <si>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</si>
  <si>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</si>
  <si>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</si>
  <si>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</si>
  <si>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</si>
  <si>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</si>
  <si>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</si>
  <si>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</si>
  <si>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</si>
  <si>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</si>
  <si>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</si>
  <si>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</si>
  <si>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ccs_cost_in_industry</t>
  </si>
  <si>
    <t>euro/tonne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</si>
  <si>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</si>
  <si>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</si>
  <si>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</si>
  <si>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</si>
  <si>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</si>
  <si>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</si>
  <si>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</si>
  <si>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</si>
  <si>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</si>
  <si>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</si>
  <si>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</si>
  <si>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</si>
  <si>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</si>
  <si>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</si>
  <si>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</si>
  <si>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</si>
  <si>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</si>
  <si>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</si>
  <si>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</si>
  <si>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</si>
  <si>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</si>
  <si>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</si>
  <si>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</si>
  <si>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</si>
  <si>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other_emission_agriculture</t>
  </si>
  <si>
    <t>other_emission_built_environment</t>
  </si>
  <si>
    <t>other_emission_industry_energy</t>
  </si>
  <si>
    <t>other_emission_transport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</si>
  <si>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</si>
  <si>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</si>
  <si>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</si>
  <si>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</si>
  <si>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</si>
  <si>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</si>
  <si>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</si>
  <si>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</si>
  <si>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</si>
  <si>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</si>
  <si>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example</t>
  </si>
  <si>
    <t>the split between housing types is taken from the residences analysis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</si>
  <si>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</si>
  <si>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</si>
  <si>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</si>
  <si>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</si>
  <si>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</si>
  <si>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typical_useful_demand_space_heating_corner_house</t>
  </si>
  <si>
    <t>typical_useful_demand_space_heating_apartment</t>
  </si>
  <si>
    <t>typical_useful_demand_space_heating_detached_house</t>
  </si>
  <si>
    <t>typical_useful_demand_space_heating_semi_detached_house</t>
  </si>
  <si>
    <t>typical_useful_demand_space_heating_terraced_house</t>
  </si>
  <si>
    <t>typical_roof_surface_apartment_available_for_pv</t>
  </si>
  <si>
    <t>typical_roof_surface_corner_house_available_for_pv</t>
  </si>
  <si>
    <t>typical_roof_surface_detached_house_available_for_pv</t>
  </si>
  <si>
    <t>typical_roof_surface_semi_detached_house_available_for_pv</t>
  </si>
  <si>
    <t>heat_demand_reduction_medium_insulation_apartments</t>
  </si>
  <si>
    <t>heat_demand_reduction_medium_insulation_terraced_house</t>
  </si>
  <si>
    <t>heat_demand_reduction_medium_insulation_semi_detached_house</t>
  </si>
  <si>
    <t>heat_demand_reduction_medium_insulation_detached_house</t>
  </si>
  <si>
    <t>heat_demand_reduction_medium_insulation_corner_house</t>
  </si>
  <si>
    <t>insulation_detached_houses_start_value</t>
  </si>
  <si>
    <t>insulation_apartments_start_value</t>
  </si>
  <si>
    <t>heat_demand_reduction_high_insulation_apartments</t>
  </si>
  <si>
    <t>heat_demand_reduction_high_insulation_corner_house</t>
  </si>
  <si>
    <t>heat_demand_reduction_high_insulation_detached_house</t>
  </si>
  <si>
    <t>heat_demand_reduction_high_insulation_semi_detached_house</t>
  </si>
  <si>
    <t>heat_demand_reduction_high_insulation_terraced_house</t>
  </si>
  <si>
    <t>insulation_corner_houses_start_value</t>
  </si>
  <si>
    <t>insulation_semi_detached_houses_start_value</t>
  </si>
  <si>
    <t>insulation_terraced_houses_start_value</t>
  </si>
  <si>
    <t>insulation_detached_houses_low_share</t>
  </si>
  <si>
    <t>insulation_detached_houses_medium_share</t>
  </si>
  <si>
    <t>insulation_detached_houses_high_share</t>
  </si>
  <si>
    <t>insulation_apartments_low_share</t>
  </si>
  <si>
    <t>insulation_apartments_medium_share</t>
  </si>
  <si>
    <t>insulation_apartments_high_share</t>
  </si>
  <si>
    <t>insulation_semi_detached_houses_low_share</t>
  </si>
  <si>
    <t>insulation_semi_detached_houses_medium_share</t>
  </si>
  <si>
    <t>insulation_semi_detached_houses_high_share</t>
  </si>
  <si>
    <t>insulation_corner_houses_low_share</t>
  </si>
  <si>
    <t>insulation_corner_houses_medium_share</t>
  </si>
  <si>
    <t>insulation_corner_houses_high_share</t>
  </si>
  <si>
    <t>insulation_terraced_houses_low_share</t>
  </si>
  <si>
    <t>insulation_terraced_houses_medium_share</t>
  </si>
  <si>
    <t>insulation_terraced_houses_high_share</t>
  </si>
  <si>
    <t>insulation_buildings_start_value</t>
  </si>
  <si>
    <t>heat_demand_reduction_high_insulation_buildings</t>
  </si>
  <si>
    <t>Add new insulation attributes for households and buildings</t>
  </si>
  <si>
    <t>typical_roof_surface_terraced_house_available_for_pv</t>
  </si>
  <si>
    <t>has_coal_oil_for_heating_built_environment</t>
  </si>
  <si>
    <t>households_insulation_employment_constant</t>
  </si>
  <si>
    <t>Replace land available for solar and wind attributes by total land area attribute</t>
  </si>
  <si>
    <t>total_land_area</t>
  </si>
  <si>
    <t>November 14, 2019</t>
  </si>
  <si>
    <t>Replace has_climate by has_weather_curves attribute</t>
  </si>
  <si>
    <t>has_weather_curves</t>
  </si>
  <si>
    <t>February 25, 2020</t>
  </si>
  <si>
    <t>Add heat infrastructure attributes</t>
  </si>
  <si>
    <t>heat_share_of_apartments_with_block_heating</t>
  </si>
  <si>
    <t>heat_length_of_distribution_pipelines_in_meter_per_residence_object_first_bracket</t>
  </si>
  <si>
    <t>heat_length_of_distribution_pipelines_in_meter_per_residence_object_second_bracket</t>
  </si>
  <si>
    <t>heat_length_of_distribution_pipelines_in_meter_per_residence_object_third_bracket</t>
  </si>
  <si>
    <t>heat_length_of_distribution_pipelines_in_meter_per_residence_object_fourth_bracket</t>
  </si>
  <si>
    <t>heat_length_of_distribution_pipelines_in_meter_per_residence_object_fifth_bracket</t>
  </si>
  <si>
    <t>heat_length_of_connection_pipelines_in_meter_per_residence_first_bracket</t>
  </si>
  <si>
    <t>heat_length_of_connection_pipelines_in_meter_per_residence_second_bracket</t>
  </si>
  <si>
    <t>heat_length_of_connection_pipelines_in_meter_per_residence_third_bracket</t>
  </si>
  <si>
    <t>heat_length_of_connection_pipelines_in_meter_per_residence_fourth_bracket</t>
  </si>
  <si>
    <t>heat_length_of_connection_pipelines_in_meter_per_residence_fifth_bracket</t>
  </si>
  <si>
    <t>heat_households_indoor_pipelines_investment_costs_with_block_heating_eur</t>
  </si>
  <si>
    <t>heat_households_indoor_pipelines_investment_costs_without_block_heating_eur</t>
  </si>
  <si>
    <t>heat_buildings_indoor_investment_costs_eur_per_kw</t>
  </si>
  <si>
    <t>heat_buildings_heat_meter_investment_costs_eur_per_kw</t>
  </si>
  <si>
    <t>heat_buildings_heat_meter_investment_costs_eur_per_connection</t>
  </si>
  <si>
    <t>heat_exchanger_station_investment_costs_eur_per_kw</t>
  </si>
  <si>
    <t>heat_sub_station_investment_costs_eur_per_kw</t>
  </si>
  <si>
    <t>heat_distribution_pipelines_investment_costs_eur_per_meter</t>
  </si>
  <si>
    <t>heat_primary_pipelines_investment_costs_per_kw</t>
  </si>
  <si>
    <t>heat_yearly_indoor_infrastructure_maintenance_costs_factor</t>
  </si>
  <si>
    <t>heat_yearly_outdoor_infrastructure_maintenance_costs_factor</t>
  </si>
  <si>
    <t>share</t>
  </si>
  <si>
    <t>meter/(house or building)</t>
  </si>
  <si>
    <t>euro/kw</t>
  </si>
  <si>
    <t>euro/building</t>
  </si>
  <si>
    <t>euro/meter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</si>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</sst>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NumberFormat="1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3" fontId="7" fillId="0" borderId="12" xfId="0" applyNumberFormat="1" applyFont="1" applyFill="1" applyBorder="1" applyAlignment="1">
      <alignment horizontal="left" wrapText="1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2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NumberFormat="1" applyFill="1" applyBorder="1" applyAlignment="1">
      <alignment horizontal="right"/>
    </xf>
    <xf numFmtId="0" fontId="0" fillId="0" borderId="25" xfId="0" applyNumberForma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25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10" fontId="0" fillId="0" borderId="19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/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27</v>
      </c>
      <c r="D4" s="5"/>
      <c r="F4" s="6"/>
      <c r="G4" s="7"/>
      <c r="H4" s="6"/>
    </row>
    <row r="5" spans="2:8" x14ac:dyDescent="0.2">
      <c r="B5" s="8" t="s">
        <v>6</v>
      </c>
      <c r="C5" s="10" t="s">
        <v>28</v>
      </c>
      <c r="D5" s="9"/>
      <c r="F5" s="7"/>
      <c r="G5" s="7"/>
      <c r="H5" s="7"/>
    </row>
    <row r="6" spans="2:8" x14ac:dyDescent="0.2">
      <c r="B6" s="8" t="s">
        <v>7</v>
      </c>
      <c r="C6" s="7" t="s">
        <v>26</v>
      </c>
      <c r="D6" s="9"/>
      <c r="F6" s="7"/>
      <c r="G6" s="7"/>
      <c r="H6" s="7"/>
    </row>
    <row r="7" spans="2:8" x14ac:dyDescent="0.2">
      <c r="B7" s="11" t="s">
        <v>8</v>
      </c>
      <c r="C7" s="12" t="s">
        <v>9</v>
      </c>
      <c r="D7" s="13"/>
      <c r="F7" s="7"/>
      <c r="G7" s="7"/>
      <c r="H7" s="7"/>
    </row>
    <row r="9" spans="2:8" x14ac:dyDescent="0.2">
      <c r="B9" s="3" t="s">
        <v>10</v>
      </c>
      <c r="C9" s="4"/>
      <c r="D9" s="5"/>
    </row>
    <row r="10" spans="2:8" x14ac:dyDescent="0.2">
      <c r="B10" s="14"/>
      <c r="C10" s="7"/>
      <c r="D10" s="9"/>
    </row>
    <row r="11" spans="2:8" x14ac:dyDescent="0.2">
      <c r="B11" s="14" t="s">
        <v>11</v>
      </c>
      <c r="C11" s="15" t="s">
        <v>12</v>
      </c>
      <c r="D11" s="9"/>
    </row>
    <row r="12" spans="2:8" ht="17" thickBot="1" x14ac:dyDescent="0.25">
      <c r="B12" s="14"/>
      <c r="C12" s="6" t="s">
        <v>13</v>
      </c>
      <c r="D12" s="9"/>
    </row>
    <row r="13" spans="2:8" ht="17" thickBot="1" x14ac:dyDescent="0.25">
      <c r="B13" s="14"/>
      <c r="C13" s="16" t="s">
        <v>14</v>
      </c>
      <c r="D13" s="9"/>
    </row>
    <row r="14" spans="2:8" x14ac:dyDescent="0.2">
      <c r="B14" s="14"/>
      <c r="C14" s="7" t="s">
        <v>15</v>
      </c>
      <c r="D14" s="9"/>
    </row>
    <row r="15" spans="2:8" x14ac:dyDescent="0.2">
      <c r="B15" s="14"/>
      <c r="C15" s="7"/>
      <c r="D15" s="9"/>
    </row>
    <row r="16" spans="2:8" x14ac:dyDescent="0.2">
      <c r="B16" s="14" t="s">
        <v>16</v>
      </c>
      <c r="C16" s="17" t="s">
        <v>17</v>
      </c>
      <c r="D16" s="9"/>
    </row>
    <row r="17" spans="2:4" x14ac:dyDescent="0.2">
      <c r="B17" s="14"/>
      <c r="C17" s="18" t="s">
        <v>18</v>
      </c>
      <c r="D17" s="9"/>
    </row>
    <row r="18" spans="2:4" x14ac:dyDescent="0.2">
      <c r="B18" s="14"/>
      <c r="C18" s="19" t="s">
        <v>19</v>
      </c>
      <c r="D18" s="9"/>
    </row>
    <row r="19" spans="2:4" x14ac:dyDescent="0.2">
      <c r="B19" s="14"/>
      <c r="C19" s="20" t="s">
        <v>20</v>
      </c>
      <c r="D19" s="9"/>
    </row>
    <row r="20" spans="2:4" x14ac:dyDescent="0.2">
      <c r="B20" s="21"/>
      <c r="C20" s="22" t="s">
        <v>21</v>
      </c>
      <c r="D20" s="9"/>
    </row>
    <row r="21" spans="2:4" x14ac:dyDescent="0.2">
      <c r="B21" s="21"/>
      <c r="C21" s="23" t="s">
        <v>22</v>
      </c>
      <c r="D21" s="9"/>
    </row>
    <row r="22" spans="2:4" x14ac:dyDescent="0.2">
      <c r="B22" s="21"/>
      <c r="C22" s="24" t="s">
        <v>23</v>
      </c>
      <c r="D22" s="9"/>
    </row>
    <row r="23" spans="2:4" x14ac:dyDescent="0.2">
      <c r="B23" s="21"/>
      <c r="C23" s="25" t="s">
        <v>24</v>
      </c>
      <c r="D23" s="9"/>
    </row>
    <row r="24" spans="2:4" x14ac:dyDescent="0.2">
      <c r="B24" s="26"/>
      <c r="C24" s="12"/>
      <c r="D24" s="13"/>
    </row>
    <row r="26" spans="2:4" x14ac:dyDescent="0.2">
      <c r="B26" s="3" t="s">
        <v>25</v>
      </c>
      <c r="C26" s="4"/>
      <c r="D26" s="5"/>
    </row>
    <row r="27" spans="2:4" x14ac:dyDescent="0.2">
      <c r="B27" s="21"/>
      <c r="C27" s="7"/>
      <c r="D27" s="9"/>
    </row>
    <row r="28" spans="2:4" x14ac:dyDescent="0.2">
      <c r="B28" s="21"/>
      <c r="C28" s="7"/>
      <c r="D28" s="9"/>
    </row>
    <row r="29" spans="2:4" x14ac:dyDescent="0.2">
      <c r="B29" s="21"/>
      <c r="C29" s="7"/>
      <c r="D29" s="9"/>
    </row>
    <row r="30" spans="2:4" x14ac:dyDescent="0.2">
      <c r="B30" s="21"/>
      <c r="C30" s="7"/>
      <c r="D30" s="9"/>
    </row>
    <row r="31" spans="2:4" x14ac:dyDescent="0.2">
      <c r="B31" s="21"/>
      <c r="C31" s="7"/>
      <c r="D31" s="9"/>
    </row>
    <row r="32" spans="2:4" x14ac:dyDescent="0.2">
      <c r="B32" s="21"/>
      <c r="C32" s="84"/>
      <c r="D32" s="9"/>
    </row>
    <row r="33" spans="2:4" x14ac:dyDescent="0.2">
      <c r="B33" s="21"/>
      <c r="C33" s="7"/>
      <c r="D33" s="9"/>
    </row>
    <row r="34" spans="2:4" x14ac:dyDescent="0.2">
      <c r="B34" s="21"/>
      <c r="C34" s="7"/>
      <c r="D34" s="9"/>
    </row>
    <row r="35" spans="2:4" x14ac:dyDescent="0.2">
      <c r="B35" s="21"/>
      <c r="C35" s="7"/>
      <c r="D35" s="9"/>
    </row>
    <row r="36" spans="2:4" x14ac:dyDescent="0.2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zoomScale="150" workbookViewId="0">
      <selection activeCell="D17" sqref="D17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 x14ac:dyDescent="0.2">
      <c r="A1" s="7"/>
    </row>
    <row r="2" spans="1:4" ht="21" x14ac:dyDescent="0.25">
      <c r="B2" s="1" t="s">
        <v>88</v>
      </c>
    </row>
    <row r="4" spans="1:4" x14ac:dyDescent="0.2">
      <c r="B4" s="68" t="s">
        <v>6</v>
      </c>
      <c r="C4" s="69" t="s">
        <v>89</v>
      </c>
      <c r="D4" s="70" t="s">
        <v>90</v>
      </c>
    </row>
    <row r="5" spans="1:4" x14ac:dyDescent="0.2">
      <c r="B5" s="8"/>
      <c r="C5" s="6"/>
      <c r="D5" s="71"/>
    </row>
    <row r="6" spans="1:4" x14ac:dyDescent="0.2">
      <c r="B6" s="72" t="s">
        <v>91</v>
      </c>
      <c r="C6" s="73" t="s">
        <v>92</v>
      </c>
      <c r="D6" s="74">
        <v>0.01</v>
      </c>
    </row>
    <row r="7" spans="1:4" x14ac:dyDescent="0.2">
      <c r="B7" s="72" t="s">
        <v>93</v>
      </c>
      <c r="C7" s="73" t="s">
        <v>94</v>
      </c>
      <c r="D7" s="74">
        <v>0.02</v>
      </c>
    </row>
    <row r="8" spans="1:4" x14ac:dyDescent="0.2">
      <c r="B8" s="72" t="s">
        <v>95</v>
      </c>
      <c r="C8" s="58" t="s">
        <v>96</v>
      </c>
      <c r="D8" s="80">
        <v>0.03</v>
      </c>
    </row>
    <row r="9" spans="1:4" x14ac:dyDescent="0.2">
      <c r="B9" s="75">
        <v>42580</v>
      </c>
      <c r="C9" s="73" t="s">
        <v>114</v>
      </c>
      <c r="D9" s="74">
        <v>0.04</v>
      </c>
    </row>
    <row r="10" spans="1:4" x14ac:dyDescent="0.2">
      <c r="B10" s="75">
        <v>42863</v>
      </c>
      <c r="C10" s="73" t="s">
        <v>120</v>
      </c>
      <c r="D10" s="74">
        <v>0.05</v>
      </c>
    </row>
    <row r="11" spans="1:4" x14ac:dyDescent="0.2">
      <c r="B11" s="75" t="s">
        <v>157</v>
      </c>
      <c r="C11" s="73" t="s">
        <v>158</v>
      </c>
      <c r="D11" s="74">
        <v>0.06</v>
      </c>
    </row>
    <row r="12" spans="1:4" x14ac:dyDescent="0.2">
      <c r="B12" s="75" t="s">
        <v>161</v>
      </c>
      <c r="C12" s="73" t="s">
        <v>162</v>
      </c>
      <c r="D12" s="74">
        <v>7.0000000000000007E-2</v>
      </c>
    </row>
    <row r="13" spans="1:4" x14ac:dyDescent="0.2">
      <c r="B13" s="75">
        <v>43445</v>
      </c>
      <c r="C13" s="73" t="s">
        <v>211</v>
      </c>
      <c r="D13" s="74">
        <v>0.08</v>
      </c>
    </row>
    <row r="14" spans="1:4" x14ac:dyDescent="0.2">
      <c r="B14" s="75">
        <v>43565</v>
      </c>
      <c r="C14" s="73" t="s">
        <v>215</v>
      </c>
      <c r="D14" s="74">
        <v>0.09</v>
      </c>
    </row>
    <row r="15" spans="1:4" ht="17" x14ac:dyDescent="0.2">
      <c r="B15" s="75" t="s">
        <v>217</v>
      </c>
      <c r="C15" s="76" t="s">
        <v>218</v>
      </c>
      <c r="D15" s="74">
        <v>0.1</v>
      </c>
    </row>
    <row r="16" spans="1:4" x14ac:dyDescent="0.2">
      <c r="B16" s="75" t="s">
        <v>220</v>
      </c>
      <c r="C16" s="73" t="s">
        <v>221</v>
      </c>
      <c r="D16" s="77">
        <v>0.12</v>
      </c>
    </row>
    <row r="17" spans="2:4" x14ac:dyDescent="0.2">
      <c r="B17" s="75"/>
      <c r="C17" s="76"/>
      <c r="D17" s="77"/>
    </row>
    <row r="18" spans="2:4" x14ac:dyDescent="0.2">
      <c r="B18" s="75"/>
      <c r="C18" s="76"/>
      <c r="D18" s="77"/>
    </row>
    <row r="19" spans="2:4" x14ac:dyDescent="0.2">
      <c r="B19" s="75"/>
      <c r="C19" s="76"/>
      <c r="D19" s="78"/>
    </row>
    <row r="20" spans="2:4" x14ac:dyDescent="0.2">
      <c r="B20" s="75"/>
      <c r="C20" s="76"/>
      <c r="D20" s="78"/>
    </row>
    <row r="21" spans="2:4" x14ac:dyDescent="0.2">
      <c r="B21" s="75"/>
      <c r="C21" s="76"/>
      <c r="D21" s="78"/>
    </row>
    <row r="22" spans="2:4" x14ac:dyDescent="0.2">
      <c r="B22" s="75"/>
      <c r="C22" s="76"/>
      <c r="D22" s="78"/>
    </row>
    <row r="23" spans="2:4" x14ac:dyDescent="0.2">
      <c r="B23" s="75"/>
      <c r="C23" s="76"/>
      <c r="D23" s="78"/>
    </row>
    <row r="24" spans="2:4" x14ac:dyDescent="0.2">
      <c r="B24" s="72"/>
      <c r="C24" s="79"/>
      <c r="D24" s="80"/>
    </row>
    <row r="25" spans="2:4" x14ac:dyDescent="0.2">
      <c r="B25" s="72"/>
      <c r="C25" s="41"/>
      <c r="D25" s="78"/>
    </row>
    <row r="26" spans="2:4" x14ac:dyDescent="0.2">
      <c r="B26" s="72"/>
      <c r="C26" s="76"/>
      <c r="D26" s="74"/>
    </row>
    <row r="27" spans="2:4" x14ac:dyDescent="0.2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181"/>
  <sheetViews>
    <sheetView topLeftCell="A114" zoomScale="90" zoomScaleNormal="140" workbookViewId="0">
      <selection activeCell="M174" sqref="M174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18</v>
      </c>
    </row>
    <row r="3" spans="2:16" ht="21" x14ac:dyDescent="0.25">
      <c r="B3" s="1"/>
    </row>
    <row r="4" spans="2:16" x14ac:dyDescent="0.2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 x14ac:dyDescent="0.2">
      <c r="B5" s="133" t="s">
        <v>80</v>
      </c>
      <c r="C5" s="134"/>
      <c r="D5" s="134"/>
      <c r="E5" s="134"/>
      <c r="F5" s="134"/>
      <c r="G5" s="134"/>
      <c r="H5" s="134"/>
      <c r="I5" s="135"/>
      <c r="J5" s="39"/>
      <c r="K5" s="39"/>
      <c r="L5" s="39"/>
      <c r="M5" s="39"/>
      <c r="N5" s="39"/>
      <c r="P5" s="28"/>
    </row>
    <row r="6" spans="2:16" ht="17" thickBot="1" x14ac:dyDescent="0.25"/>
    <row r="7" spans="2:16" x14ac:dyDescent="0.2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 x14ac:dyDescent="0.2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 x14ac:dyDescent="0.2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82</v>
      </c>
      <c r="H9" s="6"/>
      <c r="I9" s="6" t="s">
        <v>83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 x14ac:dyDescent="0.25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 x14ac:dyDescent="0.25">
      <c r="B11" s="34"/>
      <c r="C11" s="35" t="s">
        <v>44</v>
      </c>
      <c r="D11" s="35" t="s">
        <v>37</v>
      </c>
      <c r="E11" s="121" t="s">
        <v>163</v>
      </c>
      <c r="F11" s="35"/>
      <c r="G11" s="35"/>
      <c r="H11" s="35"/>
      <c r="I11" s="57"/>
      <c r="J11" s="35"/>
      <c r="K11" s="35" t="s">
        <v>81</v>
      </c>
      <c r="L11" s="35"/>
      <c r="M11" s="35"/>
      <c r="N11" s="85"/>
      <c r="O11" s="86" t="s">
        <v>44</v>
      </c>
    </row>
    <row r="12" spans="2:16" ht="17" thickBot="1" x14ac:dyDescent="0.25">
      <c r="B12" s="34"/>
      <c r="C12" s="35" t="s">
        <v>126</v>
      </c>
      <c r="D12" s="35" t="s">
        <v>37</v>
      </c>
      <c r="E12" s="121"/>
      <c r="F12" s="35"/>
      <c r="G12" s="35"/>
      <c r="H12" s="35"/>
      <c r="I12" s="57"/>
      <c r="J12" s="35"/>
      <c r="K12" s="35" t="s">
        <v>159</v>
      </c>
      <c r="L12" s="35"/>
      <c r="M12" s="35"/>
      <c r="N12" s="85"/>
      <c r="O12" s="35" t="s">
        <v>126</v>
      </c>
    </row>
    <row r="13" spans="2:16" ht="17" thickBot="1" x14ac:dyDescent="0.25">
      <c r="B13" s="34"/>
      <c r="C13" s="35" t="s">
        <v>45</v>
      </c>
      <c r="D13" s="35" t="s">
        <v>37</v>
      </c>
      <c r="E13" s="122"/>
      <c r="F13" s="35"/>
      <c r="G13" s="35"/>
      <c r="H13" s="35"/>
      <c r="I13" s="57"/>
      <c r="J13" s="35"/>
      <c r="K13" s="35" t="s">
        <v>107</v>
      </c>
      <c r="L13" s="35"/>
      <c r="M13" s="35"/>
      <c r="N13" s="85"/>
      <c r="O13" s="86" t="s">
        <v>45</v>
      </c>
    </row>
    <row r="14" spans="2:16" ht="17" thickBot="1" x14ac:dyDescent="0.25">
      <c r="B14" s="34"/>
      <c r="C14" s="35" t="s">
        <v>46</v>
      </c>
      <c r="D14" s="35" t="s">
        <v>37</v>
      </c>
      <c r="E14" s="122"/>
      <c r="F14" s="35"/>
      <c r="G14" s="35"/>
      <c r="H14" s="35"/>
      <c r="I14" s="57"/>
      <c r="J14" s="35"/>
      <c r="K14" s="35" t="s">
        <v>107</v>
      </c>
      <c r="L14" s="35"/>
      <c r="M14" s="35"/>
      <c r="N14" s="85"/>
      <c r="O14" s="86" t="s">
        <v>46</v>
      </c>
    </row>
    <row r="15" spans="2:16" ht="17" thickBot="1" x14ac:dyDescent="0.25">
      <c r="B15" s="34"/>
      <c r="C15" s="35" t="s">
        <v>60</v>
      </c>
      <c r="D15" s="35" t="s">
        <v>37</v>
      </c>
      <c r="E15" s="124"/>
      <c r="F15" s="35"/>
      <c r="G15" s="35"/>
      <c r="H15" s="35"/>
      <c r="I15" s="57"/>
      <c r="J15" s="35"/>
      <c r="K15" s="35" t="s">
        <v>108</v>
      </c>
      <c r="L15" s="35"/>
      <c r="M15" s="35"/>
      <c r="N15" s="85"/>
      <c r="O15" s="86" t="s">
        <v>60</v>
      </c>
    </row>
    <row r="16" spans="2:16" ht="17" thickBot="1" x14ac:dyDescent="0.25">
      <c r="B16" s="34"/>
      <c r="C16" s="35" t="s">
        <v>47</v>
      </c>
      <c r="D16" s="35" t="s">
        <v>37</v>
      </c>
      <c r="E16" s="123"/>
      <c r="F16" s="35"/>
      <c r="G16" s="35"/>
      <c r="H16" s="35"/>
      <c r="I16" s="57"/>
      <c r="J16" s="35"/>
      <c r="K16" s="35" t="s">
        <v>109</v>
      </c>
      <c r="L16" s="35"/>
      <c r="M16" s="35"/>
      <c r="N16" s="85"/>
      <c r="O16" s="86" t="s">
        <v>47</v>
      </c>
    </row>
    <row r="17" spans="2:15" x14ac:dyDescent="0.2">
      <c r="B17" s="38"/>
      <c r="C17" s="12"/>
      <c r="D17" s="12"/>
      <c r="E17" s="51"/>
      <c r="F17" s="12"/>
      <c r="G17" s="12"/>
      <c r="H17" s="12"/>
      <c r="I17" s="12"/>
      <c r="J17" s="12"/>
      <c r="K17" s="12"/>
      <c r="L17" s="12"/>
      <c r="M17" s="12"/>
      <c r="N17" s="85"/>
      <c r="O17" s="15"/>
    </row>
    <row r="18" spans="2:15" ht="17" thickBot="1" x14ac:dyDescent="0.25">
      <c r="B18" s="34" t="s">
        <v>36</v>
      </c>
      <c r="C18" s="7"/>
      <c r="D18" s="7"/>
      <c r="E18" s="49"/>
      <c r="F18" s="7"/>
      <c r="G18" s="7"/>
      <c r="H18" s="7"/>
      <c r="I18" s="7"/>
      <c r="J18" s="7"/>
      <c r="K18" s="7"/>
      <c r="L18" s="7"/>
      <c r="M18" s="7"/>
      <c r="N18" s="85"/>
      <c r="O18" s="15"/>
    </row>
    <row r="19" spans="2:15" ht="17" thickBot="1" x14ac:dyDescent="0.25">
      <c r="B19" s="34"/>
      <c r="C19" s="35" t="s">
        <v>48</v>
      </c>
      <c r="D19" s="35" t="s">
        <v>43</v>
      </c>
      <c r="E19" s="45">
        <v>2011</v>
      </c>
      <c r="F19" s="35"/>
      <c r="G19" s="35"/>
      <c r="H19" s="35"/>
      <c r="I19" s="57"/>
      <c r="J19" s="35"/>
      <c r="K19" s="35" t="s">
        <v>40</v>
      </c>
      <c r="L19" s="40" t="b">
        <f>IF(COUNTBLANK(E19)=0,TRUE,FALSE)</f>
        <v>1</v>
      </c>
      <c r="M19" s="35" t="str">
        <f>IF(L19=TRUE," ","Please set value. For example to '2011'")</f>
        <v xml:space="preserve"> </v>
      </c>
      <c r="N19" s="85"/>
      <c r="O19" s="86" t="s">
        <v>48</v>
      </c>
    </row>
    <row r="20" spans="2:15" ht="17" thickBot="1" x14ac:dyDescent="0.25">
      <c r="B20" s="34"/>
      <c r="C20" s="35" t="s">
        <v>61</v>
      </c>
      <c r="D20" s="35" t="s">
        <v>37</v>
      </c>
      <c r="E20" s="105"/>
      <c r="F20" s="35"/>
      <c r="G20" s="35"/>
      <c r="H20" s="35"/>
      <c r="I20" s="57"/>
      <c r="J20" s="35"/>
      <c r="K20" s="35" t="s">
        <v>41</v>
      </c>
      <c r="L20" s="40" t="b">
        <f t="shared" ref="L20:L40" si="0">IF(COUNTBLANK(E20)=0,TRUE,FALSE)</f>
        <v>0</v>
      </c>
      <c r="M20" s="35" t="str">
        <f>IF(L20=TRUE," ","Please set value to 'TRUE' or 'FALSE'")</f>
        <v>Please set value to 'TRUE' or 'FALSE'</v>
      </c>
      <c r="N20" s="85"/>
      <c r="O20" s="86" t="s">
        <v>61</v>
      </c>
    </row>
    <row r="21" spans="2:15" ht="17" thickBot="1" x14ac:dyDescent="0.25">
      <c r="B21" s="34"/>
      <c r="C21" s="35" t="s">
        <v>54</v>
      </c>
      <c r="D21" s="35" t="s">
        <v>37</v>
      </c>
      <c r="E21" s="105"/>
      <c r="F21" s="35"/>
      <c r="G21" s="35"/>
      <c r="H21" s="35"/>
      <c r="I21" s="57"/>
      <c r="J21" s="35"/>
      <c r="K21" s="35" t="s">
        <v>41</v>
      </c>
      <c r="L21" s="40" t="b">
        <f t="shared" si="0"/>
        <v>0</v>
      </c>
      <c r="M21" s="35" t="str">
        <f t="shared" ref="M21:M39" si="1">IF(L21=TRUE," ","Please set value to 'TRUE' or 'FALSE'")</f>
        <v>Please set value to 'TRUE' or 'FALSE'</v>
      </c>
      <c r="N21" s="85"/>
      <c r="O21" s="86" t="s">
        <v>54</v>
      </c>
    </row>
    <row r="22" spans="2:15" ht="17" thickBot="1" x14ac:dyDescent="0.25">
      <c r="B22" s="34"/>
      <c r="C22" s="35" t="s">
        <v>219</v>
      </c>
      <c r="D22" s="35" t="s">
        <v>37</v>
      </c>
      <c r="E22" s="105"/>
      <c r="F22" s="35"/>
      <c r="G22" s="35"/>
      <c r="H22" s="35"/>
      <c r="I22" s="57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219</v>
      </c>
    </row>
    <row r="23" spans="2:15" ht="17" thickBot="1" x14ac:dyDescent="0.25">
      <c r="B23" s="34"/>
      <c r="C23" s="35" t="s">
        <v>62</v>
      </c>
      <c r="D23" s="35" t="s">
        <v>37</v>
      </c>
      <c r="E23" s="105"/>
      <c r="F23" s="35"/>
      <c r="G23" s="35"/>
      <c r="H23" s="35"/>
      <c r="I23" s="57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62</v>
      </c>
    </row>
    <row r="24" spans="2:15" ht="17" thickBot="1" x14ac:dyDescent="0.25">
      <c r="B24" s="34"/>
      <c r="C24" s="35" t="s">
        <v>49</v>
      </c>
      <c r="D24" s="35" t="s">
        <v>37</v>
      </c>
      <c r="E24" s="105"/>
      <c r="F24" s="35"/>
      <c r="G24" s="35"/>
      <c r="H24" s="35"/>
      <c r="I24" s="57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49</v>
      </c>
    </row>
    <row r="25" spans="2:15" ht="17" thickBot="1" x14ac:dyDescent="0.25">
      <c r="B25" s="34"/>
      <c r="C25" s="35" t="s">
        <v>63</v>
      </c>
      <c r="D25" s="35" t="s">
        <v>37</v>
      </c>
      <c r="E25" s="105"/>
      <c r="F25" s="35"/>
      <c r="G25" s="35"/>
      <c r="H25" s="35"/>
      <c r="I25" s="57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63</v>
      </c>
    </row>
    <row r="26" spans="2:15" ht="17" thickBot="1" x14ac:dyDescent="0.25">
      <c r="B26" s="34"/>
      <c r="C26" s="35" t="s">
        <v>50</v>
      </c>
      <c r="D26" s="35" t="s">
        <v>37</v>
      </c>
      <c r="E26" s="105"/>
      <c r="F26" s="35"/>
      <c r="G26" s="35"/>
      <c r="H26" s="35"/>
      <c r="I26" s="57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50</v>
      </c>
    </row>
    <row r="27" spans="2:15" ht="17" thickBot="1" x14ac:dyDescent="0.25">
      <c r="B27" s="34"/>
      <c r="C27" s="41" t="s">
        <v>115</v>
      </c>
      <c r="D27" s="35"/>
      <c r="E27" s="105"/>
      <c r="F27" s="35"/>
      <c r="G27" s="35"/>
      <c r="H27" s="35"/>
      <c r="I27" s="5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41" t="s">
        <v>115</v>
      </c>
    </row>
    <row r="28" spans="2:15" ht="17" thickBot="1" x14ac:dyDescent="0.25">
      <c r="B28" s="34"/>
      <c r="C28" s="35" t="s">
        <v>64</v>
      </c>
      <c r="D28" s="35" t="s">
        <v>37</v>
      </c>
      <c r="E28" s="105"/>
      <c r="F28" s="35"/>
      <c r="G28" s="35"/>
      <c r="H28" s="35"/>
      <c r="I28" s="57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64</v>
      </c>
    </row>
    <row r="29" spans="2:15" ht="17" thickBot="1" x14ac:dyDescent="0.25">
      <c r="B29" s="34"/>
      <c r="C29" s="35" t="s">
        <v>55</v>
      </c>
      <c r="D29" s="35" t="s">
        <v>37</v>
      </c>
      <c r="E29" s="105"/>
      <c r="F29" s="35"/>
      <c r="G29" s="35"/>
      <c r="H29" s="35"/>
      <c r="I29" s="57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55</v>
      </c>
    </row>
    <row r="30" spans="2:15" ht="17" thickBot="1" x14ac:dyDescent="0.25">
      <c r="B30" s="34"/>
      <c r="C30" s="35" t="s">
        <v>65</v>
      </c>
      <c r="D30" s="35" t="s">
        <v>37</v>
      </c>
      <c r="E30" s="105"/>
      <c r="F30" s="35"/>
      <c r="G30" s="35"/>
      <c r="H30" s="35"/>
      <c r="I30" s="57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65</v>
      </c>
    </row>
    <row r="31" spans="2:15" ht="17" thickBot="1" x14ac:dyDescent="0.25">
      <c r="B31" s="34"/>
      <c r="C31" s="35" t="s">
        <v>51</v>
      </c>
      <c r="D31" s="35" t="s">
        <v>37</v>
      </c>
      <c r="E31" s="105"/>
      <c r="F31" s="35"/>
      <c r="G31" s="35"/>
      <c r="H31" s="35"/>
      <c r="I31" s="57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51</v>
      </c>
    </row>
    <row r="32" spans="2:15" ht="17" thickBot="1" x14ac:dyDescent="0.25">
      <c r="B32" s="34"/>
      <c r="C32" s="35" t="s">
        <v>56</v>
      </c>
      <c r="D32" s="35" t="s">
        <v>37</v>
      </c>
      <c r="E32" s="105"/>
      <c r="F32" s="35"/>
      <c r="G32" s="35"/>
      <c r="H32" s="35"/>
      <c r="I32" s="57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56</v>
      </c>
    </row>
    <row r="33" spans="1:15" ht="17" thickBot="1" x14ac:dyDescent="0.25">
      <c r="B33" s="34"/>
      <c r="C33" s="35" t="s">
        <v>57</v>
      </c>
      <c r="D33" s="35" t="s">
        <v>37</v>
      </c>
      <c r="E33" s="105"/>
      <c r="F33" s="35"/>
      <c r="G33" s="35"/>
      <c r="H33" s="35"/>
      <c r="I33" s="57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57</v>
      </c>
    </row>
    <row r="34" spans="1:15" ht="17" thickBot="1" x14ac:dyDescent="0.25">
      <c r="B34" s="34"/>
      <c r="C34" s="35" t="s">
        <v>52</v>
      </c>
      <c r="D34" s="35" t="s">
        <v>37</v>
      </c>
      <c r="E34" s="105"/>
      <c r="F34" s="35"/>
      <c r="G34" s="35"/>
      <c r="H34" s="35"/>
      <c r="I34" s="57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52</v>
      </c>
    </row>
    <row r="35" spans="1:15" ht="17" thickBot="1" x14ac:dyDescent="0.25">
      <c r="A35" s="32"/>
      <c r="B35" s="34"/>
      <c r="C35" s="35" t="s">
        <v>58</v>
      </c>
      <c r="D35" s="35" t="s">
        <v>37</v>
      </c>
      <c r="E35" s="105"/>
      <c r="F35" s="35"/>
      <c r="G35" s="35"/>
      <c r="H35" s="35"/>
      <c r="I35" s="57"/>
      <c r="J35" s="35"/>
      <c r="K35" s="35" t="s">
        <v>41</v>
      </c>
      <c r="L35" s="40" t="b">
        <f t="shared" si="0"/>
        <v>0</v>
      </c>
      <c r="M35" s="35" t="str">
        <f t="shared" si="1"/>
        <v>Please set value to 'TRUE' or 'FALSE'</v>
      </c>
      <c r="N35" s="85"/>
      <c r="O35" s="86" t="s">
        <v>58</v>
      </c>
    </row>
    <row r="36" spans="1:15" ht="17" thickBot="1" x14ac:dyDescent="0.25">
      <c r="A36" s="7"/>
      <c r="B36" s="34"/>
      <c r="C36" s="35" t="s">
        <v>59</v>
      </c>
      <c r="D36" s="35" t="s">
        <v>37</v>
      </c>
      <c r="E36" s="105"/>
      <c r="F36" s="35"/>
      <c r="G36" s="35"/>
      <c r="H36" s="35"/>
      <c r="I36" s="57"/>
      <c r="J36" s="35"/>
      <c r="K36" s="35" t="s">
        <v>41</v>
      </c>
      <c r="L36" s="40" t="b">
        <f t="shared" si="0"/>
        <v>0</v>
      </c>
      <c r="M36" s="35" t="str">
        <f t="shared" si="1"/>
        <v>Please set value to 'TRUE' or 'FALSE'</v>
      </c>
      <c r="N36" s="85"/>
      <c r="O36" s="86" t="s">
        <v>59</v>
      </c>
    </row>
    <row r="37" spans="1:15" ht="17" thickBot="1" x14ac:dyDescent="0.25">
      <c r="B37" s="34"/>
      <c r="C37" s="35" t="s">
        <v>87</v>
      </c>
      <c r="D37" s="35" t="s">
        <v>37</v>
      </c>
      <c r="E37" s="105"/>
      <c r="F37" s="35"/>
      <c r="G37" s="35"/>
      <c r="H37" s="35"/>
      <c r="I37" s="57"/>
      <c r="J37" s="35"/>
      <c r="K37" s="35" t="s">
        <v>41</v>
      </c>
      <c r="L37" s="40" t="b">
        <f t="shared" si="0"/>
        <v>0</v>
      </c>
      <c r="M37" s="41" t="str">
        <f t="shared" si="1"/>
        <v>Please set value to 'TRUE' or 'FALSE'</v>
      </c>
      <c r="N37" s="85"/>
      <c r="O37" s="86" t="s">
        <v>87</v>
      </c>
    </row>
    <row r="38" spans="1:15" ht="17" thickBot="1" x14ac:dyDescent="0.25">
      <c r="B38" s="34"/>
      <c r="C38" s="35" t="s">
        <v>53</v>
      </c>
      <c r="D38" s="35" t="s">
        <v>37</v>
      </c>
      <c r="E38" s="105"/>
      <c r="F38" s="35"/>
      <c r="G38" s="35"/>
      <c r="H38" s="35"/>
      <c r="I38" s="57"/>
      <c r="J38" s="35"/>
      <c r="K38" s="35" t="s">
        <v>41</v>
      </c>
      <c r="L38" s="40" t="b">
        <f t="shared" si="0"/>
        <v>0</v>
      </c>
      <c r="M38" s="35" t="str">
        <f t="shared" si="1"/>
        <v>Please set value to 'TRUE' or 'FALSE'</v>
      </c>
      <c r="N38" s="85"/>
      <c r="O38" s="86" t="s">
        <v>53</v>
      </c>
    </row>
    <row r="39" spans="1:15" ht="17" thickBot="1" x14ac:dyDescent="0.25">
      <c r="B39" s="34"/>
      <c r="C39" s="35" t="s">
        <v>213</v>
      </c>
      <c r="D39" s="41" t="s">
        <v>37</v>
      </c>
      <c r="E39" s="105"/>
      <c r="F39" s="35"/>
      <c r="G39" s="35"/>
      <c r="H39" s="35"/>
      <c r="I39" s="57"/>
      <c r="J39" s="35"/>
      <c r="K39" s="35" t="s">
        <v>41</v>
      </c>
      <c r="L39" s="40"/>
      <c r="M39" s="35" t="str">
        <f t="shared" si="1"/>
        <v>Please set value to 'TRUE' or 'FALSE'</v>
      </c>
      <c r="N39" s="85"/>
      <c r="O39" s="86" t="s">
        <v>213</v>
      </c>
    </row>
    <row r="40" spans="1:15" ht="17" thickBot="1" x14ac:dyDescent="0.25">
      <c r="B40" s="34"/>
      <c r="C40" s="35" t="s">
        <v>113</v>
      </c>
      <c r="D40" s="35" t="s">
        <v>37</v>
      </c>
      <c r="E40" s="105"/>
      <c r="F40" s="35"/>
      <c r="G40" s="35"/>
      <c r="H40" s="35"/>
      <c r="I40" s="57"/>
      <c r="J40" s="35"/>
      <c r="K40" s="35" t="s">
        <v>112</v>
      </c>
      <c r="L40" s="40" t="b">
        <f t="shared" si="0"/>
        <v>0</v>
      </c>
      <c r="M40" s="35" t="str">
        <f>IF(L40=TRUE," ","Please set value to 'TRUE' or 'FALSE'")</f>
        <v>Please set value to 'TRUE' or 'FALSE'</v>
      </c>
      <c r="N40" s="85"/>
      <c r="O40" s="86" t="s">
        <v>113</v>
      </c>
    </row>
    <row r="41" spans="1:15" x14ac:dyDescent="0.2">
      <c r="B41" s="38"/>
      <c r="C41" s="12"/>
      <c r="D41" s="12"/>
      <c r="E41" s="51"/>
      <c r="F41" s="12"/>
      <c r="G41" s="12"/>
      <c r="H41" s="12"/>
      <c r="I41" s="12"/>
      <c r="J41" s="12"/>
      <c r="K41" s="12"/>
      <c r="L41" s="12"/>
      <c r="M41" s="12"/>
      <c r="N41" s="85"/>
      <c r="O41" s="15"/>
    </row>
    <row r="42" spans="1:15" ht="17" thickBot="1" x14ac:dyDescent="0.25">
      <c r="B42" s="34" t="s">
        <v>85</v>
      </c>
      <c r="C42" s="7"/>
      <c r="D42" s="7"/>
      <c r="E42" s="49"/>
      <c r="F42" s="7"/>
      <c r="G42" s="7"/>
      <c r="H42" s="7"/>
      <c r="I42" s="7"/>
      <c r="J42" s="7"/>
      <c r="K42" s="7"/>
      <c r="L42" s="7"/>
      <c r="M42" s="7"/>
      <c r="N42" s="85"/>
      <c r="O42" s="15"/>
    </row>
    <row r="43" spans="1:15" ht="17" thickBot="1" x14ac:dyDescent="0.25">
      <c r="B43" s="34"/>
      <c r="C43" s="35" t="s">
        <v>68</v>
      </c>
      <c r="D43" s="35" t="s">
        <v>2</v>
      </c>
      <c r="E43" s="64"/>
      <c r="F43"/>
      <c r="G43"/>
      <c r="H43"/>
      <c r="I43" s="57"/>
      <c r="J43" s="35"/>
      <c r="K43" s="41"/>
      <c r="L43" s="40" t="b">
        <f>IF(COUNTBLANK(E43)=0,TRUE,FALSE)</f>
        <v>0</v>
      </c>
      <c r="M43" s="35" t="str">
        <f t="shared" ref="M43:M55" si="2">IF(L43=TRUE," ","Please set value")</f>
        <v>Please set value</v>
      </c>
      <c r="N43" s="85"/>
      <c r="O43" s="86" t="s">
        <v>68</v>
      </c>
    </row>
    <row r="44" spans="1:15" ht="17" thickBot="1" x14ac:dyDescent="0.25">
      <c r="B44" s="34"/>
      <c r="C44" s="35" t="s">
        <v>69</v>
      </c>
      <c r="D44" s="35" t="s">
        <v>1</v>
      </c>
      <c r="E44" s="64"/>
      <c r="F44"/>
      <c r="G44"/>
      <c r="H44"/>
      <c r="I44" s="57"/>
      <c r="J44" s="35"/>
      <c r="K44" s="35"/>
      <c r="L44" s="40" t="b">
        <f t="shared" ref="L44:L55" si="3">IF(COUNTBLANK(E44)=0,TRUE,FALSE)</f>
        <v>0</v>
      </c>
      <c r="M44" s="35" t="str">
        <f t="shared" si="2"/>
        <v>Please set value</v>
      </c>
      <c r="N44" s="85"/>
      <c r="O44" s="86" t="s">
        <v>69</v>
      </c>
    </row>
    <row r="45" spans="1:15" ht="17" thickBot="1" x14ac:dyDescent="0.25">
      <c r="B45" s="34"/>
      <c r="C45" s="35" t="s">
        <v>123</v>
      </c>
      <c r="D45" s="35" t="s">
        <v>124</v>
      </c>
      <c r="E45" s="64"/>
      <c r="F45"/>
      <c r="G45"/>
      <c r="H45"/>
      <c r="I45" s="57"/>
      <c r="L45" s="40" t="b">
        <f t="shared" si="3"/>
        <v>0</v>
      </c>
      <c r="M45" s="35" t="str">
        <f t="shared" si="2"/>
        <v>Please set value</v>
      </c>
      <c r="N45" s="85"/>
      <c r="O45" s="86" t="s">
        <v>123</v>
      </c>
    </row>
    <row r="46" spans="1:15" ht="17" thickBot="1" x14ac:dyDescent="0.25">
      <c r="B46" s="34"/>
      <c r="C46" s="41" t="s">
        <v>125</v>
      </c>
      <c r="D46" s="35"/>
      <c r="E46" s="64"/>
      <c r="F46"/>
      <c r="G46"/>
      <c r="H46"/>
      <c r="I46" s="57"/>
      <c r="L46" s="40" t="b">
        <f t="shared" si="3"/>
        <v>0</v>
      </c>
      <c r="M46" s="35" t="str">
        <f t="shared" si="2"/>
        <v>Please set value</v>
      </c>
      <c r="N46" s="85"/>
      <c r="O46" s="127" t="s">
        <v>125</v>
      </c>
    </row>
    <row r="47" spans="1:15" ht="17" thickBot="1" x14ac:dyDescent="0.25">
      <c r="B47" s="34"/>
      <c r="C47" s="41" t="s">
        <v>216</v>
      </c>
      <c r="D47" s="41" t="s">
        <v>2</v>
      </c>
      <c r="E47" s="64"/>
      <c r="F47"/>
      <c r="G47"/>
      <c r="H47"/>
      <c r="I47" s="57"/>
      <c r="L47" s="40" t="b">
        <f t="shared" si="3"/>
        <v>0</v>
      </c>
      <c r="M47" s="35" t="str">
        <f t="shared" si="2"/>
        <v>Please set value</v>
      </c>
      <c r="N47" s="85"/>
      <c r="O47" s="127" t="s">
        <v>216</v>
      </c>
    </row>
    <row r="48" spans="1:15" ht="17" thickBot="1" x14ac:dyDescent="0.25">
      <c r="B48" s="34"/>
      <c r="C48" s="35" t="s">
        <v>101</v>
      </c>
      <c r="D48" s="35" t="s">
        <v>37</v>
      </c>
      <c r="E48" s="64"/>
      <c r="F48"/>
      <c r="G48"/>
      <c r="H48"/>
      <c r="I48" s="57"/>
      <c r="J48" s="35"/>
      <c r="K48" s="35"/>
      <c r="L48" s="40" t="b">
        <f t="shared" si="3"/>
        <v>0</v>
      </c>
      <c r="M48" s="35" t="str">
        <f t="shared" si="2"/>
        <v>Please set value</v>
      </c>
      <c r="N48" s="85"/>
      <c r="O48" s="86" t="s">
        <v>101</v>
      </c>
    </row>
    <row r="49" spans="2:15" ht="17" thickBot="1" x14ac:dyDescent="0.25">
      <c r="B49" s="34"/>
      <c r="C49" s="35" t="s">
        <v>67</v>
      </c>
      <c r="D49" s="35" t="s">
        <v>2</v>
      </c>
      <c r="E49" s="65"/>
      <c r="F49"/>
      <c r="G49"/>
      <c r="H49"/>
      <c r="I49" s="57"/>
      <c r="J49" s="35"/>
      <c r="K49" s="35"/>
      <c r="L49" s="40" t="b">
        <f t="shared" si="3"/>
        <v>0</v>
      </c>
      <c r="M49" s="35" t="str">
        <f t="shared" si="2"/>
        <v>Please set value</v>
      </c>
      <c r="N49" s="85"/>
      <c r="O49" s="86" t="s">
        <v>67</v>
      </c>
    </row>
    <row r="50" spans="2:15" ht="17" thickBot="1" x14ac:dyDescent="0.25">
      <c r="B50" s="34"/>
      <c r="C50" s="35" t="s">
        <v>149</v>
      </c>
      <c r="D50" s="41" t="s">
        <v>3</v>
      </c>
      <c r="E50" s="65"/>
      <c r="F50"/>
      <c r="G50"/>
      <c r="H50"/>
      <c r="I50" s="57"/>
      <c r="J50" s="35"/>
      <c r="K50" s="35"/>
      <c r="L50" s="40" t="b">
        <f t="shared" si="3"/>
        <v>0</v>
      </c>
      <c r="M50" s="35" t="str">
        <f t="shared" si="2"/>
        <v>Please set value</v>
      </c>
      <c r="N50" s="85"/>
      <c r="O50" s="86" t="s">
        <v>149</v>
      </c>
    </row>
    <row r="51" spans="2:15" ht="17" thickBot="1" x14ac:dyDescent="0.25">
      <c r="B51" s="34"/>
      <c r="C51" s="35" t="s">
        <v>150</v>
      </c>
      <c r="D51" s="35" t="s">
        <v>3</v>
      </c>
      <c r="E51" s="64"/>
      <c r="F51"/>
      <c r="G51"/>
      <c r="H51"/>
      <c r="I51" s="57"/>
      <c r="J51" s="35"/>
      <c r="K51" s="35"/>
      <c r="L51" s="40" t="b">
        <f t="shared" si="3"/>
        <v>0</v>
      </c>
      <c r="M51" s="35" t="str">
        <f t="shared" si="2"/>
        <v>Please set value</v>
      </c>
      <c r="N51" s="85"/>
      <c r="O51" s="86" t="s">
        <v>150</v>
      </c>
    </row>
    <row r="52" spans="2:15" ht="17" thickBot="1" x14ac:dyDescent="0.25">
      <c r="B52" s="34"/>
      <c r="C52" s="35" t="s">
        <v>151</v>
      </c>
      <c r="D52" s="35" t="s">
        <v>3</v>
      </c>
      <c r="E52" s="65"/>
      <c r="F52"/>
      <c r="G52"/>
      <c r="H52"/>
      <c r="I52" s="57"/>
      <c r="J52" s="35"/>
      <c r="K52" s="35"/>
      <c r="L52" s="40" t="b">
        <f t="shared" si="3"/>
        <v>0</v>
      </c>
      <c r="M52" s="35" t="str">
        <f t="shared" si="2"/>
        <v>Please set value</v>
      </c>
      <c r="N52" s="85"/>
      <c r="O52" s="86" t="s">
        <v>151</v>
      </c>
    </row>
    <row r="53" spans="2:15" ht="17" thickBot="1" x14ac:dyDescent="0.25">
      <c r="B53" s="34"/>
      <c r="C53" s="35" t="s">
        <v>152</v>
      </c>
      <c r="D53" s="35" t="s">
        <v>3</v>
      </c>
      <c r="E53" s="65"/>
      <c r="F53"/>
      <c r="G53"/>
      <c r="H53"/>
      <c r="I53" s="57"/>
      <c r="J53" s="35"/>
      <c r="K53" s="35"/>
      <c r="L53" s="40" t="b">
        <f t="shared" si="3"/>
        <v>0</v>
      </c>
      <c r="M53" s="35" t="str">
        <f t="shared" si="2"/>
        <v>Please set value</v>
      </c>
      <c r="N53" s="85"/>
      <c r="O53" s="86" t="s">
        <v>152</v>
      </c>
    </row>
    <row r="54" spans="2:15" ht="17" thickBot="1" x14ac:dyDescent="0.25">
      <c r="B54" s="34"/>
      <c r="C54" s="35" t="s">
        <v>153</v>
      </c>
      <c r="D54" s="41" t="s">
        <v>37</v>
      </c>
      <c r="E54" s="65"/>
      <c r="F54"/>
      <c r="G54"/>
      <c r="H54"/>
      <c r="I54" s="57"/>
      <c r="J54" s="35"/>
      <c r="K54" s="35"/>
      <c r="L54" s="40" t="b">
        <f t="shared" si="3"/>
        <v>0</v>
      </c>
      <c r="M54" s="35" t="str">
        <f t="shared" si="2"/>
        <v>Please set value</v>
      </c>
      <c r="N54" s="85"/>
      <c r="O54" s="86" t="s">
        <v>153</v>
      </c>
    </row>
    <row r="55" spans="2:15" ht="17" thickBot="1" x14ac:dyDescent="0.25">
      <c r="B55" s="34"/>
      <c r="C55" s="35" t="s">
        <v>154</v>
      </c>
      <c r="D55" s="35" t="s">
        <v>37</v>
      </c>
      <c r="E55" s="64"/>
      <c r="F55"/>
      <c r="G55"/>
      <c r="H55"/>
      <c r="I55" s="57"/>
      <c r="J55" s="35"/>
      <c r="K55" s="35"/>
      <c r="L55" s="40" t="b">
        <f t="shared" si="3"/>
        <v>0</v>
      </c>
      <c r="M55" s="35" t="str">
        <f t="shared" si="2"/>
        <v>Please set value</v>
      </c>
      <c r="N55" s="85"/>
      <c r="O55" s="86" t="s">
        <v>154</v>
      </c>
    </row>
    <row r="56" spans="2:15" ht="17" thickBot="1" x14ac:dyDescent="0.25">
      <c r="B56" s="34"/>
      <c r="C56" s="41" t="s">
        <v>160</v>
      </c>
      <c r="D56" s="35" t="s">
        <v>37</v>
      </c>
      <c r="E56" s="64"/>
      <c r="F56"/>
      <c r="G56"/>
      <c r="H56"/>
      <c r="I56" s="57"/>
      <c r="J56" s="35"/>
      <c r="K56" s="35"/>
      <c r="L56" s="40" t="b">
        <f t="shared" ref="L56" si="4">IF(COUNTBLANK(E56)=0,TRUE,FALSE)</f>
        <v>0</v>
      </c>
      <c r="M56" s="35" t="str">
        <f t="shared" ref="M56" si="5">IF(L56=TRUE," ","Please set value")</f>
        <v>Please set value</v>
      </c>
      <c r="N56" s="85"/>
      <c r="O56" s="86" t="s">
        <v>160</v>
      </c>
    </row>
    <row r="57" spans="2:15" x14ac:dyDescent="0.2">
      <c r="B57" s="38"/>
      <c r="C57" s="12"/>
      <c r="D57" s="12"/>
      <c r="E57" s="51"/>
      <c r="F57" s="12"/>
      <c r="G57" s="12"/>
      <c r="H57" s="12"/>
      <c r="I57" s="12"/>
      <c r="J57" s="12"/>
      <c r="K57" s="12"/>
      <c r="L57" s="12"/>
      <c r="M57" s="12"/>
      <c r="N57" s="85"/>
      <c r="O57" s="15"/>
    </row>
    <row r="58" spans="2:15" ht="17" thickBot="1" x14ac:dyDescent="0.25">
      <c r="B58" s="34" t="s">
        <v>84</v>
      </c>
      <c r="C58" s="7"/>
      <c r="D58" s="7"/>
      <c r="E58" s="49"/>
      <c r="F58" s="7"/>
      <c r="G58" s="7"/>
      <c r="H58" s="7"/>
      <c r="I58" s="7"/>
      <c r="J58" s="7"/>
      <c r="K58" s="7"/>
      <c r="L58" s="7"/>
      <c r="M58" s="7"/>
      <c r="N58" s="85"/>
      <c r="O58" s="15"/>
    </row>
    <row r="59" spans="2:15" ht="17" thickBot="1" x14ac:dyDescent="0.25">
      <c r="B59" s="34"/>
      <c r="C59" s="35" t="s">
        <v>104</v>
      </c>
      <c r="D59" s="62"/>
      <c r="E59" s="63"/>
      <c r="F59" s="35"/>
      <c r="G59"/>
      <c r="H59" s="35"/>
      <c r="I59" s="57"/>
      <c r="J59" s="35"/>
      <c r="K59" s="35"/>
      <c r="L59" s="40" t="b">
        <f t="shared" ref="L59:L60" si="6">IF(COUNTBLANK(E59)=0,TRUE,FALSE)</f>
        <v>0</v>
      </c>
      <c r="M59" s="35" t="str">
        <f t="shared" ref="M59:M106" si="7">IF(L59=TRUE," ","Please set value")</f>
        <v>Please set value</v>
      </c>
      <c r="N59" s="85"/>
      <c r="O59" s="86" t="s">
        <v>104</v>
      </c>
    </row>
    <row r="60" spans="2:15" ht="17" thickBot="1" x14ac:dyDescent="0.25">
      <c r="B60" s="34"/>
      <c r="C60" s="35" t="s">
        <v>100</v>
      </c>
      <c r="D60" s="87"/>
      <c r="E60" s="63"/>
      <c r="F60" s="35"/>
      <c r="G60"/>
      <c r="H60" s="35"/>
      <c r="I60" s="57"/>
      <c r="J60" s="35"/>
      <c r="K60" s="35"/>
      <c r="L60" s="40" t="b">
        <f t="shared" si="6"/>
        <v>0</v>
      </c>
      <c r="M60" s="35" t="str">
        <f t="shared" si="7"/>
        <v>Please set value</v>
      </c>
      <c r="N60" s="85"/>
      <c r="O60" s="86" t="s">
        <v>100</v>
      </c>
    </row>
    <row r="61" spans="2:15" ht="17" thickBot="1" x14ac:dyDescent="0.25">
      <c r="B61" s="34"/>
      <c r="C61" s="35" t="s">
        <v>165</v>
      </c>
      <c r="D61" s="87"/>
      <c r="E61" s="63">
        <f>'6_residences'!C8*Dashboard!E60</f>
        <v>0</v>
      </c>
      <c r="F61" s="35"/>
      <c r="G61"/>
      <c r="H61" s="35"/>
      <c r="I61" s="57"/>
      <c r="J61" s="35"/>
      <c r="K61" s="35" t="s">
        <v>164</v>
      </c>
      <c r="L61" s="118"/>
      <c r="M61" s="35"/>
      <c r="N61" s="85"/>
      <c r="O61" s="86" t="s">
        <v>165</v>
      </c>
    </row>
    <row r="62" spans="2:15" ht="17" thickBot="1" x14ac:dyDescent="0.25">
      <c r="B62" s="34"/>
      <c r="C62" s="41" t="s">
        <v>166</v>
      </c>
      <c r="D62" s="87"/>
      <c r="E62" s="63">
        <f>'6_residences'!C9*Dashboard!E60</f>
        <v>0</v>
      </c>
      <c r="F62" s="35"/>
      <c r="G62"/>
      <c r="H62" s="35"/>
      <c r="I62" s="57"/>
      <c r="J62" s="35"/>
      <c r="K62" s="35"/>
      <c r="L62" s="118"/>
      <c r="M62" s="35"/>
      <c r="N62" s="85"/>
      <c r="O62" s="86" t="s">
        <v>166</v>
      </c>
    </row>
    <row r="63" spans="2:15" ht="17" thickBot="1" x14ac:dyDescent="0.25">
      <c r="B63" s="34"/>
      <c r="C63" s="41" t="s">
        <v>167</v>
      </c>
      <c r="D63" s="87"/>
      <c r="E63" s="63">
        <f>'6_residences'!C10*Dashboard!E60</f>
        <v>0</v>
      </c>
      <c r="F63" s="35"/>
      <c r="G63"/>
      <c r="H63" s="35"/>
      <c r="I63" s="57"/>
      <c r="J63" s="35"/>
      <c r="K63" s="35"/>
      <c r="L63" s="118"/>
      <c r="M63" s="35"/>
      <c r="N63" s="85"/>
      <c r="O63" s="86" t="s">
        <v>167</v>
      </c>
    </row>
    <row r="64" spans="2:15" ht="17" thickBot="1" x14ac:dyDescent="0.25">
      <c r="B64" s="34"/>
      <c r="C64" s="41" t="s">
        <v>168</v>
      </c>
      <c r="D64" s="87"/>
      <c r="E64" s="63">
        <f>'6_residences'!C11*Dashboard!E60</f>
        <v>0</v>
      </c>
      <c r="F64" s="35"/>
      <c r="G64"/>
      <c r="H64" s="35"/>
      <c r="I64" s="57"/>
      <c r="J64" s="35"/>
      <c r="K64" s="35"/>
      <c r="L64" s="118"/>
      <c r="M64" s="35"/>
      <c r="N64" s="85"/>
      <c r="O64" s="86" t="s">
        <v>168</v>
      </c>
    </row>
    <row r="65" spans="2:15" ht="17" thickBot="1" x14ac:dyDescent="0.25">
      <c r="B65" s="34"/>
      <c r="C65" s="35" t="s">
        <v>169</v>
      </c>
      <c r="D65" s="87"/>
      <c r="E65" s="63">
        <f>'6_residences'!C12*Dashboard!E60</f>
        <v>0</v>
      </c>
      <c r="F65" s="35"/>
      <c r="G65"/>
      <c r="H65" s="35"/>
      <c r="I65" s="57"/>
      <c r="J65" s="35"/>
      <c r="K65" s="35"/>
      <c r="L65" s="118"/>
      <c r="M65" s="35"/>
      <c r="N65" s="85"/>
      <c r="O65" s="86" t="s">
        <v>169</v>
      </c>
    </row>
    <row r="66" spans="2:15" ht="17" thickBot="1" x14ac:dyDescent="0.25">
      <c r="B66" s="34"/>
      <c r="C66" s="41" t="s">
        <v>171</v>
      </c>
      <c r="D66" s="87"/>
      <c r="E66" s="63"/>
      <c r="F66" s="35"/>
      <c r="G66"/>
      <c r="H66" s="35"/>
      <c r="I66" s="57"/>
      <c r="J66" s="35"/>
      <c r="K66" s="35"/>
      <c r="L66" s="118"/>
      <c r="M66" s="35"/>
      <c r="N66" s="85"/>
      <c r="O66" s="86" t="s">
        <v>171</v>
      </c>
    </row>
    <row r="67" spans="2:15" ht="17" thickBot="1" x14ac:dyDescent="0.25">
      <c r="B67" s="34"/>
      <c r="C67" s="58" t="s">
        <v>170</v>
      </c>
      <c r="D67" s="87"/>
      <c r="E67" s="63"/>
      <c r="F67" s="35"/>
      <c r="G67"/>
      <c r="H67" s="35"/>
      <c r="I67" s="57"/>
      <c r="J67" s="35"/>
      <c r="K67" s="35"/>
      <c r="L67" s="118"/>
      <c r="M67" s="35"/>
      <c r="N67" s="85"/>
      <c r="O67" s="86" t="s">
        <v>170</v>
      </c>
    </row>
    <row r="68" spans="2:15" ht="17" thickBot="1" x14ac:dyDescent="0.25">
      <c r="B68" s="34"/>
      <c r="C68" s="41" t="s">
        <v>172</v>
      </c>
      <c r="D68" s="87"/>
      <c r="E68" s="63"/>
      <c r="F68" s="35"/>
      <c r="G68"/>
      <c r="H68" s="35"/>
      <c r="I68" s="57"/>
      <c r="J68" s="35"/>
      <c r="K68" s="35"/>
      <c r="L68" s="118"/>
      <c r="M68" s="35"/>
      <c r="N68" s="85"/>
      <c r="O68" s="86" t="s">
        <v>172</v>
      </c>
    </row>
    <row r="69" spans="2:15" ht="17" thickBot="1" x14ac:dyDescent="0.25">
      <c r="B69" s="34"/>
      <c r="C69" s="41" t="s">
        <v>173</v>
      </c>
      <c r="D69" s="87"/>
      <c r="E69" s="63"/>
      <c r="F69" s="35"/>
      <c r="G69"/>
      <c r="H69" s="35"/>
      <c r="I69" s="57"/>
      <c r="J69" s="35"/>
      <c r="K69" s="35"/>
      <c r="L69" s="118"/>
      <c r="M69" s="35"/>
      <c r="N69" s="85"/>
      <c r="O69" s="86" t="s">
        <v>173</v>
      </c>
    </row>
    <row r="70" spans="2:15" ht="17" thickBot="1" x14ac:dyDescent="0.25">
      <c r="B70" s="34"/>
      <c r="C70" s="41" t="s">
        <v>174</v>
      </c>
      <c r="D70" s="87"/>
      <c r="E70" s="63"/>
      <c r="F70" s="35"/>
      <c r="G70"/>
      <c r="H70" s="35"/>
      <c r="I70" s="57"/>
      <c r="J70" s="35"/>
      <c r="K70" s="35"/>
      <c r="L70" s="118"/>
      <c r="M70" s="35"/>
      <c r="N70" s="85"/>
      <c r="O70" s="86" t="s">
        <v>174</v>
      </c>
    </row>
    <row r="71" spans="2:15" ht="17" thickBot="1" x14ac:dyDescent="0.25">
      <c r="B71" s="34"/>
      <c r="C71" s="41" t="s">
        <v>175</v>
      </c>
      <c r="D71" s="87"/>
      <c r="E71" s="63"/>
      <c r="F71" s="35"/>
      <c r="G71"/>
      <c r="H71" s="35"/>
      <c r="I71" s="57"/>
      <c r="J71" s="35"/>
      <c r="K71" s="35"/>
      <c r="L71" s="118"/>
      <c r="M71" s="35"/>
      <c r="N71" s="85"/>
      <c r="O71" s="86" t="s">
        <v>175</v>
      </c>
    </row>
    <row r="72" spans="2:15" ht="17" thickBot="1" x14ac:dyDescent="0.25">
      <c r="B72" s="34"/>
      <c r="C72" s="58" t="s">
        <v>176</v>
      </c>
      <c r="D72" s="87"/>
      <c r="E72" s="63"/>
      <c r="F72" s="35"/>
      <c r="G72"/>
      <c r="H72" s="35"/>
      <c r="I72" s="57"/>
      <c r="J72" s="35"/>
      <c r="K72" s="35"/>
      <c r="L72" s="118"/>
      <c r="M72" s="35"/>
      <c r="N72" s="85"/>
      <c r="O72" s="86" t="s">
        <v>176</v>
      </c>
    </row>
    <row r="73" spans="2:15" ht="17" thickBot="1" x14ac:dyDescent="0.25">
      <c r="B73" s="34"/>
      <c r="C73" s="41" t="s">
        <v>177</v>
      </c>
      <c r="D73" s="87"/>
      <c r="E73" s="63"/>
      <c r="F73" s="35"/>
      <c r="G73"/>
      <c r="H73" s="35"/>
      <c r="I73" s="57"/>
      <c r="J73" s="35"/>
      <c r="K73" s="35"/>
      <c r="L73" s="118"/>
      <c r="M73" s="35"/>
      <c r="N73" s="85"/>
      <c r="O73" s="86" t="s">
        <v>177</v>
      </c>
    </row>
    <row r="74" spans="2:15" ht="17" thickBot="1" x14ac:dyDescent="0.25">
      <c r="B74" s="34"/>
      <c r="C74" s="41" t="s">
        <v>178</v>
      </c>
      <c r="D74" s="87"/>
      <c r="E74" s="63"/>
      <c r="F74" s="35"/>
      <c r="G74"/>
      <c r="H74" s="35"/>
      <c r="I74" s="57"/>
      <c r="J74" s="35"/>
      <c r="K74" s="35"/>
      <c r="L74" s="118"/>
      <c r="M74" s="35"/>
      <c r="N74" s="85"/>
      <c r="O74" s="86" t="s">
        <v>178</v>
      </c>
    </row>
    <row r="75" spans="2:15" ht="17" thickBot="1" x14ac:dyDescent="0.25">
      <c r="B75" s="34"/>
      <c r="C75" s="41" t="s">
        <v>212</v>
      </c>
      <c r="D75" s="87"/>
      <c r="E75" s="63"/>
      <c r="F75" s="35"/>
      <c r="G75"/>
      <c r="H75" s="35"/>
      <c r="I75" s="57"/>
      <c r="J75" s="35"/>
      <c r="K75" s="35"/>
      <c r="L75" s="118"/>
      <c r="M75" s="35"/>
      <c r="N75" s="85"/>
      <c r="O75" s="86" t="s">
        <v>212</v>
      </c>
    </row>
    <row r="76" spans="2:15" ht="17" thickBot="1" x14ac:dyDescent="0.25">
      <c r="B76" s="34"/>
      <c r="C76" s="41" t="s">
        <v>179</v>
      </c>
      <c r="D76" s="87"/>
      <c r="E76" s="63"/>
      <c r="F76" s="35"/>
      <c r="G76"/>
      <c r="H76" s="35"/>
      <c r="I76" s="57"/>
      <c r="J76" s="35"/>
      <c r="K76" s="35"/>
      <c r="L76" s="118"/>
      <c r="M76" s="35"/>
      <c r="N76" s="85"/>
      <c r="O76" s="86" t="s">
        <v>179</v>
      </c>
    </row>
    <row r="77" spans="2:15" ht="17" thickBot="1" x14ac:dyDescent="0.25">
      <c r="B77" s="34"/>
      <c r="C77" s="41" t="s">
        <v>183</v>
      </c>
      <c r="D77" s="87"/>
      <c r="E77" s="63"/>
      <c r="F77" s="35"/>
      <c r="G77"/>
      <c r="H77" s="35"/>
      <c r="I77" s="57"/>
      <c r="J77" s="35"/>
      <c r="K77" s="35"/>
      <c r="L77" s="118"/>
      <c r="M77" s="35"/>
      <c r="N77" s="85"/>
      <c r="O77" s="86" t="s">
        <v>183</v>
      </c>
    </row>
    <row r="78" spans="2:15" ht="17" thickBot="1" x14ac:dyDescent="0.25">
      <c r="B78" s="34"/>
      <c r="C78" s="41" t="s">
        <v>182</v>
      </c>
      <c r="D78" s="87"/>
      <c r="E78" s="63"/>
      <c r="F78" s="35"/>
      <c r="G78"/>
      <c r="H78" s="35"/>
      <c r="I78" s="57"/>
      <c r="J78" s="35"/>
      <c r="K78" s="35"/>
      <c r="L78" s="118"/>
      <c r="M78" s="35"/>
      <c r="N78" s="85"/>
      <c r="O78" s="86" t="s">
        <v>182</v>
      </c>
    </row>
    <row r="79" spans="2:15" ht="17" thickBot="1" x14ac:dyDescent="0.25">
      <c r="B79" s="34"/>
      <c r="C79" s="41" t="s">
        <v>181</v>
      </c>
      <c r="D79" s="87"/>
      <c r="E79" s="63"/>
      <c r="F79" s="35"/>
      <c r="G79"/>
      <c r="H79" s="35"/>
      <c r="I79" s="57"/>
      <c r="J79" s="35"/>
      <c r="K79" s="35"/>
      <c r="L79" s="118"/>
      <c r="M79" s="35"/>
      <c r="N79" s="85"/>
      <c r="O79" s="86" t="s">
        <v>181</v>
      </c>
    </row>
    <row r="80" spans="2:15" ht="17" thickBot="1" x14ac:dyDescent="0.25">
      <c r="B80" s="34"/>
      <c r="C80" s="41" t="s">
        <v>180</v>
      </c>
      <c r="D80" s="87"/>
      <c r="E80" s="63"/>
      <c r="F80" s="35"/>
      <c r="G80"/>
      <c r="H80" s="35"/>
      <c r="I80" s="57"/>
      <c r="J80" s="35"/>
      <c r="K80" s="35"/>
      <c r="L80" s="118"/>
      <c r="M80" s="35"/>
      <c r="N80" s="85"/>
      <c r="O80" s="86" t="s">
        <v>180</v>
      </c>
    </row>
    <row r="81" spans="2:15" ht="17" thickBot="1" x14ac:dyDescent="0.25">
      <c r="B81" s="34"/>
      <c r="C81" s="41" t="s">
        <v>186</v>
      </c>
      <c r="D81" s="87"/>
      <c r="E81" s="63"/>
      <c r="F81" s="35"/>
      <c r="G81"/>
      <c r="H81" s="35"/>
      <c r="I81" s="57"/>
      <c r="J81" s="35"/>
      <c r="K81" s="35"/>
      <c r="L81" s="118"/>
      <c r="M81" s="35"/>
      <c r="N81" s="85"/>
      <c r="O81" s="86" t="s">
        <v>186</v>
      </c>
    </row>
    <row r="82" spans="2:15" ht="17" thickBot="1" x14ac:dyDescent="0.25">
      <c r="B82" s="34"/>
      <c r="C82" s="41" t="s">
        <v>187</v>
      </c>
      <c r="D82" s="87"/>
      <c r="E82" s="63"/>
      <c r="F82" s="35"/>
      <c r="G82"/>
      <c r="H82" s="35"/>
      <c r="I82" s="57"/>
      <c r="J82" s="35"/>
      <c r="K82" s="35"/>
      <c r="L82" s="118"/>
      <c r="M82" s="35"/>
      <c r="N82" s="85"/>
      <c r="O82" s="86" t="s">
        <v>187</v>
      </c>
    </row>
    <row r="83" spans="2:15" ht="17" thickBot="1" x14ac:dyDescent="0.25">
      <c r="B83" s="34"/>
      <c r="C83" s="41" t="s">
        <v>188</v>
      </c>
      <c r="D83" s="87"/>
      <c r="E83" s="63"/>
      <c r="F83" s="35"/>
      <c r="G83"/>
      <c r="H83" s="35"/>
      <c r="I83" s="57"/>
      <c r="J83" s="35"/>
      <c r="K83" s="35"/>
      <c r="L83" s="118"/>
      <c r="M83" s="35"/>
      <c r="N83" s="85"/>
      <c r="O83" s="86" t="s">
        <v>188</v>
      </c>
    </row>
    <row r="84" spans="2:15" ht="17" thickBot="1" x14ac:dyDescent="0.25">
      <c r="B84" s="34"/>
      <c r="C84" s="41" t="s">
        <v>189</v>
      </c>
      <c r="D84" s="87"/>
      <c r="E84" s="63"/>
      <c r="F84" s="35"/>
      <c r="G84"/>
      <c r="H84" s="35"/>
      <c r="I84" s="57"/>
      <c r="J84" s="35"/>
      <c r="K84" s="35"/>
      <c r="L84" s="118"/>
      <c r="M84" s="35"/>
      <c r="N84" s="85"/>
      <c r="O84" s="86" t="s">
        <v>189</v>
      </c>
    </row>
    <row r="85" spans="2:15" ht="17" thickBot="1" x14ac:dyDescent="0.25">
      <c r="B85" s="34"/>
      <c r="C85" s="41" t="s">
        <v>190</v>
      </c>
      <c r="D85" s="87"/>
      <c r="E85" s="63"/>
      <c r="F85" s="35"/>
      <c r="G85"/>
      <c r="H85" s="35"/>
      <c r="I85" s="57"/>
      <c r="J85" s="35"/>
      <c r="K85" s="35"/>
      <c r="L85" s="118"/>
      <c r="M85" s="35"/>
      <c r="N85" s="85"/>
      <c r="O85" s="86" t="s">
        <v>190</v>
      </c>
    </row>
    <row r="86" spans="2:15" ht="17" thickBot="1" x14ac:dyDescent="0.25">
      <c r="B86" s="34"/>
      <c r="C86" s="41" t="s">
        <v>185</v>
      </c>
      <c r="D86" s="87"/>
      <c r="E86" s="63"/>
      <c r="F86" s="35"/>
      <c r="G86"/>
      <c r="H86" s="35"/>
      <c r="I86" s="57"/>
      <c r="J86" s="35"/>
      <c r="K86" s="35"/>
      <c r="L86" s="118"/>
      <c r="M86" s="35"/>
      <c r="N86" s="85"/>
      <c r="O86" s="86" t="s">
        <v>185</v>
      </c>
    </row>
    <row r="87" spans="2:15" ht="17" thickBot="1" x14ac:dyDescent="0.25">
      <c r="B87" s="34"/>
      <c r="C87" s="41" t="s">
        <v>191</v>
      </c>
      <c r="D87" s="87"/>
      <c r="E87" s="63"/>
      <c r="F87" s="35"/>
      <c r="G87"/>
      <c r="H87" s="35"/>
      <c r="I87" s="57"/>
      <c r="J87" s="35"/>
      <c r="K87" s="35"/>
      <c r="L87" s="118"/>
      <c r="M87" s="35"/>
      <c r="N87" s="85"/>
      <c r="O87" s="86" t="s">
        <v>191</v>
      </c>
    </row>
    <row r="88" spans="2:15" ht="17" thickBot="1" x14ac:dyDescent="0.25">
      <c r="B88" s="34"/>
      <c r="C88" s="41" t="s">
        <v>184</v>
      </c>
      <c r="D88" s="87"/>
      <c r="E88" s="63"/>
      <c r="F88" s="35"/>
      <c r="G88"/>
      <c r="H88" s="35"/>
      <c r="I88" s="57"/>
      <c r="J88" s="35"/>
      <c r="K88" s="35"/>
      <c r="L88" s="118"/>
      <c r="M88" s="35"/>
      <c r="N88" s="85"/>
      <c r="O88" s="86" t="s">
        <v>184</v>
      </c>
    </row>
    <row r="89" spans="2:15" ht="17" thickBot="1" x14ac:dyDescent="0.25">
      <c r="B89" s="34"/>
      <c r="C89" s="41" t="s">
        <v>192</v>
      </c>
      <c r="D89" s="87"/>
      <c r="E89" s="63"/>
      <c r="F89" s="35"/>
      <c r="G89"/>
      <c r="H89" s="35"/>
      <c r="I89" s="57"/>
      <c r="J89" s="35"/>
      <c r="K89" s="35"/>
      <c r="L89" s="118"/>
      <c r="M89" s="35"/>
      <c r="N89" s="85"/>
      <c r="O89" s="86" t="s">
        <v>192</v>
      </c>
    </row>
    <row r="90" spans="2:15" ht="17" thickBot="1" x14ac:dyDescent="0.25">
      <c r="B90" s="34"/>
      <c r="C90" s="41" t="s">
        <v>193</v>
      </c>
      <c r="D90" s="87"/>
      <c r="E90" s="63"/>
      <c r="F90" s="35"/>
      <c r="G90"/>
      <c r="H90" s="35"/>
      <c r="I90" s="57"/>
      <c r="J90" s="35"/>
      <c r="K90" s="35"/>
      <c r="L90" s="118"/>
      <c r="M90" s="35"/>
      <c r="N90" s="85"/>
      <c r="O90" s="86" t="s">
        <v>193</v>
      </c>
    </row>
    <row r="91" spans="2:15" ht="17" thickBot="1" x14ac:dyDescent="0.25">
      <c r="B91" s="34"/>
      <c r="C91" s="41" t="s">
        <v>197</v>
      </c>
      <c r="D91" s="87"/>
      <c r="E91" s="63" t="e">
        <f>IF(E86&lt;=E76,1-(E86/E76),0)</f>
        <v>#DIV/0!</v>
      </c>
      <c r="F91" s="35"/>
      <c r="G91"/>
      <c r="H91" s="35"/>
      <c r="I91" s="57"/>
      <c r="J91" s="35"/>
      <c r="K91" s="35" t="e">
        <f>IF(SUM(E91:E93)=1, TRUE, FALSE)</f>
        <v>#DIV/0!</v>
      </c>
      <c r="L91" s="118" t="e">
        <f>IF(AND(E91&gt;=0,E91&lt;=1), TRUE, FALSE)</f>
        <v>#DIV/0!</v>
      </c>
      <c r="M91" s="35"/>
      <c r="N91" s="85"/>
      <c r="O91" s="86" t="s">
        <v>197</v>
      </c>
    </row>
    <row r="92" spans="2:15" ht="17" thickBot="1" x14ac:dyDescent="0.25">
      <c r="B92" s="34"/>
      <c r="C92" s="41" t="s">
        <v>198</v>
      </c>
      <c r="D92" s="87"/>
      <c r="E92" s="63" t="e">
        <f>1-E91-E93</f>
        <v>#DIV/0!</v>
      </c>
      <c r="F92" s="35"/>
      <c r="G92"/>
      <c r="H92" s="35"/>
      <c r="I92" s="57"/>
      <c r="J92" s="35"/>
      <c r="K92" s="35"/>
      <c r="L92" s="118" t="e">
        <f t="shared" ref="L92:L105" si="8">IF(AND(E92&gt;=0,E92&lt;=1), TRUE, FALSE)</f>
        <v>#DIV/0!</v>
      </c>
      <c r="M92" s="35"/>
      <c r="N92" s="85"/>
      <c r="O92" s="86" t="s">
        <v>198</v>
      </c>
    </row>
    <row r="93" spans="2:15" ht="17" thickBot="1" x14ac:dyDescent="0.25">
      <c r="B93" s="34"/>
      <c r="C93" s="41" t="s">
        <v>199</v>
      </c>
      <c r="D93" s="87"/>
      <c r="E93" s="63">
        <f>IF(E86&gt;E76,E86/E81,0)</f>
        <v>0</v>
      </c>
      <c r="F93" s="35"/>
      <c r="G93"/>
      <c r="H93" s="35"/>
      <c r="I93" s="57"/>
      <c r="J93" s="35"/>
      <c r="K93" s="35"/>
      <c r="L93" s="118" t="b">
        <f t="shared" si="8"/>
        <v>1</v>
      </c>
      <c r="M93" s="35"/>
      <c r="N93" s="85"/>
      <c r="O93" s="86" t="s">
        <v>199</v>
      </c>
    </row>
    <row r="94" spans="2:15" ht="17" thickBot="1" x14ac:dyDescent="0.25">
      <c r="B94" s="34"/>
      <c r="C94" s="41" t="s">
        <v>203</v>
      </c>
      <c r="D94" s="87"/>
      <c r="E94" s="63" t="e">
        <f>IF(E87&lt;=E77,1-(E87/E77),0)</f>
        <v>#DIV/0!</v>
      </c>
      <c r="F94" s="35"/>
      <c r="G94"/>
      <c r="H94" s="35"/>
      <c r="I94" s="57"/>
      <c r="J94" s="35"/>
      <c r="K94" s="35" t="e">
        <f>IF(SUM(E94:E96)=1, TRUE, FALSE)</f>
        <v>#DIV/0!</v>
      </c>
      <c r="L94" s="118" t="e">
        <f t="shared" si="8"/>
        <v>#DIV/0!</v>
      </c>
      <c r="M94" s="35"/>
      <c r="N94" s="85"/>
      <c r="O94" s="86" t="s">
        <v>203</v>
      </c>
    </row>
    <row r="95" spans="2:15" ht="17" thickBot="1" x14ac:dyDescent="0.25">
      <c r="B95" s="34"/>
      <c r="C95" s="41" t="s">
        <v>204</v>
      </c>
      <c r="D95" s="87"/>
      <c r="E95" s="63" t="e">
        <f>1-E94-E96</f>
        <v>#DIV/0!</v>
      </c>
      <c r="F95" s="35"/>
      <c r="G95"/>
      <c r="H95" s="35"/>
      <c r="I95" s="57"/>
      <c r="J95" s="35"/>
      <c r="K95" s="35"/>
      <c r="L95" s="118" t="e">
        <f t="shared" si="8"/>
        <v>#DIV/0!</v>
      </c>
      <c r="M95" s="35"/>
      <c r="N95" s="85"/>
      <c r="O95" s="86" t="s">
        <v>204</v>
      </c>
    </row>
    <row r="96" spans="2:15" ht="17" thickBot="1" x14ac:dyDescent="0.25">
      <c r="B96" s="34"/>
      <c r="C96" s="41" t="s">
        <v>205</v>
      </c>
      <c r="D96" s="87"/>
      <c r="E96" s="63">
        <f>IF(E87&gt;E77,E87/E82,0)</f>
        <v>0</v>
      </c>
      <c r="F96" s="35"/>
      <c r="G96"/>
      <c r="H96" s="35"/>
      <c r="I96" s="57"/>
      <c r="J96" s="35"/>
      <c r="K96" s="35"/>
      <c r="L96" s="118" t="b">
        <f t="shared" si="8"/>
        <v>1</v>
      </c>
      <c r="M96" s="35"/>
      <c r="N96" s="85"/>
      <c r="O96" s="86" t="s">
        <v>205</v>
      </c>
    </row>
    <row r="97" spans="2:15" ht="17" thickBot="1" x14ac:dyDescent="0.25">
      <c r="B97" s="34"/>
      <c r="C97" s="41" t="s">
        <v>194</v>
      </c>
      <c r="D97" s="87"/>
      <c r="E97" s="63" t="e">
        <f>IF(E88&lt;=E78,1-(E88/E78),0)</f>
        <v>#DIV/0!</v>
      </c>
      <c r="F97" s="35"/>
      <c r="G97"/>
      <c r="H97" s="35"/>
      <c r="I97" s="57"/>
      <c r="J97" s="35"/>
      <c r="K97" s="35" t="e">
        <f>IF(SUM(E97:E99)=1, TRUE, FALSE)</f>
        <v>#DIV/0!</v>
      </c>
      <c r="L97" s="118" t="e">
        <f t="shared" si="8"/>
        <v>#DIV/0!</v>
      </c>
      <c r="M97" s="35"/>
      <c r="N97" s="85"/>
      <c r="O97" s="86" t="s">
        <v>194</v>
      </c>
    </row>
    <row r="98" spans="2:15" ht="17" thickBot="1" x14ac:dyDescent="0.25">
      <c r="B98" s="34"/>
      <c r="C98" s="41" t="s">
        <v>195</v>
      </c>
      <c r="D98" s="87"/>
      <c r="E98" s="63" t="e">
        <f>1-E97-E99</f>
        <v>#DIV/0!</v>
      </c>
      <c r="F98" s="35"/>
      <c r="G98"/>
      <c r="H98" s="35"/>
      <c r="I98" s="57"/>
      <c r="J98" s="35"/>
      <c r="K98" s="35"/>
      <c r="L98" s="118" t="e">
        <f t="shared" si="8"/>
        <v>#DIV/0!</v>
      </c>
      <c r="M98" s="35"/>
      <c r="N98" s="85"/>
      <c r="O98" s="86" t="s">
        <v>195</v>
      </c>
    </row>
    <row r="99" spans="2:15" ht="17" thickBot="1" x14ac:dyDescent="0.25">
      <c r="B99" s="34"/>
      <c r="C99" s="41" t="s">
        <v>196</v>
      </c>
      <c r="D99" s="87"/>
      <c r="E99" s="63">
        <f>IF(E88&gt;E78,E88/E83,0)</f>
        <v>0</v>
      </c>
      <c r="F99" s="35"/>
      <c r="G99"/>
      <c r="H99" s="35"/>
      <c r="I99" s="57"/>
      <c r="J99" s="35"/>
      <c r="K99" s="35"/>
      <c r="L99" s="118" t="b">
        <f t="shared" si="8"/>
        <v>1</v>
      </c>
      <c r="M99" s="35"/>
      <c r="N99" s="85"/>
      <c r="O99" s="86" t="s">
        <v>196</v>
      </c>
    </row>
    <row r="100" spans="2:15" ht="17" thickBot="1" x14ac:dyDescent="0.25">
      <c r="B100" s="34"/>
      <c r="C100" s="41" t="s">
        <v>200</v>
      </c>
      <c r="D100" s="87"/>
      <c r="E100" s="63" t="e">
        <f>IF(E89&lt;=E79,1-(E89/E79),0)</f>
        <v>#DIV/0!</v>
      </c>
      <c r="F100" s="35"/>
      <c r="G100"/>
      <c r="H100" s="35"/>
      <c r="I100" s="57"/>
      <c r="J100" s="35"/>
      <c r="K100" s="35" t="e">
        <f>IF(SUM(E100:E102)=1, TRUE, FALSE)</f>
        <v>#DIV/0!</v>
      </c>
      <c r="L100" s="118" t="e">
        <f t="shared" si="8"/>
        <v>#DIV/0!</v>
      </c>
      <c r="M100" s="35"/>
      <c r="N100" s="85"/>
      <c r="O100" s="86" t="s">
        <v>200</v>
      </c>
    </row>
    <row r="101" spans="2:15" ht="17" thickBot="1" x14ac:dyDescent="0.25">
      <c r="B101" s="34"/>
      <c r="C101" s="41" t="s">
        <v>201</v>
      </c>
      <c r="D101" s="87"/>
      <c r="E101" s="63" t="e">
        <f>1-E100-E102</f>
        <v>#DIV/0!</v>
      </c>
      <c r="F101" s="35"/>
      <c r="G101"/>
      <c r="H101" s="35"/>
      <c r="I101" s="57"/>
      <c r="J101" s="35"/>
      <c r="K101" s="35"/>
      <c r="L101" s="118" t="e">
        <f t="shared" si="8"/>
        <v>#DIV/0!</v>
      </c>
      <c r="M101" s="35"/>
      <c r="N101" s="85"/>
      <c r="O101" s="86" t="s">
        <v>201</v>
      </c>
    </row>
    <row r="102" spans="2:15" ht="17" thickBot="1" x14ac:dyDescent="0.25">
      <c r="B102" s="34"/>
      <c r="C102" s="41" t="s">
        <v>202</v>
      </c>
      <c r="D102" s="87"/>
      <c r="E102" s="63">
        <f>IF(E89&gt;E79,E89/E84,0)</f>
        <v>0</v>
      </c>
      <c r="F102" s="35"/>
      <c r="G102"/>
      <c r="H102" s="35"/>
      <c r="I102" s="57"/>
      <c r="J102" s="35"/>
      <c r="K102" s="35"/>
      <c r="L102" s="118" t="b">
        <f t="shared" si="8"/>
        <v>1</v>
      </c>
      <c r="M102" s="35"/>
      <c r="N102" s="85"/>
      <c r="O102" s="86" t="s">
        <v>202</v>
      </c>
    </row>
    <row r="103" spans="2:15" ht="17" thickBot="1" x14ac:dyDescent="0.25">
      <c r="B103" s="34"/>
      <c r="C103" s="41" t="s">
        <v>206</v>
      </c>
      <c r="D103" s="87"/>
      <c r="E103" s="63" t="e">
        <f>IF(E90&lt;=E80,1-(E90/E80),0)</f>
        <v>#DIV/0!</v>
      </c>
      <c r="F103" s="35"/>
      <c r="G103"/>
      <c r="H103" s="35"/>
      <c r="I103" s="57"/>
      <c r="J103" s="35"/>
      <c r="K103" s="35" t="e">
        <f>IF(SUM(E103:E105)=1, TRUE, FALSE)</f>
        <v>#DIV/0!</v>
      </c>
      <c r="L103" s="118" t="e">
        <f t="shared" si="8"/>
        <v>#DIV/0!</v>
      </c>
      <c r="M103" s="35"/>
      <c r="N103" s="85"/>
      <c r="O103" s="86" t="s">
        <v>206</v>
      </c>
    </row>
    <row r="104" spans="2:15" ht="17" thickBot="1" x14ac:dyDescent="0.25">
      <c r="B104" s="34"/>
      <c r="C104" s="41" t="s">
        <v>207</v>
      </c>
      <c r="D104" s="87"/>
      <c r="E104" s="63" t="e">
        <f>1-E103-E105</f>
        <v>#DIV/0!</v>
      </c>
      <c r="F104" s="35"/>
      <c r="G104"/>
      <c r="H104" s="35"/>
      <c r="I104" s="57"/>
      <c r="J104" s="35"/>
      <c r="K104" s="35"/>
      <c r="L104" s="118" t="e">
        <f t="shared" si="8"/>
        <v>#DIV/0!</v>
      </c>
      <c r="M104" s="35"/>
      <c r="N104" s="85"/>
      <c r="O104" s="86" t="s">
        <v>207</v>
      </c>
    </row>
    <row r="105" spans="2:15" ht="17" thickBot="1" x14ac:dyDescent="0.25">
      <c r="B105" s="34"/>
      <c r="C105" s="41" t="s">
        <v>208</v>
      </c>
      <c r="D105" s="87"/>
      <c r="E105" s="63">
        <f>IF(E90&gt;E80,E90/E85,0)</f>
        <v>0</v>
      </c>
      <c r="F105" s="35"/>
      <c r="G105"/>
      <c r="H105" s="35"/>
      <c r="I105" s="57"/>
      <c r="J105" s="35"/>
      <c r="K105" s="35"/>
      <c r="L105" s="118" t="b">
        <f t="shared" si="8"/>
        <v>1</v>
      </c>
      <c r="M105" s="35"/>
      <c r="N105" s="85"/>
      <c r="O105" s="86" t="s">
        <v>208</v>
      </c>
    </row>
    <row r="106" spans="2:15" ht="17" thickBot="1" x14ac:dyDescent="0.25">
      <c r="B106" s="34"/>
      <c r="C106" s="35" t="s">
        <v>102</v>
      </c>
      <c r="D106" s="35"/>
      <c r="E106" s="63"/>
      <c r="F106" s="35"/>
      <c r="G106"/>
      <c r="H106" s="35"/>
      <c r="I106" s="57"/>
      <c r="J106" s="35"/>
      <c r="K106" s="35"/>
      <c r="L106" s="40" t="b">
        <f t="shared" ref="L106:L109" si="9">IF(COUNTBLANK(E106)=1,FALSE,TRUE)</f>
        <v>0</v>
      </c>
      <c r="M106" s="35" t="str">
        <f t="shared" si="7"/>
        <v>Please set value</v>
      </c>
      <c r="N106" s="85"/>
      <c r="O106" s="86" t="s">
        <v>102</v>
      </c>
    </row>
    <row r="107" spans="2:15" ht="17" thickBot="1" x14ac:dyDescent="0.25">
      <c r="B107" s="31"/>
      <c r="C107" s="35" t="s">
        <v>103</v>
      </c>
      <c r="D107" s="35"/>
      <c r="E107" s="60"/>
      <c r="F107" s="35"/>
      <c r="G107"/>
      <c r="H107" s="35"/>
      <c r="I107" s="57"/>
      <c r="J107" s="35"/>
      <c r="K107" s="35"/>
      <c r="L107" s="40" t="b">
        <f t="shared" si="9"/>
        <v>0</v>
      </c>
      <c r="M107" s="35" t="str">
        <f>IF(L107=TRUE," ","Please set value")</f>
        <v>Please set value</v>
      </c>
      <c r="N107" s="85"/>
      <c r="O107" s="86" t="s">
        <v>103</v>
      </c>
    </row>
    <row r="108" spans="2:15" ht="17" thickBot="1" x14ac:dyDescent="0.25">
      <c r="B108" s="31"/>
      <c r="C108" s="41" t="s">
        <v>209</v>
      </c>
      <c r="D108" s="35"/>
      <c r="E108" s="60"/>
      <c r="F108" s="35"/>
      <c r="G108"/>
      <c r="H108" s="35"/>
      <c r="I108" s="57"/>
      <c r="J108" s="35"/>
      <c r="K108" s="35"/>
      <c r="L108" s="40" t="b">
        <f t="shared" si="9"/>
        <v>0</v>
      </c>
      <c r="M108" s="35" t="str">
        <f>IF(L108=TRUE," ","Please set value")</f>
        <v>Please set value</v>
      </c>
      <c r="N108" s="85"/>
      <c r="O108" s="86" t="s">
        <v>209</v>
      </c>
    </row>
    <row r="109" spans="2:15" ht="17" thickBot="1" x14ac:dyDescent="0.25">
      <c r="B109" s="31"/>
      <c r="C109" s="41" t="s">
        <v>210</v>
      </c>
      <c r="D109" s="35"/>
      <c r="E109" s="60"/>
      <c r="F109" s="35"/>
      <c r="G109"/>
      <c r="H109" s="35"/>
      <c r="I109" s="57"/>
      <c r="J109" s="35"/>
      <c r="K109" s="35"/>
      <c r="L109" s="40" t="b">
        <f t="shared" si="9"/>
        <v>0</v>
      </c>
      <c r="M109" s="35" t="str">
        <f>IF(L109=TRUE," ","Please set value")</f>
        <v>Please set value</v>
      </c>
      <c r="N109" s="85"/>
      <c r="O109" s="86" t="s">
        <v>210</v>
      </c>
    </row>
    <row r="110" spans="2:15" x14ac:dyDescent="0.2">
      <c r="B110" s="31"/>
      <c r="C110" s="7"/>
      <c r="D110" s="7"/>
      <c r="E110" s="54"/>
      <c r="F110" s="7"/>
      <c r="G110" s="7"/>
      <c r="H110" s="7"/>
      <c r="I110" s="7"/>
      <c r="J110" s="7"/>
      <c r="K110" s="7"/>
      <c r="L110" s="7"/>
      <c r="M110" s="7"/>
      <c r="N110" s="85"/>
      <c r="O110" s="15"/>
    </row>
    <row r="111" spans="2:15" ht="17" thickBot="1" x14ac:dyDescent="0.25">
      <c r="B111" s="42" t="s">
        <v>29</v>
      </c>
      <c r="C111" s="4"/>
      <c r="D111" s="4"/>
      <c r="E111" s="55"/>
      <c r="F111" s="4"/>
      <c r="G111" s="4"/>
      <c r="H111" s="4"/>
      <c r="I111" s="4"/>
      <c r="J111" s="4"/>
      <c r="K111" s="4"/>
      <c r="L111" s="4"/>
      <c r="M111" s="4"/>
      <c r="N111" s="85"/>
      <c r="O111" s="15"/>
    </row>
    <row r="112" spans="2:15" ht="17" thickBot="1" x14ac:dyDescent="0.25">
      <c r="B112" s="31"/>
      <c r="C112" s="35" t="s">
        <v>71</v>
      </c>
      <c r="D112" s="35" t="s">
        <v>3</v>
      </c>
      <c r="E112" s="53"/>
      <c r="F112" s="35"/>
      <c r="G112"/>
      <c r="H112" s="35"/>
      <c r="I112" s="57"/>
      <c r="J112" s="35"/>
      <c r="K112" s="35"/>
      <c r="L112" s="40" t="b">
        <f t="shared" ref="L112:L116" si="10">IF(COUNTBLANK(E112)=0,TRUE,FALSE)</f>
        <v>0</v>
      </c>
      <c r="M112" s="35" t="str">
        <f>IF(L112=TRUE," ","Please set value")</f>
        <v>Please set value</v>
      </c>
      <c r="N112" s="85"/>
      <c r="O112" s="15" t="s">
        <v>71</v>
      </c>
    </row>
    <row r="113" spans="2:15" ht="17" thickBot="1" x14ac:dyDescent="0.25">
      <c r="B113" s="31"/>
      <c r="C113" s="41" t="s">
        <v>122</v>
      </c>
      <c r="D113" s="35" t="s">
        <v>3</v>
      </c>
      <c r="E113" s="53"/>
      <c r="F113" s="35"/>
      <c r="G113"/>
      <c r="H113" s="35"/>
      <c r="I113" s="57"/>
      <c r="J113" s="35"/>
      <c r="K113" s="35"/>
      <c r="L113" s="40" t="b">
        <f t="shared" si="10"/>
        <v>0</v>
      </c>
      <c r="M113" s="35" t="str">
        <f t="shared" ref="M113:M114" si="11">IF(L113=TRUE," ","Please set value")</f>
        <v>Please set value</v>
      </c>
      <c r="N113" s="85"/>
      <c r="O113" s="15" t="s">
        <v>122</v>
      </c>
    </row>
    <row r="114" spans="2:15" ht="17" thickBot="1" x14ac:dyDescent="0.25">
      <c r="B114" s="31"/>
      <c r="C114" s="41" t="s">
        <v>121</v>
      </c>
      <c r="D114" s="35" t="s">
        <v>3</v>
      </c>
      <c r="E114" s="53"/>
      <c r="F114" s="35"/>
      <c r="G114"/>
      <c r="H114" s="35"/>
      <c r="I114" s="57"/>
      <c r="J114" s="35"/>
      <c r="K114" s="35"/>
      <c r="L114" s="40" t="b">
        <f t="shared" si="10"/>
        <v>0</v>
      </c>
      <c r="M114" s="35" t="str">
        <f t="shared" si="11"/>
        <v>Please set value</v>
      </c>
      <c r="N114" s="85"/>
      <c r="O114" s="15" t="s">
        <v>121</v>
      </c>
    </row>
    <row r="115" spans="2:15" ht="17" thickBot="1" x14ac:dyDescent="0.25">
      <c r="B115" s="31"/>
      <c r="C115" s="35" t="s">
        <v>72</v>
      </c>
      <c r="D115" s="35"/>
      <c r="E115" s="66"/>
      <c r="F115" s="35"/>
      <c r="G115" s="59"/>
      <c r="H115" s="35"/>
      <c r="I115" s="57"/>
      <c r="J115" s="35"/>
      <c r="K115" s="35"/>
      <c r="L115" s="40" t="b">
        <f t="shared" si="10"/>
        <v>0</v>
      </c>
      <c r="M115" s="35" t="str">
        <f t="shared" ref="M115:M116" si="12">IF(L115=TRUE," ","Please set value")</f>
        <v>Please set value</v>
      </c>
      <c r="N115" s="85"/>
      <c r="O115" s="15" t="s">
        <v>72</v>
      </c>
    </row>
    <row r="116" spans="2:15" ht="17" thickBot="1" x14ac:dyDescent="0.25">
      <c r="B116" s="31"/>
      <c r="C116" s="35" t="s">
        <v>73</v>
      </c>
      <c r="D116" s="35"/>
      <c r="E116" s="61"/>
      <c r="F116" s="35"/>
      <c r="G116" s="59"/>
      <c r="H116" s="35"/>
      <c r="I116" s="57"/>
      <c r="J116" s="35"/>
      <c r="K116" s="35"/>
      <c r="L116" s="40" t="b">
        <f t="shared" si="10"/>
        <v>0</v>
      </c>
      <c r="M116" s="35" t="str">
        <f t="shared" si="12"/>
        <v>Please set value</v>
      </c>
      <c r="N116" s="85"/>
      <c r="O116" s="15" t="s">
        <v>73</v>
      </c>
    </row>
    <row r="117" spans="2:15" x14ac:dyDescent="0.2">
      <c r="B117" s="43"/>
      <c r="C117" s="12"/>
      <c r="D117" s="12"/>
      <c r="E117" s="56"/>
      <c r="F117" s="12"/>
      <c r="G117" s="12"/>
      <c r="H117" s="12"/>
      <c r="I117" s="12"/>
      <c r="J117" s="12"/>
      <c r="K117" s="12"/>
      <c r="L117" s="12"/>
      <c r="M117" s="12"/>
      <c r="N117" s="85"/>
      <c r="O117" s="15"/>
    </row>
    <row r="118" spans="2:15" ht="17" thickBot="1" x14ac:dyDescent="0.25">
      <c r="B118" s="31" t="s">
        <v>66</v>
      </c>
      <c r="C118" s="7"/>
      <c r="D118" s="7"/>
      <c r="E118" s="54"/>
      <c r="F118" s="7"/>
      <c r="G118" s="7"/>
      <c r="H118" s="7"/>
      <c r="I118" s="7"/>
      <c r="J118" s="7"/>
      <c r="K118" s="7"/>
      <c r="L118" s="7"/>
      <c r="M118" s="7"/>
      <c r="N118" s="85"/>
      <c r="O118" s="15"/>
    </row>
    <row r="119" spans="2:15" ht="17" thickBot="1" x14ac:dyDescent="0.25">
      <c r="B119" s="31"/>
      <c r="C119" s="35" t="s">
        <v>74</v>
      </c>
      <c r="D119" s="35"/>
      <c r="E119" s="53"/>
      <c r="F119"/>
      <c r="G119" s="59"/>
      <c r="H119" s="35"/>
      <c r="I119" s="57"/>
      <c r="J119" s="35"/>
      <c r="K119" s="35"/>
      <c r="L119" s="40" t="b">
        <f t="shared" ref="L119:L124" si="13">IF(COUNTBLANK(E119)=1,FALSE,TRUE)</f>
        <v>0</v>
      </c>
      <c r="M119" s="35" t="str">
        <f t="shared" ref="M119:M122" si="14">IF(L119=TRUE," ","Please set value")</f>
        <v>Please set value</v>
      </c>
      <c r="N119" s="85"/>
      <c r="O119" s="15" t="s">
        <v>74</v>
      </c>
    </row>
    <row r="120" spans="2:15" ht="17" thickBot="1" x14ac:dyDescent="0.25">
      <c r="B120" s="31"/>
      <c r="C120" s="35" t="s">
        <v>75</v>
      </c>
      <c r="D120" s="35"/>
      <c r="E120" s="53"/>
      <c r="F120"/>
      <c r="G120" s="59"/>
      <c r="H120" s="35"/>
      <c r="I120" s="57"/>
      <c r="J120" s="35"/>
      <c r="K120" s="35"/>
      <c r="L120" s="40" t="b">
        <f>IF(COUNTBLANK(E120)=1,FALSE,TRUE)</f>
        <v>0</v>
      </c>
      <c r="M120" s="35" t="str">
        <f t="shared" si="14"/>
        <v>Please set value</v>
      </c>
      <c r="N120" s="85"/>
      <c r="O120" s="15" t="s">
        <v>75</v>
      </c>
    </row>
    <row r="121" spans="2:15" ht="17" thickBot="1" x14ac:dyDescent="0.25">
      <c r="B121" s="31"/>
      <c r="C121" s="35" t="s">
        <v>76</v>
      </c>
      <c r="D121" s="35"/>
      <c r="E121" s="53"/>
      <c r="F121"/>
      <c r="G121" s="59"/>
      <c r="H121" s="35"/>
      <c r="I121" s="57"/>
      <c r="J121" s="35"/>
      <c r="K121" s="35"/>
      <c r="L121" s="40" t="b">
        <f t="shared" si="13"/>
        <v>0</v>
      </c>
      <c r="M121" s="35" t="str">
        <f t="shared" si="14"/>
        <v>Please set value</v>
      </c>
      <c r="N121" s="85"/>
      <c r="O121" s="15" t="s">
        <v>76</v>
      </c>
    </row>
    <row r="122" spans="2:15" ht="17" thickBot="1" x14ac:dyDescent="0.25">
      <c r="B122" s="31"/>
      <c r="C122" s="35" t="s">
        <v>77</v>
      </c>
      <c r="D122" s="35"/>
      <c r="E122" s="53"/>
      <c r="F122"/>
      <c r="G122" s="58"/>
      <c r="H122" s="35"/>
      <c r="I122" s="57"/>
      <c r="J122" s="35"/>
      <c r="K122" s="35"/>
      <c r="L122" s="40" t="b">
        <f t="shared" si="13"/>
        <v>0</v>
      </c>
      <c r="M122" s="35" t="str">
        <f t="shared" si="14"/>
        <v>Please set value</v>
      </c>
      <c r="N122" s="85"/>
      <c r="O122" s="15" t="s">
        <v>77</v>
      </c>
    </row>
    <row r="123" spans="2:15" ht="17" thickBot="1" x14ac:dyDescent="0.25">
      <c r="B123" s="34"/>
      <c r="C123" s="35" t="s">
        <v>70</v>
      </c>
      <c r="D123" s="35"/>
      <c r="E123" s="67"/>
      <c r="F123" s="35"/>
      <c r="G123" s="59"/>
      <c r="H123" s="35"/>
      <c r="I123" s="57"/>
      <c r="J123" s="35"/>
      <c r="K123" s="35"/>
      <c r="L123" s="40" t="b">
        <f t="shared" si="13"/>
        <v>0</v>
      </c>
      <c r="M123" s="35" t="str">
        <f>IF(L123=TRUE," ","Please set value")</f>
        <v>Please set value</v>
      </c>
      <c r="N123" s="85"/>
      <c r="O123" s="15" t="s">
        <v>70</v>
      </c>
    </row>
    <row r="124" spans="2:15" ht="17" thickBot="1" x14ac:dyDescent="0.25">
      <c r="B124" s="34"/>
      <c r="C124" s="35" t="s">
        <v>214</v>
      </c>
      <c r="D124" s="35"/>
      <c r="E124" s="67"/>
      <c r="F124" s="35"/>
      <c r="G124" s="59"/>
      <c r="H124" s="35"/>
      <c r="I124" s="57"/>
      <c r="J124" s="35"/>
      <c r="K124" s="35"/>
      <c r="L124" s="40" t="b">
        <f t="shared" si="13"/>
        <v>0</v>
      </c>
      <c r="M124" s="35" t="str">
        <f>IF(L124=TRUE," ","Please set value")</f>
        <v>Please set value</v>
      </c>
      <c r="N124" s="85"/>
      <c r="O124" s="15" t="s">
        <v>214</v>
      </c>
    </row>
    <row r="125" spans="2:15" x14ac:dyDescent="0.2">
      <c r="B125" s="31"/>
      <c r="C125" s="7"/>
      <c r="D125" s="7"/>
      <c r="E125" s="54"/>
      <c r="F125" s="7"/>
      <c r="G125" s="7"/>
      <c r="H125" s="7"/>
      <c r="I125" s="7"/>
      <c r="J125" s="7"/>
      <c r="K125" s="7"/>
      <c r="L125" s="7"/>
      <c r="M125" s="7"/>
      <c r="N125" s="85"/>
      <c r="O125" s="15"/>
    </row>
    <row r="126" spans="2:15" ht="17" thickBot="1" x14ac:dyDescent="0.25">
      <c r="B126" s="42" t="s">
        <v>86</v>
      </c>
      <c r="C126" s="4"/>
      <c r="D126" s="4"/>
      <c r="E126" s="55"/>
      <c r="F126" s="4"/>
      <c r="G126" s="4"/>
      <c r="H126" s="4"/>
      <c r="I126" s="4"/>
      <c r="J126" s="4"/>
      <c r="K126" s="4"/>
      <c r="L126" s="4"/>
      <c r="M126" s="4"/>
      <c r="N126" s="85"/>
      <c r="O126" s="15"/>
    </row>
    <row r="127" spans="2:15" ht="17" thickBot="1" x14ac:dyDescent="0.25">
      <c r="B127" s="31"/>
      <c r="C127" t="s">
        <v>136</v>
      </c>
      <c r="D127" t="s">
        <v>155</v>
      </c>
      <c r="E127" s="53"/>
      <c r="F127"/>
      <c r="G127" s="58"/>
      <c r="H127"/>
      <c r="I127" s="57"/>
      <c r="J127"/>
      <c r="K127"/>
      <c r="L127" s="40" t="b">
        <f>IF(COUNTBLANK(E127)=1,FALSE,TRUE)</f>
        <v>0</v>
      </c>
      <c r="M127" s="35" t="str">
        <f t="shared" ref="M127:M132" si="15">IF(L127=TRUE," ","Please set value")</f>
        <v>Please set value</v>
      </c>
      <c r="N127" s="85"/>
      <c r="O127" s="128" t="s">
        <v>136</v>
      </c>
    </row>
    <row r="128" spans="2:15" ht="17" thickBot="1" x14ac:dyDescent="0.25">
      <c r="B128" s="31"/>
      <c r="C128" t="s">
        <v>137</v>
      </c>
      <c r="D128" t="s">
        <v>156</v>
      </c>
      <c r="E128" s="53"/>
      <c r="F128"/>
      <c r="G128" s="58"/>
      <c r="H128"/>
      <c r="I128" s="57"/>
      <c r="J128"/>
      <c r="K128"/>
      <c r="L128" s="40" t="b">
        <f t="shared" ref="L128:L132" si="16">IF(COUNTBLANK(E128)=1,FALSE,TRUE)</f>
        <v>0</v>
      </c>
      <c r="M128" s="35" t="str">
        <f t="shared" si="15"/>
        <v>Please set value</v>
      </c>
      <c r="N128" s="85"/>
      <c r="O128" s="128" t="s">
        <v>137</v>
      </c>
    </row>
    <row r="129" spans="2:15" ht="17" thickBot="1" x14ac:dyDescent="0.25">
      <c r="B129" s="31"/>
      <c r="C129" t="s">
        <v>138</v>
      </c>
      <c r="D129" t="s">
        <v>37</v>
      </c>
      <c r="E129" s="53"/>
      <c r="F129"/>
      <c r="G129" s="58"/>
      <c r="H129"/>
      <c r="I129" s="57"/>
      <c r="J129"/>
      <c r="K129"/>
      <c r="L129" s="40" t="b">
        <f t="shared" si="16"/>
        <v>0</v>
      </c>
      <c r="M129" s="35" t="str">
        <f t="shared" si="15"/>
        <v>Please set value</v>
      </c>
      <c r="N129" s="85"/>
      <c r="O129" s="128" t="s">
        <v>138</v>
      </c>
    </row>
    <row r="130" spans="2:15" ht="17" thickBot="1" x14ac:dyDescent="0.25">
      <c r="B130" s="31"/>
      <c r="C130" t="s">
        <v>139</v>
      </c>
      <c r="D130" t="s">
        <v>156</v>
      </c>
      <c r="E130" s="53"/>
      <c r="F130"/>
      <c r="G130" s="58"/>
      <c r="H130"/>
      <c r="I130" s="57"/>
      <c r="J130"/>
      <c r="K130"/>
      <c r="L130" s="40" t="b">
        <f t="shared" si="16"/>
        <v>0</v>
      </c>
      <c r="M130" s="35" t="str">
        <f t="shared" si="15"/>
        <v>Please set value</v>
      </c>
      <c r="N130" s="85"/>
      <c r="O130" s="128" t="s">
        <v>139</v>
      </c>
    </row>
    <row r="131" spans="2:15" ht="17" thickBot="1" x14ac:dyDescent="0.25">
      <c r="B131" s="31"/>
      <c r="C131" t="s">
        <v>132</v>
      </c>
      <c r="D131" t="s">
        <v>155</v>
      </c>
      <c r="E131" s="53"/>
      <c r="F131"/>
      <c r="G131" s="58"/>
      <c r="H131"/>
      <c r="I131" s="57"/>
      <c r="J131"/>
      <c r="K131"/>
      <c r="L131" s="40" t="b">
        <f t="shared" si="16"/>
        <v>0</v>
      </c>
      <c r="M131" s="35" t="str">
        <f t="shared" si="15"/>
        <v>Please set value</v>
      </c>
      <c r="N131" s="85"/>
      <c r="O131" s="128" t="s">
        <v>132</v>
      </c>
    </row>
    <row r="132" spans="2:15" ht="17" thickBot="1" x14ac:dyDescent="0.25">
      <c r="B132" s="31"/>
      <c r="C132" t="s">
        <v>133</v>
      </c>
      <c r="D132" t="s">
        <v>156</v>
      </c>
      <c r="E132" s="53"/>
      <c r="F132"/>
      <c r="G132" s="58"/>
      <c r="H132"/>
      <c r="I132" s="57"/>
      <c r="J132"/>
      <c r="K132"/>
      <c r="L132" s="40" t="b">
        <f t="shared" si="16"/>
        <v>0</v>
      </c>
      <c r="M132" s="35" t="str">
        <f t="shared" si="15"/>
        <v>Please set value</v>
      </c>
      <c r="N132" s="85"/>
      <c r="O132" s="128" t="s">
        <v>133</v>
      </c>
    </row>
    <row r="133" spans="2:15" ht="17" thickBot="1" x14ac:dyDescent="0.25">
      <c r="B133" s="31"/>
      <c r="C133" t="s">
        <v>134</v>
      </c>
      <c r="D133" t="s">
        <v>37</v>
      </c>
      <c r="E133" s="125"/>
      <c r="F133"/>
      <c r="G133" s="58"/>
      <c r="H133"/>
      <c r="I133" s="119"/>
      <c r="J133"/>
      <c r="K133"/>
      <c r="L133" s="40" t="b">
        <f t="shared" ref="L133:L149" si="17">IF(COUNTBLANK(E133)=1,FALSE,TRUE)</f>
        <v>0</v>
      </c>
      <c r="M133" s="35" t="str">
        <f t="shared" ref="M133:M174" si="18">IF(L133=TRUE," ","Please set value")</f>
        <v>Please set value</v>
      </c>
      <c r="N133" s="85"/>
      <c r="O133" s="128" t="s">
        <v>134</v>
      </c>
    </row>
    <row r="134" spans="2:15" ht="17" thickBot="1" x14ac:dyDescent="0.25">
      <c r="B134" s="31"/>
      <c r="C134" t="s">
        <v>135</v>
      </c>
      <c r="D134" t="s">
        <v>156</v>
      </c>
      <c r="E134" s="125"/>
      <c r="F134"/>
      <c r="G134" s="58"/>
      <c r="H134"/>
      <c r="I134" s="119"/>
      <c r="J134"/>
      <c r="K134"/>
      <c r="L134" s="40" t="b">
        <f t="shared" si="17"/>
        <v>0</v>
      </c>
      <c r="M134" s="35" t="str">
        <f t="shared" si="18"/>
        <v>Please set value</v>
      </c>
      <c r="N134" s="85"/>
      <c r="O134" s="128" t="s">
        <v>135</v>
      </c>
    </row>
    <row r="135" spans="2:15" ht="17" thickBot="1" x14ac:dyDescent="0.25">
      <c r="B135" s="31"/>
      <c r="C135" t="s">
        <v>144</v>
      </c>
      <c r="D135" t="s">
        <v>155</v>
      </c>
      <c r="E135" s="125"/>
      <c r="F135"/>
      <c r="G135" s="58"/>
      <c r="H135"/>
      <c r="I135" s="119"/>
      <c r="J135"/>
      <c r="K135"/>
      <c r="L135" s="40" t="b">
        <f t="shared" si="17"/>
        <v>0</v>
      </c>
      <c r="M135" s="35" t="str">
        <f t="shared" si="18"/>
        <v>Please set value</v>
      </c>
      <c r="N135" s="85"/>
      <c r="O135" s="128" t="s">
        <v>144</v>
      </c>
    </row>
    <row r="136" spans="2:15" ht="17" thickBot="1" x14ac:dyDescent="0.25">
      <c r="B136" s="31"/>
      <c r="C136" t="s">
        <v>145</v>
      </c>
      <c r="D136" t="s">
        <v>156</v>
      </c>
      <c r="E136" s="125"/>
      <c r="F136"/>
      <c r="G136" s="58"/>
      <c r="H136"/>
      <c r="I136" s="119"/>
      <c r="J136"/>
      <c r="K136"/>
      <c r="L136" s="40" t="b">
        <f t="shared" si="17"/>
        <v>0</v>
      </c>
      <c r="M136" s="35" t="str">
        <f t="shared" si="18"/>
        <v>Please set value</v>
      </c>
      <c r="N136" s="85"/>
      <c r="O136" s="128" t="s">
        <v>145</v>
      </c>
    </row>
    <row r="137" spans="2:15" ht="17" thickBot="1" x14ac:dyDescent="0.25">
      <c r="B137" s="31"/>
      <c r="C137" t="s">
        <v>146</v>
      </c>
      <c r="D137" t="s">
        <v>37</v>
      </c>
      <c r="E137" s="125"/>
      <c r="F137"/>
      <c r="G137" s="58"/>
      <c r="H137"/>
      <c r="I137" s="119"/>
      <c r="J137"/>
      <c r="K137"/>
      <c r="L137" s="40" t="b">
        <f>IF(COUNTBLANK(E137)=1,FALSE,TRUE)</f>
        <v>0</v>
      </c>
      <c r="M137" s="35" t="str">
        <f t="shared" si="18"/>
        <v>Please set value</v>
      </c>
      <c r="N137" s="85"/>
      <c r="O137" s="128" t="s">
        <v>146</v>
      </c>
    </row>
    <row r="138" spans="2:15" ht="17" thickBot="1" x14ac:dyDescent="0.25">
      <c r="B138" s="31"/>
      <c r="C138" t="s">
        <v>147</v>
      </c>
      <c r="D138" t="s">
        <v>156</v>
      </c>
      <c r="E138" s="125"/>
      <c r="F138"/>
      <c r="G138" s="58"/>
      <c r="H138"/>
      <c r="I138" s="119"/>
      <c r="J138"/>
      <c r="K138"/>
      <c r="L138" s="40" t="b">
        <f t="shared" si="17"/>
        <v>0</v>
      </c>
      <c r="M138" s="35" t="str">
        <f t="shared" si="18"/>
        <v>Please set value</v>
      </c>
      <c r="N138" s="85"/>
      <c r="O138" s="128" t="s">
        <v>147</v>
      </c>
    </row>
    <row r="139" spans="2:15" ht="17" thickBot="1" x14ac:dyDescent="0.25">
      <c r="B139" s="31"/>
      <c r="C139" t="s">
        <v>140</v>
      </c>
      <c r="D139" t="s">
        <v>155</v>
      </c>
      <c r="E139" s="125"/>
      <c r="F139"/>
      <c r="G139" s="58"/>
      <c r="H139"/>
      <c r="I139" s="119"/>
      <c r="J139"/>
      <c r="K139"/>
      <c r="L139" s="40" t="b">
        <f t="shared" si="17"/>
        <v>0</v>
      </c>
      <c r="M139" s="35" t="str">
        <f t="shared" si="18"/>
        <v>Please set value</v>
      </c>
      <c r="N139" s="85"/>
      <c r="O139" s="128" t="s">
        <v>140</v>
      </c>
    </row>
    <row r="140" spans="2:15" ht="17" thickBot="1" x14ac:dyDescent="0.25">
      <c r="B140" s="31"/>
      <c r="C140" t="s">
        <v>141</v>
      </c>
      <c r="D140" t="s">
        <v>156</v>
      </c>
      <c r="E140" s="125"/>
      <c r="F140"/>
      <c r="G140" s="58"/>
      <c r="H140"/>
      <c r="I140" s="119"/>
      <c r="J140"/>
      <c r="K140"/>
      <c r="L140" s="40" t="b">
        <f t="shared" si="17"/>
        <v>0</v>
      </c>
      <c r="M140" s="35" t="str">
        <f t="shared" si="18"/>
        <v>Please set value</v>
      </c>
      <c r="N140" s="85"/>
      <c r="O140" s="128" t="s">
        <v>141</v>
      </c>
    </row>
    <row r="141" spans="2:15" ht="17" thickBot="1" x14ac:dyDescent="0.25">
      <c r="B141" s="31"/>
      <c r="C141" t="s">
        <v>142</v>
      </c>
      <c r="D141" t="s">
        <v>37</v>
      </c>
      <c r="E141" s="125"/>
      <c r="F141"/>
      <c r="G141" s="58"/>
      <c r="H141"/>
      <c r="I141" s="119"/>
      <c r="J141"/>
      <c r="K141"/>
      <c r="L141" s="40" t="b">
        <f t="shared" si="17"/>
        <v>0</v>
      </c>
      <c r="M141" s="35" t="str">
        <f t="shared" si="18"/>
        <v>Please set value</v>
      </c>
      <c r="N141" s="85"/>
      <c r="O141" s="128" t="s">
        <v>142</v>
      </c>
    </row>
    <row r="142" spans="2:15" ht="17" thickBot="1" x14ac:dyDescent="0.25">
      <c r="B142" s="31"/>
      <c r="C142" t="s">
        <v>143</v>
      </c>
      <c r="D142" t="s">
        <v>156</v>
      </c>
      <c r="E142" s="125"/>
      <c r="F142"/>
      <c r="G142" s="58"/>
      <c r="H142"/>
      <c r="I142" s="119"/>
      <c r="J142"/>
      <c r="K142"/>
      <c r="L142" s="40" t="b">
        <f t="shared" si="17"/>
        <v>0</v>
      </c>
      <c r="M142" s="35" t="str">
        <f t="shared" si="18"/>
        <v>Please set value</v>
      </c>
      <c r="N142" s="85"/>
      <c r="O142" s="128" t="s">
        <v>143</v>
      </c>
    </row>
    <row r="143" spans="2:15" ht="17" thickBot="1" x14ac:dyDescent="0.25">
      <c r="B143" s="31"/>
      <c r="C143" t="s">
        <v>127</v>
      </c>
      <c r="D143" t="s">
        <v>155</v>
      </c>
      <c r="E143" s="125"/>
      <c r="F143"/>
      <c r="G143" s="58"/>
      <c r="H143"/>
      <c r="I143" s="119"/>
      <c r="J143"/>
      <c r="K143"/>
      <c r="L143" s="40" t="b">
        <f t="shared" si="17"/>
        <v>0</v>
      </c>
      <c r="M143" s="35" t="str">
        <f t="shared" si="18"/>
        <v>Please set value</v>
      </c>
      <c r="N143" s="85"/>
      <c r="O143" s="128" t="s">
        <v>127</v>
      </c>
    </row>
    <row r="144" spans="2:15" ht="17" thickBot="1" x14ac:dyDescent="0.25">
      <c r="B144" s="31"/>
      <c r="C144" t="s">
        <v>128</v>
      </c>
      <c r="D144" t="s">
        <v>156</v>
      </c>
      <c r="E144" s="125"/>
      <c r="F144"/>
      <c r="G144" s="58"/>
      <c r="H144"/>
      <c r="I144" s="119"/>
      <c r="J144"/>
      <c r="K144"/>
      <c r="L144" s="40" t="b">
        <f t="shared" si="17"/>
        <v>0</v>
      </c>
      <c r="M144" s="35" t="str">
        <f t="shared" si="18"/>
        <v>Please set value</v>
      </c>
      <c r="N144" s="85"/>
      <c r="O144" s="128" t="s">
        <v>128</v>
      </c>
    </row>
    <row r="145" spans="2:15" ht="17" thickBot="1" x14ac:dyDescent="0.25">
      <c r="B145" s="31"/>
      <c r="C145" t="s">
        <v>129</v>
      </c>
      <c r="D145" t="s">
        <v>37</v>
      </c>
      <c r="E145" s="125"/>
      <c r="F145"/>
      <c r="G145" s="58"/>
      <c r="H145"/>
      <c r="I145" s="119"/>
      <c r="J145"/>
      <c r="K145"/>
      <c r="L145" s="40" t="b">
        <f t="shared" si="17"/>
        <v>0</v>
      </c>
      <c r="M145" s="35" t="str">
        <f t="shared" si="18"/>
        <v>Please set value</v>
      </c>
      <c r="N145" s="85"/>
      <c r="O145" s="128" t="s">
        <v>129</v>
      </c>
    </row>
    <row r="146" spans="2:15" ht="17" thickBot="1" x14ac:dyDescent="0.25">
      <c r="B146" s="31"/>
      <c r="C146" t="s">
        <v>130</v>
      </c>
      <c r="D146" t="s">
        <v>156</v>
      </c>
      <c r="E146" s="125"/>
      <c r="F146"/>
      <c r="G146" s="58"/>
      <c r="H146"/>
      <c r="I146" s="119"/>
      <c r="J146"/>
      <c r="K146"/>
      <c r="L146" s="40" t="b">
        <f t="shared" si="17"/>
        <v>0</v>
      </c>
      <c r="M146" s="35" t="str">
        <f t="shared" si="18"/>
        <v>Please set value</v>
      </c>
      <c r="N146" s="85"/>
      <c r="O146" s="128" t="s">
        <v>130</v>
      </c>
    </row>
    <row r="147" spans="2:15" ht="17" thickBot="1" x14ac:dyDescent="0.25">
      <c r="B147" s="31"/>
      <c r="C147" t="s">
        <v>131</v>
      </c>
      <c r="D147" t="s">
        <v>156</v>
      </c>
      <c r="E147" s="125"/>
      <c r="F147"/>
      <c r="G147" s="58"/>
      <c r="H147"/>
      <c r="I147" s="119"/>
      <c r="J147"/>
      <c r="K147"/>
      <c r="L147" s="40" t="b">
        <f t="shared" si="17"/>
        <v>0</v>
      </c>
      <c r="M147" s="35" t="str">
        <f t="shared" si="18"/>
        <v>Please set value</v>
      </c>
      <c r="N147" s="85"/>
      <c r="O147" s="128" t="s">
        <v>131</v>
      </c>
    </row>
    <row r="148" spans="2:15" ht="17" thickBot="1" x14ac:dyDescent="0.25">
      <c r="B148" s="31"/>
      <c r="C148" t="s">
        <v>116</v>
      </c>
      <c r="D148" t="s">
        <v>155</v>
      </c>
      <c r="E148" s="125"/>
      <c r="F148"/>
      <c r="G148" s="58"/>
      <c r="H148"/>
      <c r="I148" s="119"/>
      <c r="J148"/>
      <c r="K148"/>
      <c r="L148" s="40" t="b">
        <f t="shared" si="17"/>
        <v>0</v>
      </c>
      <c r="M148" s="35" t="str">
        <f t="shared" si="18"/>
        <v>Please set value</v>
      </c>
      <c r="N148" s="85"/>
      <c r="O148" s="128" t="s">
        <v>116</v>
      </c>
    </row>
    <row r="149" spans="2:15" ht="17" thickBot="1" x14ac:dyDescent="0.25">
      <c r="B149" s="31"/>
      <c r="C149" t="s">
        <v>148</v>
      </c>
      <c r="D149" t="s">
        <v>156</v>
      </c>
      <c r="E149" s="125"/>
      <c r="F149"/>
      <c r="G149" s="58"/>
      <c r="H149"/>
      <c r="I149" s="119"/>
      <c r="J149"/>
      <c r="K149"/>
      <c r="L149" s="40" t="b">
        <f t="shared" si="17"/>
        <v>0</v>
      </c>
      <c r="M149" s="35" t="str">
        <f t="shared" si="18"/>
        <v>Please set value</v>
      </c>
      <c r="N149" s="85"/>
      <c r="O149" s="128" t="s">
        <v>148</v>
      </c>
    </row>
    <row r="150" spans="2:15" ht="17" thickBot="1" x14ac:dyDescent="0.25">
      <c r="B150" s="31"/>
      <c r="C150" t="s">
        <v>78</v>
      </c>
      <c r="D150" t="s">
        <v>156</v>
      </c>
      <c r="E150" s="57"/>
      <c r="F150"/>
      <c r="G150" s="58"/>
      <c r="H150"/>
      <c r="I150" s="57"/>
      <c r="J150"/>
      <c r="K150"/>
      <c r="L150" s="40" t="b">
        <f>IF(COUNTBLANK(E150)=1,FALSE,TRUE)</f>
        <v>0</v>
      </c>
      <c r="M150" s="35" t="str">
        <f t="shared" si="18"/>
        <v>Please set value</v>
      </c>
      <c r="N150" s="85"/>
      <c r="O150" s="128" t="s">
        <v>78</v>
      </c>
    </row>
    <row r="151" spans="2:15" ht="17" thickBot="1" x14ac:dyDescent="0.25">
      <c r="B151" s="31"/>
      <c r="C151"/>
      <c r="D151"/>
      <c r="E151" s="35"/>
      <c r="F151"/>
      <c r="G151" s="58"/>
      <c r="H151"/>
      <c r="I151" s="35"/>
      <c r="J151"/>
      <c r="K151"/>
      <c r="L151" s="40"/>
      <c r="M151" s="35"/>
      <c r="N151" s="85"/>
      <c r="O151" s="128"/>
    </row>
    <row r="152" spans="2:15" ht="17" thickBot="1" x14ac:dyDescent="0.25">
      <c r="B152" s="31"/>
      <c r="C152" t="s">
        <v>222</v>
      </c>
      <c r="D152" t="s">
        <v>244</v>
      </c>
      <c r="E152" s="57"/>
      <c r="F152"/>
      <c r="G152" s="58"/>
      <c r="H152"/>
      <c r="I152" s="57"/>
      <c r="J152"/>
      <c r="K152"/>
      <c r="L152" s="40" t="b">
        <f>IF(COUNTBLANK(E152)=1,FALSE,TRUE)</f>
        <v>0</v>
      </c>
      <c r="M152" s="35" t="str">
        <f t="shared" si="18"/>
        <v>Please set value</v>
      </c>
      <c r="N152" s="85"/>
      <c r="O152" t="s">
        <v>222</v>
      </c>
    </row>
    <row r="153" spans="2:15" ht="17" thickBot="1" x14ac:dyDescent="0.25">
      <c r="B153" s="31"/>
      <c r="C153" t="s">
        <v>223</v>
      </c>
      <c r="D153" t="s">
        <v>245</v>
      </c>
      <c r="E153" s="57"/>
      <c r="F153"/>
      <c r="G153" s="58"/>
      <c r="H153"/>
      <c r="I153" s="57"/>
      <c r="J153"/>
      <c r="K153"/>
      <c r="L153" s="40" t="b">
        <f t="shared" ref="L153:L173" si="19">IF(COUNTBLANK(E153)=1,FALSE,TRUE)</f>
        <v>0</v>
      </c>
      <c r="M153" s="35" t="str">
        <f t="shared" si="18"/>
        <v>Please set value</v>
      </c>
      <c r="N153" s="85"/>
      <c r="O153" t="s">
        <v>223</v>
      </c>
    </row>
    <row r="154" spans="2:15" ht="17" thickBot="1" x14ac:dyDescent="0.25">
      <c r="B154" s="31"/>
      <c r="C154" t="s">
        <v>224</v>
      </c>
      <c r="D154" t="s">
        <v>245</v>
      </c>
      <c r="E154" s="57"/>
      <c r="F154"/>
      <c r="G154" s="58"/>
      <c r="H154"/>
      <c r="I154" s="57"/>
      <c r="J154"/>
      <c r="K154"/>
      <c r="L154" s="40" t="b">
        <f t="shared" si="19"/>
        <v>0</v>
      </c>
      <c r="M154" s="35" t="str">
        <f t="shared" si="18"/>
        <v>Please set value</v>
      </c>
      <c r="N154" s="85"/>
      <c r="O154" t="s">
        <v>224</v>
      </c>
    </row>
    <row r="155" spans="2:15" ht="17" thickBot="1" x14ac:dyDescent="0.25">
      <c r="B155" s="31"/>
      <c r="C155" t="s">
        <v>225</v>
      </c>
      <c r="D155" t="s">
        <v>245</v>
      </c>
      <c r="E155" s="57"/>
      <c r="F155"/>
      <c r="G155" s="58"/>
      <c r="H155"/>
      <c r="I155" s="57"/>
      <c r="J155"/>
      <c r="K155"/>
      <c r="L155" s="40" t="b">
        <f t="shared" si="19"/>
        <v>0</v>
      </c>
      <c r="M155" s="35" t="str">
        <f t="shared" si="18"/>
        <v>Please set value</v>
      </c>
      <c r="N155" s="85"/>
      <c r="O155" t="s">
        <v>225</v>
      </c>
    </row>
    <row r="156" spans="2:15" ht="17" thickBot="1" x14ac:dyDescent="0.25">
      <c r="B156" s="31"/>
      <c r="C156" t="s">
        <v>226</v>
      </c>
      <c r="D156" t="s">
        <v>245</v>
      </c>
      <c r="E156" s="57"/>
      <c r="F156"/>
      <c r="G156" s="58"/>
      <c r="H156"/>
      <c r="I156" s="57"/>
      <c r="J156"/>
      <c r="K156"/>
      <c r="L156" s="40" t="b">
        <f t="shared" si="19"/>
        <v>0</v>
      </c>
      <c r="M156" s="35" t="str">
        <f t="shared" si="18"/>
        <v>Please set value</v>
      </c>
      <c r="N156" s="85"/>
      <c r="O156" t="s">
        <v>226</v>
      </c>
    </row>
    <row r="157" spans="2:15" ht="17" thickBot="1" x14ac:dyDescent="0.25">
      <c r="B157" s="31"/>
      <c r="C157" t="s">
        <v>227</v>
      </c>
      <c r="D157" t="s">
        <v>245</v>
      </c>
      <c r="E157" s="57"/>
      <c r="F157"/>
      <c r="G157" s="58"/>
      <c r="H157"/>
      <c r="I157" s="57"/>
      <c r="J157"/>
      <c r="K157"/>
      <c r="L157" s="40" t="b">
        <f t="shared" si="19"/>
        <v>0</v>
      </c>
      <c r="M157" s="35" t="str">
        <f t="shared" si="18"/>
        <v>Please set value</v>
      </c>
      <c r="N157" s="85"/>
      <c r="O157" t="s">
        <v>227</v>
      </c>
    </row>
    <row r="158" spans="2:15" ht="17" thickBot="1" x14ac:dyDescent="0.25">
      <c r="B158" s="31"/>
      <c r="C158" t="s">
        <v>228</v>
      </c>
      <c r="D158" t="s">
        <v>245</v>
      </c>
      <c r="E158" s="57"/>
      <c r="F158"/>
      <c r="G158" s="58"/>
      <c r="H158"/>
      <c r="I158" s="57"/>
      <c r="J158"/>
      <c r="K158"/>
      <c r="L158" s="40" t="b">
        <f t="shared" si="19"/>
        <v>0</v>
      </c>
      <c r="M158" s="35" t="str">
        <f t="shared" si="18"/>
        <v>Please set value</v>
      </c>
      <c r="N158" s="85"/>
      <c r="O158" t="s">
        <v>228</v>
      </c>
    </row>
    <row r="159" spans="2:15" ht="17" thickBot="1" x14ac:dyDescent="0.25">
      <c r="B159" s="31"/>
      <c r="C159" t="s">
        <v>229</v>
      </c>
      <c r="D159" t="s">
        <v>245</v>
      </c>
      <c r="E159" s="57"/>
      <c r="F159"/>
      <c r="G159" s="58"/>
      <c r="H159"/>
      <c r="I159" s="57"/>
      <c r="J159"/>
      <c r="K159"/>
      <c r="L159" s="40" t="b">
        <f t="shared" si="19"/>
        <v>0</v>
      </c>
      <c r="M159" s="35" t="str">
        <f t="shared" si="18"/>
        <v>Please set value</v>
      </c>
      <c r="N159" s="85"/>
      <c r="O159" t="s">
        <v>229</v>
      </c>
    </row>
    <row r="160" spans="2:15" ht="17" thickBot="1" x14ac:dyDescent="0.25">
      <c r="B160" s="31"/>
      <c r="C160" t="s">
        <v>230</v>
      </c>
      <c r="D160" t="s">
        <v>245</v>
      </c>
      <c r="E160" s="57"/>
      <c r="F160"/>
      <c r="G160" s="58"/>
      <c r="H160"/>
      <c r="I160" s="57"/>
      <c r="J160"/>
      <c r="K160"/>
      <c r="L160" s="40" t="b">
        <f t="shared" si="19"/>
        <v>0</v>
      </c>
      <c r="M160" s="35" t="str">
        <f t="shared" si="18"/>
        <v>Please set value</v>
      </c>
      <c r="N160" s="85"/>
      <c r="O160" t="s">
        <v>230</v>
      </c>
    </row>
    <row r="161" spans="2:15" ht="17" thickBot="1" x14ac:dyDescent="0.25">
      <c r="B161" s="31"/>
      <c r="C161" t="s">
        <v>231</v>
      </c>
      <c r="D161" t="s">
        <v>245</v>
      </c>
      <c r="E161" s="57"/>
      <c r="F161"/>
      <c r="G161" s="58"/>
      <c r="H161"/>
      <c r="I161" s="57"/>
      <c r="J161"/>
      <c r="K161"/>
      <c r="L161" s="40" t="b">
        <f t="shared" si="19"/>
        <v>0</v>
      </c>
      <c r="M161" s="35" t="str">
        <f t="shared" si="18"/>
        <v>Please set value</v>
      </c>
      <c r="N161" s="85"/>
      <c r="O161" t="s">
        <v>231</v>
      </c>
    </row>
    <row r="162" spans="2:15" ht="17" thickBot="1" x14ac:dyDescent="0.25">
      <c r="B162" s="31"/>
      <c r="C162" t="s">
        <v>232</v>
      </c>
      <c r="D162" t="s">
        <v>245</v>
      </c>
      <c r="E162" s="57"/>
      <c r="F162"/>
      <c r="G162" s="58"/>
      <c r="H162"/>
      <c r="I162" s="57"/>
      <c r="J162"/>
      <c r="K162"/>
      <c r="L162" s="40" t="b">
        <f t="shared" si="19"/>
        <v>0</v>
      </c>
      <c r="M162" s="35" t="str">
        <f t="shared" si="18"/>
        <v>Please set value</v>
      </c>
      <c r="N162" s="85"/>
      <c r="O162" t="s">
        <v>232</v>
      </c>
    </row>
    <row r="163" spans="2:15" ht="17" thickBot="1" x14ac:dyDescent="0.25">
      <c r="B163" s="31"/>
      <c r="C163" t="s">
        <v>233</v>
      </c>
      <c r="D163" t="s">
        <v>156</v>
      </c>
      <c r="E163" s="57"/>
      <c r="F163"/>
      <c r="G163" s="58"/>
      <c r="H163"/>
      <c r="I163" s="57"/>
      <c r="J163"/>
      <c r="K163"/>
      <c r="L163" s="40" t="b">
        <f t="shared" si="19"/>
        <v>0</v>
      </c>
      <c r="M163" s="35" t="str">
        <f t="shared" si="18"/>
        <v>Please set value</v>
      </c>
      <c r="N163" s="85"/>
      <c r="O163" t="s">
        <v>233</v>
      </c>
    </row>
    <row r="164" spans="2:15" ht="17" thickBot="1" x14ac:dyDescent="0.25">
      <c r="B164" s="31"/>
      <c r="C164" t="s">
        <v>234</v>
      </c>
      <c r="D164" t="s">
        <v>156</v>
      </c>
      <c r="E164" s="57"/>
      <c r="F164"/>
      <c r="G164" s="58"/>
      <c r="H164"/>
      <c r="I164" s="57"/>
      <c r="J164"/>
      <c r="K164"/>
      <c r="L164" s="40" t="b">
        <f t="shared" si="19"/>
        <v>0</v>
      </c>
      <c r="M164" s="35" t="str">
        <f t="shared" si="18"/>
        <v>Please set value</v>
      </c>
      <c r="N164" s="85"/>
      <c r="O164" t="s">
        <v>234</v>
      </c>
    </row>
    <row r="165" spans="2:15" ht="17" thickBot="1" x14ac:dyDescent="0.25">
      <c r="B165" s="31"/>
      <c r="C165" t="s">
        <v>235</v>
      </c>
      <c r="D165" t="s">
        <v>246</v>
      </c>
      <c r="E165" s="57"/>
      <c r="F165"/>
      <c r="G165" s="58"/>
      <c r="H165"/>
      <c r="I165" s="57"/>
      <c r="J165"/>
      <c r="K165"/>
      <c r="L165" s="40" t="b">
        <f t="shared" si="19"/>
        <v>0</v>
      </c>
      <c r="M165" s="35" t="str">
        <f t="shared" si="18"/>
        <v>Please set value</v>
      </c>
      <c r="N165" s="85"/>
      <c r="O165" t="s">
        <v>235</v>
      </c>
    </row>
    <row r="166" spans="2:15" ht="17" thickBot="1" x14ac:dyDescent="0.25">
      <c r="B166" s="31"/>
      <c r="C166" t="s">
        <v>236</v>
      </c>
      <c r="D166" t="s">
        <v>246</v>
      </c>
      <c r="E166" s="57"/>
      <c r="F166"/>
      <c r="G166" s="58"/>
      <c r="H166"/>
      <c r="I166" s="57"/>
      <c r="J166"/>
      <c r="K166"/>
      <c r="L166" s="40" t="b">
        <f t="shared" si="19"/>
        <v>0</v>
      </c>
      <c r="M166" s="35" t="str">
        <f t="shared" si="18"/>
        <v>Please set value</v>
      </c>
      <c r="N166" s="85"/>
      <c r="O166" t="s">
        <v>236</v>
      </c>
    </row>
    <row r="167" spans="2:15" ht="17" thickBot="1" x14ac:dyDescent="0.25">
      <c r="B167" s="31"/>
      <c r="C167" t="s">
        <v>237</v>
      </c>
      <c r="D167" t="s">
        <v>247</v>
      </c>
      <c r="E167" s="57"/>
      <c r="F167"/>
      <c r="G167" s="58"/>
      <c r="H167"/>
      <c r="I167" s="57"/>
      <c r="J167"/>
      <c r="K167"/>
      <c r="L167" s="40" t="b">
        <f t="shared" si="19"/>
        <v>0</v>
      </c>
      <c r="M167" s="35" t="str">
        <f t="shared" si="18"/>
        <v>Please set value</v>
      </c>
      <c r="N167" s="85"/>
      <c r="O167" t="s">
        <v>237</v>
      </c>
    </row>
    <row r="168" spans="2:15" ht="17" thickBot="1" x14ac:dyDescent="0.25">
      <c r="B168" s="31"/>
      <c r="C168" t="s">
        <v>238</v>
      </c>
      <c r="D168" t="s">
        <v>246</v>
      </c>
      <c r="E168" s="57"/>
      <c r="F168"/>
      <c r="G168" s="58"/>
      <c r="H168"/>
      <c r="I168" s="57"/>
      <c r="J168"/>
      <c r="K168"/>
      <c r="L168" s="40" t="b">
        <f t="shared" si="19"/>
        <v>0</v>
      </c>
      <c r="M168" s="35" t="str">
        <f t="shared" si="18"/>
        <v>Please set value</v>
      </c>
      <c r="N168" s="85"/>
      <c r="O168" t="s">
        <v>238</v>
      </c>
    </row>
    <row r="169" spans="2:15" ht="17" thickBot="1" x14ac:dyDescent="0.25">
      <c r="B169" s="31"/>
      <c r="C169" t="s">
        <v>239</v>
      </c>
      <c r="D169" t="s">
        <v>246</v>
      </c>
      <c r="E169" s="57"/>
      <c r="F169"/>
      <c r="G169" s="58"/>
      <c r="H169"/>
      <c r="I169" s="57"/>
      <c r="J169"/>
      <c r="K169"/>
      <c r="L169" s="40" t="b">
        <f t="shared" si="19"/>
        <v>0</v>
      </c>
      <c r="M169" s="35" t="str">
        <f t="shared" si="18"/>
        <v>Please set value</v>
      </c>
      <c r="N169" s="85"/>
      <c r="O169" t="s">
        <v>239</v>
      </c>
    </row>
    <row r="170" spans="2:15" ht="17" thickBot="1" x14ac:dyDescent="0.25">
      <c r="B170" s="31"/>
      <c r="C170" t="s">
        <v>240</v>
      </c>
      <c r="D170" t="s">
        <v>248</v>
      </c>
      <c r="E170" s="57"/>
      <c r="F170"/>
      <c r="G170" s="58"/>
      <c r="H170"/>
      <c r="I170" s="57"/>
      <c r="J170"/>
      <c r="K170"/>
      <c r="L170" s="40" t="b">
        <f t="shared" si="19"/>
        <v>0</v>
      </c>
      <c r="M170" s="35" t="str">
        <f t="shared" si="18"/>
        <v>Please set value</v>
      </c>
      <c r="N170" s="85"/>
      <c r="O170" t="s">
        <v>240</v>
      </c>
    </row>
    <row r="171" spans="2:15" ht="17" thickBot="1" x14ac:dyDescent="0.25">
      <c r="B171" s="31"/>
      <c r="C171" t="s">
        <v>241</v>
      </c>
      <c r="D171" t="s">
        <v>246</v>
      </c>
      <c r="E171" s="57"/>
      <c r="F171"/>
      <c r="G171" s="58"/>
      <c r="H171"/>
      <c r="I171" s="57"/>
      <c r="J171"/>
      <c r="K171"/>
      <c r="L171" s="40" t="b">
        <f t="shared" si="19"/>
        <v>0</v>
      </c>
      <c r="M171" s="35" t="str">
        <f t="shared" si="18"/>
        <v>Please set value</v>
      </c>
      <c r="N171" s="85"/>
      <c r="O171" t="s">
        <v>241</v>
      </c>
    </row>
    <row r="172" spans="2:15" ht="17" thickBot="1" x14ac:dyDescent="0.25">
      <c r="B172" s="31"/>
      <c r="C172" t="s">
        <v>242</v>
      </c>
      <c r="D172" t="s">
        <v>249</v>
      </c>
      <c r="E172" s="57"/>
      <c r="F172"/>
      <c r="G172" s="58"/>
      <c r="H172"/>
      <c r="I172" s="57"/>
      <c r="J172"/>
      <c r="K172"/>
      <c r="L172" s="40" t="b">
        <f t="shared" si="19"/>
        <v>0</v>
      </c>
      <c r="M172" s="35" t="str">
        <f t="shared" si="18"/>
        <v>Please set value</v>
      </c>
      <c r="N172" s="85"/>
      <c r="O172" t="s">
        <v>242</v>
      </c>
    </row>
    <row r="173" spans="2:15" ht="17" thickBot="1" x14ac:dyDescent="0.25">
      <c r="B173" s="31"/>
      <c r="C173" t="s">
        <v>243</v>
      </c>
      <c r="D173" t="s">
        <v>249</v>
      </c>
      <c r="E173" s="57"/>
      <c r="F173"/>
      <c r="G173" s="58"/>
      <c r="H173"/>
      <c r="I173" s="57"/>
      <c r="J173"/>
      <c r="K173"/>
      <c r="L173" s="40" t="b">
        <f t="shared" si="19"/>
        <v>0</v>
      </c>
      <c r="M173" s="35" t="str">
        <f t="shared" si="18"/>
        <v>Please set value</v>
      </c>
      <c r="N173" s="85"/>
      <c r="O173" t="s">
        <v>243</v>
      </c>
    </row>
    <row r="174" spans="2:15" x14ac:dyDescent="0.2">
      <c r="B174" s="31"/>
      <c r="C174"/>
      <c r="D174"/>
      <c r="E174" s="35"/>
      <c r="F174"/>
      <c r="G174" s="58"/>
      <c r="H174"/>
      <c r="I174" s="35"/>
      <c r="J174"/>
      <c r="K174"/>
      <c r="L174" s="40"/>
      <c r="M174" s="35"/>
      <c r="N174" s="85"/>
      <c r="O174" s="128"/>
    </row>
    <row r="175" spans="2:15" x14ac:dyDescent="0.2">
      <c r="B175" s="31"/>
      <c r="C175" s="7"/>
      <c r="D175" s="7"/>
      <c r="E175" s="54"/>
      <c r="F175" s="7"/>
      <c r="G175" s="7"/>
      <c r="H175" s="7"/>
      <c r="I175" s="7"/>
      <c r="J175" s="7"/>
      <c r="K175" s="7"/>
      <c r="L175" s="7"/>
      <c r="M175" s="7"/>
      <c r="N175" s="85"/>
      <c r="O175" s="15"/>
    </row>
    <row r="176" spans="2:15" ht="17" thickBot="1" x14ac:dyDescent="0.25">
      <c r="B176" s="42" t="s">
        <v>111</v>
      </c>
      <c r="C176" s="4"/>
      <c r="D176" s="4"/>
      <c r="E176" s="55"/>
      <c r="F176" s="4"/>
      <c r="G176" s="4"/>
      <c r="H176" s="4"/>
      <c r="I176" s="4"/>
      <c r="J176" s="4"/>
      <c r="K176" s="4"/>
      <c r="L176" s="4"/>
      <c r="M176" s="4"/>
      <c r="N176" s="85"/>
      <c r="O176" s="15"/>
    </row>
    <row r="177" spans="2:15" ht="17" thickBot="1" x14ac:dyDescent="0.25">
      <c r="B177" s="31"/>
      <c r="C177" t="s">
        <v>110</v>
      </c>
      <c r="D177"/>
      <c r="E177" s="53"/>
      <c r="F177"/>
      <c r="G177" s="58"/>
      <c r="H177"/>
      <c r="I177" s="57"/>
      <c r="J177"/>
      <c r="K177"/>
      <c r="L177" s="40" t="b">
        <f>IF(COUNTBLANK(E177)=1,FALSE,TRUE)</f>
        <v>0</v>
      </c>
      <c r="M177" s="35" t="str">
        <f t="shared" ref="M177:M180" si="20">IF(L177=TRUE," ","Please set value")</f>
        <v>Please set value</v>
      </c>
      <c r="N177" s="85"/>
      <c r="O177" s="15" t="s">
        <v>110</v>
      </c>
    </row>
    <row r="178" spans="2:15" ht="17" thickBot="1" x14ac:dyDescent="0.25">
      <c r="B178" s="31"/>
      <c r="C178" t="s">
        <v>117</v>
      </c>
      <c r="D178"/>
      <c r="E178" s="66"/>
      <c r="F178"/>
      <c r="G178" s="58"/>
      <c r="H178"/>
      <c r="I178" s="57"/>
      <c r="J178"/>
      <c r="K178"/>
      <c r="L178" s="40" t="b">
        <f t="shared" ref="L178:L180" si="21">IF(COUNTBLANK(E178)=1,FALSE,TRUE)</f>
        <v>0</v>
      </c>
      <c r="M178" s="35" t="str">
        <f t="shared" si="20"/>
        <v>Please set value</v>
      </c>
      <c r="N178" s="85"/>
      <c r="O178" s="15" t="s">
        <v>117</v>
      </c>
    </row>
    <row r="179" spans="2:15" ht="17" thickBot="1" x14ac:dyDescent="0.25">
      <c r="B179" s="31"/>
      <c r="C179" t="s">
        <v>118</v>
      </c>
      <c r="D179"/>
      <c r="E179" s="126"/>
      <c r="F179"/>
      <c r="G179" s="58"/>
      <c r="H179"/>
      <c r="I179" s="120"/>
      <c r="J179"/>
      <c r="K179"/>
      <c r="L179" s="40" t="b">
        <f t="shared" si="21"/>
        <v>0</v>
      </c>
      <c r="M179" s="35" t="str">
        <f t="shared" si="20"/>
        <v>Please set value</v>
      </c>
      <c r="N179" s="85"/>
      <c r="O179" s="15" t="s">
        <v>118</v>
      </c>
    </row>
    <row r="180" spans="2:15" ht="17" thickBot="1" x14ac:dyDescent="0.25">
      <c r="B180" s="31"/>
      <c r="C180" t="s">
        <v>119</v>
      </c>
      <c r="D180"/>
      <c r="E180" s="126"/>
      <c r="F180"/>
      <c r="G180" s="58"/>
      <c r="H180"/>
      <c r="I180" s="120"/>
      <c r="J180"/>
      <c r="K180"/>
      <c r="L180" s="40" t="b">
        <f t="shared" si="21"/>
        <v>0</v>
      </c>
      <c r="M180" s="35" t="str">
        <f t="shared" si="20"/>
        <v>Please set value</v>
      </c>
      <c r="N180" s="85"/>
      <c r="O180" s="15" t="s">
        <v>119</v>
      </c>
    </row>
    <row r="181" spans="2:15" ht="17" thickBot="1" x14ac:dyDescent="0.25">
      <c r="B181" s="44"/>
      <c r="C181" s="36"/>
      <c r="D181" s="36"/>
      <c r="E181" s="52"/>
      <c r="F181" s="36"/>
      <c r="G181" s="36"/>
      <c r="H181" s="36"/>
      <c r="I181" s="36"/>
      <c r="J181" s="36"/>
      <c r="K181" s="36"/>
      <c r="L181" s="36"/>
      <c r="M181" s="36"/>
      <c r="N181" s="31"/>
      <c r="O181" s="7"/>
    </row>
  </sheetData>
  <mergeCells count="1">
    <mergeCell ref="B5:I5"/>
  </mergeCells>
  <conditionalFormatting sqref="L119:L124 L131:L132 L112:L116 L19:L40 L59:L109 L43:L56">
    <cfRule type="cellIs" dxfId="6" priority="20" operator="equal">
      <formula>TRUE</formula>
    </cfRule>
  </conditionalFormatting>
  <conditionalFormatting sqref="L127:L130">
    <cfRule type="cellIs" dxfId="5" priority="10" operator="equal">
      <formula>TRUE</formula>
    </cfRule>
  </conditionalFormatting>
  <conditionalFormatting sqref="L177:L180">
    <cfRule type="cellIs" dxfId="4" priority="7" operator="equal">
      <formula>TRUE</formula>
    </cfRule>
  </conditionalFormatting>
  <conditionalFormatting sqref="L133:L174">
    <cfRule type="cellIs" dxfId="3" priority="4" operator="equal">
      <formula>TRUE</formula>
    </cfRule>
  </conditionalFormatting>
  <conditionalFormatting sqref="L91:L105">
    <cfRule type="cellIs" dxfId="2" priority="3" operator="equal">
      <formula>FALSE</formula>
    </cfRule>
  </conditionalFormatting>
  <conditionalFormatting sqref="K91 K94 K97 K100 K103">
    <cfRule type="cellIs" dxfId="1" priority="1" operator="equal">
      <formula>FALSE</formula>
    </cfRule>
    <cfRule type="containsText" dxfId="0" priority="2" operator="containsText" text="TRUE">
      <formula>NOT(ISERROR(SEARCH("TRUE",K91)))</formula>
    </cfRule>
  </conditionalFormatting>
  <dataValidations count="2">
    <dataValidation type="whole" allowBlank="1" showInputMessage="1" showErrorMessage="1" sqref="E19" xr:uid="{00000000-0002-0000-0200-000000000000}">
      <formula1>1900</formula1>
      <formula2>2100</formula2>
    </dataValidation>
    <dataValidation type="decimal" operator="greaterThanOrEqual" allowBlank="1" showInputMessage="1" showErrorMessage="1" sqref="E58 D59:D105 E43:E44 E110:E181 E48:E52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AV121"/>
  <sheetViews>
    <sheetView zoomScale="184" workbookViewId="0">
      <selection activeCell="C9" sqref="C9"/>
    </sheetView>
  </sheetViews>
  <sheetFormatPr baseColWidth="10" defaultRowHeight="16" x14ac:dyDescent="0.2"/>
  <cols>
    <col min="1" max="1" width="4.33203125" style="108" customWidth="1"/>
    <col min="2" max="2" width="55.6640625" style="108" customWidth="1"/>
    <col min="3" max="3" width="30.5" style="108" customWidth="1"/>
    <col min="4" max="16384" width="10.83203125" style="108"/>
  </cols>
  <sheetData>
    <row r="1" spans="1:48" x14ac:dyDescent="0.2">
      <c r="A1" s="109"/>
      <c r="B1" s="109"/>
      <c r="C1" s="109"/>
      <c r="D1" s="109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 ht="21" x14ac:dyDescent="0.25">
      <c r="A2" s="109"/>
      <c r="B2" s="106" t="s">
        <v>105</v>
      </c>
      <c r="C2" s="107"/>
      <c r="D2" s="10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 x14ac:dyDescent="0.2">
      <c r="A3" s="109"/>
      <c r="B3" s="107"/>
      <c r="C3" s="107"/>
      <c r="D3" s="109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 x14ac:dyDescent="0.2">
      <c r="A4" s="109"/>
      <c r="B4" s="3" t="s">
        <v>30</v>
      </c>
      <c r="C4" s="110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 x14ac:dyDescent="0.2">
      <c r="A5" s="109"/>
      <c r="B5" s="133" t="s">
        <v>106</v>
      </c>
      <c r="C5" s="135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17" thickBot="1" x14ac:dyDescent="0.25">
      <c r="A6" s="109"/>
      <c r="B6" s="109"/>
      <c r="C6" s="109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</row>
    <row r="7" spans="1:48" ht="17" x14ac:dyDescent="0.2">
      <c r="A7" s="109"/>
      <c r="B7" s="112" t="s">
        <v>33</v>
      </c>
      <c r="C7" s="111" t="s">
        <v>34</v>
      </c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</row>
    <row r="8" spans="1:48" x14ac:dyDescent="0.2">
      <c r="A8" s="109"/>
      <c r="B8" s="116"/>
      <c r="C8" s="117"/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</row>
    <row r="9" spans="1:48" x14ac:dyDescent="0.2">
      <c r="A9" s="109"/>
      <c r="B9" s="114"/>
      <c r="C9" s="113"/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x14ac:dyDescent="0.2">
      <c r="A10" s="107"/>
      <c r="B10" s="114"/>
      <c r="C10" s="113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 x14ac:dyDescent="0.2">
      <c r="A11" s="107"/>
      <c r="B11" s="114"/>
      <c r="C11" s="113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</row>
    <row r="12" spans="1:48" ht="17" thickBot="1" x14ac:dyDescent="0.25">
      <c r="A12" s="107"/>
      <c r="B12" s="115"/>
      <c r="C12" s="129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</row>
    <row r="13" spans="1:48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</row>
    <row r="14" spans="1:48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</row>
    <row r="15" spans="1:48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</row>
    <row r="16" spans="1:48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</row>
    <row r="17" spans="1:48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</row>
    <row r="18" spans="1:48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</row>
    <row r="19" spans="1:48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</row>
    <row r="20" spans="1:48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</row>
    <row r="21" spans="1:48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</row>
    <row r="22" spans="1:48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</row>
    <row r="23" spans="1:48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</row>
    <row r="24" spans="1:48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</row>
    <row r="25" spans="1:48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</row>
    <row r="26" spans="1:48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</row>
    <row r="27" spans="1:48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</row>
    <row r="28" spans="1:48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</row>
    <row r="29" spans="1:48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</row>
    <row r="30" spans="1:48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</row>
    <row r="31" spans="1:48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</row>
    <row r="32" spans="1:48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</row>
    <row r="33" spans="1:48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</row>
    <row r="34" spans="1:48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8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</row>
    <row r="36" spans="1:48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</row>
    <row r="37" spans="1:48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</row>
    <row r="39" spans="1:48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</row>
    <row r="40" spans="1:48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</row>
    <row r="41" spans="1:48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</row>
    <row r="42" spans="1:48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</row>
    <row r="43" spans="1:48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</row>
    <row r="44" spans="1:48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</row>
    <row r="45" spans="1:48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</row>
    <row r="46" spans="1:48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</row>
    <row r="47" spans="1:48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</row>
    <row r="48" spans="1:48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</row>
    <row r="49" spans="1:48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</row>
    <row r="50" spans="1:48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</row>
    <row r="51" spans="1:48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</row>
    <row r="52" spans="1:48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</row>
    <row r="53" spans="1:48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</row>
    <row r="54" spans="1:48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</row>
    <row r="55" spans="1:48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1:48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</row>
    <row r="57" spans="1:48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</row>
    <row r="58" spans="1:48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1:48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</row>
    <row r="60" spans="1:48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</row>
    <row r="61" spans="1:48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1:48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1:48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1:48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</row>
    <row r="65" spans="1:48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</row>
    <row r="66" spans="1:48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48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48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48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48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</row>
    <row r="71" spans="1:48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1:48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1:48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1:48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1:48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1:48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1:48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</row>
    <row r="78" spans="1:48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48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48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  <row r="82" spans="1:48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</row>
    <row r="83" spans="1:48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</row>
    <row r="84" spans="1:48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</row>
    <row r="85" spans="1:48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</row>
    <row r="86" spans="1:48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</row>
    <row r="87" spans="1:48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</row>
    <row r="88" spans="1:48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</row>
    <row r="89" spans="1:48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</row>
    <row r="90" spans="1:48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</row>
    <row r="91" spans="1:48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</row>
    <row r="92" spans="1:48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</row>
    <row r="93" spans="1:48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</row>
    <row r="94" spans="1:48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</row>
    <row r="95" spans="1:48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</row>
    <row r="96" spans="1:48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</row>
    <row r="97" spans="1:48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</row>
    <row r="98" spans="1:48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</row>
    <row r="99" spans="1:48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</row>
    <row r="100" spans="1:48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</row>
    <row r="101" spans="1:48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</row>
    <row r="102" spans="1:48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</row>
    <row r="103" spans="1:48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</row>
    <row r="104" spans="1:48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</row>
    <row r="105" spans="1:48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</row>
    <row r="106" spans="1:48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</row>
    <row r="107" spans="1:48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</row>
    <row r="108" spans="1:48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</row>
    <row r="109" spans="1:48" x14ac:dyDescent="0.2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</row>
    <row r="110" spans="1:48" x14ac:dyDescent="0.2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</row>
    <row r="111" spans="1:48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</row>
    <row r="112" spans="1:48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</row>
    <row r="113" spans="1:48" x14ac:dyDescent="0.2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</row>
    <row r="114" spans="1:48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</row>
    <row r="115" spans="1:48" x14ac:dyDescent="0.2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</row>
    <row r="116" spans="1:48" x14ac:dyDescent="0.2">
      <c r="B116" s="107"/>
      <c r="C116" s="107"/>
    </row>
    <row r="117" spans="1:48" x14ac:dyDescent="0.2">
      <c r="B117" s="107"/>
      <c r="C117" s="107"/>
    </row>
    <row r="118" spans="1:48" x14ac:dyDescent="0.2">
      <c r="B118" s="107"/>
      <c r="C118" s="107"/>
    </row>
    <row r="119" spans="1:48" x14ac:dyDescent="0.2">
      <c r="B119" s="107"/>
      <c r="C119" s="107"/>
    </row>
    <row r="120" spans="1:48" x14ac:dyDescent="0.2">
      <c r="B120" s="107"/>
      <c r="C120" s="107"/>
    </row>
    <row r="121" spans="1:48" x14ac:dyDescent="0.2">
      <c r="B121" s="107"/>
      <c r="C121" s="107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181"/>
  <sheetViews>
    <sheetView topLeftCell="A129" zoomScale="125" workbookViewId="0">
      <selection activeCell="E173" sqref="E173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88" customWidth="1"/>
    <col min="4" max="4" width="32.6640625" style="88" customWidth="1"/>
    <col min="5" max="5" width="64.83203125" style="2" customWidth="1"/>
    <col min="6" max="6" width="20.33203125" style="2" bestFit="1" customWidth="1"/>
    <col min="7" max="16384" width="10.83203125" style="2"/>
  </cols>
  <sheetData>
    <row r="1" spans="2:5" x14ac:dyDescent="0.2">
      <c r="C1" s="2"/>
      <c r="D1" s="2"/>
      <c r="E1" s="46"/>
    </row>
    <row r="2" spans="2:5" ht="21" x14ac:dyDescent="0.25">
      <c r="B2" s="1" t="s">
        <v>99</v>
      </c>
      <c r="C2" s="2"/>
      <c r="D2" s="2"/>
    </row>
    <row r="3" spans="2:5" ht="21" x14ac:dyDescent="0.25">
      <c r="B3" s="1"/>
      <c r="C3" s="2"/>
      <c r="D3" s="2"/>
    </row>
    <row r="4" spans="2:5" x14ac:dyDescent="0.2">
      <c r="B4" s="90" t="s">
        <v>97</v>
      </c>
      <c r="C4" s="4"/>
      <c r="D4" s="4"/>
      <c r="E4" s="103"/>
    </row>
    <row r="5" spans="2:5" x14ac:dyDescent="0.2">
      <c r="B5" s="26"/>
      <c r="C5" s="12"/>
      <c r="D5" s="12"/>
      <c r="E5" s="104"/>
    </row>
    <row r="6" spans="2:5" ht="17" thickBot="1" x14ac:dyDescent="0.25"/>
    <row r="7" spans="2:5" x14ac:dyDescent="0.2">
      <c r="B7" s="93" t="s">
        <v>33</v>
      </c>
      <c r="C7" s="95" t="s">
        <v>34</v>
      </c>
      <c r="D7" s="96" t="s">
        <v>98</v>
      </c>
      <c r="E7" s="97" t="s">
        <v>79</v>
      </c>
    </row>
    <row r="8" spans="2:5" x14ac:dyDescent="0.2">
      <c r="B8" s="101"/>
      <c r="C8" s="91"/>
      <c r="D8" s="4"/>
      <c r="E8" s="98"/>
    </row>
    <row r="9" spans="2:5" x14ac:dyDescent="0.2">
      <c r="B9" s="94"/>
      <c r="C9" s="92"/>
      <c r="D9" s="12"/>
      <c r="E9" s="102"/>
    </row>
    <row r="10" spans="2:5" x14ac:dyDescent="0.2">
      <c r="B10" s="31"/>
      <c r="C10" s="89"/>
      <c r="D10" s="7"/>
      <c r="E10" s="32"/>
    </row>
    <row r="11" spans="2:5" x14ac:dyDescent="0.2">
      <c r="B11" s="99" t="str">
        <f>IF(COUNTBLANK(Dashboard!C11)=0,Dashboard!C11,"")</f>
        <v>area</v>
      </c>
      <c r="C11" s="35" t="str">
        <f>IF(COUNTBLANK(Dashboard!E11)=0,Dashboard!E11,"")</f>
        <v>example</v>
      </c>
      <c r="D11" s="35"/>
      <c r="E11" s="100" t="str">
        <f t="shared" ref="E11:E13" si="0">IF(COUNTBLANK(B11)=0,"- "&amp;B11&amp;" = "&amp;LOWER(C11),"")</f>
        <v>- area = example</v>
      </c>
    </row>
    <row r="12" spans="2:5" x14ac:dyDescent="0.2">
      <c r="B12" s="99" t="str">
        <f>IF(COUNTBLANK(Dashboard!C12)=0,Dashboard!C12,"")</f>
        <v>group</v>
      </c>
      <c r="C12" s="35" t="str">
        <f>IF(COUNTBLANK(Dashboard!E12)=0,Dashboard!E12,"")</f>
        <v/>
      </c>
      <c r="D12" s="35"/>
      <c r="E12" s="100" t="str">
        <f t="shared" si="0"/>
        <v xml:space="preserve">- group = </v>
      </c>
    </row>
    <row r="13" spans="2:5" x14ac:dyDescent="0.2">
      <c r="B13" s="99" t="str">
        <f>IF(COUNTBLANK(Dashboard!C13)=0,Dashboard!C13,"")</f>
        <v>id</v>
      </c>
      <c r="C13" s="35" t="str">
        <f>IF(COUNTBLANK(Dashboard!E13)=0,Dashboard!E13,"")</f>
        <v/>
      </c>
      <c r="D13" s="35"/>
      <c r="E13" s="100" t="str">
        <f t="shared" si="0"/>
        <v xml:space="preserve">- id = </v>
      </c>
    </row>
    <row r="15" spans="2:5" x14ac:dyDescent="0.2">
      <c r="B15" s="99" t="str">
        <f>IF(COUNTBLANK(Dashboard!C14)=0,Dashboard!C14,"")</f>
        <v>parent_id</v>
      </c>
      <c r="C15" s="35" t="str">
        <f>IF(COUNTBLANK(Dashboard!E14)=0,Dashboard!E14,"")</f>
        <v/>
      </c>
      <c r="D15" s="35"/>
      <c r="E15" s="100" t="str">
        <f t="shared" ref="E15:E34" si="1">IF(COUNTBLANK(B15)=0,"- "&amp;B15&amp;" = "&amp;LOWER(C15),"")</f>
        <v xml:space="preserve">- parent_id = </v>
      </c>
    </row>
    <row r="16" spans="2:5" x14ac:dyDescent="0.2">
      <c r="B16" s="99" t="str">
        <f>IF(COUNTBLANK(Dashboard!C15)=0,Dashboard!C15,"")</f>
        <v>enabled.etengine</v>
      </c>
      <c r="C16" s="35" t="str">
        <f>IF(COUNTBLANK(Dashboard!E15)=0,Dashboard!E15,"")</f>
        <v/>
      </c>
      <c r="D16" s="35"/>
      <c r="E16" s="100" t="str">
        <f t="shared" si="1"/>
        <v xml:space="preserve">- enabled.etengine = </v>
      </c>
    </row>
    <row r="17" spans="2:5" x14ac:dyDescent="0.2">
      <c r="B17" s="99" t="str">
        <f>IF(COUNTBLANK(Dashboard!C16)=0,Dashboard!C16,"")</f>
        <v>enabled.etmodel</v>
      </c>
      <c r="C17" s="35" t="str">
        <f>IF(COUNTBLANK(Dashboard!E16)=0,Dashboard!E16,"")</f>
        <v/>
      </c>
      <c r="D17" s="35"/>
      <c r="E17" s="100" t="str">
        <f t="shared" si="1"/>
        <v xml:space="preserve">- enabled.etmodel = </v>
      </c>
    </row>
    <row r="18" spans="2:5" x14ac:dyDescent="0.2">
      <c r="B18" s="99" t="str">
        <f>IF(COUNTBLANK(Dashboard!C17)=0,Dashboard!C17,"")</f>
        <v/>
      </c>
      <c r="C18" s="35" t="str">
        <f>IF(COUNTBLANK(Dashboard!E17)=0,Dashboard!E17,"")</f>
        <v/>
      </c>
      <c r="D18" s="35"/>
      <c r="E18" s="100" t="str">
        <f t="shared" si="1"/>
        <v/>
      </c>
    </row>
    <row r="19" spans="2:5" x14ac:dyDescent="0.2">
      <c r="B19" s="99" t="str">
        <f>IF(COUNTBLANK(Dashboard!C18)=0,Dashboard!C18,"")</f>
        <v/>
      </c>
      <c r="C19" s="35" t="str">
        <f>IF(COUNTBLANK(Dashboard!E18)=0,Dashboard!E18,"")</f>
        <v/>
      </c>
      <c r="D19" s="35"/>
      <c r="E19" s="100" t="str">
        <f t="shared" si="1"/>
        <v/>
      </c>
    </row>
    <row r="20" spans="2:5" x14ac:dyDescent="0.2">
      <c r="B20" s="99" t="str">
        <f>IF(COUNTBLANK(Dashboard!C19)=0,Dashboard!C19,"")</f>
        <v>analysis_year</v>
      </c>
      <c r="C20" s="35">
        <f>IF(COUNTBLANK(Dashboard!E19)=0,Dashboard!E19,"")</f>
        <v>2011</v>
      </c>
      <c r="D20" s="35"/>
      <c r="E20" s="100" t="str">
        <f t="shared" si="1"/>
        <v>- analysis_year = 2011</v>
      </c>
    </row>
    <row r="21" spans="2:5" x14ac:dyDescent="0.2">
      <c r="B21" s="99" t="str">
        <f>IF(COUNTBLANK(Dashboard!C20)=0,Dashboard!C20,"")</f>
        <v>has_agriculture</v>
      </c>
      <c r="C21" s="35" t="str">
        <f>IF(COUNTBLANK(Dashboard!E20)=0,Dashboard!E20,"")</f>
        <v/>
      </c>
      <c r="D21" s="35"/>
      <c r="E21" s="100" t="str">
        <f t="shared" si="1"/>
        <v xml:space="preserve">- has_agriculture = </v>
      </c>
    </row>
    <row r="22" spans="2:5" x14ac:dyDescent="0.2">
      <c r="B22" s="99" t="str">
        <f>IF(COUNTBLANK(Dashboard!C21)=0,Dashboard!C21,"")</f>
        <v>has_buildings</v>
      </c>
      <c r="C22" s="35" t="str">
        <f>IF(COUNTBLANK(Dashboard!E21)=0,Dashboard!E21,"")</f>
        <v/>
      </c>
      <c r="D22" s="35"/>
      <c r="E22" s="100" t="str">
        <f t="shared" si="1"/>
        <v xml:space="preserve">- has_buildings = </v>
      </c>
    </row>
    <row r="23" spans="2:5" x14ac:dyDescent="0.2">
      <c r="B23" s="99" t="str">
        <f>IF(COUNTBLANK(Dashboard!C22)=0,Dashboard!C22,"")</f>
        <v>has_weather_curves</v>
      </c>
      <c r="C23" s="35" t="str">
        <f>IF(COUNTBLANK(Dashboard!E22)=0,Dashboard!E22,"")</f>
        <v/>
      </c>
      <c r="D23" s="35"/>
      <c r="E23" s="100" t="str">
        <f t="shared" si="1"/>
        <v xml:space="preserve">- has_weather_curves = </v>
      </c>
    </row>
    <row r="24" spans="2:5" x14ac:dyDescent="0.2">
      <c r="B24" s="99" t="str">
        <f>IF(COUNTBLANK(Dashboard!C23)=0,Dashboard!C23,"")</f>
        <v>has_coastline</v>
      </c>
      <c r="C24" s="35" t="str">
        <f>IF(COUNTBLANK(Dashboard!E23)=0,Dashboard!E23,"")</f>
        <v/>
      </c>
      <c r="D24" s="35"/>
      <c r="E24" s="100" t="str">
        <f t="shared" si="1"/>
        <v xml:space="preserve">- has_coastline = </v>
      </c>
    </row>
    <row r="25" spans="2:5" x14ac:dyDescent="0.2">
      <c r="B25" s="99" t="str">
        <f>IF(COUNTBLANK(Dashboard!C24)=0,Dashboard!C24,"")</f>
        <v>has_cold_network</v>
      </c>
      <c r="C25" s="35" t="str">
        <f>IF(COUNTBLANK(Dashboard!E24)=0,Dashboard!E24,"")</f>
        <v/>
      </c>
      <c r="D25" s="35"/>
      <c r="E25" s="100" t="str">
        <f t="shared" si="1"/>
        <v xml:space="preserve">- has_cold_network = </v>
      </c>
    </row>
    <row r="26" spans="2:5" x14ac:dyDescent="0.2">
      <c r="B26" s="99" t="str">
        <f>IF(COUNTBLANK(Dashboard!C25)=0,Dashboard!C25,"")</f>
        <v>has_electricity_storage</v>
      </c>
      <c r="C26" s="35" t="str">
        <f>IF(COUNTBLANK(Dashboard!E25)=0,Dashboard!E25,"")</f>
        <v/>
      </c>
      <c r="D26" s="35"/>
      <c r="E26" s="100" t="str">
        <f t="shared" si="1"/>
        <v xml:space="preserve">- has_electricity_storage = </v>
      </c>
    </row>
    <row r="27" spans="2:5" x14ac:dyDescent="0.2">
      <c r="B27" s="99" t="str">
        <f>IF(COUNTBLANK(Dashboard!C26)=0,Dashboard!C26,"")</f>
        <v>has_employment</v>
      </c>
      <c r="C27" s="35" t="str">
        <f>IF(COUNTBLANK(Dashboard!E26)=0,Dashboard!E26,"")</f>
        <v/>
      </c>
      <c r="D27" s="35"/>
      <c r="E27" s="100" t="str">
        <f t="shared" si="1"/>
        <v xml:space="preserve">- has_employment = </v>
      </c>
    </row>
    <row r="28" spans="2:5" x14ac:dyDescent="0.2">
      <c r="B28" s="99" t="str">
        <f>IF(COUNTBLANK(Dashboard!C27)=0,Dashboard!C27,"")</f>
        <v>has_detailed_chemical_industry</v>
      </c>
      <c r="C28" s="35" t="str">
        <f>IF(COUNTBLANK(Dashboard!E27)=0,Dashboard!E27,"")</f>
        <v/>
      </c>
      <c r="D28" s="35"/>
      <c r="E28" s="100" t="str">
        <f t="shared" si="1"/>
        <v xml:space="preserve">- has_detailed_chemical_industry = </v>
      </c>
    </row>
    <row r="29" spans="2:5" x14ac:dyDescent="0.2">
      <c r="B29" s="99" t="str">
        <f>IF(COUNTBLANK(Dashboard!C28)=0,Dashboard!C28,"")</f>
        <v>has_fce</v>
      </c>
      <c r="C29" s="35" t="str">
        <f>IF(COUNTBLANK(Dashboard!E28)=0,Dashboard!E28,"")</f>
        <v/>
      </c>
      <c r="D29" s="35"/>
      <c r="E29" s="100" t="str">
        <f t="shared" si="1"/>
        <v xml:space="preserve">- has_fce = </v>
      </c>
    </row>
    <row r="30" spans="2:5" x14ac:dyDescent="0.2">
      <c r="B30" s="99" t="str">
        <f>IF(COUNTBLANK(Dashboard!C29)=0,Dashboard!C29,"")</f>
        <v>has_industry</v>
      </c>
      <c r="C30" s="35" t="str">
        <f>IF(COUNTBLANK(Dashboard!E29)=0,Dashboard!E29,"")</f>
        <v/>
      </c>
      <c r="D30" s="35"/>
      <c r="E30" s="100" t="str">
        <f t="shared" si="1"/>
        <v xml:space="preserve">- has_industry = </v>
      </c>
    </row>
    <row r="31" spans="2:5" x14ac:dyDescent="0.2">
      <c r="B31" s="99" t="str">
        <f>IF(COUNTBLANK(Dashboard!C30)=0,Dashboard!C30,"")</f>
        <v>has_lignite</v>
      </c>
      <c r="C31" s="35" t="str">
        <f>IF(COUNTBLANK(Dashboard!E30)=0,Dashboard!E30,"")</f>
        <v/>
      </c>
      <c r="D31" s="35"/>
      <c r="E31" s="100" t="str">
        <f t="shared" si="1"/>
        <v xml:space="preserve">- has_lignite = </v>
      </c>
    </row>
    <row r="32" spans="2:5" x14ac:dyDescent="0.2">
      <c r="B32" s="99" t="str">
        <f>IF(COUNTBLANK(Dashboard!C31)=0,Dashboard!C31,"")</f>
        <v>has_merit_order</v>
      </c>
      <c r="C32" s="35" t="str">
        <f>IF(COUNTBLANK(Dashboard!E31)=0,Dashboard!E31,"")</f>
        <v/>
      </c>
      <c r="D32" s="35"/>
      <c r="E32" s="100" t="str">
        <f t="shared" si="1"/>
        <v xml:space="preserve">- has_merit_order = </v>
      </c>
    </row>
    <row r="33" spans="2:5" x14ac:dyDescent="0.2">
      <c r="B33" s="99" t="str">
        <f>IF(COUNTBLANK(Dashboard!C32)=0,Dashboard!C32,"")</f>
        <v>has_metal</v>
      </c>
      <c r="C33" s="35" t="str">
        <f>IF(COUNTBLANK(Dashboard!E32)=0,Dashboard!E32,"")</f>
        <v/>
      </c>
      <c r="D33" s="35"/>
      <c r="E33" s="100" t="str">
        <f t="shared" si="1"/>
        <v xml:space="preserve">- has_metal = </v>
      </c>
    </row>
    <row r="34" spans="2:5" x14ac:dyDescent="0.2">
      <c r="B34" s="99" t="str">
        <f>IF(COUNTBLANK(Dashboard!C33)=0,Dashboard!C33,"")</f>
        <v>has_mountains</v>
      </c>
      <c r="C34" s="35" t="str">
        <f>IF(COUNTBLANK(Dashboard!E33)=0,Dashboard!E33,"")</f>
        <v/>
      </c>
      <c r="D34" s="35"/>
      <c r="E34" s="100" t="str">
        <f t="shared" si="1"/>
        <v xml:space="preserve">- has_mountains = </v>
      </c>
    </row>
    <row r="35" spans="2:5" x14ac:dyDescent="0.2">
      <c r="B35" s="99" t="str">
        <f>IF(COUNTBLANK(Dashboard!C34)=0,Dashboard!C34,"")</f>
        <v>has_old_technologies</v>
      </c>
      <c r="C35" s="35" t="str">
        <f>IF(COUNTBLANK(Dashboard!E34)=0,Dashboard!E34,"")</f>
        <v/>
      </c>
      <c r="D35" s="35"/>
      <c r="E35" s="100" t="str">
        <f t="shared" ref="E35" si="2">IF(COUNTBLANK(B35)=0,"- "&amp;B35&amp;" = "&amp;LOWER(C35),"")</f>
        <v xml:space="preserve">- has_old_technologies = </v>
      </c>
    </row>
    <row r="36" spans="2:5" x14ac:dyDescent="0.2">
      <c r="B36" s="99" t="str">
        <f>IF(COUNTBLANK(Dashboard!C35)=0,Dashboard!C35,"")</f>
        <v>has_other</v>
      </c>
      <c r="C36" s="35" t="str">
        <f>IF(COUNTBLANK(Dashboard!E35)=0,Dashboard!E35,"")</f>
        <v/>
      </c>
      <c r="D36" s="35"/>
      <c r="E36" s="100" t="str">
        <f t="shared" ref="E36:E57" si="3">IF(COUNTBLANK(B36)=0,"- "&amp;B36&amp;" = "&amp;LOWER(C36),"")</f>
        <v xml:space="preserve">- has_other = </v>
      </c>
    </row>
    <row r="37" spans="2:5" x14ac:dyDescent="0.2">
      <c r="B37" s="99" t="str">
        <f>IF(COUNTBLANK(Dashboard!C36)=0,Dashboard!C36,"")</f>
        <v>has_solar_csp</v>
      </c>
      <c r="C37" s="35" t="str">
        <f>IF(COUNTBLANK(Dashboard!E36)=0,Dashboard!E36,"")</f>
        <v/>
      </c>
      <c r="D37" s="35"/>
      <c r="E37" s="100" t="str">
        <f t="shared" si="3"/>
        <v xml:space="preserve">- has_solar_csp = </v>
      </c>
    </row>
    <row r="38" spans="2:5" x14ac:dyDescent="0.2">
      <c r="B38" s="99" t="str">
        <f>IF(COUNTBLANK(Dashboard!C37)=0,Dashboard!C37,"")</f>
        <v>has_import_export</v>
      </c>
      <c r="C38" s="35" t="str">
        <f>IF(COUNTBLANK(Dashboard!E37)=0,Dashboard!E37,"")</f>
        <v/>
      </c>
      <c r="D38" s="35"/>
      <c r="E38" s="100" t="str">
        <f t="shared" si="3"/>
        <v xml:space="preserve">- has_import_export = </v>
      </c>
    </row>
    <row r="39" spans="2:5" x14ac:dyDescent="0.2">
      <c r="B39" s="99" t="str">
        <f>IF(COUNTBLANK(Dashboard!C38)=0,Dashboard!C38,"")</f>
        <v>use_network_calculations</v>
      </c>
      <c r="C39" s="35" t="str">
        <f>IF(COUNTBLANK(Dashboard!E38)=0,Dashboard!E38,"")</f>
        <v/>
      </c>
      <c r="D39" s="35"/>
      <c r="E39" s="100" t="str">
        <f t="shared" si="3"/>
        <v xml:space="preserve">- use_network_calculations = </v>
      </c>
    </row>
    <row r="40" spans="2:5" x14ac:dyDescent="0.2">
      <c r="B40" s="99" t="str">
        <f>IF(COUNTBLANK(Dashboard!C39)=0,Dashboard!C39,"")</f>
        <v>has_coal_oil_for_heating_built_environment</v>
      </c>
      <c r="C40" s="35" t="str">
        <f>IF(COUNTBLANK(Dashboard!E40)=0,Dashboard!E40,"")</f>
        <v/>
      </c>
      <c r="D40" s="35"/>
      <c r="E40" s="100" t="str">
        <f t="shared" si="3"/>
        <v xml:space="preserve">- has_coal_oil_for_heating_built_environment = </v>
      </c>
    </row>
    <row r="41" spans="2:5" x14ac:dyDescent="0.2">
      <c r="B41" s="99" t="str">
        <f>IF(COUNTBLANK(Dashboard!C40)=0,Dashboard!C40,"")</f>
        <v>has_aggregated_chemical_industry</v>
      </c>
      <c r="C41" s="35" t="str">
        <f>IF(COUNTBLANK(Dashboard!E41)=0,Dashboard!E41,"")</f>
        <v/>
      </c>
      <c r="D41" s="35"/>
      <c r="E41" s="100" t="str">
        <f t="shared" si="3"/>
        <v xml:space="preserve">- has_aggregated_chemical_industry = </v>
      </c>
    </row>
    <row r="42" spans="2:5" x14ac:dyDescent="0.2">
      <c r="B42" s="99" t="str">
        <f>IF(COUNTBLANK(Dashboard!C42)=0,Dashboard!C42,"")</f>
        <v/>
      </c>
      <c r="C42" s="35" t="str">
        <f>IF(COUNTBLANK(Dashboard!E42)=0,Dashboard!E42,"")</f>
        <v/>
      </c>
      <c r="D42" s="35"/>
      <c r="E42" s="100" t="str">
        <f t="shared" si="3"/>
        <v/>
      </c>
    </row>
    <row r="43" spans="2:5" x14ac:dyDescent="0.2">
      <c r="B43" s="99" t="str">
        <f>IF(COUNTBLANK(Dashboard!C43)=0,Dashboard!C43,"")</f>
        <v>areable_land</v>
      </c>
      <c r="C43" s="35" t="str">
        <f>IF(COUNTBLANK(Dashboard!E43)=0,Dashboard!E43,"")</f>
        <v/>
      </c>
      <c r="D43" s="35">
        <v>1</v>
      </c>
      <c r="E43" s="100" t="str">
        <f t="shared" si="3"/>
        <v xml:space="preserve">- areable_land = </v>
      </c>
    </row>
    <row r="44" spans="2:5" x14ac:dyDescent="0.2">
      <c r="B44" s="99" t="str">
        <f>IF(COUNTBLANK(Dashboard!C44)=0,Dashboard!C44,"")</f>
        <v>coast_line</v>
      </c>
      <c r="C44" s="35" t="str">
        <f>IF(COUNTBLANK(Dashboard!E44)=0,Dashboard!E44,"")</f>
        <v/>
      </c>
      <c r="D44" s="35">
        <v>1</v>
      </c>
      <c r="E44" s="100" t="str">
        <f t="shared" si="3"/>
        <v xml:space="preserve">- coast_line = </v>
      </c>
    </row>
    <row r="45" spans="2:5" x14ac:dyDescent="0.2">
      <c r="B45" s="99" t="str">
        <f>IF(COUNTBLANK(Dashboard!C45)=0,Dashboard!C45,"")</f>
        <v>ccs_cost_in_industry</v>
      </c>
      <c r="C45" s="35" t="str">
        <f>IF(COUNTBLANK(Dashboard!E45)=0,Dashboard!E45,"")</f>
        <v/>
      </c>
      <c r="D45" s="35">
        <v>2</v>
      </c>
      <c r="E45" s="100" t="str">
        <f t="shared" si="3"/>
        <v xml:space="preserve">- ccs_cost_in_industry = </v>
      </c>
    </row>
    <row r="46" spans="2:5" x14ac:dyDescent="0.2">
      <c r="B46" s="99" t="str">
        <f>IF(COUNTBLANK(Dashboard!C46)=0,Dashboard!C46,"")</f>
        <v>flh_solar_pv_solar_radiation_max</v>
      </c>
      <c r="C46" s="35" t="str">
        <f>IF(COUNTBLANK(Dashboard!E46)=0,Dashboard!E46,"")</f>
        <v/>
      </c>
      <c r="D46" s="41">
        <v>1</v>
      </c>
      <c r="E46" s="100" t="str">
        <f t="shared" si="3"/>
        <v xml:space="preserve">- flh_solar_pv_solar_radiation_max = </v>
      </c>
    </row>
    <row r="47" spans="2:5" x14ac:dyDescent="0.2">
      <c r="B47" s="99" t="str">
        <f>IF(COUNTBLANK(Dashboard!C47)=0,Dashboard!C47,"")</f>
        <v>total_land_area</v>
      </c>
      <c r="C47" s="35" t="str">
        <f>IF(COUNTBLANK(Dashboard!E47)=0,Dashboard!E47,"")</f>
        <v/>
      </c>
      <c r="D47" s="35">
        <v>3</v>
      </c>
      <c r="E47" s="100" t="str">
        <f t="shared" ref="E47" si="4">IF(COUNTBLANK(B47)=0,"- "&amp;B47&amp;" = "&amp;LOWER(C47),"")</f>
        <v xml:space="preserve">- total_land_area = </v>
      </c>
    </row>
    <row r="48" spans="2:5" x14ac:dyDescent="0.2">
      <c r="B48" s="99" t="str">
        <f>IF(COUNTBLANK(Dashboard!C48)=0,Dashboard!C48,"")</f>
        <v>number_of_inhabitants</v>
      </c>
      <c r="C48" s="35" t="str">
        <f>IF(COUNTBLANK(Dashboard!E48)=0,Dashboard!E48,"")</f>
        <v/>
      </c>
      <c r="D48" s="35">
        <v>1</v>
      </c>
      <c r="E48" s="100" t="str">
        <f t="shared" si="3"/>
        <v xml:space="preserve">- number_of_inhabitants = </v>
      </c>
    </row>
    <row r="49" spans="2:5" x14ac:dyDescent="0.2">
      <c r="B49" s="99" t="str">
        <f>IF(COUNTBLANK(Dashboard!C49)=0,Dashboard!C49,"")</f>
        <v>offshore_suitable_for_wind</v>
      </c>
      <c r="C49" s="35" t="str">
        <f>IF(COUNTBLANK(Dashboard!E49)=0,Dashboard!E49,"")</f>
        <v/>
      </c>
      <c r="D49" s="35">
        <v>1</v>
      </c>
      <c r="E49" s="100" t="str">
        <f t="shared" si="3"/>
        <v xml:space="preserve">- offshore_suitable_for_wind = </v>
      </c>
    </row>
    <row r="50" spans="2:5" x14ac:dyDescent="0.2">
      <c r="B50" s="99" t="str">
        <f>IF(COUNTBLANK(Dashboard!C50)=0,Dashboard!C50,"")</f>
        <v>other_emission_agriculture</v>
      </c>
      <c r="C50" s="35" t="str">
        <f>IF(COUNTBLANK(Dashboard!E50)=0,Dashboard!E50,"")</f>
        <v/>
      </c>
      <c r="D50" s="35">
        <v>2</v>
      </c>
      <c r="E50" s="100" t="str">
        <f t="shared" si="3"/>
        <v xml:space="preserve">- other_emission_agriculture = </v>
      </c>
    </row>
    <row r="51" spans="2:5" x14ac:dyDescent="0.2">
      <c r="B51" s="99" t="str">
        <f>IF(COUNTBLANK(Dashboard!C51)=0,Dashboard!C51,"")</f>
        <v>other_emission_built_environment</v>
      </c>
      <c r="C51" s="35" t="str">
        <f>IF(COUNTBLANK(Dashboard!E51)=0,Dashboard!E51,"")</f>
        <v/>
      </c>
      <c r="D51" s="35">
        <v>2</v>
      </c>
      <c r="E51" s="100" t="str">
        <f t="shared" si="3"/>
        <v xml:space="preserve">- other_emission_built_environment = </v>
      </c>
    </row>
    <row r="52" spans="2:5" x14ac:dyDescent="0.2">
      <c r="B52" s="99" t="str">
        <f>IF(COUNTBLANK(Dashboard!C52)=0,Dashboard!C52,"")</f>
        <v>other_emission_industry_energy</v>
      </c>
      <c r="C52" s="35" t="str">
        <f>IF(COUNTBLANK(Dashboard!E52)=0,Dashboard!E52,"")</f>
        <v/>
      </c>
      <c r="D52" s="35">
        <v>2</v>
      </c>
      <c r="E52" s="100" t="str">
        <f t="shared" si="3"/>
        <v xml:space="preserve">- other_emission_industry_energy = </v>
      </c>
    </row>
    <row r="53" spans="2:5" x14ac:dyDescent="0.2">
      <c r="B53" s="99" t="str">
        <f>IF(COUNTBLANK(Dashboard!C53)=0,Dashboard!C53,"")</f>
        <v>other_emission_transport</v>
      </c>
      <c r="C53" s="35" t="str">
        <f>IF(COUNTBLANK(Dashboard!E53)=0,Dashboard!E53,"")</f>
        <v/>
      </c>
      <c r="D53" s="35">
        <v>2</v>
      </c>
      <c r="E53" s="100" t="str">
        <f t="shared" si="3"/>
        <v xml:space="preserve">- other_emission_transport = </v>
      </c>
    </row>
    <row r="54" spans="2:5" x14ac:dyDescent="0.2">
      <c r="B54" s="99" t="str">
        <f>IF(COUNTBLANK(Dashboard!C54)=0,Dashboard!C54,"")</f>
        <v>solar_pv_profile_1_share</v>
      </c>
      <c r="C54" s="35" t="str">
        <f>IF(COUNTBLANK(Dashboard!E54)=0,Dashboard!E54,"")</f>
        <v/>
      </c>
      <c r="D54" s="35">
        <v>2</v>
      </c>
      <c r="E54" s="100" t="str">
        <f t="shared" si="3"/>
        <v xml:space="preserve">- solar_pv_profile_1_share = </v>
      </c>
    </row>
    <row r="55" spans="2:5" x14ac:dyDescent="0.2">
      <c r="B55" s="99" t="str">
        <f>IF(COUNTBLANK(Dashboard!C55)=0,Dashboard!C55,"")</f>
        <v>solar_pv_profile_2_share</v>
      </c>
      <c r="C55" s="35" t="str">
        <f>IF(COUNTBLANK(Dashboard!E55)=0,Dashboard!E55,"")</f>
        <v/>
      </c>
      <c r="D55" s="35">
        <v>2</v>
      </c>
      <c r="E55" s="100" t="str">
        <f t="shared" si="3"/>
        <v xml:space="preserve">- solar_pv_profile_2_share = </v>
      </c>
    </row>
    <row r="56" spans="2:5" x14ac:dyDescent="0.2">
      <c r="B56" s="99" t="str">
        <f>IF(COUNTBLANK(Dashboard!C56)=0,Dashboard!C56,"")</f>
        <v>hydrogen_electrolysis_solar_pv_capacity_ratio</v>
      </c>
      <c r="C56" s="35" t="str">
        <f>IF(COUNTBLANK(Dashboard!E56)=0,Dashboard!E56,"")</f>
        <v/>
      </c>
      <c r="D56" s="35">
        <v>3</v>
      </c>
      <c r="E56" s="100" t="str">
        <f t="shared" si="3"/>
        <v xml:space="preserve">- hydrogen_electrolysis_solar_pv_capacity_ratio = </v>
      </c>
    </row>
    <row r="57" spans="2:5" x14ac:dyDescent="0.2">
      <c r="B57" s="99" t="str">
        <f>IF(COUNTBLANK(Dashboard!C58)=0,Dashboard!C58,"")</f>
        <v/>
      </c>
      <c r="C57" s="35" t="str">
        <f>IF(COUNTBLANK(Dashboard!E58)=0,Dashboard!E58,"")</f>
        <v/>
      </c>
      <c r="D57" s="35"/>
      <c r="E57" s="100" t="str">
        <f t="shared" si="3"/>
        <v/>
      </c>
    </row>
    <row r="58" spans="2:5" x14ac:dyDescent="0.2">
      <c r="B58" s="99" t="str">
        <f>IF(COUNTBLANK(Dashboard!C59)=0,Dashboard!C59,"")</f>
        <v>number_of_buildings</v>
      </c>
      <c r="C58" s="35" t="str">
        <f>IF(COUNTBLANK(Dashboard!E59)=0,Dashboard!E59,"")</f>
        <v/>
      </c>
      <c r="D58" s="35">
        <v>2</v>
      </c>
      <c r="E58" s="100" t="str">
        <f t="shared" ref="E58:E84" si="5">IF(COUNTBLANK(B58)=0,"- "&amp;B58&amp;" = "&amp;LOWER(C58),"")</f>
        <v xml:space="preserve">- number_of_buildings = </v>
      </c>
    </row>
    <row r="59" spans="2:5" x14ac:dyDescent="0.2">
      <c r="B59" s="99" t="str">
        <f>IF(COUNTBLANK(Dashboard!C60)=0,Dashboard!C60,"")</f>
        <v>number_of_residences</v>
      </c>
      <c r="C59" s="35" t="str">
        <f>IF(COUNTBLANK(Dashboard!E60)=0,Dashboard!E60,"")</f>
        <v/>
      </c>
      <c r="D59" s="35">
        <v>3</v>
      </c>
      <c r="E59" s="100" t="str">
        <f t="shared" si="5"/>
        <v xml:space="preserve">- number_of_residences = </v>
      </c>
    </row>
    <row r="60" spans="2:5" x14ac:dyDescent="0.2">
      <c r="B60" s="99" t="str">
        <f>IF(COUNTBLANK(Dashboard!C61)=0,Dashboard!C61,"")</f>
        <v>number_of_apartments</v>
      </c>
      <c r="C60" s="35">
        <f>IF(COUNTBLANK(Dashboard!E61)=0,Dashboard!E61,"")</f>
        <v>0</v>
      </c>
      <c r="D60" s="35">
        <v>4</v>
      </c>
      <c r="E60" s="100" t="str">
        <f t="shared" si="5"/>
        <v>- number_of_apartments = 0</v>
      </c>
    </row>
    <row r="61" spans="2:5" x14ac:dyDescent="0.2">
      <c r="B61" s="99" t="str">
        <f>IF(COUNTBLANK(Dashboard!C62)=0,Dashboard!C62,"")</f>
        <v>number_of_corner_houses</v>
      </c>
      <c r="C61" s="35">
        <f>IF(COUNTBLANK(Dashboard!E62)=0,Dashboard!E62,"")</f>
        <v>0</v>
      </c>
      <c r="D61" s="35">
        <v>5</v>
      </c>
      <c r="E61" s="100" t="str">
        <f t="shared" si="5"/>
        <v>- number_of_corner_houses = 0</v>
      </c>
    </row>
    <row r="62" spans="2:5" x14ac:dyDescent="0.2">
      <c r="B62" s="99" t="str">
        <f>IF(COUNTBLANK(Dashboard!C63)=0,Dashboard!C63,"")</f>
        <v>number_of_detached_houses</v>
      </c>
      <c r="C62" s="35">
        <f>IF(COUNTBLANK(Dashboard!E63)=0,Dashboard!E63,"")</f>
        <v>0</v>
      </c>
      <c r="D62" s="35">
        <v>6</v>
      </c>
      <c r="E62" s="100" t="str">
        <f t="shared" si="5"/>
        <v>- number_of_detached_houses = 0</v>
      </c>
    </row>
    <row r="63" spans="2:5" x14ac:dyDescent="0.2">
      <c r="B63" s="99" t="str">
        <f>IF(COUNTBLANK(Dashboard!C64)=0,Dashboard!C64,"")</f>
        <v>number_of_semi_detached_houses</v>
      </c>
      <c r="C63" s="35">
        <f>IF(COUNTBLANK(Dashboard!E64)=0,Dashboard!E64,"")</f>
        <v>0</v>
      </c>
      <c r="D63" s="35">
        <v>7</v>
      </c>
      <c r="E63" s="100" t="str">
        <f t="shared" si="5"/>
        <v>- number_of_semi_detached_houses = 0</v>
      </c>
    </row>
    <row r="64" spans="2:5" x14ac:dyDescent="0.2">
      <c r="B64" s="99" t="str">
        <f>IF(COUNTBLANK(Dashboard!C65)=0,Dashboard!C65,"")</f>
        <v>number_of_terraced_houses</v>
      </c>
      <c r="C64" s="35">
        <f>IF(COUNTBLANK(Dashboard!E65)=0,Dashboard!E65,"")</f>
        <v>0</v>
      </c>
      <c r="D64" s="35">
        <v>8</v>
      </c>
      <c r="E64" s="100" t="str">
        <f t="shared" si="5"/>
        <v>- number_of_terraced_houses = 0</v>
      </c>
    </row>
    <row r="65" spans="2:5" x14ac:dyDescent="0.2">
      <c r="B65" s="99" t="str">
        <f>IF(COUNTBLANK(Dashboard!C66)=0,Dashboard!C66,"")</f>
        <v>typical_useful_demand_space_heating_apartment</v>
      </c>
      <c r="C65" s="35" t="str">
        <f>IF(COUNTBLANK(Dashboard!E66)=0,Dashboard!E66,"")</f>
        <v/>
      </c>
      <c r="D65" s="35">
        <v>9</v>
      </c>
      <c r="E65" s="100" t="str">
        <f t="shared" si="5"/>
        <v xml:space="preserve">- typical_useful_demand_space_heating_apartment = </v>
      </c>
    </row>
    <row r="66" spans="2:5" x14ac:dyDescent="0.2">
      <c r="B66" s="99" t="str">
        <f>IF(COUNTBLANK(Dashboard!C67)=0,Dashboard!C67,"")</f>
        <v>typical_useful_demand_space_heating_corner_house</v>
      </c>
      <c r="C66" s="35" t="str">
        <f>IF(COUNTBLANK(Dashboard!E67)=0,Dashboard!E67,"")</f>
        <v/>
      </c>
      <c r="D66" s="35">
        <v>10</v>
      </c>
      <c r="E66" s="100" t="str">
        <f t="shared" si="5"/>
        <v xml:space="preserve">- typical_useful_demand_space_heating_corner_house = </v>
      </c>
    </row>
    <row r="67" spans="2:5" x14ac:dyDescent="0.2">
      <c r="B67" s="99" t="str">
        <f>IF(COUNTBLANK(Dashboard!C68)=0,Dashboard!C68,"")</f>
        <v>typical_useful_demand_space_heating_detached_house</v>
      </c>
      <c r="C67" s="35" t="str">
        <f>IF(COUNTBLANK(Dashboard!E68)=0,Dashboard!E68,"")</f>
        <v/>
      </c>
      <c r="D67" s="35">
        <v>11</v>
      </c>
      <c r="E67" s="100" t="str">
        <f t="shared" si="5"/>
        <v xml:space="preserve">- typical_useful_demand_space_heating_detached_house = </v>
      </c>
    </row>
    <row r="68" spans="2:5" x14ac:dyDescent="0.2">
      <c r="B68" s="99" t="str">
        <f>IF(COUNTBLANK(Dashboard!C69)=0,Dashboard!C69,"")</f>
        <v>typical_useful_demand_space_heating_semi_detached_house</v>
      </c>
      <c r="C68" s="35" t="str">
        <f>IF(COUNTBLANK(Dashboard!E69)=0,Dashboard!E69,"")</f>
        <v/>
      </c>
      <c r="D68" s="35">
        <v>12</v>
      </c>
      <c r="E68" s="100" t="str">
        <f t="shared" si="5"/>
        <v xml:space="preserve">- typical_useful_demand_space_heating_semi_detached_house = </v>
      </c>
    </row>
    <row r="69" spans="2:5" x14ac:dyDescent="0.2">
      <c r="B69" s="99" t="str">
        <f>IF(COUNTBLANK(Dashboard!C70)=0,Dashboard!C70,"")</f>
        <v>typical_useful_demand_space_heating_terraced_house</v>
      </c>
      <c r="C69" s="35" t="str">
        <f>IF(COUNTBLANK(Dashboard!E70)=0,Dashboard!E70,"")</f>
        <v/>
      </c>
      <c r="D69" s="35">
        <v>13</v>
      </c>
      <c r="E69" s="100" t="str">
        <f t="shared" si="5"/>
        <v xml:space="preserve">- typical_useful_demand_space_heating_terraced_house = </v>
      </c>
    </row>
    <row r="70" spans="2:5" x14ac:dyDescent="0.2">
      <c r="B70" s="99" t="str">
        <f>IF(COUNTBLANK(Dashboard!C71)=0,Dashboard!C71,"")</f>
        <v>typical_roof_surface_apartment_available_for_pv</v>
      </c>
      <c r="C70" s="35" t="str">
        <f>IF(COUNTBLANK(Dashboard!E71)=0,Dashboard!E71,"")</f>
        <v/>
      </c>
      <c r="D70" s="35">
        <v>14</v>
      </c>
      <c r="E70" s="100" t="str">
        <f t="shared" si="5"/>
        <v xml:space="preserve">- typical_roof_surface_apartment_available_for_pv = </v>
      </c>
    </row>
    <row r="71" spans="2:5" x14ac:dyDescent="0.2">
      <c r="B71" s="99" t="str">
        <f>IF(COUNTBLANK(Dashboard!C72)=0,Dashboard!C72,"")</f>
        <v>typical_roof_surface_corner_house_available_for_pv</v>
      </c>
      <c r="C71" s="35" t="str">
        <f>IF(COUNTBLANK(Dashboard!E72)=0,Dashboard!E72,"")</f>
        <v/>
      </c>
      <c r="D71" s="35">
        <v>15</v>
      </c>
      <c r="E71" s="100" t="str">
        <f t="shared" si="5"/>
        <v xml:space="preserve">- typical_roof_surface_corner_house_available_for_pv = </v>
      </c>
    </row>
    <row r="72" spans="2:5" x14ac:dyDescent="0.2">
      <c r="B72" s="99" t="str">
        <f>IF(COUNTBLANK(Dashboard!C73)=0,Dashboard!C73,"")</f>
        <v>typical_roof_surface_detached_house_available_for_pv</v>
      </c>
      <c r="C72" s="35" t="str">
        <f>IF(COUNTBLANK(Dashboard!E73)=0,Dashboard!E73,"")</f>
        <v/>
      </c>
      <c r="D72" s="35">
        <v>16</v>
      </c>
      <c r="E72" s="100" t="str">
        <f t="shared" si="5"/>
        <v xml:space="preserve">- typical_roof_surface_detached_house_available_for_pv = </v>
      </c>
    </row>
    <row r="73" spans="2:5" x14ac:dyDescent="0.2">
      <c r="B73" s="99" t="str">
        <f>IF(COUNTBLANK(Dashboard!C74)=0,Dashboard!C74,"")</f>
        <v>typical_roof_surface_semi_detached_house_available_for_pv</v>
      </c>
      <c r="C73" s="35" t="str">
        <f>IF(COUNTBLANK(Dashboard!E74)=0,Dashboard!E74,"")</f>
        <v/>
      </c>
      <c r="D73" s="35">
        <v>17</v>
      </c>
      <c r="E73" s="100" t="str">
        <f t="shared" si="5"/>
        <v xml:space="preserve">- typical_roof_surface_semi_detached_house_available_for_pv = </v>
      </c>
    </row>
    <row r="74" spans="2:5" x14ac:dyDescent="0.2">
      <c r="B74" s="99" t="str">
        <f>IF(COUNTBLANK(Dashboard!C75)=0,Dashboard!C75,"")</f>
        <v>typical_roof_surface_terraced_house_available_for_pv</v>
      </c>
      <c r="C74" s="35" t="str">
        <f>IF(COUNTBLANK(Dashboard!E75)=0,Dashboard!E75,"")</f>
        <v/>
      </c>
      <c r="D74" s="35">
        <v>18</v>
      </c>
      <c r="E74" s="100" t="str">
        <f t="shared" si="5"/>
        <v xml:space="preserve">- typical_roof_surface_terraced_house_available_for_pv = </v>
      </c>
    </row>
    <row r="75" spans="2:5" x14ac:dyDescent="0.2">
      <c r="B75" s="99" t="str">
        <f>IF(COUNTBLANK(Dashboard!C76)=0,Dashboard!C76,"")</f>
        <v>heat_demand_reduction_medium_insulation_apartments</v>
      </c>
      <c r="C75" s="35" t="str">
        <f>IF(COUNTBLANK(Dashboard!E76)=0,Dashboard!E76,"")</f>
        <v/>
      </c>
      <c r="D75" s="35">
        <v>19</v>
      </c>
      <c r="E75" s="100" t="str">
        <f t="shared" si="5"/>
        <v xml:space="preserve">- heat_demand_reduction_medium_insulation_apartments = </v>
      </c>
    </row>
    <row r="76" spans="2:5" x14ac:dyDescent="0.2">
      <c r="B76" s="99" t="str">
        <f>IF(COUNTBLANK(Dashboard!C77)=0,Dashboard!C77,"")</f>
        <v>heat_demand_reduction_medium_insulation_corner_house</v>
      </c>
      <c r="C76" s="35" t="str">
        <f>IF(COUNTBLANK(Dashboard!E77)=0,Dashboard!E77,"")</f>
        <v/>
      </c>
      <c r="D76" s="35">
        <v>20</v>
      </c>
      <c r="E76" s="100" t="str">
        <f t="shared" si="5"/>
        <v xml:space="preserve">- heat_demand_reduction_medium_insulation_corner_house = </v>
      </c>
    </row>
    <row r="77" spans="2:5" x14ac:dyDescent="0.2">
      <c r="B77" s="99" t="str">
        <f>IF(COUNTBLANK(Dashboard!C78)=0,Dashboard!C78,"")</f>
        <v>heat_demand_reduction_medium_insulation_detached_house</v>
      </c>
      <c r="C77" s="35" t="str">
        <f>IF(COUNTBLANK(Dashboard!E78)=0,Dashboard!E78,"")</f>
        <v/>
      </c>
      <c r="D77" s="35">
        <v>21</v>
      </c>
      <c r="E77" s="100" t="str">
        <f t="shared" si="5"/>
        <v xml:space="preserve">- heat_demand_reduction_medium_insulation_detached_house = </v>
      </c>
    </row>
    <row r="78" spans="2:5" x14ac:dyDescent="0.2">
      <c r="B78" s="99" t="str">
        <f>IF(COUNTBLANK(Dashboard!C79)=0,Dashboard!C79,"")</f>
        <v>heat_demand_reduction_medium_insulation_semi_detached_house</v>
      </c>
      <c r="C78" s="35" t="str">
        <f>IF(COUNTBLANK(Dashboard!E79)=0,Dashboard!E79,"")</f>
        <v/>
      </c>
      <c r="D78" s="35">
        <v>22</v>
      </c>
      <c r="E78" s="100" t="str">
        <f t="shared" si="5"/>
        <v xml:space="preserve">- heat_demand_reduction_medium_insulation_semi_detached_house = </v>
      </c>
    </row>
    <row r="79" spans="2:5" x14ac:dyDescent="0.2">
      <c r="B79" s="99" t="str">
        <f>IF(COUNTBLANK(Dashboard!C80)=0,Dashboard!C80,"")</f>
        <v>heat_demand_reduction_medium_insulation_terraced_house</v>
      </c>
      <c r="C79" s="35" t="str">
        <f>IF(COUNTBLANK(Dashboard!E80)=0,Dashboard!E80,"")</f>
        <v/>
      </c>
      <c r="D79" s="35">
        <v>23</v>
      </c>
      <c r="E79" s="100" t="str">
        <f t="shared" si="5"/>
        <v xml:space="preserve">- heat_demand_reduction_medium_insulation_terraced_house = </v>
      </c>
    </row>
    <row r="80" spans="2:5" x14ac:dyDescent="0.2">
      <c r="B80" s="99" t="str">
        <f>IF(COUNTBLANK(Dashboard!C81)=0,Dashboard!C81,"")</f>
        <v>heat_demand_reduction_high_insulation_apartments</v>
      </c>
      <c r="C80" s="35" t="str">
        <f>IF(COUNTBLANK(Dashboard!E81)=0,Dashboard!E81,"")</f>
        <v/>
      </c>
      <c r="D80" s="35">
        <v>24</v>
      </c>
      <c r="E80" s="100" t="str">
        <f t="shared" si="5"/>
        <v xml:space="preserve">- heat_demand_reduction_high_insulation_apartments = </v>
      </c>
    </row>
    <row r="81" spans="2:5" x14ac:dyDescent="0.2">
      <c r="B81" s="99" t="str">
        <f>IF(COUNTBLANK(Dashboard!C82)=0,Dashboard!C82,"")</f>
        <v>heat_demand_reduction_high_insulation_corner_house</v>
      </c>
      <c r="C81" s="35" t="str">
        <f>IF(COUNTBLANK(Dashboard!E82)=0,Dashboard!E82,"")</f>
        <v/>
      </c>
      <c r="D81" s="35">
        <v>25</v>
      </c>
      <c r="E81" s="100" t="str">
        <f t="shared" si="5"/>
        <v xml:space="preserve">- heat_demand_reduction_high_insulation_corner_house = </v>
      </c>
    </row>
    <row r="82" spans="2:5" x14ac:dyDescent="0.2">
      <c r="B82" s="99" t="str">
        <f>IF(COUNTBLANK(Dashboard!C83)=0,Dashboard!C83,"")</f>
        <v>heat_demand_reduction_high_insulation_detached_house</v>
      </c>
      <c r="C82" s="35" t="str">
        <f>IF(COUNTBLANK(Dashboard!E83)=0,Dashboard!E83,"")</f>
        <v/>
      </c>
      <c r="D82" s="35">
        <v>26</v>
      </c>
      <c r="E82" s="100" t="str">
        <f t="shared" si="5"/>
        <v xml:space="preserve">- heat_demand_reduction_high_insulation_detached_house = </v>
      </c>
    </row>
    <row r="83" spans="2:5" x14ac:dyDescent="0.2">
      <c r="B83" s="99" t="str">
        <f>IF(COUNTBLANK(Dashboard!C84)=0,Dashboard!C84,"")</f>
        <v>heat_demand_reduction_high_insulation_semi_detached_house</v>
      </c>
      <c r="C83" s="35" t="str">
        <f>IF(COUNTBLANK(Dashboard!E84)=0,Dashboard!E84,"")</f>
        <v/>
      </c>
      <c r="D83" s="35">
        <v>27</v>
      </c>
      <c r="E83" s="100" t="str">
        <f t="shared" si="5"/>
        <v xml:space="preserve">- heat_demand_reduction_high_insulation_semi_detached_house = </v>
      </c>
    </row>
    <row r="84" spans="2:5" x14ac:dyDescent="0.2">
      <c r="B84" s="99" t="str">
        <f>IF(COUNTBLANK(Dashboard!C85)=0,Dashboard!C85,"")</f>
        <v>heat_demand_reduction_high_insulation_terraced_house</v>
      </c>
      <c r="C84" s="35" t="str">
        <f>IF(COUNTBLANK(Dashboard!E85)=0,Dashboard!E85,"")</f>
        <v/>
      </c>
      <c r="D84" s="35">
        <v>28</v>
      </c>
      <c r="E84" s="100" t="str">
        <f t="shared" si="5"/>
        <v xml:space="preserve">- heat_demand_reduction_high_insulation_terraced_house = </v>
      </c>
    </row>
    <row r="85" spans="2:5" x14ac:dyDescent="0.2">
      <c r="B85" s="99" t="str">
        <f>IF(COUNTBLANK(Dashboard!C86)=0,Dashboard!C86,"")</f>
        <v>insulation_apartments_start_value</v>
      </c>
      <c r="C85" s="35" t="str">
        <f>IF(COUNTBLANK(Dashboard!E86)=0,Dashboard!E86,"")</f>
        <v/>
      </c>
      <c r="D85" s="35">
        <v>29</v>
      </c>
      <c r="E85" s="100" t="str">
        <f t="shared" ref="E85:E89" si="6">IF(COUNTBLANK(B85)=0,"- "&amp;B85&amp;" = "&amp;LOWER(C85),"")</f>
        <v xml:space="preserve">- insulation_apartments_start_value = </v>
      </c>
    </row>
    <row r="86" spans="2:5" x14ac:dyDescent="0.2">
      <c r="B86" s="99" t="str">
        <f>IF(COUNTBLANK(Dashboard!C87)=0,Dashboard!C87,"")</f>
        <v>insulation_corner_houses_start_value</v>
      </c>
      <c r="C86" s="35" t="str">
        <f>IF(COUNTBLANK(Dashboard!E87)=0,Dashboard!E87,"")</f>
        <v/>
      </c>
      <c r="D86" s="35">
        <v>30</v>
      </c>
      <c r="E86" s="100" t="str">
        <f t="shared" si="6"/>
        <v xml:space="preserve">- insulation_corner_houses_start_value = </v>
      </c>
    </row>
    <row r="87" spans="2:5" x14ac:dyDescent="0.2">
      <c r="B87" s="99" t="str">
        <f>IF(COUNTBLANK(Dashboard!C88)=0,Dashboard!C88,"")</f>
        <v>insulation_detached_houses_start_value</v>
      </c>
      <c r="C87" s="35" t="str">
        <f>IF(COUNTBLANK(Dashboard!E88)=0,Dashboard!E88,"")</f>
        <v/>
      </c>
      <c r="D87" s="35">
        <v>31</v>
      </c>
      <c r="E87" s="100" t="str">
        <f t="shared" si="6"/>
        <v xml:space="preserve">- insulation_detached_houses_start_value = </v>
      </c>
    </row>
    <row r="88" spans="2:5" x14ac:dyDescent="0.2">
      <c r="B88" s="99" t="str">
        <f>IF(COUNTBLANK(Dashboard!C89)=0,Dashboard!C89,"")</f>
        <v>insulation_semi_detached_houses_start_value</v>
      </c>
      <c r="C88" s="35" t="str">
        <f>IF(COUNTBLANK(Dashboard!E89)=0,Dashboard!E89,"")</f>
        <v/>
      </c>
      <c r="D88" s="35">
        <v>32</v>
      </c>
      <c r="E88" s="100" t="str">
        <f t="shared" si="6"/>
        <v xml:space="preserve">- insulation_semi_detached_houses_start_value = </v>
      </c>
    </row>
    <row r="89" spans="2:5" x14ac:dyDescent="0.2">
      <c r="B89" s="99" t="str">
        <f>IF(COUNTBLANK(Dashboard!C90)=0,Dashboard!C90,"")</f>
        <v>insulation_terraced_houses_start_value</v>
      </c>
      <c r="C89" s="35" t="str">
        <f>IF(COUNTBLANK(Dashboard!E90)=0,Dashboard!E90,"")</f>
        <v/>
      </c>
      <c r="D89" s="35">
        <v>33</v>
      </c>
      <c r="E89" s="100" t="str">
        <f t="shared" si="6"/>
        <v xml:space="preserve">- insulation_terraced_houses_start_value = </v>
      </c>
    </row>
    <row r="90" spans="2:5" x14ac:dyDescent="0.2">
      <c r="B90" s="99" t="str">
        <f>IF(COUNTBLANK(Dashboard!C91)=0,Dashboard!C91,"")</f>
        <v>insulation_apartments_low_share</v>
      </c>
      <c r="C90" s="35" t="e">
        <f>IF(COUNTBLANK(Dashboard!E91)=0,Dashboard!E91,"")</f>
        <v>#DIV/0!</v>
      </c>
      <c r="D90" s="35">
        <v>34</v>
      </c>
      <c r="E90" s="100" t="e">
        <f t="shared" ref="E90:E120" si="7">IF(COUNTBLANK(B90)=0,"- "&amp;B90&amp;" = "&amp;LOWER(C90),"")</f>
        <v>#DIV/0!</v>
      </c>
    </row>
    <row r="91" spans="2:5" x14ac:dyDescent="0.2">
      <c r="B91" s="99" t="str">
        <f>IF(COUNTBLANK(Dashboard!C92)=0,Dashboard!C92,"")</f>
        <v>insulation_apartments_medium_share</v>
      </c>
      <c r="C91" s="35" t="e">
        <f>IF(COUNTBLANK(Dashboard!E92)=0,Dashboard!E92,"")</f>
        <v>#DIV/0!</v>
      </c>
      <c r="D91" s="35">
        <v>35</v>
      </c>
      <c r="E91" s="100" t="e">
        <f t="shared" si="7"/>
        <v>#DIV/0!</v>
      </c>
    </row>
    <row r="92" spans="2:5" x14ac:dyDescent="0.2">
      <c r="B92" s="99" t="str">
        <f>IF(COUNTBLANK(Dashboard!C93)=0,Dashboard!C93,"")</f>
        <v>insulation_apartments_high_share</v>
      </c>
      <c r="C92" s="35">
        <f>IF(COUNTBLANK(Dashboard!E93)=0,Dashboard!E93,"")</f>
        <v>0</v>
      </c>
      <c r="D92" s="35">
        <v>36</v>
      </c>
      <c r="E92" s="100" t="str">
        <f t="shared" si="7"/>
        <v>- insulation_apartments_high_share = 0</v>
      </c>
    </row>
    <row r="93" spans="2:5" x14ac:dyDescent="0.2">
      <c r="B93" s="99" t="str">
        <f>IF(COUNTBLANK(Dashboard!C94)=0,Dashboard!C94,"")</f>
        <v>insulation_corner_houses_low_share</v>
      </c>
      <c r="C93" s="35" t="e">
        <f>IF(COUNTBLANK(Dashboard!E94)=0,Dashboard!E94,"")</f>
        <v>#DIV/0!</v>
      </c>
      <c r="D93" s="35">
        <v>37</v>
      </c>
      <c r="E93" s="100" t="e">
        <f t="shared" si="7"/>
        <v>#DIV/0!</v>
      </c>
    </row>
    <row r="94" spans="2:5" x14ac:dyDescent="0.2">
      <c r="B94" s="99" t="str">
        <f>IF(COUNTBLANK(Dashboard!C95)=0,Dashboard!C95,"")</f>
        <v>insulation_corner_houses_medium_share</v>
      </c>
      <c r="C94" s="35" t="e">
        <f>IF(COUNTBLANK(Dashboard!E95)=0,Dashboard!E95,"")</f>
        <v>#DIV/0!</v>
      </c>
      <c r="D94" s="35">
        <v>38</v>
      </c>
      <c r="E94" s="100" t="e">
        <f t="shared" si="7"/>
        <v>#DIV/0!</v>
      </c>
    </row>
    <row r="95" spans="2:5" x14ac:dyDescent="0.2">
      <c r="B95" s="99" t="str">
        <f>IF(COUNTBLANK(Dashboard!C96)=0,Dashboard!C96,"")</f>
        <v>insulation_corner_houses_high_share</v>
      </c>
      <c r="C95" s="35">
        <f>IF(COUNTBLANK(Dashboard!E96)=0,Dashboard!E96,"")</f>
        <v>0</v>
      </c>
      <c r="D95" s="35">
        <v>39</v>
      </c>
      <c r="E95" s="100" t="str">
        <f t="shared" si="7"/>
        <v>- insulation_corner_houses_high_share = 0</v>
      </c>
    </row>
    <row r="96" spans="2:5" x14ac:dyDescent="0.2">
      <c r="B96" s="99" t="str">
        <f>IF(COUNTBLANK(Dashboard!C97)=0,Dashboard!C97,"")</f>
        <v>insulation_detached_houses_low_share</v>
      </c>
      <c r="C96" s="35" t="e">
        <f>IF(COUNTBLANK(Dashboard!E97)=0,Dashboard!E97,"")</f>
        <v>#DIV/0!</v>
      </c>
      <c r="D96" s="35">
        <v>40</v>
      </c>
      <c r="E96" s="100" t="e">
        <f t="shared" si="7"/>
        <v>#DIV/0!</v>
      </c>
    </row>
    <row r="97" spans="2:5" x14ac:dyDescent="0.2">
      <c r="B97" s="99" t="str">
        <f>IF(COUNTBLANK(Dashboard!C98)=0,Dashboard!C98,"")</f>
        <v>insulation_detached_houses_medium_share</v>
      </c>
      <c r="C97" s="35" t="e">
        <f>IF(COUNTBLANK(Dashboard!E98)=0,Dashboard!E98,"")</f>
        <v>#DIV/0!</v>
      </c>
      <c r="D97" s="35">
        <v>41</v>
      </c>
      <c r="E97" s="100" t="e">
        <f t="shared" si="7"/>
        <v>#DIV/0!</v>
      </c>
    </row>
    <row r="98" spans="2:5" x14ac:dyDescent="0.2">
      <c r="B98" s="99" t="str">
        <f>IF(COUNTBLANK(Dashboard!C99)=0,Dashboard!C99,"")</f>
        <v>insulation_detached_houses_high_share</v>
      </c>
      <c r="C98" s="35">
        <f>IF(COUNTBLANK(Dashboard!E99)=0,Dashboard!E99,"")</f>
        <v>0</v>
      </c>
      <c r="D98" s="35">
        <v>42</v>
      </c>
      <c r="E98" s="100" t="str">
        <f t="shared" si="7"/>
        <v>- insulation_detached_houses_high_share = 0</v>
      </c>
    </row>
    <row r="99" spans="2:5" x14ac:dyDescent="0.2">
      <c r="B99" s="99" t="str">
        <f>IF(COUNTBLANK(Dashboard!C100)=0,Dashboard!C100,"")</f>
        <v>insulation_semi_detached_houses_low_share</v>
      </c>
      <c r="C99" s="35" t="e">
        <f>IF(COUNTBLANK(Dashboard!E100)=0,Dashboard!E100,"")</f>
        <v>#DIV/0!</v>
      </c>
      <c r="D99" s="35">
        <v>43</v>
      </c>
      <c r="E99" s="100" t="e">
        <f t="shared" si="7"/>
        <v>#DIV/0!</v>
      </c>
    </row>
    <row r="100" spans="2:5" x14ac:dyDescent="0.2">
      <c r="B100" s="99" t="str">
        <f>IF(COUNTBLANK(Dashboard!C101)=0,Dashboard!C101,"")</f>
        <v>insulation_semi_detached_houses_medium_share</v>
      </c>
      <c r="C100" s="35" t="e">
        <f>IF(COUNTBLANK(Dashboard!E101)=0,Dashboard!E101,"")</f>
        <v>#DIV/0!</v>
      </c>
      <c r="D100" s="35">
        <v>44</v>
      </c>
      <c r="E100" s="100" t="e">
        <f t="shared" si="7"/>
        <v>#DIV/0!</v>
      </c>
    </row>
    <row r="101" spans="2:5" x14ac:dyDescent="0.2">
      <c r="B101" s="99" t="str">
        <f>IF(COUNTBLANK(Dashboard!C102)=0,Dashboard!C102,"")</f>
        <v>insulation_semi_detached_houses_high_share</v>
      </c>
      <c r="C101" s="35">
        <f>IF(COUNTBLANK(Dashboard!E102)=0,Dashboard!E102,"")</f>
        <v>0</v>
      </c>
      <c r="D101" s="35">
        <v>45</v>
      </c>
      <c r="E101" s="100" t="str">
        <f t="shared" si="7"/>
        <v>- insulation_semi_detached_houses_high_share = 0</v>
      </c>
    </row>
    <row r="102" spans="2:5" x14ac:dyDescent="0.2">
      <c r="B102" s="99" t="str">
        <f>IF(COUNTBLANK(Dashboard!C103)=0,Dashboard!C103,"")</f>
        <v>insulation_terraced_houses_low_share</v>
      </c>
      <c r="C102" s="35" t="e">
        <f>IF(COUNTBLANK(Dashboard!E103)=0,Dashboard!E103,"")</f>
        <v>#DIV/0!</v>
      </c>
      <c r="D102" s="35">
        <v>46</v>
      </c>
      <c r="E102" s="100" t="e">
        <f t="shared" si="7"/>
        <v>#DIV/0!</v>
      </c>
    </row>
    <row r="103" spans="2:5" x14ac:dyDescent="0.2">
      <c r="B103" s="99" t="str">
        <f>IF(COUNTBLANK(Dashboard!C104)=0,Dashboard!C104,"")</f>
        <v>insulation_terraced_houses_medium_share</v>
      </c>
      <c r="C103" s="35" t="e">
        <f>IF(COUNTBLANK(Dashboard!E104)=0,Dashboard!E104,"")</f>
        <v>#DIV/0!</v>
      </c>
      <c r="D103" s="35">
        <v>47</v>
      </c>
      <c r="E103" s="100" t="e">
        <f t="shared" si="7"/>
        <v>#DIV/0!</v>
      </c>
    </row>
    <row r="104" spans="2:5" x14ac:dyDescent="0.2">
      <c r="B104" s="99" t="str">
        <f>IF(COUNTBLANK(Dashboard!C105)=0,Dashboard!C105,"")</f>
        <v>insulation_terraced_houses_high_share</v>
      </c>
      <c r="C104" s="35">
        <f>IF(COUNTBLANK(Dashboard!E105)=0,Dashboard!E105,"")</f>
        <v>0</v>
      </c>
      <c r="D104" s="35">
        <v>48</v>
      </c>
      <c r="E104" s="100" t="str">
        <f t="shared" si="7"/>
        <v>- insulation_terraced_houses_high_share = 0</v>
      </c>
    </row>
    <row r="105" spans="2:5" x14ac:dyDescent="0.2">
      <c r="B105" s="99" t="str">
        <f>IF(COUNTBLANK(Dashboard!C106)=0,Dashboard!C106,"")</f>
        <v>residences_roof_surface_available_for_pv</v>
      </c>
      <c r="C105" s="35" t="str">
        <f>IF(COUNTBLANK(Dashboard!E106)=0,Dashboard!E106,"")</f>
        <v/>
      </c>
      <c r="D105" s="35">
        <v>49</v>
      </c>
      <c r="E105" s="100" t="str">
        <f t="shared" si="7"/>
        <v xml:space="preserve">- residences_roof_surface_available_for_pv = </v>
      </c>
    </row>
    <row r="106" spans="2:5" x14ac:dyDescent="0.2">
      <c r="B106" s="99" t="str">
        <f>IF(COUNTBLANK(Dashboard!C107)=0,Dashboard!C107,"")</f>
        <v>buildings_roof_surface_available_for_pv</v>
      </c>
      <c r="C106" s="35" t="str">
        <f>IF(COUNTBLANK(Dashboard!E107)=0,Dashboard!E107,"")</f>
        <v/>
      </c>
      <c r="D106" s="35">
        <v>50</v>
      </c>
      <c r="E106" s="100" t="str">
        <f t="shared" si="7"/>
        <v xml:space="preserve">- buildings_roof_surface_available_for_pv = </v>
      </c>
    </row>
    <row r="107" spans="2:5" x14ac:dyDescent="0.2">
      <c r="B107" s="99" t="str">
        <f>IF(COUNTBLANK(Dashboard!C108)=0,Dashboard!C108,"")</f>
        <v>insulation_buildings_start_value</v>
      </c>
      <c r="C107" s="35" t="str">
        <f>IF(COUNTBLANK(Dashboard!E108)=0,Dashboard!E108,"")</f>
        <v/>
      </c>
      <c r="D107" s="35">
        <v>52</v>
      </c>
      <c r="E107" s="100" t="str">
        <f t="shared" si="7"/>
        <v xml:space="preserve">- insulation_buildings_start_value = </v>
      </c>
    </row>
    <row r="108" spans="2:5" x14ac:dyDescent="0.2">
      <c r="B108" s="99" t="str">
        <f>IF(COUNTBLANK(Dashboard!C109)=0,Dashboard!C109,"")</f>
        <v>heat_demand_reduction_high_insulation_buildings</v>
      </c>
      <c r="C108" s="35" t="str">
        <f>IF(COUNTBLANK(Dashboard!E109)=0,Dashboard!E109,"")</f>
        <v/>
      </c>
      <c r="D108" s="35">
        <v>53</v>
      </c>
      <c r="E108" s="100" t="str">
        <f t="shared" si="7"/>
        <v xml:space="preserve">- heat_demand_reduction_high_insulation_buildings = </v>
      </c>
    </row>
    <row r="109" spans="2:5" x14ac:dyDescent="0.2">
      <c r="B109" s="99"/>
      <c r="C109" s="35"/>
      <c r="D109" s="35"/>
      <c r="E109" s="100"/>
    </row>
    <row r="110" spans="2:5" x14ac:dyDescent="0.2">
      <c r="B110" s="99"/>
      <c r="C110" s="35"/>
      <c r="D110" s="35"/>
      <c r="E110" s="100"/>
    </row>
    <row r="111" spans="2:5" x14ac:dyDescent="0.2">
      <c r="B111" s="99" t="str">
        <f>IF(COUNTBLANK(Dashboard!C112)=0,Dashboard!C112,"")</f>
        <v>co2_emission_1990</v>
      </c>
      <c r="C111" s="35" t="str">
        <f>IF(COUNTBLANK(Dashboard!E112)=0,Dashboard!E112,"")</f>
        <v/>
      </c>
      <c r="D111" s="35">
        <v>54</v>
      </c>
      <c r="E111" s="100" t="str">
        <f t="shared" si="7"/>
        <v xml:space="preserve">- co2_emission_1990 = </v>
      </c>
    </row>
    <row r="112" spans="2:5" x14ac:dyDescent="0.2">
      <c r="B112" s="99" t="str">
        <f>IF(COUNTBLANK(Dashboard!C113)=0,Dashboard!C113,"")</f>
        <v>co2_emission_1990_aviation_bunkers</v>
      </c>
      <c r="C112" s="35" t="str">
        <f>IF(COUNTBLANK(Dashboard!E113)=0,Dashboard!E113,"")</f>
        <v/>
      </c>
      <c r="D112" s="35">
        <v>55</v>
      </c>
      <c r="E112" s="100" t="str">
        <f t="shared" si="7"/>
        <v xml:space="preserve">- co2_emission_1990_aviation_bunkers = </v>
      </c>
    </row>
    <row r="113" spans="2:5" x14ac:dyDescent="0.2">
      <c r="B113" s="99" t="str">
        <f>IF(COUNTBLANK(Dashboard!C114)=0,Dashboard!C114,"")</f>
        <v>co2_emission_1990_marine_bunkers</v>
      </c>
      <c r="C113" s="35" t="str">
        <f>IF(COUNTBLANK(Dashboard!E114)=0,Dashboard!E114,"")</f>
        <v/>
      </c>
      <c r="D113" s="35">
        <v>56</v>
      </c>
      <c r="E113" s="100" t="str">
        <f t="shared" si="7"/>
        <v xml:space="preserve">- co2_emission_1990_marine_bunkers = </v>
      </c>
    </row>
    <row r="114" spans="2:5" x14ac:dyDescent="0.2">
      <c r="B114" s="99" t="str">
        <f>IF(COUNTBLANK(Dashboard!C115)=0,Dashboard!C115,"")</f>
        <v>co2_percentage_free</v>
      </c>
      <c r="C114" s="35" t="str">
        <f>IF(COUNTBLANK(Dashboard!E115)=0,Dashboard!E115,"")</f>
        <v/>
      </c>
      <c r="D114" s="35">
        <v>57</v>
      </c>
      <c r="E114" s="100" t="str">
        <f t="shared" si="7"/>
        <v xml:space="preserve">- co2_percentage_free = </v>
      </c>
    </row>
    <row r="115" spans="2:5" x14ac:dyDescent="0.2">
      <c r="B115" s="99" t="str">
        <f>IF(COUNTBLANK(Dashboard!C116)=0,Dashboard!C116,"")</f>
        <v>co2_price</v>
      </c>
      <c r="C115" s="35" t="str">
        <f>IF(COUNTBLANK(Dashboard!E116)=0,Dashboard!E116,"")</f>
        <v/>
      </c>
      <c r="D115" s="35">
        <v>58</v>
      </c>
      <c r="E115" s="100" t="str">
        <f t="shared" si="7"/>
        <v xml:space="preserve">- co2_price = </v>
      </c>
    </row>
    <row r="116" spans="2:5" x14ac:dyDescent="0.2">
      <c r="B116" s="99" t="str">
        <f>IF(COUNTBLANK(Dashboard!C117)=0,Dashboard!C117,"")</f>
        <v/>
      </c>
      <c r="C116" s="35" t="str">
        <f>IF(COUNTBLANK(Dashboard!E117)=0,Dashboard!E117,"")</f>
        <v/>
      </c>
      <c r="D116" s="35">
        <v>59</v>
      </c>
      <c r="E116" s="100" t="str">
        <f t="shared" si="7"/>
        <v/>
      </c>
    </row>
    <row r="117" spans="2:5" x14ac:dyDescent="0.2">
      <c r="B117" s="99" t="str">
        <f>IF(COUNTBLANK(Dashboard!C118)=0,Dashboard!C118,"")</f>
        <v/>
      </c>
      <c r="C117" s="35" t="str">
        <f>IF(COUNTBLANK(Dashboard!E118)=0,Dashboard!E118,"")</f>
        <v/>
      </c>
      <c r="D117" s="35">
        <v>60</v>
      </c>
      <c r="E117" s="100" t="str">
        <f t="shared" si="7"/>
        <v/>
      </c>
    </row>
    <row r="118" spans="2:5" x14ac:dyDescent="0.2">
      <c r="B118" s="99" t="str">
        <f>IF(COUNTBLANK(Dashboard!C119)=0,Dashboard!C119,"")</f>
        <v>economic_multiplier</v>
      </c>
      <c r="C118" s="35" t="str">
        <f>IF(COUNTBLANK(Dashboard!E119)=0,Dashboard!E119,"")</f>
        <v/>
      </c>
      <c r="D118" s="35">
        <v>61</v>
      </c>
      <c r="E118" s="100" t="str">
        <f t="shared" si="7"/>
        <v xml:space="preserve">- economic_multiplier = </v>
      </c>
    </row>
    <row r="119" spans="2:5" x14ac:dyDescent="0.2">
      <c r="B119" s="99" t="str">
        <f>IF(COUNTBLANK(Dashboard!C120)=0,Dashboard!C120,"")</f>
        <v>employment_fraction_production</v>
      </c>
      <c r="C119" s="35" t="str">
        <f>IF(COUNTBLANK(Dashboard!E120)=0,Dashboard!E120,"")</f>
        <v/>
      </c>
      <c r="D119" s="35">
        <v>62</v>
      </c>
      <c r="E119" s="100" t="str">
        <f t="shared" si="7"/>
        <v xml:space="preserve">- employment_fraction_production = </v>
      </c>
    </row>
    <row r="120" spans="2:5" x14ac:dyDescent="0.2">
      <c r="B120" s="99" t="str">
        <f>IF(COUNTBLANK(Dashboard!C121)=0,Dashboard!C121,"")</f>
        <v>employment_local_fraction</v>
      </c>
      <c r="C120" s="35" t="str">
        <f>IF(COUNTBLANK(Dashboard!E121)=0,Dashboard!E121,"")</f>
        <v/>
      </c>
      <c r="D120" s="35">
        <v>63</v>
      </c>
      <c r="E120" s="100" t="str">
        <f t="shared" si="7"/>
        <v xml:space="preserve">- employment_local_fraction = </v>
      </c>
    </row>
    <row r="121" spans="2:5" x14ac:dyDescent="0.2">
      <c r="B121" s="99" t="str">
        <f>IF(COUNTBLANK(Dashboard!C122)=0,Dashboard!C122,"")</f>
        <v>man_hours_per_man_year</v>
      </c>
      <c r="C121" s="35" t="str">
        <f>IF(COUNTBLANK(Dashboard!E122)=0,Dashboard!E122,"")</f>
        <v/>
      </c>
      <c r="D121" s="35">
        <v>64</v>
      </c>
      <c r="E121" s="100" t="str">
        <f t="shared" ref="E121:E181" si="8">IF(COUNTBLANK(B121)=0,"- "&amp;B121&amp;" = "&amp;LOWER(C121),"")</f>
        <v xml:space="preserve">- man_hours_per_man_year = </v>
      </c>
    </row>
    <row r="122" spans="2:5" x14ac:dyDescent="0.2">
      <c r="B122" s="99" t="str">
        <f>IF(COUNTBLANK(Dashboard!C123)=0,Dashboard!C123,"")</f>
        <v>buildings_insulation_employment_constant</v>
      </c>
      <c r="C122" s="35" t="str">
        <f>IF(COUNTBLANK(Dashboard!E123)=0,Dashboard!E123,"")</f>
        <v/>
      </c>
      <c r="D122" s="35">
        <v>65</v>
      </c>
      <c r="E122" s="100" t="str">
        <f t="shared" si="8"/>
        <v xml:space="preserve">- buildings_insulation_employment_constant = </v>
      </c>
    </row>
    <row r="123" spans="2:5" x14ac:dyDescent="0.2">
      <c r="B123" s="99" t="str">
        <f>IF(COUNTBLANK(Dashboard!C124)=0,Dashboard!C124,"")</f>
        <v>households_insulation_employment_constant</v>
      </c>
      <c r="C123" s="35" t="str">
        <f>IF(COUNTBLANK(Dashboard!E124)=0,Dashboard!E124,"")</f>
        <v/>
      </c>
      <c r="D123" s="35">
        <v>66</v>
      </c>
      <c r="E123" s="100" t="str">
        <f t="shared" si="8"/>
        <v xml:space="preserve">- households_insulation_employment_constant = </v>
      </c>
    </row>
    <row r="124" spans="2:5" x14ac:dyDescent="0.2">
      <c r="B124" s="99" t="str">
        <f>IF(COUNTBLANK(Dashboard!C125)=0,Dashboard!C125,"")</f>
        <v/>
      </c>
      <c r="C124" s="35" t="str">
        <f>IF(COUNTBLANK(Dashboard!E125)=0,Dashboard!E125,"")</f>
        <v/>
      </c>
      <c r="D124" s="35">
        <v>67</v>
      </c>
      <c r="E124" s="100" t="str">
        <f t="shared" si="8"/>
        <v/>
      </c>
    </row>
    <row r="125" spans="2:5" x14ac:dyDescent="0.2">
      <c r="B125" s="99" t="str">
        <f>IF(COUNTBLANK(Dashboard!C126)=0,Dashboard!C126,"")</f>
        <v/>
      </c>
      <c r="C125" s="35" t="str">
        <f>IF(COUNTBLANK(Dashboard!E126)=0,Dashboard!E126,"")</f>
        <v/>
      </c>
      <c r="D125" s="35">
        <v>68</v>
      </c>
      <c r="E125" s="100" t="str">
        <f t="shared" si="8"/>
        <v/>
      </c>
    </row>
    <row r="126" spans="2:5" x14ac:dyDescent="0.2">
      <c r="B126" s="99" t="str">
        <f>IF(COUNTBLANK(Dashboard!C127)=0,Dashboard!C127,"")</f>
        <v>lv_net_capacity_per_step</v>
      </c>
      <c r="C126" s="35" t="str">
        <f>IF(COUNTBLANK(Dashboard!E127)=0,Dashboard!E127,"")</f>
        <v/>
      </c>
      <c r="D126" s="35">
        <v>69</v>
      </c>
      <c r="E126" s="100" t="str">
        <f t="shared" si="8"/>
        <v xml:space="preserve">- lv_net_capacity_per_step = </v>
      </c>
    </row>
    <row r="127" spans="2:5" x14ac:dyDescent="0.2">
      <c r="B127" s="99" t="str">
        <f>IF(COUNTBLANK(Dashboard!C128)=0,Dashboard!C128,"")</f>
        <v>lv_net_costs_per_capacity_step</v>
      </c>
      <c r="C127" s="35" t="str">
        <f>IF(COUNTBLANK(Dashboard!E128)=0,Dashboard!E128,"")</f>
        <v/>
      </c>
      <c r="D127" s="35">
        <v>70</v>
      </c>
      <c r="E127" s="100" t="str">
        <f t="shared" si="8"/>
        <v xml:space="preserve">- lv_net_costs_per_capacity_step = </v>
      </c>
    </row>
    <row r="128" spans="2:5" x14ac:dyDescent="0.2">
      <c r="B128" s="99" t="str">
        <f>IF(COUNTBLANK(Dashboard!C129)=0,Dashboard!C129,"")</f>
        <v>lv_net_spare_capacity</v>
      </c>
      <c r="C128" s="35" t="str">
        <f>IF(COUNTBLANK(Dashboard!E129)=0,Dashboard!E129,"")</f>
        <v/>
      </c>
      <c r="D128" s="35">
        <v>71</v>
      </c>
      <c r="E128" s="100" t="str">
        <f t="shared" si="8"/>
        <v xml:space="preserve">- lv_net_spare_capacity = </v>
      </c>
    </row>
    <row r="129" spans="2:5" x14ac:dyDescent="0.2">
      <c r="B129" s="99" t="str">
        <f>IF(COUNTBLANK(Dashboard!C130)=0,Dashboard!C130,"")</f>
        <v>lv_net_total_costs_present</v>
      </c>
      <c r="C129" s="35" t="str">
        <f>IF(COUNTBLANK(Dashboard!E130)=0,Dashboard!E130,"")</f>
        <v/>
      </c>
      <c r="D129" s="35">
        <v>72</v>
      </c>
      <c r="E129" s="100" t="str">
        <f t="shared" si="8"/>
        <v xml:space="preserve">- lv_net_total_costs_present = </v>
      </c>
    </row>
    <row r="130" spans="2:5" x14ac:dyDescent="0.2">
      <c r="B130" s="99" t="str">
        <f>IF(COUNTBLANK(Dashboard!C131)=0,Dashboard!C131,"")</f>
        <v>lv_mv_trafo_capacity_per_step</v>
      </c>
      <c r="C130" s="35" t="str">
        <f>IF(COUNTBLANK(Dashboard!E131)=0,Dashboard!E131,"")</f>
        <v/>
      </c>
      <c r="D130" s="35">
        <v>73</v>
      </c>
      <c r="E130" s="100" t="str">
        <f t="shared" si="8"/>
        <v xml:space="preserve">- lv_mv_trafo_capacity_per_step = </v>
      </c>
    </row>
    <row r="131" spans="2:5" x14ac:dyDescent="0.2">
      <c r="B131" s="99" t="str">
        <f>IF(COUNTBLANK(Dashboard!C132)=0,Dashboard!C132,"")</f>
        <v>lv_mv_trafo_costs_per_capacity_step</v>
      </c>
      <c r="C131" s="35" t="str">
        <f>IF(COUNTBLANK(Dashboard!E132)=0,Dashboard!E132,"")</f>
        <v/>
      </c>
      <c r="D131" s="35">
        <v>74</v>
      </c>
      <c r="E131" s="100" t="str">
        <f t="shared" si="8"/>
        <v xml:space="preserve">- lv_mv_trafo_costs_per_capacity_step = </v>
      </c>
    </row>
    <row r="132" spans="2:5" x14ac:dyDescent="0.2">
      <c r="B132" s="99" t="str">
        <f>IF(COUNTBLANK(Dashboard!C133)=0,Dashboard!C133,"")</f>
        <v>lv_mv_trafo_spare_capacity</v>
      </c>
      <c r="C132" s="35" t="str">
        <f>IF(COUNTBLANK(Dashboard!E133)=0,Dashboard!E133,"")</f>
        <v/>
      </c>
      <c r="D132" s="35">
        <v>75</v>
      </c>
      <c r="E132" s="100" t="str">
        <f t="shared" si="8"/>
        <v xml:space="preserve">- lv_mv_trafo_spare_capacity = </v>
      </c>
    </row>
    <row r="133" spans="2:5" x14ac:dyDescent="0.2">
      <c r="B133" s="99" t="str">
        <f>IF(COUNTBLANK(Dashboard!C134)=0,Dashboard!C134,"")</f>
        <v>lv_mv_trafo_total_costs_present</v>
      </c>
      <c r="C133" s="35" t="str">
        <f>IF(COUNTBLANK(Dashboard!E134)=0,Dashboard!E134,"")</f>
        <v/>
      </c>
      <c r="D133" s="35">
        <v>76</v>
      </c>
      <c r="E133" s="100" t="str">
        <f t="shared" si="8"/>
        <v xml:space="preserve">- lv_mv_trafo_total_costs_present = </v>
      </c>
    </row>
    <row r="134" spans="2:5" x14ac:dyDescent="0.2">
      <c r="B134" s="99" t="str">
        <f>IF(COUNTBLANK(Dashboard!C135)=0,Dashboard!C135,"")</f>
        <v>mv_net_capacity_per_step</v>
      </c>
      <c r="C134" s="35" t="str">
        <f>IF(COUNTBLANK(Dashboard!E135)=0,Dashboard!E135,"")</f>
        <v/>
      </c>
      <c r="D134" s="35">
        <v>77</v>
      </c>
      <c r="E134" s="100" t="str">
        <f t="shared" si="8"/>
        <v xml:space="preserve">- mv_net_capacity_per_step = </v>
      </c>
    </row>
    <row r="135" spans="2:5" x14ac:dyDescent="0.2">
      <c r="B135" s="99" t="str">
        <f>IF(COUNTBLANK(Dashboard!C136)=0,Dashboard!C136,"")</f>
        <v>mv_net_costs_per_capacity_step</v>
      </c>
      <c r="C135" s="35" t="str">
        <f>IF(COUNTBLANK(Dashboard!E136)=0,Dashboard!E136,"")</f>
        <v/>
      </c>
      <c r="D135" s="35">
        <v>78</v>
      </c>
      <c r="E135" s="100" t="str">
        <f t="shared" si="8"/>
        <v xml:space="preserve">- mv_net_costs_per_capacity_step = </v>
      </c>
    </row>
    <row r="136" spans="2:5" x14ac:dyDescent="0.2">
      <c r="B136" s="99" t="str">
        <f>IF(COUNTBLANK(Dashboard!C137)=0,Dashboard!C137,"")</f>
        <v>mv_net_spare_capacity</v>
      </c>
      <c r="C136" s="35" t="str">
        <f>IF(COUNTBLANK(Dashboard!E137)=0,Dashboard!E137,"")</f>
        <v/>
      </c>
      <c r="D136" s="35">
        <v>79</v>
      </c>
      <c r="E136" s="100" t="str">
        <f t="shared" si="8"/>
        <v xml:space="preserve">- mv_net_spare_capacity = </v>
      </c>
    </row>
    <row r="137" spans="2:5" x14ac:dyDescent="0.2">
      <c r="B137" s="99" t="str">
        <f>IF(COUNTBLANK(Dashboard!C138)=0,Dashboard!C138,"")</f>
        <v>mv_net_total_costs_present</v>
      </c>
      <c r="C137" s="35" t="str">
        <f>IF(COUNTBLANK(Dashboard!E138)=0,Dashboard!E138,"")</f>
        <v/>
      </c>
      <c r="D137" s="35">
        <v>80</v>
      </c>
      <c r="E137" s="100" t="str">
        <f t="shared" si="8"/>
        <v xml:space="preserve">- mv_net_total_costs_present = </v>
      </c>
    </row>
    <row r="138" spans="2:5" x14ac:dyDescent="0.2">
      <c r="B138" s="99" t="str">
        <f>IF(COUNTBLANK(Dashboard!C139)=0,Dashboard!C139,"")</f>
        <v>mv_hv_trafo_capacity_per_step</v>
      </c>
      <c r="C138" s="35" t="str">
        <f>IF(COUNTBLANK(Dashboard!E139)=0,Dashboard!E139,"")</f>
        <v/>
      </c>
      <c r="D138" s="35">
        <v>81</v>
      </c>
      <c r="E138" s="100" t="str">
        <f t="shared" si="8"/>
        <v xml:space="preserve">- mv_hv_trafo_capacity_per_step = </v>
      </c>
    </row>
    <row r="139" spans="2:5" x14ac:dyDescent="0.2">
      <c r="B139" s="99" t="str">
        <f>IF(COUNTBLANK(Dashboard!C140)=0,Dashboard!C140,"")</f>
        <v>mv_hv_trafo_costs_per_capacity_step</v>
      </c>
      <c r="C139" s="35" t="str">
        <f>IF(COUNTBLANK(Dashboard!E140)=0,Dashboard!E140,"")</f>
        <v/>
      </c>
      <c r="D139" s="35">
        <v>82</v>
      </c>
      <c r="E139" s="100" t="str">
        <f t="shared" si="8"/>
        <v xml:space="preserve">- mv_hv_trafo_costs_per_capacity_step = </v>
      </c>
    </row>
    <row r="140" spans="2:5" x14ac:dyDescent="0.2">
      <c r="B140" s="99" t="str">
        <f>IF(COUNTBLANK(Dashboard!C141)=0,Dashboard!C141,"")</f>
        <v>mv_hv_trafo_spare_capacity</v>
      </c>
      <c r="C140" s="35" t="str">
        <f>IF(COUNTBLANK(Dashboard!E141)=0,Dashboard!E141,"")</f>
        <v/>
      </c>
      <c r="D140" s="35">
        <v>83</v>
      </c>
      <c r="E140" s="100" t="str">
        <f t="shared" si="8"/>
        <v xml:space="preserve">- mv_hv_trafo_spare_capacity = </v>
      </c>
    </row>
    <row r="141" spans="2:5" x14ac:dyDescent="0.2">
      <c r="B141" s="99" t="str">
        <f>IF(COUNTBLANK(Dashboard!C142)=0,Dashboard!C142,"")</f>
        <v>mv_hv_trafo_total_costs_present</v>
      </c>
      <c r="C141" s="35" t="str">
        <f>IF(COUNTBLANK(Dashboard!E142)=0,Dashboard!E142,"")</f>
        <v/>
      </c>
      <c r="D141" s="35">
        <v>84</v>
      </c>
      <c r="E141" s="100" t="str">
        <f t="shared" si="8"/>
        <v xml:space="preserve">- mv_hv_trafo_total_costs_present = </v>
      </c>
    </row>
    <row r="142" spans="2:5" x14ac:dyDescent="0.2">
      <c r="B142" s="99" t="str">
        <f>IF(COUNTBLANK(Dashboard!C143)=0,Dashboard!C143,"")</f>
        <v>hv_net_capacity_per_step</v>
      </c>
      <c r="C142" s="35" t="str">
        <f>IF(COUNTBLANK(Dashboard!E143)=0,Dashboard!E143,"")</f>
        <v/>
      </c>
      <c r="D142" s="35">
        <v>85</v>
      </c>
      <c r="E142" s="100" t="str">
        <f t="shared" si="8"/>
        <v xml:space="preserve">- hv_net_capacity_per_step = </v>
      </c>
    </row>
    <row r="143" spans="2:5" x14ac:dyDescent="0.2">
      <c r="B143" s="99" t="str">
        <f>IF(COUNTBLANK(Dashboard!C144)=0,Dashboard!C144,"")</f>
        <v>hv_net_costs_per_capacity_step</v>
      </c>
      <c r="C143" s="35" t="str">
        <f>IF(COUNTBLANK(Dashboard!E144)=0,Dashboard!E144,"")</f>
        <v/>
      </c>
      <c r="D143" s="35">
        <v>86</v>
      </c>
      <c r="E143" s="100" t="str">
        <f t="shared" si="8"/>
        <v xml:space="preserve">- hv_net_costs_per_capacity_step = </v>
      </c>
    </row>
    <row r="144" spans="2:5" x14ac:dyDescent="0.2">
      <c r="B144" s="99" t="str">
        <f>IF(COUNTBLANK(Dashboard!C145)=0,Dashboard!C145,"")</f>
        <v>hv_net_spare_capacity</v>
      </c>
      <c r="C144" s="35" t="str">
        <f>IF(COUNTBLANK(Dashboard!E145)=0,Dashboard!E145,"")</f>
        <v/>
      </c>
      <c r="D144" s="35">
        <v>87</v>
      </c>
      <c r="E144" s="100" t="str">
        <f t="shared" si="8"/>
        <v xml:space="preserve">- hv_net_spare_capacity = </v>
      </c>
    </row>
    <row r="145" spans="2:5" x14ac:dyDescent="0.2">
      <c r="B145" s="99" t="str">
        <f>IF(COUNTBLANK(Dashboard!C146)=0,Dashboard!C146,"")</f>
        <v>hv_net_total_costs_present</v>
      </c>
      <c r="C145" s="35" t="str">
        <f>IF(COUNTBLANK(Dashboard!E146)=0,Dashboard!E146,"")</f>
        <v/>
      </c>
      <c r="D145" s="35">
        <f>D144+1</f>
        <v>88</v>
      </c>
      <c r="E145" s="100" t="str">
        <f t="shared" si="8"/>
        <v xml:space="preserve">- hv_net_total_costs_present = </v>
      </c>
    </row>
    <row r="146" spans="2:5" x14ac:dyDescent="0.2">
      <c r="B146" s="99" t="str">
        <f>IF(COUNTBLANK(Dashboard!C147)=0,Dashboard!C147,"")</f>
        <v>interconnection_net_costs_present</v>
      </c>
      <c r="C146" s="35" t="str">
        <f>IF(COUNTBLANK(Dashboard!E147)=0,Dashboard!E147,"")</f>
        <v/>
      </c>
      <c r="D146" s="35">
        <f t="shared" ref="D146:D178" si="9">D145+1</f>
        <v>89</v>
      </c>
      <c r="E146" s="100" t="str">
        <f t="shared" si="8"/>
        <v xml:space="preserve">- interconnection_net_costs_present = </v>
      </c>
    </row>
    <row r="147" spans="2:5" x14ac:dyDescent="0.2">
      <c r="B147" s="99" t="str">
        <f>IF(COUNTBLANK(Dashboard!C148)=0,Dashboard!C148,"")</f>
        <v>interconnector_capacity</v>
      </c>
      <c r="C147" s="35" t="str">
        <f>IF(COUNTBLANK(Dashboard!E148)=0,Dashboard!E148,"")</f>
        <v/>
      </c>
      <c r="D147" s="35">
        <f t="shared" si="9"/>
        <v>90</v>
      </c>
      <c r="E147" s="100" t="str">
        <f t="shared" si="8"/>
        <v xml:space="preserve">- interconnector_capacity = </v>
      </c>
    </row>
    <row r="148" spans="2:5" x14ac:dyDescent="0.2">
      <c r="B148" s="99" t="str">
        <f>IF(COUNTBLANK(Dashboard!C149)=0,Dashboard!C149,"")</f>
        <v>offshore_net_costs_present</v>
      </c>
      <c r="C148" s="35" t="str">
        <f>IF(COUNTBLANK(Dashboard!E149)=0,Dashboard!E149,"")</f>
        <v/>
      </c>
      <c r="D148" s="35">
        <f t="shared" si="9"/>
        <v>91</v>
      </c>
      <c r="E148" s="100" t="str">
        <f t="shared" si="8"/>
        <v xml:space="preserve">- offshore_net_costs_present = </v>
      </c>
    </row>
    <row r="149" spans="2:5" x14ac:dyDescent="0.2">
      <c r="B149" s="99" t="str">
        <f>IF(COUNTBLANK(Dashboard!C150)=0,Dashboard!C150,"")</f>
        <v>annual_infrastructure_cost_gas</v>
      </c>
      <c r="C149" s="35" t="str">
        <f>IF(COUNTBLANK(Dashboard!E150)=0,Dashboard!E150,"")</f>
        <v/>
      </c>
      <c r="D149" s="35">
        <f t="shared" si="9"/>
        <v>92</v>
      </c>
      <c r="E149" s="100" t="str">
        <f t="shared" si="8"/>
        <v xml:space="preserve">- annual_infrastructure_cost_gas = </v>
      </c>
    </row>
    <row r="150" spans="2:5" x14ac:dyDescent="0.2">
      <c r="B150" s="99" t="str">
        <f>IF(COUNTBLANK(Dashboard!C175)=0,Dashboard!C175,"")</f>
        <v/>
      </c>
      <c r="C150" s="35" t="str">
        <f>IF(COUNTBLANK(Dashboard!E175)=0,Dashboard!E175,"")</f>
        <v/>
      </c>
      <c r="D150" s="35">
        <f t="shared" si="9"/>
        <v>93</v>
      </c>
      <c r="E150" s="100" t="str">
        <f t="shared" si="8"/>
        <v/>
      </c>
    </row>
    <row r="151" spans="2:5" x14ac:dyDescent="0.2">
      <c r="B151" s="99" t="str">
        <f>IF(COUNTBLANK(Dashboard!C152)=0,Dashboard!C152,"")</f>
        <v>heat_share_of_apartments_with_block_heating</v>
      </c>
      <c r="C151" s="35"/>
      <c r="D151" s="35">
        <f t="shared" si="9"/>
        <v>94</v>
      </c>
      <c r="E151" s="100" t="str">
        <f t="shared" si="8"/>
        <v xml:space="preserve">- heat_share_of_apartments_with_block_heating = </v>
      </c>
    </row>
    <row r="152" spans="2:5" x14ac:dyDescent="0.2">
      <c r="B152" s="99" t="str">
        <f>IF(COUNTBLANK(Dashboard!C153)=0,Dashboard!C153,"")</f>
        <v>heat_length_of_distribution_pipelines_in_meter_per_residence_object_first_bracket</v>
      </c>
      <c r="C152" s="35"/>
      <c r="D152" s="35">
        <f t="shared" si="9"/>
        <v>95</v>
      </c>
      <c r="E152" s="100" t="str">
        <f t="shared" si="8"/>
        <v xml:space="preserve">- heat_length_of_distribution_pipelines_in_meter_per_residence_object_first_bracket = </v>
      </c>
    </row>
    <row r="153" spans="2:5" x14ac:dyDescent="0.2">
      <c r="B153" s="99" t="str">
        <f>IF(COUNTBLANK(Dashboard!C154)=0,Dashboard!C154,"")</f>
        <v>heat_length_of_distribution_pipelines_in_meter_per_residence_object_second_bracket</v>
      </c>
      <c r="C153" s="35"/>
      <c r="D153" s="35">
        <f t="shared" si="9"/>
        <v>96</v>
      </c>
      <c r="E153" s="100" t="str">
        <f t="shared" si="8"/>
        <v xml:space="preserve">- heat_length_of_distribution_pipelines_in_meter_per_residence_object_second_bracket = </v>
      </c>
    </row>
    <row r="154" spans="2:5" x14ac:dyDescent="0.2">
      <c r="B154" s="99" t="str">
        <f>IF(COUNTBLANK(Dashboard!C155)=0,Dashboard!C155,"")</f>
        <v>heat_length_of_distribution_pipelines_in_meter_per_residence_object_third_bracket</v>
      </c>
      <c r="C154" s="35"/>
      <c r="D154" s="35">
        <f t="shared" si="9"/>
        <v>97</v>
      </c>
      <c r="E154" s="100" t="str">
        <f t="shared" si="8"/>
        <v xml:space="preserve">- heat_length_of_distribution_pipelines_in_meter_per_residence_object_third_bracket = </v>
      </c>
    </row>
    <row r="155" spans="2:5" x14ac:dyDescent="0.2">
      <c r="B155" s="99" t="str">
        <f>IF(COUNTBLANK(Dashboard!C156)=0,Dashboard!C156,"")</f>
        <v>heat_length_of_distribution_pipelines_in_meter_per_residence_object_fourth_bracket</v>
      </c>
      <c r="C155" s="35"/>
      <c r="D155" s="35">
        <f t="shared" si="9"/>
        <v>98</v>
      </c>
      <c r="E155" s="100" t="str">
        <f t="shared" si="8"/>
        <v xml:space="preserve">- heat_length_of_distribution_pipelines_in_meter_per_residence_object_fourth_bracket = </v>
      </c>
    </row>
    <row r="156" spans="2:5" x14ac:dyDescent="0.2">
      <c r="B156" s="99" t="str">
        <f>IF(COUNTBLANK(Dashboard!C157)=0,Dashboard!C157,"")</f>
        <v>heat_length_of_distribution_pipelines_in_meter_per_residence_object_fifth_bracket</v>
      </c>
      <c r="C156" s="35"/>
      <c r="D156" s="35">
        <f t="shared" si="9"/>
        <v>99</v>
      </c>
      <c r="E156" s="100" t="str">
        <f t="shared" si="8"/>
        <v xml:space="preserve">- heat_length_of_distribution_pipelines_in_meter_per_residence_object_fifth_bracket = </v>
      </c>
    </row>
    <row r="157" spans="2:5" x14ac:dyDescent="0.2">
      <c r="B157" s="99" t="str">
        <f>IF(COUNTBLANK(Dashboard!C158)=0,Dashboard!C158,"")</f>
        <v>heat_length_of_connection_pipelines_in_meter_per_residence_first_bracket</v>
      </c>
      <c r="C157" s="35"/>
      <c r="D157" s="35">
        <f t="shared" si="9"/>
        <v>100</v>
      </c>
      <c r="E157" s="100" t="str">
        <f t="shared" si="8"/>
        <v xml:space="preserve">- heat_length_of_connection_pipelines_in_meter_per_residence_first_bracket = </v>
      </c>
    </row>
    <row r="158" spans="2:5" x14ac:dyDescent="0.2">
      <c r="B158" s="99" t="str">
        <f>IF(COUNTBLANK(Dashboard!C159)=0,Dashboard!C159,"")</f>
        <v>heat_length_of_connection_pipelines_in_meter_per_residence_second_bracket</v>
      </c>
      <c r="C158" s="35"/>
      <c r="D158" s="35">
        <f t="shared" si="9"/>
        <v>101</v>
      </c>
      <c r="E158" s="100" t="str">
        <f t="shared" si="8"/>
        <v xml:space="preserve">- heat_length_of_connection_pipelines_in_meter_per_residence_second_bracket = </v>
      </c>
    </row>
    <row r="159" spans="2:5" x14ac:dyDescent="0.2">
      <c r="B159" s="99" t="str">
        <f>IF(COUNTBLANK(Dashboard!C160)=0,Dashboard!C160,"")</f>
        <v>heat_length_of_connection_pipelines_in_meter_per_residence_third_bracket</v>
      </c>
      <c r="C159" s="35"/>
      <c r="D159" s="35">
        <f t="shared" si="9"/>
        <v>102</v>
      </c>
      <c r="E159" s="100" t="str">
        <f t="shared" si="8"/>
        <v xml:space="preserve">- heat_length_of_connection_pipelines_in_meter_per_residence_third_bracket = </v>
      </c>
    </row>
    <row r="160" spans="2:5" x14ac:dyDescent="0.2">
      <c r="B160" s="99" t="str">
        <f>IF(COUNTBLANK(Dashboard!C161)=0,Dashboard!C161,"")</f>
        <v>heat_length_of_connection_pipelines_in_meter_per_residence_fourth_bracket</v>
      </c>
      <c r="C160" s="35"/>
      <c r="D160" s="35">
        <f t="shared" si="9"/>
        <v>103</v>
      </c>
      <c r="E160" s="100" t="str">
        <f t="shared" si="8"/>
        <v xml:space="preserve">- heat_length_of_connection_pipelines_in_meter_per_residence_fourth_bracket = </v>
      </c>
    </row>
    <row r="161" spans="2:5" x14ac:dyDescent="0.2">
      <c r="B161" s="99" t="str">
        <f>IF(COUNTBLANK(Dashboard!C162)=0,Dashboard!C162,"")</f>
        <v>heat_length_of_connection_pipelines_in_meter_per_residence_fifth_bracket</v>
      </c>
      <c r="C161" s="35"/>
      <c r="D161" s="35">
        <f t="shared" si="9"/>
        <v>104</v>
      </c>
      <c r="E161" s="100" t="str">
        <f t="shared" si="8"/>
        <v xml:space="preserve">- heat_length_of_connection_pipelines_in_meter_per_residence_fifth_bracket = </v>
      </c>
    </row>
    <row r="162" spans="2:5" x14ac:dyDescent="0.2">
      <c r="B162" s="99" t="str">
        <f>IF(COUNTBLANK(Dashboard!C163)=0,Dashboard!C163,"")</f>
        <v>heat_households_indoor_pipelines_investment_costs_with_block_heating_eur</v>
      </c>
      <c r="C162" s="35"/>
      <c r="D162" s="35">
        <f t="shared" si="9"/>
        <v>105</v>
      </c>
      <c r="E162" s="100" t="str">
        <f t="shared" si="8"/>
        <v xml:space="preserve">- heat_households_indoor_pipelines_investment_costs_with_block_heating_eur = </v>
      </c>
    </row>
    <row r="163" spans="2:5" x14ac:dyDescent="0.2">
      <c r="B163" s="99" t="str">
        <f>IF(COUNTBLANK(Dashboard!C164)=0,Dashboard!C164,"")</f>
        <v>heat_households_indoor_pipelines_investment_costs_without_block_heating_eur</v>
      </c>
      <c r="C163" s="35"/>
      <c r="D163" s="35">
        <f t="shared" si="9"/>
        <v>106</v>
      </c>
      <c r="E163" s="100" t="str">
        <f t="shared" si="8"/>
        <v xml:space="preserve">- heat_households_indoor_pipelines_investment_costs_without_block_heating_eur = </v>
      </c>
    </row>
    <row r="164" spans="2:5" x14ac:dyDescent="0.2">
      <c r="B164" s="99" t="str">
        <f>IF(COUNTBLANK(Dashboard!C165)=0,Dashboard!C165,"")</f>
        <v>heat_buildings_indoor_investment_costs_eur_per_kw</v>
      </c>
      <c r="C164" s="35"/>
      <c r="D164" s="35">
        <f t="shared" si="9"/>
        <v>107</v>
      </c>
      <c r="E164" s="100" t="str">
        <f t="shared" si="8"/>
        <v xml:space="preserve">- heat_buildings_indoor_investment_costs_eur_per_kw = </v>
      </c>
    </row>
    <row r="165" spans="2:5" x14ac:dyDescent="0.2">
      <c r="B165" s="99" t="str">
        <f>IF(COUNTBLANK(Dashboard!C166)=0,Dashboard!C166,"")</f>
        <v>heat_buildings_heat_meter_investment_costs_eur_per_kw</v>
      </c>
      <c r="C165" s="35"/>
      <c r="D165" s="35">
        <f t="shared" si="9"/>
        <v>108</v>
      </c>
      <c r="E165" s="100" t="str">
        <f t="shared" si="8"/>
        <v xml:space="preserve">- heat_buildings_heat_meter_investment_costs_eur_per_kw = </v>
      </c>
    </row>
    <row r="166" spans="2:5" x14ac:dyDescent="0.2">
      <c r="B166" s="99" t="str">
        <f>IF(COUNTBLANK(Dashboard!C167)=0,Dashboard!C167,"")</f>
        <v>heat_buildings_heat_meter_investment_costs_eur_per_connection</v>
      </c>
      <c r="C166" s="35"/>
      <c r="D166" s="35">
        <f t="shared" si="9"/>
        <v>109</v>
      </c>
      <c r="E166" s="100" t="str">
        <f t="shared" si="8"/>
        <v xml:space="preserve">- heat_buildings_heat_meter_investment_costs_eur_per_connection = </v>
      </c>
    </row>
    <row r="167" spans="2:5" x14ac:dyDescent="0.2">
      <c r="B167" s="99" t="str">
        <f>IF(COUNTBLANK(Dashboard!C168)=0,Dashboard!C168,"")</f>
        <v>heat_exchanger_station_investment_costs_eur_per_kw</v>
      </c>
      <c r="C167" s="35"/>
      <c r="D167" s="35">
        <f t="shared" si="9"/>
        <v>110</v>
      </c>
      <c r="E167" s="100" t="str">
        <f t="shared" si="8"/>
        <v xml:space="preserve">- heat_exchanger_station_investment_costs_eur_per_kw = </v>
      </c>
    </row>
    <row r="168" spans="2:5" x14ac:dyDescent="0.2">
      <c r="B168" s="99" t="str">
        <f>IF(COUNTBLANK(Dashboard!C169)=0,Dashboard!C169,"")</f>
        <v>heat_sub_station_investment_costs_eur_per_kw</v>
      </c>
      <c r="C168" s="35"/>
      <c r="D168" s="35">
        <f t="shared" si="9"/>
        <v>111</v>
      </c>
      <c r="E168" s="100" t="str">
        <f t="shared" si="8"/>
        <v xml:space="preserve">- heat_sub_station_investment_costs_eur_per_kw = </v>
      </c>
    </row>
    <row r="169" spans="2:5" x14ac:dyDescent="0.2">
      <c r="B169" s="99" t="str">
        <f>IF(COUNTBLANK(Dashboard!C170)=0,Dashboard!C170,"")</f>
        <v>heat_distribution_pipelines_investment_costs_eur_per_meter</v>
      </c>
      <c r="C169" s="35"/>
      <c r="D169" s="35">
        <f t="shared" si="9"/>
        <v>112</v>
      </c>
      <c r="E169" s="100" t="str">
        <f t="shared" si="8"/>
        <v xml:space="preserve">- heat_distribution_pipelines_investment_costs_eur_per_meter = </v>
      </c>
    </row>
    <row r="170" spans="2:5" x14ac:dyDescent="0.2">
      <c r="B170" s="99" t="str">
        <f>IF(COUNTBLANK(Dashboard!C171)=0,Dashboard!C171,"")</f>
        <v>heat_primary_pipelines_investment_costs_per_kw</v>
      </c>
      <c r="C170" s="35"/>
      <c r="D170" s="35">
        <f t="shared" si="9"/>
        <v>113</v>
      </c>
      <c r="E170" s="100" t="str">
        <f t="shared" si="8"/>
        <v xml:space="preserve">- heat_primary_pipelines_investment_costs_per_kw = </v>
      </c>
    </row>
    <row r="171" spans="2:5" x14ac:dyDescent="0.2">
      <c r="B171" s="99" t="str">
        <f>IF(COUNTBLANK(Dashboard!C172)=0,Dashboard!C172,"")</f>
        <v>heat_yearly_indoor_infrastructure_maintenance_costs_factor</v>
      </c>
      <c r="C171" s="35"/>
      <c r="D171" s="35">
        <f t="shared" si="9"/>
        <v>114</v>
      </c>
      <c r="E171" s="100" t="str">
        <f t="shared" si="8"/>
        <v xml:space="preserve">- heat_yearly_indoor_infrastructure_maintenance_costs_factor = </v>
      </c>
    </row>
    <row r="172" spans="2:5" x14ac:dyDescent="0.2">
      <c r="B172" s="99" t="str">
        <f>IF(COUNTBLANK(Dashboard!C173)=0,Dashboard!C173,"")</f>
        <v>heat_yearly_outdoor_infrastructure_maintenance_costs_factor</v>
      </c>
      <c r="C172" s="35"/>
      <c r="D172" s="35">
        <f t="shared" si="9"/>
        <v>115</v>
      </c>
      <c r="E172" s="100" t="str">
        <f t="shared" si="8"/>
        <v xml:space="preserve">- heat_yearly_outdoor_infrastructure_maintenance_costs_factor = </v>
      </c>
    </row>
    <row r="173" spans="2:5" x14ac:dyDescent="0.2">
      <c r="B173" s="99" t="str">
        <f>IF(COUNTBLANK(Dashboard!C176)=0,Dashboard!C176,"")</f>
        <v/>
      </c>
      <c r="C173" s="35" t="str">
        <f>IF(COUNTBLANK(Dashboard!E176)=0,Dashboard!E176,"")</f>
        <v/>
      </c>
      <c r="D173" s="35">
        <f t="shared" si="9"/>
        <v>116</v>
      </c>
      <c r="E173" s="100" t="str">
        <f t="shared" si="8"/>
        <v/>
      </c>
    </row>
    <row r="174" spans="2:5" x14ac:dyDescent="0.2">
      <c r="B174" s="99" t="str">
        <f>IF(COUNTBLANK(Dashboard!C177)=0,Dashboard!C177,"")</f>
        <v>number_of_cars</v>
      </c>
      <c r="C174" s="35" t="str">
        <f>IF(COUNTBLANK(Dashboard!E177)=0,Dashboard!E177,"")</f>
        <v/>
      </c>
      <c r="D174" s="35">
        <f t="shared" si="9"/>
        <v>117</v>
      </c>
      <c r="E174" s="100" t="str">
        <f t="shared" si="8"/>
        <v xml:space="preserve">- number_of_cars = </v>
      </c>
    </row>
    <row r="175" spans="2:5" x14ac:dyDescent="0.2">
      <c r="B175" s="99" t="str">
        <f>IF(COUNTBLANK(Dashboard!C178)=0,Dashboard!C178,"")</f>
        <v>electric_vehicle_profile_1_share</v>
      </c>
      <c r="C175" s="35" t="str">
        <f>IF(COUNTBLANK(Dashboard!E178)=0,Dashboard!E178,"")</f>
        <v/>
      </c>
      <c r="D175" s="35">
        <f t="shared" si="9"/>
        <v>118</v>
      </c>
      <c r="E175" s="100" t="str">
        <f t="shared" si="8"/>
        <v xml:space="preserve">- electric_vehicle_profile_1_share = </v>
      </c>
    </row>
    <row r="176" spans="2:5" x14ac:dyDescent="0.2">
      <c r="B176" s="99" t="str">
        <f>IF(COUNTBLANK(Dashboard!C179)=0,Dashboard!C179,"")</f>
        <v>electric_vehicle_profile_2_share</v>
      </c>
      <c r="C176" s="35" t="str">
        <f>IF(COUNTBLANK(Dashboard!E179)=0,Dashboard!E179,"")</f>
        <v/>
      </c>
      <c r="D176" s="35">
        <f t="shared" si="9"/>
        <v>119</v>
      </c>
      <c r="E176" s="100" t="str">
        <f t="shared" si="8"/>
        <v xml:space="preserve">- electric_vehicle_profile_2_share = </v>
      </c>
    </row>
    <row r="177" spans="2:5" x14ac:dyDescent="0.2">
      <c r="B177" s="99" t="str">
        <f>IF(COUNTBLANK(Dashboard!C180)=0,Dashboard!C180,"")</f>
        <v>electric_vehicle_profile_3_share</v>
      </c>
      <c r="C177" s="35" t="str">
        <f>IF(COUNTBLANK(Dashboard!E180)=0,Dashboard!E180,"")</f>
        <v/>
      </c>
      <c r="D177" s="35">
        <f t="shared" si="9"/>
        <v>120</v>
      </c>
      <c r="E177" s="100" t="str">
        <f t="shared" si="8"/>
        <v xml:space="preserve">- electric_vehicle_profile_3_share = </v>
      </c>
    </row>
    <row r="178" spans="2:5" x14ac:dyDescent="0.2">
      <c r="B178" s="99" t="str">
        <f>IF(COUNTBLANK(Dashboard!C181)=0,Dashboard!C181,"")</f>
        <v/>
      </c>
      <c r="C178" s="35" t="str">
        <f>IF(COUNTBLANK(Dashboard!E181)=0,Dashboard!E181,"")</f>
        <v/>
      </c>
      <c r="D178" s="35">
        <f t="shared" si="9"/>
        <v>121</v>
      </c>
      <c r="E178" s="100" t="str">
        <f t="shared" si="8"/>
        <v/>
      </c>
    </row>
    <row r="179" spans="2:5" x14ac:dyDescent="0.2">
      <c r="B179" s="99" t="str">
        <f>IF(COUNTBLANK(Dashboard!C182)=0,Dashboard!C182,"")</f>
        <v/>
      </c>
      <c r="C179" s="35" t="str">
        <f>IF(COUNTBLANK(Dashboard!E182)=0,Dashboard!E182,"")</f>
        <v/>
      </c>
      <c r="D179" s="35"/>
      <c r="E179" s="100" t="str">
        <f t="shared" si="8"/>
        <v/>
      </c>
    </row>
    <row r="180" spans="2:5" x14ac:dyDescent="0.2">
      <c r="B180" s="99" t="str">
        <f>IF(COUNTBLANK(Dashboard!C183)=0,Dashboard!C183,"")</f>
        <v/>
      </c>
      <c r="C180" s="35" t="str">
        <f>IF(COUNTBLANK(Dashboard!E183)=0,Dashboard!E183,"")</f>
        <v/>
      </c>
      <c r="D180" s="35"/>
      <c r="E180" s="100" t="str">
        <f t="shared" si="8"/>
        <v/>
      </c>
    </row>
    <row r="181" spans="2:5" ht="17" thickBot="1" x14ac:dyDescent="0.25">
      <c r="B181" s="130" t="str">
        <f>IF(COUNTBLANK(Dashboard!C184)=0,Dashboard!C184,"")</f>
        <v/>
      </c>
      <c r="C181" s="131" t="str">
        <f>IF(COUNTBLANK(Dashboard!E184)=0,Dashboard!E184,"")</f>
        <v/>
      </c>
      <c r="D181" s="131"/>
      <c r="E181" s="132" t="str">
        <f t="shared" si="8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68"/>
  <sheetViews>
    <sheetView tabSelected="1" topLeftCell="A127" zoomScale="116" workbookViewId="0">
      <selection activeCell="A146" sqref="A146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t="str">
        <f>country</f>
        <v>example</v>
      </c>
    </row>
    <row r="2" spans="1:1" x14ac:dyDescent="0.2">
      <c r="A2" s="35" t="str">
        <f>'compile results'!E11</f>
        <v>- area = example</v>
      </c>
    </row>
    <row r="3" spans="1:1" x14ac:dyDescent="0.2">
      <c r="A3" s="35" t="str">
        <f>'compile results'!E12</f>
        <v xml:space="preserve">- group = </v>
      </c>
    </row>
    <row r="4" spans="1:1" x14ac:dyDescent="0.2">
      <c r="A4" s="35" t="str">
        <f>'compile results'!E13</f>
        <v xml:space="preserve">- id = </v>
      </c>
    </row>
    <row r="5" spans="1:1" x14ac:dyDescent="0.2">
      <c r="A5" s="35" t="str">
        <f>'compile results'!E15</f>
        <v xml:space="preserve">- parent_id = </v>
      </c>
    </row>
    <row r="6" spans="1:1" x14ac:dyDescent="0.2">
      <c r="A6" s="35" t="str">
        <f>'compile results'!E16</f>
        <v xml:space="preserve">- enabled.etengine = </v>
      </c>
    </row>
    <row r="7" spans="1:1" x14ac:dyDescent="0.2">
      <c r="A7" s="35" t="str">
        <f>'compile results'!E17</f>
        <v xml:space="preserve">- enabled.etmodel = </v>
      </c>
    </row>
    <row r="8" spans="1:1" x14ac:dyDescent="0.2">
      <c r="A8" s="35" t="str">
        <f>'compile results'!E20</f>
        <v>- analysis_year = 2011</v>
      </c>
    </row>
    <row r="9" spans="1:1" x14ac:dyDescent="0.2">
      <c r="A9" s="35" t="str">
        <f>'compile results'!E21</f>
        <v xml:space="preserve">- has_agriculture = </v>
      </c>
    </row>
    <row r="10" spans="1:1" x14ac:dyDescent="0.2">
      <c r="A10" s="35" t="str">
        <f>'compile results'!E22</f>
        <v xml:space="preserve">- has_buildings = </v>
      </c>
    </row>
    <row r="11" spans="1:1" x14ac:dyDescent="0.2">
      <c r="A11" s="35" t="str">
        <f>'compile results'!E23</f>
        <v xml:space="preserve">- has_weather_curves = </v>
      </c>
    </row>
    <row r="12" spans="1:1" x14ac:dyDescent="0.2">
      <c r="A12" s="35" t="str">
        <f>'compile results'!E24</f>
        <v xml:space="preserve">- has_coastline = </v>
      </c>
    </row>
    <row r="13" spans="1:1" x14ac:dyDescent="0.2">
      <c r="A13" s="35" t="str">
        <f>'compile results'!E25</f>
        <v xml:space="preserve">- has_cold_network = </v>
      </c>
    </row>
    <row r="14" spans="1:1" x14ac:dyDescent="0.2">
      <c r="A14" s="35" t="str">
        <f>'compile results'!E26</f>
        <v xml:space="preserve">- has_electricity_storage = </v>
      </c>
    </row>
    <row r="15" spans="1:1" x14ac:dyDescent="0.2">
      <c r="A15" s="35" t="str">
        <f>'compile results'!E27</f>
        <v xml:space="preserve">- has_employment = </v>
      </c>
    </row>
    <row r="16" spans="1:1" x14ac:dyDescent="0.2">
      <c r="A16" s="35" t="str">
        <f>'compile results'!E28</f>
        <v xml:space="preserve">- has_detailed_chemical_industry = </v>
      </c>
    </row>
    <row r="17" spans="1:1" x14ac:dyDescent="0.2">
      <c r="A17" s="35" t="str">
        <f>'compile results'!E29</f>
        <v xml:space="preserve">- has_fce = </v>
      </c>
    </row>
    <row r="18" spans="1:1" x14ac:dyDescent="0.2">
      <c r="A18" s="35" t="str">
        <f>'compile results'!E30</f>
        <v xml:space="preserve">- has_industry = </v>
      </c>
    </row>
    <row r="19" spans="1:1" x14ac:dyDescent="0.2">
      <c r="A19" s="35" t="str">
        <f>'compile results'!E31</f>
        <v xml:space="preserve">- has_lignite = </v>
      </c>
    </row>
    <row r="20" spans="1:1" x14ac:dyDescent="0.2">
      <c r="A20" s="35" t="str">
        <f>'compile results'!E32</f>
        <v xml:space="preserve">- has_merit_order = </v>
      </c>
    </row>
    <row r="21" spans="1:1" x14ac:dyDescent="0.2">
      <c r="A21" s="35" t="str">
        <f>'compile results'!E33</f>
        <v xml:space="preserve">- has_metal = </v>
      </c>
    </row>
    <row r="22" spans="1:1" x14ac:dyDescent="0.2">
      <c r="A22" s="35" t="str">
        <f>'compile results'!E34</f>
        <v xml:space="preserve">- has_mountains = </v>
      </c>
    </row>
    <row r="23" spans="1:1" x14ac:dyDescent="0.2">
      <c r="A23" s="35" t="str">
        <f>'compile results'!E35</f>
        <v xml:space="preserve">- has_old_technologies = </v>
      </c>
    </row>
    <row r="24" spans="1:1" x14ac:dyDescent="0.2">
      <c r="A24" s="35" t="str">
        <f>'compile results'!E36</f>
        <v xml:space="preserve">- has_other = </v>
      </c>
    </row>
    <row r="25" spans="1:1" x14ac:dyDescent="0.2">
      <c r="A25" s="35" t="str">
        <f>'compile results'!E37</f>
        <v xml:space="preserve">- has_solar_csp = </v>
      </c>
    </row>
    <row r="26" spans="1:1" x14ac:dyDescent="0.2">
      <c r="A26" s="35" t="str">
        <f>'compile results'!E38</f>
        <v xml:space="preserve">- has_import_export = </v>
      </c>
    </row>
    <row r="27" spans="1:1" x14ac:dyDescent="0.2">
      <c r="A27" s="35" t="str">
        <f>'compile results'!E39</f>
        <v xml:space="preserve">- use_network_calculations = </v>
      </c>
    </row>
    <row r="28" spans="1:1" x14ac:dyDescent="0.2">
      <c r="A28" s="35" t="str">
        <f>'compile results'!E40</f>
        <v xml:space="preserve">- has_coal_oil_for_heating_built_environment = </v>
      </c>
    </row>
    <row r="29" spans="1:1" x14ac:dyDescent="0.2">
      <c r="A29" s="35" t="str">
        <f>'compile results'!E41</f>
        <v xml:space="preserve">- has_aggregated_chemical_industry = </v>
      </c>
    </row>
    <row r="30" spans="1:1" x14ac:dyDescent="0.2">
      <c r="A30" s="35" t="str">
        <f>'compile results'!E43</f>
        <v xml:space="preserve">- areable_land = </v>
      </c>
    </row>
    <row r="31" spans="1:1" x14ac:dyDescent="0.2">
      <c r="A31" s="35" t="str">
        <f>'compile results'!E44</f>
        <v xml:space="preserve">- coast_line = </v>
      </c>
    </row>
    <row r="32" spans="1:1" x14ac:dyDescent="0.2">
      <c r="A32" s="35" t="str">
        <f>'compile results'!E45</f>
        <v xml:space="preserve">- ccs_cost_in_industry = </v>
      </c>
    </row>
    <row r="33" spans="1:1" x14ac:dyDescent="0.2">
      <c r="A33" s="35" t="str">
        <f>'compile results'!E46</f>
        <v xml:space="preserve">- flh_solar_pv_solar_radiation_max = </v>
      </c>
    </row>
    <row r="34" spans="1:1" x14ac:dyDescent="0.2">
      <c r="A34" s="35" t="str">
        <f>'compile results'!E47</f>
        <v xml:space="preserve">- total_land_area = </v>
      </c>
    </row>
    <row r="35" spans="1:1" x14ac:dyDescent="0.2">
      <c r="A35" s="35" t="str">
        <f>'compile results'!E48</f>
        <v xml:space="preserve">- number_of_inhabitants = </v>
      </c>
    </row>
    <row r="36" spans="1:1" x14ac:dyDescent="0.2">
      <c r="A36" s="35" t="str">
        <f>'compile results'!E49</f>
        <v xml:space="preserve">- offshore_suitable_for_wind = </v>
      </c>
    </row>
    <row r="37" spans="1:1" x14ac:dyDescent="0.2">
      <c r="A37" s="35" t="str">
        <f>'compile results'!E50</f>
        <v xml:space="preserve">- other_emission_agriculture = </v>
      </c>
    </row>
    <row r="38" spans="1:1" x14ac:dyDescent="0.2">
      <c r="A38" s="35" t="str">
        <f>'compile results'!E51</f>
        <v xml:space="preserve">- other_emission_built_environment = </v>
      </c>
    </row>
    <row r="39" spans="1:1" x14ac:dyDescent="0.2">
      <c r="A39" s="35" t="str">
        <f>'compile results'!E52</f>
        <v xml:space="preserve">- other_emission_industry_energy = </v>
      </c>
    </row>
    <row r="40" spans="1:1" x14ac:dyDescent="0.2">
      <c r="A40" s="35" t="str">
        <f>'compile results'!E53</f>
        <v xml:space="preserve">- other_emission_transport = </v>
      </c>
    </row>
    <row r="41" spans="1:1" x14ac:dyDescent="0.2">
      <c r="A41" s="35" t="str">
        <f>'compile results'!E54</f>
        <v xml:space="preserve">- solar_pv_profile_1_share = </v>
      </c>
    </row>
    <row r="42" spans="1:1" x14ac:dyDescent="0.2">
      <c r="A42" s="35" t="str">
        <f>'compile results'!E55</f>
        <v xml:space="preserve">- solar_pv_profile_2_share = </v>
      </c>
    </row>
    <row r="43" spans="1:1" x14ac:dyDescent="0.2">
      <c r="A43" s="35" t="str">
        <f>'compile results'!E56</f>
        <v xml:space="preserve">- hydrogen_electrolysis_solar_pv_capacity_ratio = </v>
      </c>
    </row>
    <row r="44" spans="1:1" x14ac:dyDescent="0.2">
      <c r="A44" s="35" t="str">
        <f>'compile results'!E58</f>
        <v xml:space="preserve">- number_of_buildings = </v>
      </c>
    </row>
    <row r="45" spans="1:1" x14ac:dyDescent="0.2">
      <c r="A45" s="35" t="str">
        <f>'compile results'!E59</f>
        <v xml:space="preserve">- number_of_residences = </v>
      </c>
    </row>
    <row r="46" spans="1:1" x14ac:dyDescent="0.2">
      <c r="A46" s="35" t="str">
        <f>'compile results'!E60</f>
        <v>- number_of_apartments = 0</v>
      </c>
    </row>
    <row r="47" spans="1:1" x14ac:dyDescent="0.2">
      <c r="A47" s="35" t="str">
        <f>'compile results'!E61</f>
        <v>- number_of_corner_houses = 0</v>
      </c>
    </row>
    <row r="48" spans="1:1" x14ac:dyDescent="0.2">
      <c r="A48" s="35" t="str">
        <f>'compile results'!E62</f>
        <v>- number_of_detached_houses = 0</v>
      </c>
    </row>
    <row r="49" spans="1:1" x14ac:dyDescent="0.2">
      <c r="A49" s="35" t="str">
        <f>'compile results'!E63</f>
        <v>- number_of_semi_detached_houses = 0</v>
      </c>
    </row>
    <row r="50" spans="1:1" x14ac:dyDescent="0.2">
      <c r="A50" s="35" t="str">
        <f>'compile results'!E64</f>
        <v>- number_of_terraced_houses = 0</v>
      </c>
    </row>
    <row r="51" spans="1:1" x14ac:dyDescent="0.2">
      <c r="A51" s="35" t="str">
        <f>'compile results'!E65</f>
        <v xml:space="preserve">- typical_useful_demand_space_heating_apartment = </v>
      </c>
    </row>
    <row r="52" spans="1:1" x14ac:dyDescent="0.2">
      <c r="A52" s="35" t="str">
        <f>'compile results'!E66</f>
        <v xml:space="preserve">- typical_useful_demand_space_heating_corner_house = </v>
      </c>
    </row>
    <row r="53" spans="1:1" x14ac:dyDescent="0.2">
      <c r="A53" s="35" t="str">
        <f>'compile results'!E67</f>
        <v xml:space="preserve">- typical_useful_demand_space_heating_detached_house = </v>
      </c>
    </row>
    <row r="54" spans="1:1" x14ac:dyDescent="0.2">
      <c r="A54" s="35" t="str">
        <f>'compile results'!E68</f>
        <v xml:space="preserve">- typical_useful_demand_space_heating_semi_detached_house = </v>
      </c>
    </row>
    <row r="55" spans="1:1" x14ac:dyDescent="0.2">
      <c r="A55" s="35" t="str">
        <f>'compile results'!E69</f>
        <v xml:space="preserve">- typical_useful_demand_space_heating_terraced_house = </v>
      </c>
    </row>
    <row r="56" spans="1:1" x14ac:dyDescent="0.2">
      <c r="A56" s="35" t="str">
        <f>'compile results'!E70</f>
        <v xml:space="preserve">- typical_roof_surface_apartment_available_for_pv = </v>
      </c>
    </row>
    <row r="57" spans="1:1" x14ac:dyDescent="0.2">
      <c r="A57" s="35" t="str">
        <f>'compile results'!E71</f>
        <v xml:space="preserve">- typical_roof_surface_corner_house_available_for_pv = </v>
      </c>
    </row>
    <row r="58" spans="1:1" x14ac:dyDescent="0.2">
      <c r="A58" s="35" t="str">
        <f>'compile results'!E72</f>
        <v xml:space="preserve">- typical_roof_surface_detached_house_available_for_pv = </v>
      </c>
    </row>
    <row r="59" spans="1:1" x14ac:dyDescent="0.2">
      <c r="A59" s="35" t="str">
        <f>'compile results'!E73</f>
        <v xml:space="preserve">- typical_roof_surface_semi_detached_house_available_for_pv = </v>
      </c>
    </row>
    <row r="60" spans="1:1" x14ac:dyDescent="0.2">
      <c r="A60" s="35" t="str">
        <f>'compile results'!E74</f>
        <v xml:space="preserve">- typical_roof_surface_terraced_house_available_for_pv = </v>
      </c>
    </row>
    <row r="61" spans="1:1" x14ac:dyDescent="0.2">
      <c r="A61" s="35" t="str">
        <f>'compile results'!E75</f>
        <v xml:space="preserve">- heat_demand_reduction_medium_insulation_apartments = </v>
      </c>
    </row>
    <row r="62" spans="1:1" x14ac:dyDescent="0.2">
      <c r="A62" s="35" t="str">
        <f>'compile results'!E76</f>
        <v xml:space="preserve">- heat_demand_reduction_medium_insulation_corner_house = </v>
      </c>
    </row>
    <row r="63" spans="1:1" x14ac:dyDescent="0.2">
      <c r="A63" s="35" t="str">
        <f>'compile results'!E77</f>
        <v xml:space="preserve">- heat_demand_reduction_medium_insulation_detached_house = </v>
      </c>
    </row>
    <row r="64" spans="1:1" x14ac:dyDescent="0.2">
      <c r="A64" s="35" t="str">
        <f>'compile results'!E78</f>
        <v xml:space="preserve">- heat_demand_reduction_medium_insulation_semi_detached_house = </v>
      </c>
    </row>
    <row r="65" spans="1:1" x14ac:dyDescent="0.2">
      <c r="A65" s="35" t="str">
        <f>'compile results'!E79</f>
        <v xml:space="preserve">- heat_demand_reduction_medium_insulation_terraced_house = </v>
      </c>
    </row>
    <row r="66" spans="1:1" x14ac:dyDescent="0.2">
      <c r="A66" s="35" t="str">
        <f>'compile results'!E80</f>
        <v xml:space="preserve">- heat_demand_reduction_high_insulation_apartments = </v>
      </c>
    </row>
    <row r="67" spans="1:1" x14ac:dyDescent="0.2">
      <c r="A67" s="35" t="str">
        <f>'compile results'!E81</f>
        <v xml:space="preserve">- heat_demand_reduction_high_insulation_corner_house = </v>
      </c>
    </row>
    <row r="68" spans="1:1" x14ac:dyDescent="0.2">
      <c r="A68" s="35" t="str">
        <f>'compile results'!E82</f>
        <v xml:space="preserve">- heat_demand_reduction_high_insulation_detached_house = </v>
      </c>
    </row>
    <row r="69" spans="1:1" x14ac:dyDescent="0.2">
      <c r="A69" s="35" t="str">
        <f>'compile results'!E83</f>
        <v xml:space="preserve">- heat_demand_reduction_high_insulation_semi_detached_house = </v>
      </c>
    </row>
    <row r="70" spans="1:1" x14ac:dyDescent="0.2">
      <c r="A70" s="35" t="str">
        <f>'compile results'!E84</f>
        <v xml:space="preserve">- heat_demand_reduction_high_insulation_terraced_house = </v>
      </c>
    </row>
    <row r="71" spans="1:1" x14ac:dyDescent="0.2">
      <c r="A71" s="35" t="str">
        <f>'compile results'!E85</f>
        <v xml:space="preserve">- insulation_apartments_start_value = </v>
      </c>
    </row>
    <row r="72" spans="1:1" x14ac:dyDescent="0.2">
      <c r="A72" s="35" t="str">
        <f>'compile results'!E86</f>
        <v xml:space="preserve">- insulation_corner_houses_start_value = </v>
      </c>
    </row>
    <row r="73" spans="1:1" x14ac:dyDescent="0.2">
      <c r="A73" s="35" t="str">
        <f>'compile results'!E87</f>
        <v xml:space="preserve">- insulation_detached_houses_start_value = </v>
      </c>
    </row>
    <row r="74" spans="1:1" x14ac:dyDescent="0.2">
      <c r="A74" s="35" t="str">
        <f>'compile results'!E88</f>
        <v xml:space="preserve">- insulation_semi_detached_houses_start_value = </v>
      </c>
    </row>
    <row r="75" spans="1:1" x14ac:dyDescent="0.2">
      <c r="A75" s="35" t="str">
        <f>'compile results'!E89</f>
        <v xml:space="preserve">- insulation_terraced_houses_start_value = </v>
      </c>
    </row>
    <row r="76" spans="1:1" x14ac:dyDescent="0.2">
      <c r="A76" s="35" t="e">
        <f>'compile results'!E90</f>
        <v>#DIV/0!</v>
      </c>
    </row>
    <row r="77" spans="1:1" x14ac:dyDescent="0.2">
      <c r="A77" s="35" t="e">
        <f>'compile results'!E91</f>
        <v>#DIV/0!</v>
      </c>
    </row>
    <row r="78" spans="1:1" x14ac:dyDescent="0.2">
      <c r="A78" s="35" t="str">
        <f>'compile results'!E92</f>
        <v>- insulation_apartments_high_share = 0</v>
      </c>
    </row>
    <row r="79" spans="1:1" x14ac:dyDescent="0.2">
      <c r="A79" s="35" t="e">
        <f>'compile results'!E93</f>
        <v>#DIV/0!</v>
      </c>
    </row>
    <row r="80" spans="1:1" x14ac:dyDescent="0.2">
      <c r="A80" s="35" t="e">
        <f>'compile results'!E94</f>
        <v>#DIV/0!</v>
      </c>
    </row>
    <row r="81" spans="1:1" x14ac:dyDescent="0.2">
      <c r="A81" s="35" t="str">
        <f>'compile results'!E95</f>
        <v>- insulation_corner_houses_high_share = 0</v>
      </c>
    </row>
    <row r="82" spans="1:1" x14ac:dyDescent="0.2">
      <c r="A82" s="35" t="e">
        <f>'compile results'!E96</f>
        <v>#DIV/0!</v>
      </c>
    </row>
    <row r="83" spans="1:1" x14ac:dyDescent="0.2">
      <c r="A83" s="35" t="e">
        <f>'compile results'!E97</f>
        <v>#DIV/0!</v>
      </c>
    </row>
    <row r="84" spans="1:1" x14ac:dyDescent="0.2">
      <c r="A84" s="35" t="str">
        <f>'compile results'!E98</f>
        <v>- insulation_detached_houses_high_share = 0</v>
      </c>
    </row>
    <row r="85" spans="1:1" x14ac:dyDescent="0.2">
      <c r="A85" s="35" t="e">
        <f>'compile results'!E99</f>
        <v>#DIV/0!</v>
      </c>
    </row>
    <row r="86" spans="1:1" x14ac:dyDescent="0.2">
      <c r="A86" s="35" t="e">
        <f>'compile results'!E100</f>
        <v>#DIV/0!</v>
      </c>
    </row>
    <row r="87" spans="1:1" x14ac:dyDescent="0.2">
      <c r="A87" s="35" t="str">
        <f>'compile results'!E101</f>
        <v>- insulation_semi_detached_houses_high_share = 0</v>
      </c>
    </row>
    <row r="88" spans="1:1" x14ac:dyDescent="0.2">
      <c r="A88" s="35" t="e">
        <f>'compile results'!E102</f>
        <v>#DIV/0!</v>
      </c>
    </row>
    <row r="89" spans="1:1" x14ac:dyDescent="0.2">
      <c r="A89" s="35" t="e">
        <f>'compile results'!E103</f>
        <v>#DIV/0!</v>
      </c>
    </row>
    <row r="90" spans="1:1" x14ac:dyDescent="0.2">
      <c r="A90" s="35" t="str">
        <f>'compile results'!E104</f>
        <v>- insulation_terraced_houses_high_share = 0</v>
      </c>
    </row>
    <row r="91" spans="1:1" x14ac:dyDescent="0.2">
      <c r="A91" s="35" t="str">
        <f>'compile results'!E105</f>
        <v xml:space="preserve">- residences_roof_surface_available_for_pv = </v>
      </c>
    </row>
    <row r="92" spans="1:1" x14ac:dyDescent="0.2">
      <c r="A92" s="35" t="str">
        <f>'compile results'!E106</f>
        <v xml:space="preserve">- buildings_roof_surface_available_for_pv = </v>
      </c>
    </row>
    <row r="93" spans="1:1" x14ac:dyDescent="0.2">
      <c r="A93" s="35" t="str">
        <f>'compile results'!E107</f>
        <v xml:space="preserve">- insulation_buildings_start_value = </v>
      </c>
    </row>
    <row r="94" spans="1:1" x14ac:dyDescent="0.2">
      <c r="A94" s="35" t="str">
        <f>'compile results'!E108</f>
        <v xml:space="preserve">- heat_demand_reduction_high_insulation_buildings = </v>
      </c>
    </row>
    <row r="95" spans="1:1" x14ac:dyDescent="0.2">
      <c r="A95" s="35" t="str">
        <f>'compile results'!E111</f>
        <v xml:space="preserve">- co2_emission_1990 = </v>
      </c>
    </row>
    <row r="96" spans="1:1" x14ac:dyDescent="0.2">
      <c r="A96" s="35" t="str">
        <f>'compile results'!E112</f>
        <v xml:space="preserve">- co2_emission_1990_aviation_bunkers = </v>
      </c>
    </row>
    <row r="97" spans="1:1" x14ac:dyDescent="0.2">
      <c r="A97" s="35" t="str">
        <f>'compile results'!E113</f>
        <v xml:space="preserve">- co2_emission_1990_marine_bunkers = </v>
      </c>
    </row>
    <row r="98" spans="1:1" x14ac:dyDescent="0.2">
      <c r="A98" s="35" t="str">
        <f>'compile results'!E114</f>
        <v xml:space="preserve">- co2_percentage_free = </v>
      </c>
    </row>
    <row r="99" spans="1:1" x14ac:dyDescent="0.2">
      <c r="A99" s="35" t="str">
        <f>'compile results'!E115</f>
        <v xml:space="preserve">- co2_price = </v>
      </c>
    </row>
    <row r="100" spans="1:1" x14ac:dyDescent="0.2">
      <c r="A100" s="35" t="str">
        <f>'compile results'!E118</f>
        <v xml:space="preserve">- economic_multiplier = </v>
      </c>
    </row>
    <row r="101" spans="1:1" x14ac:dyDescent="0.2">
      <c r="A101" s="35" t="str">
        <f>'compile results'!E119</f>
        <v xml:space="preserve">- employment_fraction_production = </v>
      </c>
    </row>
    <row r="102" spans="1:1" x14ac:dyDescent="0.2">
      <c r="A102" s="35" t="str">
        <f>'compile results'!E120</f>
        <v xml:space="preserve">- employment_local_fraction = </v>
      </c>
    </row>
    <row r="103" spans="1:1" x14ac:dyDescent="0.2">
      <c r="A103" s="35" t="str">
        <f>'compile results'!E121</f>
        <v xml:space="preserve">- man_hours_per_man_year = </v>
      </c>
    </row>
    <row r="104" spans="1:1" x14ac:dyDescent="0.2">
      <c r="A104" s="35" t="str">
        <f>'compile results'!E122</f>
        <v xml:space="preserve">- buildings_insulation_employment_constant = </v>
      </c>
    </row>
    <row r="105" spans="1:1" x14ac:dyDescent="0.2">
      <c r="A105" s="35" t="str">
        <f>'compile results'!E123</f>
        <v xml:space="preserve">- households_insulation_employment_constant = </v>
      </c>
    </row>
    <row r="106" spans="1:1" x14ac:dyDescent="0.2">
      <c r="A106" s="35" t="str">
        <f>'compile results'!E126</f>
        <v xml:space="preserve">- lv_net_capacity_per_step = </v>
      </c>
    </row>
    <row r="107" spans="1:1" x14ac:dyDescent="0.2">
      <c r="A107" s="35" t="str">
        <f>'compile results'!E127</f>
        <v xml:space="preserve">- lv_net_costs_per_capacity_step = </v>
      </c>
    </row>
    <row r="108" spans="1:1" x14ac:dyDescent="0.2">
      <c r="A108" s="35" t="str">
        <f>'compile results'!E128</f>
        <v xml:space="preserve">- lv_net_spare_capacity = </v>
      </c>
    </row>
    <row r="109" spans="1:1" x14ac:dyDescent="0.2">
      <c r="A109" s="35" t="str">
        <f>'compile results'!E129</f>
        <v xml:space="preserve">- lv_net_total_costs_present = </v>
      </c>
    </row>
    <row r="110" spans="1:1" x14ac:dyDescent="0.2">
      <c r="A110" s="35" t="str">
        <f>'compile results'!E130</f>
        <v xml:space="preserve">- lv_mv_trafo_capacity_per_step = </v>
      </c>
    </row>
    <row r="111" spans="1:1" x14ac:dyDescent="0.2">
      <c r="A111" s="35" t="str">
        <f>'compile results'!E131</f>
        <v xml:space="preserve">- lv_mv_trafo_costs_per_capacity_step = </v>
      </c>
    </row>
    <row r="112" spans="1:1" x14ac:dyDescent="0.2">
      <c r="A112" s="35" t="str">
        <f>'compile results'!E132</f>
        <v xml:space="preserve">- lv_mv_trafo_spare_capacity = </v>
      </c>
    </row>
    <row r="113" spans="1:1" x14ac:dyDescent="0.2">
      <c r="A113" s="35" t="str">
        <f>'compile results'!E133</f>
        <v xml:space="preserve">- lv_mv_trafo_total_costs_present = </v>
      </c>
    </row>
    <row r="114" spans="1:1" x14ac:dyDescent="0.2">
      <c r="A114" s="35" t="str">
        <f>'compile results'!E134</f>
        <v xml:space="preserve">- mv_net_capacity_per_step = </v>
      </c>
    </row>
    <row r="115" spans="1:1" x14ac:dyDescent="0.2">
      <c r="A115" s="35" t="str">
        <f>'compile results'!E135</f>
        <v xml:space="preserve">- mv_net_costs_per_capacity_step = </v>
      </c>
    </row>
    <row r="116" spans="1:1" x14ac:dyDescent="0.2">
      <c r="A116" s="35" t="str">
        <f>'compile results'!E136</f>
        <v xml:space="preserve">- mv_net_spare_capacity = </v>
      </c>
    </row>
    <row r="117" spans="1:1" x14ac:dyDescent="0.2">
      <c r="A117" s="35" t="str">
        <f>'compile results'!E137</f>
        <v xml:space="preserve">- mv_net_total_costs_present = </v>
      </c>
    </row>
    <row r="118" spans="1:1" x14ac:dyDescent="0.2">
      <c r="A118" s="35" t="str">
        <f>'compile results'!E138</f>
        <v xml:space="preserve">- mv_hv_trafo_capacity_per_step = </v>
      </c>
    </row>
    <row r="119" spans="1:1" x14ac:dyDescent="0.2">
      <c r="A119" s="35" t="str">
        <f>'compile results'!E139</f>
        <v xml:space="preserve">- mv_hv_trafo_costs_per_capacity_step = </v>
      </c>
    </row>
    <row r="120" spans="1:1" x14ac:dyDescent="0.2">
      <c r="A120" s="35" t="str">
        <f>'compile results'!E140</f>
        <v xml:space="preserve">- mv_hv_trafo_spare_capacity = </v>
      </c>
    </row>
    <row r="121" spans="1:1" x14ac:dyDescent="0.2">
      <c r="A121" s="35" t="str">
        <f>'compile results'!E141</f>
        <v xml:space="preserve">- mv_hv_trafo_total_costs_present = </v>
      </c>
    </row>
    <row r="122" spans="1:1" x14ac:dyDescent="0.2">
      <c r="A122" s="35" t="str">
        <f>'compile results'!E142</f>
        <v xml:space="preserve">- hv_net_capacity_per_step = </v>
      </c>
    </row>
    <row r="123" spans="1:1" x14ac:dyDescent="0.2">
      <c r="A123" s="35" t="str">
        <f>'compile results'!E143</f>
        <v xml:space="preserve">- hv_net_costs_per_capacity_step = </v>
      </c>
    </row>
    <row r="124" spans="1:1" x14ac:dyDescent="0.2">
      <c r="A124" s="35" t="str">
        <f>'compile results'!E144</f>
        <v xml:space="preserve">- hv_net_spare_capacity = </v>
      </c>
    </row>
    <row r="125" spans="1:1" x14ac:dyDescent="0.2">
      <c r="A125" s="35" t="str">
        <f>'compile results'!E145</f>
        <v xml:space="preserve">- hv_net_total_costs_present = </v>
      </c>
    </row>
    <row r="126" spans="1:1" x14ac:dyDescent="0.2">
      <c r="A126" s="35" t="str">
        <f>'compile results'!E146</f>
        <v xml:space="preserve">- interconnection_net_costs_present = </v>
      </c>
    </row>
    <row r="127" spans="1:1" x14ac:dyDescent="0.2">
      <c r="A127" s="35" t="str">
        <f>'compile results'!E147</f>
        <v xml:space="preserve">- interconnector_capacity = </v>
      </c>
    </row>
    <row r="128" spans="1:1" x14ac:dyDescent="0.2">
      <c r="A128" s="35" t="str">
        <f>'compile results'!E148</f>
        <v xml:space="preserve">- offshore_net_costs_present = </v>
      </c>
    </row>
    <row r="129" spans="1:1" x14ac:dyDescent="0.2">
      <c r="A129" s="35" t="str">
        <f>'compile results'!E149</f>
        <v xml:space="preserve">- annual_infrastructure_cost_gas = </v>
      </c>
    </row>
    <row r="130" spans="1:1" x14ac:dyDescent="0.2">
      <c r="A130" s="35" t="str">
        <f>'compile results'!E151</f>
        <v xml:space="preserve">- heat_share_of_apartments_with_block_heating = </v>
      </c>
    </row>
    <row r="131" spans="1:1" x14ac:dyDescent="0.2">
      <c r="A131" s="35" t="str">
        <f>'compile results'!E152</f>
        <v xml:space="preserve">- heat_length_of_distribution_pipelines_in_meter_per_residence_object_first_bracket = </v>
      </c>
    </row>
    <row r="132" spans="1:1" x14ac:dyDescent="0.2">
      <c r="A132" s="35" t="str">
        <f>'compile results'!E153</f>
        <v xml:space="preserve">- heat_length_of_distribution_pipelines_in_meter_per_residence_object_second_bracket = </v>
      </c>
    </row>
    <row r="133" spans="1:1" x14ac:dyDescent="0.2">
      <c r="A133" s="35" t="str">
        <f>'compile results'!E154</f>
        <v xml:space="preserve">- heat_length_of_distribution_pipelines_in_meter_per_residence_object_third_bracket = </v>
      </c>
    </row>
    <row r="134" spans="1:1" x14ac:dyDescent="0.2">
      <c r="A134" s="35" t="str">
        <f>'compile results'!E155</f>
        <v xml:space="preserve">- heat_length_of_distribution_pipelines_in_meter_per_residence_object_fourth_bracket = </v>
      </c>
    </row>
    <row r="135" spans="1:1" x14ac:dyDescent="0.2">
      <c r="A135" s="35" t="str">
        <f>'compile results'!E156</f>
        <v xml:space="preserve">- heat_length_of_distribution_pipelines_in_meter_per_residence_object_fifth_bracket = </v>
      </c>
    </row>
    <row r="136" spans="1:1" x14ac:dyDescent="0.2">
      <c r="A136" s="35" t="str">
        <f>'compile results'!E157</f>
        <v xml:space="preserve">- heat_length_of_connection_pipelines_in_meter_per_residence_first_bracket = </v>
      </c>
    </row>
    <row r="137" spans="1:1" x14ac:dyDescent="0.2">
      <c r="A137" s="35" t="str">
        <f>'compile results'!E158</f>
        <v xml:space="preserve">- heat_length_of_connection_pipelines_in_meter_per_residence_second_bracket = </v>
      </c>
    </row>
    <row r="138" spans="1:1" x14ac:dyDescent="0.2">
      <c r="A138" s="35" t="str">
        <f>'compile results'!E159</f>
        <v xml:space="preserve">- heat_length_of_connection_pipelines_in_meter_per_residence_third_bracket = </v>
      </c>
    </row>
    <row r="139" spans="1:1" x14ac:dyDescent="0.2">
      <c r="A139" s="35" t="str">
        <f>'compile results'!E160</f>
        <v xml:space="preserve">- heat_length_of_connection_pipelines_in_meter_per_residence_fourth_bracket = </v>
      </c>
    </row>
    <row r="140" spans="1:1" x14ac:dyDescent="0.2">
      <c r="A140" s="35" t="str">
        <f>'compile results'!E161</f>
        <v xml:space="preserve">- heat_length_of_connection_pipelines_in_meter_per_residence_fifth_bracket = </v>
      </c>
    </row>
    <row r="141" spans="1:1" x14ac:dyDescent="0.2">
      <c r="A141" s="35" t="str">
        <f>'compile results'!E162</f>
        <v xml:space="preserve">- heat_households_indoor_pipelines_investment_costs_with_block_heating_eur = </v>
      </c>
    </row>
    <row r="142" spans="1:1" x14ac:dyDescent="0.2">
      <c r="A142" s="35" t="str">
        <f>'compile results'!E163</f>
        <v xml:space="preserve">- heat_households_indoor_pipelines_investment_costs_without_block_heating_eur = </v>
      </c>
    </row>
    <row r="143" spans="1:1" x14ac:dyDescent="0.2">
      <c r="A143" s="35" t="str">
        <f>'compile results'!E164</f>
        <v xml:space="preserve">- heat_buildings_indoor_investment_costs_eur_per_kw = </v>
      </c>
    </row>
    <row r="144" spans="1:1" x14ac:dyDescent="0.2">
      <c r="A144" s="35" t="str">
        <f>'compile results'!E165</f>
        <v xml:space="preserve">- heat_buildings_heat_meter_investment_costs_eur_per_kw = </v>
      </c>
    </row>
    <row r="145" spans="1:1" x14ac:dyDescent="0.2">
      <c r="A145" s="35" t="str">
        <f>'compile results'!E166</f>
        <v xml:space="preserve">- heat_buildings_heat_meter_investment_costs_eur_per_connection = </v>
      </c>
    </row>
    <row r="146" spans="1:1" x14ac:dyDescent="0.2">
      <c r="A146" s="35" t="str">
        <f>'compile results'!E167</f>
        <v xml:space="preserve">- heat_exchanger_station_investment_costs_eur_per_kw = </v>
      </c>
    </row>
    <row r="147" spans="1:1" x14ac:dyDescent="0.2">
      <c r="A147" s="35" t="str">
        <f>'compile results'!E168</f>
        <v xml:space="preserve">- heat_sub_station_investment_costs_eur_per_kw = </v>
      </c>
    </row>
    <row r="148" spans="1:1" x14ac:dyDescent="0.2">
      <c r="A148" s="35" t="str">
        <f>'compile results'!E169</f>
        <v xml:space="preserve">- heat_distribution_pipelines_investment_costs_eur_per_meter = </v>
      </c>
    </row>
    <row r="149" spans="1:1" x14ac:dyDescent="0.2">
      <c r="A149" s="35" t="str">
        <f>'compile results'!E170</f>
        <v xml:space="preserve">- heat_primary_pipelines_investment_costs_per_kw = </v>
      </c>
    </row>
    <row r="150" spans="1:1" x14ac:dyDescent="0.2">
      <c r="A150" s="35" t="str">
        <f>'compile results'!E171</f>
        <v xml:space="preserve">- heat_yearly_indoor_infrastructure_maintenance_costs_factor = </v>
      </c>
    </row>
    <row r="151" spans="1:1" x14ac:dyDescent="0.2">
      <c r="A151" s="35" t="str">
        <f>'compile results'!E172</f>
        <v xml:space="preserve">- heat_yearly_outdoor_infrastructure_maintenance_costs_factor = </v>
      </c>
    </row>
    <row r="152" spans="1:1" x14ac:dyDescent="0.2">
      <c r="A152" s="35" t="str">
        <f>'compile results'!E174</f>
        <v xml:space="preserve">- number_of_cars = </v>
      </c>
    </row>
    <row r="153" spans="1:1" x14ac:dyDescent="0.2">
      <c r="A153" s="35" t="str">
        <f>'compile results'!E175</f>
        <v xml:space="preserve">- electric_vehicle_profile_1_share = </v>
      </c>
    </row>
    <row r="154" spans="1:1" x14ac:dyDescent="0.2">
      <c r="A154" s="35" t="str">
        <f>'compile results'!E176</f>
        <v xml:space="preserve">- electric_vehicle_profile_2_share = </v>
      </c>
    </row>
    <row r="155" spans="1:1" x14ac:dyDescent="0.2">
      <c r="A155" s="35" t="str">
        <f>'compile results'!E177</f>
        <v xml:space="preserve">- electric_vehicle_profile_3_share = </v>
      </c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</sheetData>
  <sortState xmlns:xlrd2="http://schemas.microsoft.com/office/spreadsheetml/2017/richdata2" ref="A22:A70">
    <sortCondition ref="A22:A70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Michiel den Haan</cp:lastModifiedBy>
  <dcterms:created xsi:type="dcterms:W3CDTF">2013-10-22T09:22:55Z</dcterms:created>
  <dcterms:modified xsi:type="dcterms:W3CDTF">2020-02-25T16:57:22Z</dcterms:modified>
</cp:coreProperties>
</file>