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061C2A18-DD04-B44E-BB67-B32A1FE0531B}" xr6:coauthVersionLast="47" xr6:coauthVersionMax="47" xr10:uidLastSave="{00000000-0000-0000-0000-000000000000}"/>
  <bookViews>
    <workbookView xWindow="0" yWindow="500" windowWidth="19200" windowHeight="2110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2" l="1"/>
  <c r="F8" i="13"/>
  <c r="F9" i="13"/>
  <c r="E17" i="12"/>
  <c r="H12" i="13"/>
  <c r="F12" i="13" s="1"/>
  <c r="H11" i="13"/>
  <c r="F11" i="13" s="1"/>
  <c r="E16" i="12" s="1"/>
  <c r="H18" i="13" l="1"/>
  <c r="F18" i="13" s="1"/>
  <c r="E24" i="12" s="1"/>
  <c r="H15" i="13"/>
  <c r="F15" i="13" s="1"/>
  <c r="E20" i="12" s="1"/>
  <c r="H9" i="13"/>
  <c r="E14" i="12" s="1"/>
  <c r="H8" i="13"/>
  <c r="E13" i="12" s="1"/>
  <c r="H7" i="13"/>
  <c r="F7" i="13" s="1"/>
  <c r="E12" i="12" s="1"/>
  <c r="E79" i="20" l="1"/>
  <c r="E67" i="20"/>
  <c r="E68" i="20" s="1"/>
  <c r="E13" i="20"/>
  <c r="E16" i="20"/>
  <c r="E17" i="20" s="1"/>
  <c r="E42" i="20"/>
  <c r="E18" i="20" l="1"/>
</calcChain>
</file>

<file path=xl/sharedStrings.xml><?xml version="1.0" encoding="utf-8"?>
<sst xmlns="http://schemas.openxmlformats.org/spreadsheetml/2006/main" count="196" uniqueCount="135">
  <si>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</si>
  <si>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</si>
  <si>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</si>
  <si>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</si>
  <si>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</si>
  <si>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</si>
  <si>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</si>
  <si>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</si>
  <si>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</si>
  <si>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</si>
  <si>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</si>
  <si>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</si>
  <si>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</si>
  <si>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</si>
  <si>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</si>
  <si>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</si>
  <si>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Date published</t>
  </si>
  <si>
    <t>Date retrieved</t>
  </si>
  <si>
    <t>Attribute</t>
  </si>
  <si>
    <t>euro</t>
  </si>
  <si>
    <t>free_co2_factor</t>
  </si>
  <si>
    <t>initial_investment</t>
  </si>
  <si>
    <t>fixed_operation_and_maintenance_costs_per_year</t>
  </si>
  <si>
    <t>technical_lifetime</t>
  </si>
  <si>
    <t>Fixed operational and maintenance costs per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</si>
  <si>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</si>
  <si>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</si>
  <si>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</si>
  <si>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</si>
  <si>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</si>
  <si>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</si>
  <si>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</si>
  <si>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</si>
  <si>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</si>
  <si>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</si>
  <si>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</si>
  <si>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</si>
  <si>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</si>
  <si>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</si>
  <si>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</si>
  <si>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</si>
  <si>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</si>
  <si>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</si>
  <si>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</si>
  <si>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</si>
  <si>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</si>
  <si>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</si>
  <si>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</si>
  <si>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</si>
  <si>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</si>
  <si>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r>
      <t>output.</t>
    </r>
    <r>
      <rPr>
        <sz val="12"/>
        <color theme="1"/>
        <rFont val="Calibri"/>
        <family val="2"/>
        <scheme val="minor"/>
      </rPr>
      <t>hydrogen</t>
    </r>
  </si>
  <si>
    <t>MW</t>
  </si>
  <si>
    <t>availability</t>
  </si>
  <si>
    <t>euro/FLH</t>
  </si>
  <si>
    <t>wacc</t>
  </si>
  <si>
    <t>Weighted average cost of capita</t>
  </si>
  <si>
    <t>takes_part_in_ets</t>
  </si>
  <si>
    <t>yes=1, no=0</t>
  </si>
  <si>
    <t>construction_time</t>
  </si>
  <si>
    <t xml:space="preserve">Construction time of the plant </t>
  </si>
  <si>
    <t>Technical lifetime of the plant</t>
  </si>
  <si>
    <t>Construction time</t>
  </si>
  <si>
    <t>output.hydrogen</t>
  </si>
  <si>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</si>
  <si>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</si>
  <si>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</si>
  <si>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</si>
  <si>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</si>
  <si>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</si>
  <si>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</si>
  <si>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</si>
  <si>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</si>
  <si>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</si>
  <si>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</si>
  <si>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</si>
  <si>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</si>
  <si>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</si>
  <si>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</si>
  <si>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Quintel assumption</t>
  </si>
  <si>
    <t>Mathijs Bijkerk</t>
  </si>
  <si>
    <t>input.ammonia</t>
  </si>
  <si>
    <t>No CCS unit for this plant</t>
  </si>
  <si>
    <t xml:space="preserve">Initial investment costs </t>
  </si>
  <si>
    <t xml:space="preserve">Fixed operational and maintenance costs </t>
  </si>
  <si>
    <t>Variable operational and maintenance costs</t>
  </si>
  <si>
    <t>Comment</t>
  </si>
  <si>
    <t>Ecuit, STFC, Engie &amp; Siemens</t>
  </si>
  <si>
    <t>For central cracking of ammonia to hydrogen this study assumes a 200 t/d production plant</t>
  </si>
  <si>
    <t>A reformer is used to crack the ammonia</t>
  </si>
  <si>
    <t>The plant operates with ammonia as a feedstock, ammonia and hydrogen mix as fuel and additional electricity input</t>
  </si>
  <si>
    <t>Overall efficiency</t>
  </si>
  <si>
    <t>Electricity input</t>
  </si>
  <si>
    <t>GWh/y</t>
  </si>
  <si>
    <t>Feedstock input</t>
  </si>
  <si>
    <t>Fuel input</t>
  </si>
  <si>
    <t>100% ammonia</t>
  </si>
  <si>
    <t>85% ammonia 15% hydrogen</t>
  </si>
  <si>
    <t>Total efficiency of the large-scale ammonia cracking plant based on LHV</t>
  </si>
  <si>
    <t>Input of electricity or hydrogen in the ammonia cracker would produce a circularity in the graph. To prevent this it is assumed that all energy inputs are ammonia</t>
  </si>
  <si>
    <t>General assumptions about the hydrogen production plant</t>
  </si>
  <si>
    <t>t/d</t>
  </si>
  <si>
    <t>MJ/kg</t>
  </si>
  <si>
    <t>ETM carrier attribute</t>
  </si>
  <si>
    <t>Hydrogen output capacity</t>
  </si>
  <si>
    <t>Hydrogen energy content</t>
  </si>
  <si>
    <t>MJ/d</t>
  </si>
  <si>
    <t>Seconds in a day</t>
  </si>
  <si>
    <t>s/d</t>
  </si>
  <si>
    <t>Using calculation of efficiency below</t>
  </si>
  <si>
    <t>Total capital investment</t>
  </si>
  <si>
    <t>Includes installation costs</t>
  </si>
  <si>
    <t>euro/£</t>
  </si>
  <si>
    <t>https://www.exchangerates.org.uk/GBP-EUR-spot-exchange-rates-history-2019.html#:~:text=This%20is%20the%20British%20Pound,rate%20in%202019%3A%201.1405%20EUR.</t>
  </si>
  <si>
    <t>mln £</t>
  </si>
  <si>
    <t>mln euro</t>
  </si>
  <si>
    <t>Included in initial investment</t>
  </si>
  <si>
    <t>Average exchange rate 2019</t>
  </si>
  <si>
    <t>For the central hydrogen production plant only the resulting hydrogen costs are given</t>
  </si>
  <si>
    <t>No breakdown of costs into O&amp;M components is given</t>
  </si>
  <si>
    <t>full_load_hours</t>
  </si>
  <si>
    <t>h/y</t>
  </si>
  <si>
    <t>Title</t>
  </si>
  <si>
    <t>Ammonia to Green Hydrogen Project</t>
  </si>
  <si>
    <t>Ecuity, STFC, Engie &amp; Siemens</t>
  </si>
  <si>
    <t>UK</t>
  </si>
  <si>
    <t>Oct 22</t>
  </si>
  <si>
    <t>https://assets.publishing.service.gov.uk/government/uploads/system/uploads/attachment_data/file/880826/HS420_-_Ecuity_-_Ammonia_to_Green_Hydrogen.pdf</t>
  </si>
  <si>
    <t>https://refman.energytransitionmodel.com/publications/2160</t>
  </si>
  <si>
    <t>flh/y</t>
  </si>
  <si>
    <t>Quintel assumption (see https://docs.energytransitionmodel.com/main/cost-wacc)</t>
  </si>
  <si>
    <t>Given 8760 h/y and 90% production rate</t>
  </si>
  <si>
    <t>Sourced from energy_hydrogen_steam_methane_reformer</t>
  </si>
  <si>
    <t>energy_hydrogen_ammonia_reformer_dispatchable</t>
  </si>
  <si>
    <t>hydrogen output capacity</t>
  </si>
  <si>
    <t>hydrogen_output_capacity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</si>
</sst>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name val="Calibri"/>
      <family val="2"/>
    </font>
    <font>
      <b/>
      <u/>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9" fontId="38" fillId="0" borderId="0" applyFont="0" applyFill="0" applyBorder="0" applyAlignment="0" applyProtection="0"/>
    <xf numFmtId="0" fontId="22" fillId="0" borderId="0" applyNumberFormat="0" applyFill="0" applyBorder="0" applyAlignment="0" applyProtection="0"/>
  </cellStyleXfs>
  <cellXfs count="203">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6" fillId="0" borderId="0" xfId="0" applyFont="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2" fontId="19" fillId="2" borderId="0" xfId="0" applyNumberFormat="1" applyFont="1" applyFill="1" applyAlignment="1">
      <alignment horizontal="right" vertical="center"/>
    </xf>
    <xf numFmtId="10" fontId="19" fillId="2" borderId="0" xfId="0" applyNumberFormat="1" applyFont="1" applyFill="1" applyAlignment="1">
      <alignment horizontal="left" vertical="center" indent="2"/>
    </xf>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xf numFmtId="0" fontId="31"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17" fontId="15" fillId="2" borderId="0" xfId="0" applyNumberFormat="1" applyFont="1" applyFill="1" applyAlignment="1">
      <alignment horizontal="right"/>
    </xf>
    <xf numFmtId="165" fontId="13"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11" fillId="0" borderId="0" xfId="0" applyFont="1"/>
    <xf numFmtId="0" fontId="11" fillId="2" borderId="18" xfId="0" applyFont="1" applyFill="1" applyBorder="1"/>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164" fontId="11" fillId="2" borderId="18" xfId="0" applyNumberFormat="1" applyFont="1" applyFill="1" applyBorder="1"/>
    <xf numFmtId="2" fontId="11" fillId="2" borderId="0" xfId="0" applyNumberFormat="1" applyFont="1" applyFill="1"/>
    <xf numFmtId="164" fontId="11" fillId="2" borderId="0" xfId="0" applyNumberFormat="1" applyFont="1" applyFill="1"/>
    <xf numFmtId="0" fontId="11" fillId="2" borderId="10" xfId="0" applyFont="1" applyFill="1" applyBorder="1"/>
    <xf numFmtId="0" fontId="11" fillId="2" borderId="11" xfId="0" applyFont="1" applyFill="1" applyBorder="1"/>
    <xf numFmtId="0" fontId="11" fillId="2" borderId="12" xfId="0" applyFont="1" applyFill="1" applyBorder="1"/>
    <xf numFmtId="165" fontId="11" fillId="0" borderId="0" xfId="0" applyNumberFormat="1" applyFont="1" applyAlignment="1">
      <alignment vertical="center"/>
    </xf>
    <xf numFmtId="164" fontId="11" fillId="2" borderId="18" xfId="0" applyNumberFormat="1" applyFont="1" applyFill="1" applyBorder="1" applyAlignment="1">
      <alignment horizontal="righ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0" borderId="0" xfId="0" applyFont="1" applyAlignment="1">
      <alignment vertical="top"/>
    </xf>
    <xf numFmtId="0" fontId="11" fillId="2" borderId="0" xfId="0" applyFont="1" applyFill="1" applyAlignment="1">
      <alignment vertical="top"/>
    </xf>
    <xf numFmtId="9" fontId="29" fillId="2" borderId="0" xfId="0" applyNumberFormat="1" applyFont="1" applyFill="1"/>
    <xf numFmtId="1" fontId="29" fillId="2" borderId="0" xfId="0" applyNumberFormat="1" applyFont="1" applyFill="1"/>
    <xf numFmtId="166" fontId="20" fillId="2" borderId="6" xfId="0" applyNumberFormat="1" applyFont="1" applyFill="1" applyBorder="1"/>
    <xf numFmtId="166" fontId="11" fillId="0" borderId="0" xfId="0" applyNumberFormat="1" applyFont="1"/>
    <xf numFmtId="166" fontId="25" fillId="0" borderId="0" xfId="0" applyNumberFormat="1" applyFont="1"/>
    <xf numFmtId="166" fontId="20" fillId="0" borderId="0" xfId="0" applyNumberFormat="1" applyFont="1"/>
    <xf numFmtId="166" fontId="20" fillId="2" borderId="5" xfId="0" applyNumberFormat="1" applyFont="1" applyFill="1" applyBorder="1"/>
    <xf numFmtId="0" fontId="10" fillId="2" borderId="0" xfId="0" applyFont="1" applyFill="1"/>
    <xf numFmtId="0" fontId="10" fillId="0" borderId="0" xfId="0" applyFont="1"/>
    <xf numFmtId="166" fontId="10" fillId="2" borderId="6" xfId="0" applyNumberFormat="1" applyFont="1" applyFill="1" applyBorder="1"/>
    <xf numFmtId="166" fontId="10" fillId="0" borderId="0" xfId="0" applyNumberFormat="1" applyFont="1"/>
    <xf numFmtId="166" fontId="10" fillId="2" borderId="5" xfId="0" applyNumberFormat="1" applyFont="1" applyFill="1" applyBorder="1"/>
    <xf numFmtId="0" fontId="35" fillId="12" borderId="0" xfId="0" applyFont="1" applyFill="1"/>
    <xf numFmtId="2" fontId="32" fillId="12" borderId="0" xfId="0" applyNumberFormat="1" applyFont="1" applyFill="1"/>
    <xf numFmtId="165" fontId="11" fillId="2" borderId="18" xfId="0" applyNumberFormat="1" applyFont="1" applyFill="1" applyBorder="1"/>
    <xf numFmtId="0" fontId="36" fillId="12" borderId="0" xfId="0" applyFont="1" applyFill="1"/>
    <xf numFmtId="2" fontId="8" fillId="2" borderId="18" xfId="0" applyNumberFormat="1" applyFont="1" applyFill="1" applyBorder="1" applyAlignment="1">
      <alignment horizontal="right" vertical="center"/>
    </xf>
    <xf numFmtId="0" fontId="37" fillId="2" borderId="0" xfId="0" applyFont="1" applyFill="1"/>
    <xf numFmtId="2" fontId="11" fillId="2" borderId="20" xfId="0" applyNumberFormat="1" applyFont="1" applyFill="1" applyBorder="1" applyAlignment="1">
      <alignment horizontal="right" vertical="center"/>
    </xf>
    <xf numFmtId="164" fontId="11" fillId="0" borderId="18" xfId="0" applyNumberFormat="1" applyFont="1" applyBorder="1" applyAlignment="1">
      <alignment horizontal="right" vertical="center"/>
    </xf>
    <xf numFmtId="166" fontId="19" fillId="2" borderId="0" xfId="0" applyNumberFormat="1" applyFont="1" applyFill="1" applyAlignment="1">
      <alignment horizontal="right" vertical="center"/>
    </xf>
    <xf numFmtId="49" fontId="8" fillId="2" borderId="0" xfId="0" applyNumberFormat="1" applyFont="1" applyFill="1"/>
    <xf numFmtId="0" fontId="7" fillId="0" borderId="0" xfId="0" applyFont="1"/>
    <xf numFmtId="166" fontId="6" fillId="0" borderId="0" xfId="0" applyNumberFormat="1" applyFont="1"/>
    <xf numFmtId="9" fontId="29" fillId="2" borderId="0" xfId="596" applyFont="1" applyFill="1" applyBorder="1"/>
    <xf numFmtId="167" fontId="29" fillId="2" borderId="0" xfId="596" applyNumberFormat="1" applyFont="1" applyFill="1" applyBorder="1"/>
    <xf numFmtId="0" fontId="29" fillId="2" borderId="0" xfId="0" applyFont="1" applyFill="1" applyAlignment="1">
      <alignment vertical="top"/>
    </xf>
    <xf numFmtId="0" fontId="5" fillId="2" borderId="0" xfId="0" applyFont="1" applyFill="1"/>
    <xf numFmtId="0" fontId="32" fillId="12" borderId="20" xfId="0" applyFont="1" applyFill="1" applyBorder="1"/>
    <xf numFmtId="0" fontId="3" fillId="0" borderId="0" xfId="0" applyFont="1"/>
    <xf numFmtId="2" fontId="20" fillId="2" borderId="18" xfId="0" applyNumberFormat="1" applyFont="1" applyFill="1" applyBorder="1"/>
    <xf numFmtId="0" fontId="3" fillId="2" borderId="18" xfId="0" applyFont="1" applyFill="1" applyBorder="1"/>
    <xf numFmtId="0" fontId="15" fillId="2" borderId="15" xfId="0" applyFont="1" applyFill="1" applyBorder="1"/>
    <xf numFmtId="0" fontId="15" fillId="2" borderId="5" xfId="0" applyFont="1" applyFill="1" applyBorder="1"/>
    <xf numFmtId="0" fontId="8" fillId="2" borderId="0" xfId="0" applyFont="1" applyFill="1"/>
    <xf numFmtId="49" fontId="9" fillId="2" borderId="0" xfId="0" applyNumberFormat="1" applyFont="1" applyFill="1"/>
    <xf numFmtId="0" fontId="15" fillId="2" borderId="10" xfId="0" applyFont="1" applyFill="1" applyBorder="1"/>
    <xf numFmtId="0" fontId="15" fillId="2" borderId="11" xfId="0" applyFont="1" applyFill="1" applyBorder="1"/>
    <xf numFmtId="49" fontId="15" fillId="2" borderId="11" xfId="0" applyNumberFormat="1" applyFont="1" applyFill="1" applyBorder="1"/>
    <xf numFmtId="0" fontId="15" fillId="2" borderId="12" xfId="0" applyFont="1" applyFill="1" applyBorder="1"/>
    <xf numFmtId="0" fontId="19" fillId="2" borderId="15" xfId="0" applyFont="1" applyFill="1" applyBorder="1"/>
    <xf numFmtId="0" fontId="17" fillId="0" borderId="0" xfId="0" applyFont="1"/>
    <xf numFmtId="0" fontId="19" fillId="2" borderId="5" xfId="0" applyFont="1" applyFill="1" applyBorder="1"/>
    <xf numFmtId="0" fontId="18" fillId="0" borderId="0" xfId="0" applyFont="1"/>
    <xf numFmtId="0" fontId="12" fillId="0" borderId="0" xfId="0" applyFont="1"/>
    <xf numFmtId="0" fontId="32" fillId="0" borderId="0" xfId="0" applyFont="1"/>
    <xf numFmtId="0" fontId="16" fillId="0" borderId="0" xfId="0" applyFont="1"/>
    <xf numFmtId="0" fontId="5" fillId="0" borderId="0" xfId="0" applyFont="1"/>
    <xf numFmtId="0" fontId="4" fillId="0" borderId="0" xfId="0" applyFont="1"/>
    <xf numFmtId="0" fontId="19" fillId="0" borderId="0" xfId="0" applyFont="1"/>
    <xf numFmtId="0" fontId="19" fillId="2" borderId="10" xfId="0" applyFont="1" applyFill="1" applyBorder="1"/>
    <xf numFmtId="0" fontId="19" fillId="2" borderId="11" xfId="0" applyFont="1" applyFill="1" applyBorder="1"/>
    <xf numFmtId="0" fontId="19" fillId="2" borderId="12" xfId="0" applyFont="1" applyFill="1" applyBorder="1"/>
    <xf numFmtId="0" fontId="3" fillId="0" borderId="0" xfId="0" applyFont="1" applyAlignment="1">
      <alignment horizontal="left" vertical="center"/>
    </xf>
    <xf numFmtId="0" fontId="29" fillId="2" borderId="5" xfId="0" applyFont="1" applyFill="1" applyBorder="1"/>
    <xf numFmtId="0" fontId="29" fillId="2" borderId="0" xfId="0" applyFont="1" applyFill="1" applyAlignment="1">
      <alignment horizontal="left"/>
    </xf>
    <xf numFmtId="0" fontId="29" fillId="2" borderId="10" xfId="0" applyFont="1" applyFill="1" applyBorder="1"/>
    <xf numFmtId="0" fontId="29" fillId="2" borderId="11" xfId="0" applyFont="1" applyFill="1" applyBorder="1"/>
    <xf numFmtId="0" fontId="29" fillId="2" borderId="12" xfId="0" applyFont="1" applyFill="1" applyBorder="1"/>
    <xf numFmtId="0" fontId="29" fillId="2" borderId="0" xfId="0" applyFont="1" applyFill="1" applyAlignment="1">
      <alignment wrapText="1"/>
    </xf>
    <xf numFmtId="164" fontId="29" fillId="2" borderId="0" xfId="0" applyNumberFormat="1" applyFont="1" applyFill="1"/>
    <xf numFmtId="2" fontId="29" fillId="2" borderId="0" xfId="0" applyNumberFormat="1" applyFont="1" applyFill="1"/>
    <xf numFmtId="1" fontId="29" fillId="2" borderId="18" xfId="0" applyNumberFormat="1" applyFont="1" applyFill="1" applyBorder="1"/>
    <xf numFmtId="2" fontId="29" fillId="2" borderId="18" xfId="596" applyNumberFormat="1" applyFont="1" applyFill="1" applyBorder="1"/>
    <xf numFmtId="2" fontId="29" fillId="2" borderId="18" xfId="0" applyNumberFormat="1" applyFont="1" applyFill="1" applyBorder="1"/>
    <xf numFmtId="0" fontId="29" fillId="2" borderId="18" xfId="0" applyFont="1" applyFill="1" applyBorder="1"/>
    <xf numFmtId="1" fontId="29" fillId="2" borderId="0" xfId="596" applyNumberFormat="1" applyFont="1" applyFill="1" applyBorder="1"/>
    <xf numFmtId="0" fontId="3" fillId="2" borderId="0" xfId="0" applyFont="1" applyFill="1"/>
    <xf numFmtId="49" fontId="3" fillId="2" borderId="0" xfId="0" applyNumberFormat="1" applyFont="1" applyFill="1"/>
    <xf numFmtId="49" fontId="22" fillId="2" borderId="0" xfId="597" applyNumberFormat="1" applyFill="1" applyBorder="1"/>
    <xf numFmtId="165" fontId="3" fillId="0" borderId="0" xfId="0" applyNumberFormat="1" applyFont="1" applyAlignment="1">
      <alignment vertical="center"/>
    </xf>
    <xf numFmtId="164" fontId="11" fillId="2" borderId="0" xfId="0" applyNumberFormat="1" applyFont="1" applyFill="1" applyAlignment="1">
      <alignment horizontal="right" vertical="center"/>
    </xf>
    <xf numFmtId="2" fontId="19" fillId="2" borderId="18" xfId="0" applyNumberFormat="1" applyFont="1" applyFill="1" applyBorder="1" applyAlignment="1">
      <alignment horizontal="right" vertical="center"/>
    </xf>
    <xf numFmtId="1" fontId="19" fillId="2" borderId="18" xfId="0" applyNumberFormat="1" applyFont="1" applyFill="1" applyBorder="1" applyAlignment="1">
      <alignment horizontal="right" vertical="center"/>
    </xf>
    <xf numFmtId="164" fontId="11" fillId="0" borderId="18" xfId="0" applyNumberFormat="1" applyFont="1" applyBorder="1"/>
    <xf numFmtId="0" fontId="2" fillId="2" borderId="21" xfId="0" applyFont="1" applyFill="1" applyBorder="1"/>
    <xf numFmtId="0" fontId="2" fillId="2" borderId="18" xfId="0" applyFont="1" applyFill="1" applyBorder="1"/>
    <xf numFmtId="0" fontId="2" fillId="0" borderId="18" xfId="0" applyFont="1" applyBorder="1"/>
    <xf numFmtId="0" fontId="2" fillId="0" borderId="0" xfId="0" applyFont="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0" fontId="30" fillId="2" borderId="0" xfId="0" applyFont="1" applyFill="1" applyAlignment="1">
      <alignment horizontal="center" vertical="top" wrapText="1"/>
    </xf>
    <xf numFmtId="0" fontId="29" fillId="2" borderId="0" xfId="0" applyFont="1" applyFill="1" applyAlignment="1">
      <alignment horizontal="left"/>
    </xf>
    <xf numFmtId="0" fontId="1" fillId="0" borderId="0" xfId="0" applyFont="1"/>
    <xf numFmtId="165" fontId="1" fillId="0" borderId="0" xfId="0" applyNumberFormat="1" applyFont="1" applyAlignment="1">
      <alignment vertical="center"/>
    </xf>
    <xf numFmtId="165" fontId="1" fillId="2" borderId="0" xfId="0" applyNumberFormat="1" applyFont="1" applyFill="1" applyAlignment="1">
      <alignment vertical="center"/>
    </xf>
    <xf numFmtId="2" fontId="1" fillId="2" borderId="18" xfId="0" applyNumberFormat="1" applyFont="1" applyFill="1" applyBorder="1"/>
    <xf numFmtId="0" fontId="1" fillId="2" borderId="0" xfId="0" applyFont="1" applyFill="1"/>
    <xf numFmtId="0" fontId="1" fillId="2" borderId="18" xfId="0" applyFont="1" applyFill="1" applyBorder="1"/>
    <xf numFmtId="1" fontId="1" fillId="2" borderId="18" xfId="0" applyNumberFormat="1" applyFont="1" applyFill="1" applyBorder="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7" builtinId="8"/>
    <cellStyle name="Normal" xfId="0" builtinId="0"/>
    <cellStyle name="Normal 2" xfId="274" xr:uid="{00000000-0005-0000-0000-000054020000}"/>
    <cellStyle name="Per cent" xfId="5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25400</xdr:colOff>
      <xdr:row>18</xdr:row>
      <xdr:rowOff>127001</xdr:rowOff>
    </xdr:from>
    <xdr:to>
      <xdr:col>14</xdr:col>
      <xdr:colOff>444500</xdr:colOff>
      <xdr:row>28</xdr:row>
      <xdr:rowOff>88901</xdr:rowOff>
    </xdr:to>
    <xdr:pic>
      <xdr:nvPicPr>
        <xdr:cNvPr id="3" name="Picture 2">
          <a:extLst>
            <a:ext uri="{FF2B5EF4-FFF2-40B4-BE49-F238E27FC236}">
              <a16:creationId xmlns:a16="http://schemas.microsoft.com/office/drawing/2014/main" id="{24B11EFF-1E04-3A03-650E-EA3E5BA47030}"/>
            </a:ext>
          </a:extLst>
        </xdr:cNvPr>
        <xdr:cNvPicPr>
          <a:picLocks noChangeAspect="1"/>
        </xdr:cNvPicPr>
      </xdr:nvPicPr>
      <xdr:blipFill rotWithShape="1">
        <a:blip xmlns:r="http://schemas.openxmlformats.org/officeDocument/2006/relationships" r:embed="rId1"/>
        <a:srcRect t="14892" b="7168"/>
        <a:stretch/>
      </xdr:blipFill>
      <xdr:spPr>
        <a:xfrm>
          <a:off x="11391900" y="3797301"/>
          <a:ext cx="7772400" cy="1993900"/>
        </a:xfrm>
        <a:prstGeom prst="rect">
          <a:avLst/>
        </a:prstGeom>
      </xdr:spPr>
    </xdr:pic>
    <xdr:clientData/>
  </xdr:twoCellAnchor>
  <xdr:twoCellAnchor editAs="oneCell">
    <xdr:from>
      <xdr:col>6</xdr:col>
      <xdr:colOff>4762500</xdr:colOff>
      <xdr:row>4</xdr:row>
      <xdr:rowOff>98024</xdr:rowOff>
    </xdr:from>
    <xdr:to>
      <xdr:col>14</xdr:col>
      <xdr:colOff>588399</xdr:colOff>
      <xdr:row>16</xdr:row>
      <xdr:rowOff>76200</xdr:rowOff>
    </xdr:to>
    <xdr:pic>
      <xdr:nvPicPr>
        <xdr:cNvPr id="4" name="Picture 3">
          <a:extLst>
            <a:ext uri="{FF2B5EF4-FFF2-40B4-BE49-F238E27FC236}">
              <a16:creationId xmlns:a16="http://schemas.microsoft.com/office/drawing/2014/main" id="{7247AF3B-764F-CEA3-DCF6-5B2370FA34E7}"/>
            </a:ext>
          </a:extLst>
        </xdr:cNvPr>
        <xdr:cNvPicPr>
          <a:picLocks noChangeAspect="1"/>
        </xdr:cNvPicPr>
      </xdr:nvPicPr>
      <xdr:blipFill>
        <a:blip xmlns:r="http://schemas.openxmlformats.org/officeDocument/2006/relationships" r:embed="rId2"/>
        <a:stretch>
          <a:fillRect/>
        </a:stretch>
      </xdr:blipFill>
      <xdr:spPr>
        <a:xfrm>
          <a:off x="11315700" y="923524"/>
          <a:ext cx="7941699" cy="2416576"/>
        </a:xfrm>
        <a:prstGeom prst="rect">
          <a:avLst/>
        </a:prstGeom>
      </xdr:spPr>
    </xdr:pic>
    <xdr:clientData/>
  </xdr:twoCellAnchor>
  <xdr:twoCellAnchor editAs="oneCell">
    <xdr:from>
      <xdr:col>7</xdr:col>
      <xdr:colOff>177800</xdr:colOff>
      <xdr:row>32</xdr:row>
      <xdr:rowOff>0</xdr:rowOff>
    </xdr:from>
    <xdr:to>
      <xdr:col>13</xdr:col>
      <xdr:colOff>127000</xdr:colOff>
      <xdr:row>40</xdr:row>
      <xdr:rowOff>534587</xdr:rowOff>
    </xdr:to>
    <xdr:pic>
      <xdr:nvPicPr>
        <xdr:cNvPr id="6" name="Picture 5">
          <a:extLst>
            <a:ext uri="{FF2B5EF4-FFF2-40B4-BE49-F238E27FC236}">
              <a16:creationId xmlns:a16="http://schemas.microsoft.com/office/drawing/2014/main" id="{1A35AECB-F48A-383F-BAFD-2470322C115A}"/>
            </a:ext>
          </a:extLst>
        </xdr:cNvPr>
        <xdr:cNvPicPr>
          <a:picLocks noChangeAspect="1"/>
        </xdr:cNvPicPr>
      </xdr:nvPicPr>
      <xdr:blipFill>
        <a:blip xmlns:r="http://schemas.openxmlformats.org/officeDocument/2006/relationships" r:embed="rId3"/>
        <a:stretch>
          <a:fillRect/>
        </a:stretch>
      </xdr:blipFill>
      <xdr:spPr>
        <a:xfrm>
          <a:off x="10502900" y="6540500"/>
          <a:ext cx="6350000" cy="2401487"/>
        </a:xfrm>
        <a:prstGeom prst="rect">
          <a:avLst/>
        </a:prstGeom>
      </xdr:spPr>
    </xdr:pic>
    <xdr:clientData/>
  </xdr:twoCellAnchor>
  <xdr:twoCellAnchor editAs="oneCell">
    <xdr:from>
      <xdr:col>7</xdr:col>
      <xdr:colOff>102914</xdr:colOff>
      <xdr:row>42</xdr:row>
      <xdr:rowOff>0</xdr:rowOff>
    </xdr:from>
    <xdr:to>
      <xdr:col>13</xdr:col>
      <xdr:colOff>888999</xdr:colOff>
      <xdr:row>60</xdr:row>
      <xdr:rowOff>83657</xdr:rowOff>
    </xdr:to>
    <xdr:pic>
      <xdr:nvPicPr>
        <xdr:cNvPr id="7" name="Picture 6">
          <a:extLst>
            <a:ext uri="{FF2B5EF4-FFF2-40B4-BE49-F238E27FC236}">
              <a16:creationId xmlns:a16="http://schemas.microsoft.com/office/drawing/2014/main" id="{1FF04124-3DBE-D683-258A-8F8425113859}"/>
            </a:ext>
          </a:extLst>
        </xdr:cNvPr>
        <xdr:cNvPicPr>
          <a:picLocks noChangeAspect="1"/>
        </xdr:cNvPicPr>
      </xdr:nvPicPr>
      <xdr:blipFill>
        <a:blip xmlns:r="http://schemas.openxmlformats.org/officeDocument/2006/relationships" r:embed="rId4"/>
        <a:stretch>
          <a:fillRect/>
        </a:stretch>
      </xdr:blipFill>
      <xdr:spPr>
        <a:xfrm>
          <a:off x="10428014" y="9283700"/>
          <a:ext cx="7186885" cy="3741257"/>
        </a:xfrm>
        <a:prstGeom prst="rect">
          <a:avLst/>
        </a:prstGeom>
      </xdr:spPr>
    </xdr:pic>
    <xdr:clientData/>
  </xdr:twoCellAnchor>
  <xdr:twoCellAnchor editAs="oneCell">
    <xdr:from>
      <xdr:col>7</xdr:col>
      <xdr:colOff>254000</xdr:colOff>
      <xdr:row>62</xdr:row>
      <xdr:rowOff>110304</xdr:rowOff>
    </xdr:from>
    <xdr:to>
      <xdr:col>14</xdr:col>
      <xdr:colOff>292100</xdr:colOff>
      <xdr:row>72</xdr:row>
      <xdr:rowOff>180107</xdr:rowOff>
    </xdr:to>
    <xdr:pic>
      <xdr:nvPicPr>
        <xdr:cNvPr id="9" name="Picture 8">
          <a:extLst>
            <a:ext uri="{FF2B5EF4-FFF2-40B4-BE49-F238E27FC236}">
              <a16:creationId xmlns:a16="http://schemas.microsoft.com/office/drawing/2014/main" id="{D151324A-1519-F187-5BDD-30678573E08F}"/>
            </a:ext>
          </a:extLst>
        </xdr:cNvPr>
        <xdr:cNvPicPr>
          <a:picLocks noChangeAspect="1"/>
        </xdr:cNvPicPr>
      </xdr:nvPicPr>
      <xdr:blipFill>
        <a:blip xmlns:r="http://schemas.openxmlformats.org/officeDocument/2006/relationships" r:embed="rId5"/>
        <a:stretch>
          <a:fillRect/>
        </a:stretch>
      </xdr:blipFill>
      <xdr:spPr>
        <a:xfrm>
          <a:off x="10579100" y="13051604"/>
          <a:ext cx="7391400" cy="2139903"/>
        </a:xfrm>
        <a:prstGeom prst="rect">
          <a:avLst/>
        </a:prstGeom>
      </xdr:spPr>
    </xdr:pic>
    <xdr:clientData/>
  </xdr:twoCellAnchor>
  <xdr:twoCellAnchor editAs="oneCell">
    <xdr:from>
      <xdr:col>7</xdr:col>
      <xdr:colOff>635000</xdr:colOff>
      <xdr:row>75</xdr:row>
      <xdr:rowOff>14088</xdr:rowOff>
    </xdr:from>
    <xdr:to>
      <xdr:col>15</xdr:col>
      <xdr:colOff>12700</xdr:colOff>
      <xdr:row>80</xdr:row>
      <xdr:rowOff>190291</xdr:rowOff>
    </xdr:to>
    <xdr:pic>
      <xdr:nvPicPr>
        <xdr:cNvPr id="10" name="Picture 9">
          <a:extLst>
            <a:ext uri="{FF2B5EF4-FFF2-40B4-BE49-F238E27FC236}">
              <a16:creationId xmlns:a16="http://schemas.microsoft.com/office/drawing/2014/main" id="{81FC4C15-B2C3-4FBB-E823-29BC35B7C857}"/>
            </a:ext>
          </a:extLst>
        </xdr:cNvPr>
        <xdr:cNvPicPr>
          <a:picLocks noChangeAspect="1"/>
        </xdr:cNvPicPr>
      </xdr:nvPicPr>
      <xdr:blipFill>
        <a:blip xmlns:r="http://schemas.openxmlformats.org/officeDocument/2006/relationships" r:embed="rId6"/>
        <a:stretch>
          <a:fillRect/>
        </a:stretch>
      </xdr:blipFill>
      <xdr:spPr>
        <a:xfrm>
          <a:off x="10960100" y="16041488"/>
          <a:ext cx="7683500" cy="12176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6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10</v>
      </c>
      <c r="C2" s="28"/>
    </row>
    <row r="3" spans="1:3">
      <c r="A3" s="1"/>
      <c r="B3" s="8"/>
      <c r="C3" s="8"/>
    </row>
    <row r="4" spans="1:3">
      <c r="A4" s="1"/>
      <c r="B4" s="2" t="s">
        <v>11</v>
      </c>
      <c r="C4" s="3" t="s">
        <v>132</v>
      </c>
    </row>
    <row r="5" spans="1:3">
      <c r="A5" s="1"/>
      <c r="B5" s="4" t="s">
        <v>40</v>
      </c>
      <c r="C5" s="5" t="s">
        <v>79</v>
      </c>
    </row>
    <row r="6" spans="1:3">
      <c r="A6" s="1"/>
      <c r="B6" s="6" t="s">
        <v>13</v>
      </c>
      <c r="C6" s="7" t="s">
        <v>14</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4"/>
  <sheetViews>
    <sheetView zoomScale="102" workbookViewId="0">
      <selection activeCell="E25" sqref="E25"/>
    </sheetView>
  </sheetViews>
  <sheetFormatPr baseColWidth="10" defaultColWidth="10.7109375" defaultRowHeight="16"/>
  <cols>
    <col min="1" max="2" width="3.42578125" style="33" customWidth="1"/>
    <col min="3" max="3" width="54.42578125" style="33" bestFit="1" customWidth="1"/>
    <col min="4" max="4" width="9.42578125" style="33" customWidth="1"/>
    <col min="5" max="5" width="13" style="33" customWidth="1"/>
    <col min="6" max="6" width="4.42578125" style="33" customWidth="1"/>
    <col min="7" max="7" width="43.42578125" style="33" bestFit="1" customWidth="1"/>
    <col min="8" max="8" width="5.140625" style="33" customWidth="1"/>
    <col min="9" max="9" width="42.42578125" style="33" customWidth="1"/>
    <col min="10" max="10" width="5.42578125" style="33" customWidth="1"/>
    <col min="11" max="16384" width="10.7109375" style="33"/>
  </cols>
  <sheetData>
    <row r="2" spans="1:12">
      <c r="B2" s="185" t="s">
        <v>77</v>
      </c>
      <c r="C2" s="186"/>
      <c r="D2" s="186"/>
      <c r="E2" s="187"/>
    </row>
    <row r="3" spans="1:12">
      <c r="B3" s="188"/>
      <c r="C3" s="189"/>
      <c r="D3" s="189"/>
      <c r="E3" s="190"/>
    </row>
    <row r="4" spans="1:12">
      <c r="B4" s="188"/>
      <c r="C4" s="189"/>
      <c r="D4" s="189"/>
      <c r="E4" s="190"/>
    </row>
    <row r="5" spans="1:12" ht="36" customHeight="1">
      <c r="B5" s="191"/>
      <c r="C5" s="192"/>
      <c r="D5" s="192"/>
      <c r="E5" s="193"/>
    </row>
    <row r="7" spans="1:12" ht="17" thickBot="1"/>
    <row r="8" spans="1:12">
      <c r="B8" s="34"/>
      <c r="C8" s="19"/>
      <c r="D8" s="19"/>
      <c r="E8" s="19"/>
      <c r="F8" s="19"/>
      <c r="G8" s="19"/>
      <c r="H8" s="19"/>
      <c r="I8" s="19"/>
      <c r="J8" s="35"/>
    </row>
    <row r="9" spans="1:12" s="12" customFormat="1">
      <c r="B9" s="23"/>
      <c r="C9" s="15" t="s">
        <v>18</v>
      </c>
      <c r="D9" s="16" t="s">
        <v>8</v>
      </c>
      <c r="E9" s="14" t="s">
        <v>4</v>
      </c>
      <c r="F9" s="15"/>
      <c r="G9" s="15" t="s">
        <v>7</v>
      </c>
      <c r="H9" s="15"/>
      <c r="I9" s="15" t="s">
        <v>0</v>
      </c>
      <c r="J9" s="77"/>
    </row>
    <row r="10" spans="1:12" s="12" customFormat="1">
      <c r="B10" s="24"/>
      <c r="D10" s="31"/>
      <c r="J10" s="13"/>
    </row>
    <row r="11" spans="1:12" s="12" customFormat="1" ht="17" thickBot="1">
      <c r="B11" s="24"/>
      <c r="C11" s="12" t="s">
        <v>43</v>
      </c>
      <c r="D11" s="31"/>
      <c r="J11" s="13"/>
    </row>
    <row r="12" spans="1:12" s="12" customFormat="1" ht="17" thickBot="1">
      <c r="B12" s="24"/>
      <c r="C12" s="135" t="s">
        <v>80</v>
      </c>
      <c r="D12" s="20"/>
      <c r="E12" s="136">
        <f>'Research data'!F7</f>
        <v>1</v>
      </c>
      <c r="F12" s="36"/>
      <c r="G12" s="86"/>
      <c r="H12" s="30"/>
      <c r="I12" s="137" t="s">
        <v>123</v>
      </c>
      <c r="J12" s="13"/>
      <c r="L12" s="33"/>
    </row>
    <row r="13" spans="1:12" s="12" customFormat="1" ht="17" thickBot="1">
      <c r="B13" s="24"/>
      <c r="C13" s="135" t="s">
        <v>50</v>
      </c>
      <c r="D13" s="20" t="s">
        <v>2</v>
      </c>
      <c r="E13" s="136">
        <f>'Research data'!F8</f>
        <v>0.68500000000000005</v>
      </c>
      <c r="F13" s="36"/>
      <c r="G13" s="86" t="s">
        <v>47</v>
      </c>
      <c r="H13" s="30"/>
      <c r="I13" s="137" t="s">
        <v>123</v>
      </c>
      <c r="J13" s="13"/>
      <c r="L13" s="33"/>
    </row>
    <row r="14" spans="1:12" ht="17" thickBot="1">
      <c r="A14" s="88"/>
      <c r="B14" s="89"/>
      <c r="C14" s="128" t="s">
        <v>73</v>
      </c>
      <c r="D14" s="22" t="s">
        <v>51</v>
      </c>
      <c r="E14" s="136">
        <f>'Research data'!F9</f>
        <v>405.85</v>
      </c>
      <c r="F14" s="86"/>
      <c r="G14" s="128" t="s">
        <v>74</v>
      </c>
      <c r="H14" s="86"/>
      <c r="I14" s="137" t="s">
        <v>123</v>
      </c>
      <c r="J14" s="91"/>
      <c r="K14" s="12"/>
    </row>
    <row r="15" spans="1:12" ht="17" thickBot="1">
      <c r="B15" s="89"/>
      <c r="C15" s="86" t="s">
        <v>52</v>
      </c>
      <c r="D15" s="22" t="s">
        <v>2</v>
      </c>
      <c r="E15" s="38">
        <v>1</v>
      </c>
      <c r="F15" s="86"/>
      <c r="G15" s="86"/>
      <c r="H15" s="86"/>
      <c r="I15" s="181" t="s">
        <v>78</v>
      </c>
      <c r="J15" s="91"/>
    </row>
    <row r="16" spans="1:12" ht="17" thickBot="1">
      <c r="B16" s="89"/>
      <c r="C16" s="135" t="s">
        <v>119</v>
      </c>
      <c r="D16" s="22" t="s">
        <v>128</v>
      </c>
      <c r="E16" s="38">
        <f>'Research data'!F11</f>
        <v>7884</v>
      </c>
      <c r="F16" s="86"/>
      <c r="G16" s="86"/>
      <c r="H16" s="86"/>
      <c r="I16" s="137" t="s">
        <v>123</v>
      </c>
      <c r="J16" s="91"/>
    </row>
    <row r="17" spans="1:11" ht="17" thickBot="1">
      <c r="B17" s="89"/>
      <c r="C17" s="196" t="s">
        <v>134</v>
      </c>
      <c r="D17" s="22" t="s">
        <v>51</v>
      </c>
      <c r="E17" s="199">
        <f>'Research data'!F12</f>
        <v>278.01</v>
      </c>
      <c r="F17" s="86"/>
      <c r="G17" s="86"/>
      <c r="H17" s="86"/>
      <c r="I17" s="201" t="s">
        <v>123</v>
      </c>
      <c r="J17" s="91"/>
    </row>
    <row r="18" spans="1:11">
      <c r="B18" s="37"/>
      <c r="I18" s="133"/>
      <c r="J18" s="78"/>
    </row>
    <row r="19" spans="1:11" ht="17" thickBot="1">
      <c r="B19" s="37"/>
      <c r="C19" s="12" t="s">
        <v>42</v>
      </c>
      <c r="I19" s="133"/>
      <c r="J19" s="78"/>
    </row>
    <row r="20" spans="1:11" ht="17" thickBot="1">
      <c r="B20" s="37"/>
      <c r="C20" s="36" t="s">
        <v>21</v>
      </c>
      <c r="D20" s="22" t="s">
        <v>19</v>
      </c>
      <c r="E20" s="38">
        <f>'Research data'!F15</f>
        <v>419704000</v>
      </c>
      <c r="F20" s="36"/>
      <c r="G20" s="36" t="s">
        <v>6</v>
      </c>
      <c r="H20" s="36"/>
      <c r="I20" s="137" t="s">
        <v>123</v>
      </c>
      <c r="J20" s="78"/>
    </row>
    <row r="21" spans="1:11" ht="18" customHeight="1" thickBot="1">
      <c r="B21" s="37"/>
      <c r="C21" s="36" t="s">
        <v>22</v>
      </c>
      <c r="D21" s="22" t="s">
        <v>49</v>
      </c>
      <c r="E21" s="38">
        <v>9000000</v>
      </c>
      <c r="F21" s="36"/>
      <c r="G21" s="36" t="s">
        <v>24</v>
      </c>
      <c r="H21" s="36"/>
      <c r="I21" s="182" t="s">
        <v>131</v>
      </c>
      <c r="J21" s="78"/>
    </row>
    <row r="22" spans="1:11" ht="17" thickBot="1">
      <c r="B22" s="108"/>
      <c r="C22" s="129" t="s">
        <v>76</v>
      </c>
      <c r="D22" s="110" t="s">
        <v>63</v>
      </c>
      <c r="E22" s="85">
        <v>0</v>
      </c>
      <c r="F22" s="111"/>
      <c r="G22" s="109" t="s">
        <v>64</v>
      </c>
      <c r="H22" s="111"/>
      <c r="I22" s="182" t="s">
        <v>131</v>
      </c>
      <c r="J22" s="112"/>
    </row>
    <row r="23" spans="1:11" ht="17" thickBot="1">
      <c r="A23" s="113"/>
      <c r="B23" s="115"/>
      <c r="C23" s="116" t="s">
        <v>65</v>
      </c>
      <c r="D23" s="110"/>
      <c r="E23" s="38">
        <v>0</v>
      </c>
      <c r="F23" s="116"/>
      <c r="G23" s="116" t="s">
        <v>66</v>
      </c>
      <c r="H23" s="116"/>
      <c r="I23" s="137" t="s">
        <v>81</v>
      </c>
      <c r="J23" s="117"/>
    </row>
    <row r="24" spans="1:11" ht="17" thickBot="1">
      <c r="A24" s="113"/>
      <c r="B24" s="115"/>
      <c r="C24" s="116" t="s">
        <v>67</v>
      </c>
      <c r="D24" s="110"/>
      <c r="E24" s="38">
        <f>'Research data'!F18</f>
        <v>0</v>
      </c>
      <c r="F24" s="116"/>
      <c r="G24" s="116" t="s">
        <v>68</v>
      </c>
      <c r="H24" s="116"/>
      <c r="I24" s="137" t="s">
        <v>123</v>
      </c>
      <c r="J24" s="117"/>
      <c r="K24" s="113"/>
    </row>
    <row r="25" spans="1:11" ht="17" thickBot="1">
      <c r="A25" s="113"/>
      <c r="B25" s="115"/>
      <c r="C25" s="129" t="s">
        <v>75</v>
      </c>
      <c r="D25" s="110"/>
      <c r="E25" s="38">
        <f>ROUND(12768645.7357076,2)</f>
        <v>12768645.74</v>
      </c>
      <c r="F25" s="116"/>
      <c r="G25" s="116" t="s">
        <v>69</v>
      </c>
      <c r="H25" s="116"/>
      <c r="I25" s="182" t="s">
        <v>131</v>
      </c>
      <c r="J25" s="117"/>
      <c r="K25" s="113"/>
    </row>
    <row r="26" spans="1:11" ht="17" thickBot="1">
      <c r="A26" s="113"/>
      <c r="B26" s="115"/>
      <c r="C26" s="116" t="s">
        <v>70</v>
      </c>
      <c r="D26" s="110"/>
      <c r="E26" s="38">
        <v>0</v>
      </c>
      <c r="F26" s="116"/>
      <c r="G26" s="114" t="s">
        <v>71</v>
      </c>
      <c r="H26" s="116"/>
      <c r="I26" s="137" t="s">
        <v>81</v>
      </c>
      <c r="J26" s="117"/>
      <c r="K26" s="113"/>
    </row>
    <row r="27" spans="1:11" ht="17" thickBot="1">
      <c r="A27" s="88"/>
      <c r="B27" s="89"/>
      <c r="C27" s="86" t="s">
        <v>54</v>
      </c>
      <c r="D27" s="22"/>
      <c r="E27" s="90">
        <v>7.0000000000000007E-2</v>
      </c>
      <c r="F27" s="86"/>
      <c r="G27" s="86" t="s">
        <v>55</v>
      </c>
      <c r="H27" s="86"/>
      <c r="I27" s="134" t="s">
        <v>129</v>
      </c>
      <c r="J27" s="91"/>
      <c r="K27" s="113"/>
    </row>
    <row r="28" spans="1:11" ht="17" thickBot="1">
      <c r="A28" s="88"/>
      <c r="B28" s="89"/>
      <c r="C28" s="184" t="s">
        <v>56</v>
      </c>
      <c r="D28" s="22" t="s">
        <v>57</v>
      </c>
      <c r="E28" s="180">
        <v>1</v>
      </c>
      <c r="F28" s="86"/>
      <c r="G28" s="86"/>
      <c r="H28" s="86"/>
      <c r="I28" s="183" t="s">
        <v>78</v>
      </c>
      <c r="J28" s="91"/>
    </row>
    <row r="29" spans="1:11">
      <c r="A29" s="88"/>
      <c r="B29" s="89"/>
      <c r="C29" s="86"/>
      <c r="D29" s="22"/>
      <c r="E29" s="94"/>
      <c r="F29" s="86"/>
      <c r="G29" s="86"/>
      <c r="H29" s="86"/>
      <c r="I29" s="133"/>
      <c r="J29" s="91"/>
    </row>
    <row r="30" spans="1:11" ht="17" thickBot="1">
      <c r="A30" s="88"/>
      <c r="B30" s="89"/>
      <c r="C30" s="12" t="s">
        <v>5</v>
      </c>
      <c r="D30" s="79"/>
      <c r="E30" s="94"/>
      <c r="F30" s="88"/>
      <c r="H30" s="88"/>
      <c r="I30" s="133"/>
      <c r="J30" s="91"/>
    </row>
    <row r="31" spans="1:11" ht="17" thickBot="1">
      <c r="A31" s="88"/>
      <c r="B31" s="89"/>
      <c r="C31" s="86" t="s">
        <v>23</v>
      </c>
      <c r="D31" s="22" t="s">
        <v>1</v>
      </c>
      <c r="E31" s="92">
        <v>25</v>
      </c>
      <c r="F31" s="86"/>
      <c r="G31" s="86" t="s">
        <v>60</v>
      </c>
      <c r="H31" s="86"/>
      <c r="I31" s="182" t="s">
        <v>131</v>
      </c>
      <c r="J31" s="91"/>
    </row>
    <row r="32" spans="1:11" ht="17" thickBot="1">
      <c r="A32" s="88"/>
      <c r="B32" s="89"/>
      <c r="C32" s="86" t="s">
        <v>58</v>
      </c>
      <c r="D32" s="22" t="s">
        <v>1</v>
      </c>
      <c r="E32" s="92">
        <v>3</v>
      </c>
      <c r="F32" s="86"/>
      <c r="G32" s="86" t="s">
        <v>59</v>
      </c>
      <c r="H32" s="86"/>
      <c r="I32" s="182" t="s">
        <v>131</v>
      </c>
      <c r="J32" s="91"/>
    </row>
    <row r="33" spans="1:10" ht="17" thickBot="1">
      <c r="A33" s="88"/>
      <c r="B33" s="89"/>
      <c r="C33" s="135" t="s">
        <v>20</v>
      </c>
      <c r="D33" s="22" t="s">
        <v>2</v>
      </c>
      <c r="E33" s="92">
        <v>0</v>
      </c>
      <c r="F33" s="86"/>
      <c r="G33" s="86"/>
      <c r="H33" s="86"/>
      <c r="I33" s="137" t="s">
        <v>78</v>
      </c>
      <c r="J33" s="91"/>
    </row>
    <row r="34" spans="1:10" ht="17" thickBot="1">
      <c r="A34" s="88"/>
      <c r="B34" s="95"/>
      <c r="C34" s="96"/>
      <c r="D34" s="96"/>
      <c r="E34" s="96"/>
      <c r="F34" s="96"/>
      <c r="G34" s="96"/>
      <c r="H34" s="96"/>
      <c r="I34" s="96"/>
      <c r="J34" s="97"/>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C37" s="88"/>
      <c r="D37" s="88"/>
      <c r="E37" s="88"/>
      <c r="F37" s="88"/>
      <c r="G37" s="88"/>
      <c r="H37" s="88"/>
      <c r="I37" s="88"/>
      <c r="J37" s="88"/>
    </row>
    <row r="38" spans="1:10">
      <c r="A38" s="88"/>
      <c r="B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c r="B42" s="88"/>
      <c r="C42" s="88"/>
      <c r="D42" s="88"/>
      <c r="E42" s="88"/>
      <c r="F42" s="88"/>
      <c r="G42" s="88"/>
      <c r="H42" s="88"/>
      <c r="I42" s="88"/>
      <c r="J42" s="88"/>
    </row>
    <row r="43" spans="1:10">
      <c r="A43" s="88"/>
    </row>
    <row r="44" spans="1:10">
      <c r="A44"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K24"/>
  <sheetViews>
    <sheetView tabSelected="1" workbookViewId="0">
      <selection activeCell="C12" sqref="C12"/>
    </sheetView>
  </sheetViews>
  <sheetFormatPr baseColWidth="10" defaultColWidth="10.7109375" defaultRowHeight="16"/>
  <cols>
    <col min="1" max="1" width="3.42578125" style="39" customWidth="1"/>
    <col min="2" max="2" width="3" style="39" customWidth="1"/>
    <col min="3" max="3" width="45" style="39" customWidth="1"/>
    <col min="4" max="4" width="10" style="39" customWidth="1"/>
    <col min="5" max="5" width="3" style="39" customWidth="1"/>
    <col min="6" max="6" width="22.85546875" style="39" customWidth="1"/>
    <col min="7" max="7" width="2.42578125" style="39" customWidth="1"/>
    <col min="8" max="8" width="24.42578125" style="39" customWidth="1"/>
    <col min="9" max="9" width="2.42578125" style="39" customWidth="1"/>
    <col min="10" max="10" width="33.140625" style="39" customWidth="1"/>
    <col min="11" max="11" width="11" style="39" customWidth="1"/>
    <col min="12" max="12" width="2.42578125" style="39" customWidth="1"/>
    <col min="13" max="13" width="22.42578125" style="39" customWidth="1"/>
    <col min="14" max="16384" width="10.7109375" style="39"/>
  </cols>
  <sheetData>
    <row r="2" spans="1:11" ht="17" thickBot="1"/>
    <row r="3" spans="1:11">
      <c r="B3" s="40"/>
      <c r="C3" s="41"/>
      <c r="D3" s="41"/>
      <c r="E3" s="41"/>
      <c r="F3" s="41"/>
      <c r="G3" s="41"/>
      <c r="H3" s="41"/>
      <c r="I3" s="41"/>
      <c r="J3" s="41"/>
      <c r="K3" s="146"/>
    </row>
    <row r="4" spans="1:11" s="12" customFormat="1">
      <c r="B4" s="24"/>
      <c r="C4" s="75" t="s">
        <v>18</v>
      </c>
      <c r="D4" s="75" t="s">
        <v>8</v>
      </c>
      <c r="E4" s="75"/>
      <c r="F4" s="75" t="s">
        <v>48</v>
      </c>
      <c r="G4" s="75"/>
      <c r="H4" s="14" t="s">
        <v>123</v>
      </c>
      <c r="I4" s="75"/>
      <c r="J4" s="75" t="s">
        <v>44</v>
      </c>
      <c r="K4" s="13"/>
    </row>
    <row r="5" spans="1:11" ht="18" customHeight="1">
      <c r="B5" s="42"/>
      <c r="C5" s="44"/>
      <c r="F5" s="43"/>
      <c r="G5" s="43"/>
      <c r="H5" s="43"/>
      <c r="I5" s="43"/>
      <c r="J5" s="147"/>
      <c r="K5" s="148"/>
    </row>
    <row r="6" spans="1:11" ht="18" customHeight="1" thickBot="1">
      <c r="B6" s="42"/>
      <c r="C6" s="11" t="s">
        <v>43</v>
      </c>
      <c r="D6" s="11"/>
      <c r="E6" s="32"/>
      <c r="F6" s="9"/>
      <c r="G6" s="9"/>
      <c r="H6" s="9"/>
      <c r="I6" s="9"/>
      <c r="J6" s="149"/>
      <c r="K6" s="148"/>
    </row>
    <row r="7" spans="1:11" ht="17" thickBot="1">
      <c r="B7" s="42"/>
      <c r="C7" s="86" t="s">
        <v>80</v>
      </c>
      <c r="D7" s="176" t="s">
        <v>2</v>
      </c>
      <c r="E7" s="76"/>
      <c r="F7" s="84">
        <f>H7</f>
        <v>1</v>
      </c>
      <c r="G7" s="43"/>
      <c r="H7" s="103">
        <f>Notes!E41</f>
        <v>1</v>
      </c>
      <c r="I7" s="43"/>
      <c r="J7" s="150"/>
      <c r="K7" s="148"/>
    </row>
    <row r="8" spans="1:11" ht="17" thickBot="1">
      <c r="B8" s="42"/>
      <c r="C8" s="86" t="s">
        <v>50</v>
      </c>
      <c r="D8" s="83" t="s">
        <v>2</v>
      </c>
      <c r="E8" s="76"/>
      <c r="F8" s="84">
        <f>ROUND(H8,3)</f>
        <v>0.68500000000000005</v>
      </c>
      <c r="G8" s="43"/>
      <c r="H8" s="178">
        <f>Notes!E42</f>
        <v>0.68500000000000005</v>
      </c>
      <c r="I8" s="43"/>
      <c r="J8" s="149"/>
      <c r="K8" s="148"/>
    </row>
    <row r="9" spans="1:11" ht="17" thickBot="1">
      <c r="B9" s="42"/>
      <c r="C9" s="86" t="s">
        <v>73</v>
      </c>
      <c r="D9" s="98" t="s">
        <v>51</v>
      </c>
      <c r="E9" s="76"/>
      <c r="F9" s="84">
        <f>ROUND(H9,2)</f>
        <v>405.85</v>
      </c>
      <c r="G9" s="43"/>
      <c r="H9" s="179">
        <f>Notes!E18</f>
        <v>405.85293322519595</v>
      </c>
      <c r="I9" s="43"/>
      <c r="J9" s="150"/>
      <c r="K9" s="148"/>
    </row>
    <row r="10" spans="1:11" ht="17" thickBot="1">
      <c r="A10" s="88"/>
      <c r="B10" s="89"/>
      <c r="C10" s="86" t="s">
        <v>52</v>
      </c>
      <c r="D10" s="22" t="s">
        <v>2</v>
      </c>
      <c r="E10" s="76"/>
      <c r="F10" s="120"/>
      <c r="G10" s="88"/>
      <c r="H10" s="88"/>
      <c r="I10" s="88"/>
      <c r="J10" s="151"/>
      <c r="K10" s="91"/>
    </row>
    <row r="11" spans="1:11" ht="17" thickBot="1">
      <c r="A11" s="88"/>
      <c r="B11" s="89"/>
      <c r="C11" s="135" t="s">
        <v>119</v>
      </c>
      <c r="D11" s="22" t="s">
        <v>128</v>
      </c>
      <c r="E11" s="76"/>
      <c r="F11" s="120">
        <f>H11</f>
        <v>7884</v>
      </c>
      <c r="G11" s="88"/>
      <c r="H11" s="87">
        <f>Notes!E79</f>
        <v>7884</v>
      </c>
      <c r="I11" s="88"/>
      <c r="J11" s="151"/>
      <c r="K11" s="91"/>
    </row>
    <row r="12" spans="1:11" ht="17" thickBot="1">
      <c r="A12" s="88"/>
      <c r="B12" s="89"/>
      <c r="C12" s="196" t="s">
        <v>133</v>
      </c>
      <c r="D12" s="197" t="s">
        <v>51</v>
      </c>
      <c r="E12" s="198"/>
      <c r="F12" s="199">
        <f>ROUND(H12,2)</f>
        <v>278.01</v>
      </c>
      <c r="G12" s="200"/>
      <c r="H12" s="202">
        <f>Notes!E17</f>
        <v>278.00925925925924</v>
      </c>
      <c r="I12" s="88"/>
      <c r="J12" s="151"/>
      <c r="K12" s="91"/>
    </row>
    <row r="13" spans="1:11">
      <c r="A13" s="88"/>
      <c r="B13" s="89"/>
      <c r="C13" s="32"/>
      <c r="D13" s="32"/>
      <c r="F13" s="10"/>
      <c r="G13" s="101"/>
      <c r="H13" s="101"/>
      <c r="I13" s="101"/>
      <c r="J13" s="147"/>
      <c r="K13" s="148"/>
    </row>
    <row r="14" spans="1:11" ht="17" thickBot="1">
      <c r="A14" s="88"/>
      <c r="B14" s="89"/>
      <c r="C14" s="11" t="s">
        <v>41</v>
      </c>
      <c r="D14" s="11"/>
      <c r="F14" s="10"/>
      <c r="G14" s="10"/>
      <c r="H14" s="10"/>
      <c r="I14" s="10"/>
      <c r="J14" s="150"/>
      <c r="K14" s="148"/>
    </row>
    <row r="15" spans="1:11" ht="17" thickBot="1">
      <c r="A15" s="88"/>
      <c r="B15" s="89"/>
      <c r="C15" s="159" t="s">
        <v>82</v>
      </c>
      <c r="D15" s="102" t="s">
        <v>19</v>
      </c>
      <c r="F15" s="99">
        <f>H15</f>
        <v>419704000</v>
      </c>
      <c r="G15" s="100"/>
      <c r="H15" s="84">
        <f>Notes!E68</f>
        <v>419704000</v>
      </c>
      <c r="I15" s="100"/>
      <c r="J15" s="150"/>
      <c r="K15" s="148"/>
    </row>
    <row r="16" spans="1:11" ht="17" thickBot="1">
      <c r="A16" s="88"/>
      <c r="B16" s="89"/>
      <c r="C16" s="159" t="s">
        <v>83</v>
      </c>
      <c r="D16" s="102" t="s">
        <v>49</v>
      </c>
      <c r="F16" s="99"/>
      <c r="H16" s="126"/>
      <c r="J16" s="153"/>
      <c r="K16" s="148"/>
    </row>
    <row r="17" spans="1:11" ht="17" thickBot="1">
      <c r="A17" s="88"/>
      <c r="B17" s="89"/>
      <c r="C17" s="159" t="s">
        <v>84</v>
      </c>
      <c r="D17" s="98" t="s">
        <v>53</v>
      </c>
      <c r="F17" s="124"/>
      <c r="H17" s="126"/>
      <c r="J17" s="86"/>
      <c r="K17" s="148"/>
    </row>
    <row r="18" spans="1:11" ht="17" thickBot="1">
      <c r="A18" s="88"/>
      <c r="B18" s="89"/>
      <c r="C18" s="114" t="s">
        <v>67</v>
      </c>
      <c r="D18" s="114" t="s">
        <v>19</v>
      </c>
      <c r="F18" s="103">
        <f>H18</f>
        <v>0</v>
      </c>
      <c r="G18" s="93"/>
      <c r="H18" s="84">
        <f>Notes!E69</f>
        <v>0</v>
      </c>
      <c r="I18" s="93"/>
      <c r="J18" s="154"/>
      <c r="K18" s="148"/>
    </row>
    <row r="19" spans="1:11" ht="17" thickBot="1">
      <c r="A19" s="88"/>
      <c r="B19" s="89"/>
      <c r="C19" s="114" t="s">
        <v>72</v>
      </c>
      <c r="D19" s="114" t="s">
        <v>19</v>
      </c>
      <c r="F19" s="122"/>
      <c r="G19" s="93"/>
      <c r="H19" s="126"/>
      <c r="I19" s="93"/>
      <c r="J19" s="154"/>
      <c r="K19" s="148"/>
    </row>
    <row r="20" spans="1:11">
      <c r="B20" s="42"/>
      <c r="J20" s="155"/>
      <c r="K20" s="148"/>
    </row>
    <row r="21" spans="1:11" ht="17" thickBot="1">
      <c r="A21" s="88"/>
      <c r="B21" s="89"/>
      <c r="C21" s="32" t="s">
        <v>5</v>
      </c>
      <c r="D21" s="32"/>
      <c r="F21" s="9"/>
      <c r="G21" s="10"/>
      <c r="H21" s="10"/>
      <c r="I21" s="10"/>
      <c r="J21" s="152"/>
      <c r="K21" s="148"/>
    </row>
    <row r="22" spans="1:11" ht="17" thickBot="1">
      <c r="A22" s="88"/>
      <c r="B22" s="89"/>
      <c r="C22" s="86" t="s">
        <v>3</v>
      </c>
      <c r="D22" s="98" t="s">
        <v>1</v>
      </c>
      <c r="F22" s="99"/>
      <c r="G22" s="100"/>
      <c r="H22" s="177"/>
      <c r="I22" s="100"/>
      <c r="J22" s="86"/>
      <c r="K22" s="148"/>
    </row>
    <row r="23" spans="1:11" ht="17" thickBot="1">
      <c r="A23" s="88"/>
      <c r="B23" s="89"/>
      <c r="C23" s="86" t="s">
        <v>61</v>
      </c>
      <c r="D23" s="98" t="s">
        <v>1</v>
      </c>
      <c r="F23" s="125"/>
      <c r="G23" s="101"/>
      <c r="H23" s="101"/>
      <c r="I23" s="101"/>
      <c r="J23" s="86"/>
      <c r="K23" s="148"/>
    </row>
    <row r="24" spans="1:11" ht="17" thickBot="1">
      <c r="B24" s="156"/>
      <c r="C24" s="157"/>
      <c r="D24" s="157"/>
      <c r="E24" s="157"/>
      <c r="F24" s="157"/>
      <c r="G24" s="157"/>
      <c r="H24" s="157"/>
      <c r="I24" s="157"/>
      <c r="J24" s="157"/>
      <c r="K24" s="158"/>
    </row>
  </sheetData>
  <phoneticPr fontId="33"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zoomScale="109" workbookViewId="0">
      <selection activeCell="D7" sqref="D7"/>
    </sheetView>
  </sheetViews>
  <sheetFormatPr baseColWidth="10" defaultColWidth="33.140625" defaultRowHeight="16"/>
  <cols>
    <col min="1" max="1" width="3.42578125" style="45" customWidth="1"/>
    <col min="2" max="2" width="6.42578125" style="45" customWidth="1"/>
    <col min="3" max="3" width="27.85546875" style="45" customWidth="1"/>
    <col min="4" max="4" width="16.140625" style="45" customWidth="1"/>
    <col min="5" max="5" width="10.140625" style="45" customWidth="1"/>
    <col min="6" max="7" width="13.140625" style="45" customWidth="1"/>
    <col min="8" max="8" width="12.42578125" style="49" customWidth="1"/>
    <col min="9" max="9" width="31.42578125" style="49" customWidth="1"/>
    <col min="10" max="10" width="98.42578125" style="45" customWidth="1"/>
    <col min="11" max="16384" width="33.140625" style="45"/>
  </cols>
  <sheetData>
    <row r="1" spans="2:10" ht="17" thickBot="1"/>
    <row r="2" spans="2:10">
      <c r="B2" s="46"/>
      <c r="C2" s="47"/>
      <c r="D2" s="47"/>
      <c r="E2" s="47"/>
      <c r="F2" s="47"/>
      <c r="G2" s="47"/>
      <c r="H2" s="50"/>
      <c r="I2" s="50"/>
      <c r="J2" s="138"/>
    </row>
    <row r="3" spans="2:10">
      <c r="B3" s="48"/>
      <c r="C3" s="12" t="s">
        <v>15</v>
      </c>
      <c r="D3" s="12"/>
      <c r="E3" s="12"/>
      <c r="F3" s="12"/>
      <c r="G3" s="12"/>
      <c r="H3" s="17"/>
      <c r="I3" s="17"/>
      <c r="J3" s="139"/>
    </row>
    <row r="4" spans="2:10">
      <c r="B4" s="48"/>
      <c r="J4" s="139"/>
    </row>
    <row r="5" spans="2:10">
      <c r="B5" s="51"/>
      <c r="C5" s="14" t="s">
        <v>121</v>
      </c>
      <c r="D5" s="14" t="s">
        <v>0</v>
      </c>
      <c r="E5" s="14" t="s">
        <v>12</v>
      </c>
      <c r="F5" s="14" t="s">
        <v>16</v>
      </c>
      <c r="G5" s="14" t="s">
        <v>45</v>
      </c>
      <c r="H5" s="18" t="s">
        <v>17</v>
      </c>
      <c r="I5" s="18" t="s">
        <v>46</v>
      </c>
      <c r="J5" s="77" t="s">
        <v>9</v>
      </c>
    </row>
    <row r="6" spans="2:10">
      <c r="B6" s="48"/>
      <c r="C6" s="12"/>
      <c r="D6" s="12"/>
      <c r="E6" s="12"/>
      <c r="F6" s="12"/>
      <c r="G6" s="12"/>
      <c r="H6" s="17"/>
      <c r="I6" s="17"/>
      <c r="J6" s="13"/>
    </row>
    <row r="7" spans="2:10">
      <c r="B7" s="48"/>
      <c r="C7" s="173" t="s">
        <v>122</v>
      </c>
      <c r="D7" s="173" t="s">
        <v>123</v>
      </c>
      <c r="E7" s="173" t="s">
        <v>124</v>
      </c>
      <c r="F7" s="173" t="s">
        <v>2</v>
      </c>
      <c r="G7" s="173" t="s">
        <v>2</v>
      </c>
      <c r="H7" s="174" t="s">
        <v>125</v>
      </c>
      <c r="I7" s="175" t="s">
        <v>127</v>
      </c>
      <c r="J7" s="139" t="s">
        <v>126</v>
      </c>
    </row>
    <row r="8" spans="2:10">
      <c r="B8" s="48"/>
      <c r="C8" s="104"/>
      <c r="J8" s="139"/>
    </row>
    <row r="9" spans="2:10">
      <c r="B9" s="48"/>
      <c r="C9" s="105"/>
      <c r="J9" s="139"/>
    </row>
    <row r="10" spans="2:10">
      <c r="B10" s="48"/>
      <c r="C10" s="140"/>
      <c r="J10" s="139"/>
    </row>
    <row r="11" spans="2:10">
      <c r="B11" s="48"/>
      <c r="C11" s="104"/>
      <c r="J11" s="139"/>
    </row>
    <row r="12" spans="2:10">
      <c r="B12" s="48"/>
      <c r="J12" s="139"/>
    </row>
    <row r="13" spans="2:10">
      <c r="B13" s="48"/>
      <c r="C13" s="140"/>
      <c r="D13" s="140"/>
      <c r="E13" s="140"/>
      <c r="H13" s="82"/>
      <c r="J13" s="139"/>
    </row>
    <row r="14" spans="2:10">
      <c r="B14" s="48"/>
      <c r="J14" s="139"/>
    </row>
    <row r="15" spans="2:10">
      <c r="B15" s="48"/>
      <c r="C15" s="88"/>
      <c r="D15" s="88"/>
      <c r="E15" s="88"/>
      <c r="H15" s="82"/>
      <c r="I15" s="141"/>
      <c r="J15" s="139"/>
    </row>
    <row r="16" spans="2:10">
      <c r="B16" s="48"/>
      <c r="C16" s="133"/>
      <c r="J16" s="139"/>
    </row>
    <row r="17" spans="2:10">
      <c r="B17" s="48"/>
      <c r="J17" s="139"/>
    </row>
    <row r="18" spans="2:10">
      <c r="B18" s="48"/>
      <c r="J18" s="139"/>
    </row>
    <row r="19" spans="2:10">
      <c r="B19" s="48"/>
      <c r="C19" s="140"/>
      <c r="D19" s="140"/>
      <c r="H19" s="82"/>
      <c r="J19" s="139"/>
    </row>
    <row r="20" spans="2:10" ht="17" thickBot="1">
      <c r="B20" s="142"/>
      <c r="C20" s="143"/>
      <c r="D20" s="143"/>
      <c r="E20" s="143"/>
      <c r="F20" s="143"/>
      <c r="G20" s="143"/>
      <c r="H20" s="144"/>
      <c r="I20" s="144"/>
      <c r="J20" s="145"/>
    </row>
    <row r="21" spans="2:10">
      <c r="I21" s="127"/>
    </row>
  </sheetData>
  <phoneticPr fontId="33" type="noConversion"/>
  <hyperlinks>
    <hyperlink ref="I7" r:id="rId1" xr:uid="{AECA309A-2755-2044-85A2-D9B2EA2882B4}"/>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372"/>
  <sheetViews>
    <sheetView zoomScale="105" zoomScaleNormal="100" workbookViewId="0">
      <selection activeCell="G82" sqref="G82"/>
    </sheetView>
  </sheetViews>
  <sheetFormatPr baseColWidth="10" defaultColWidth="10.7109375" defaultRowHeight="16"/>
  <cols>
    <col min="1" max="2" width="3.42578125" style="52" customWidth="1"/>
    <col min="3" max="3" width="21.7109375" style="52" bestFit="1" customWidth="1"/>
    <col min="4" max="4" width="26.28515625" style="52" customWidth="1"/>
    <col min="5" max="5" width="12" style="52" customWidth="1"/>
    <col min="6" max="6" width="10" style="52" customWidth="1"/>
    <col min="7" max="7" width="43" style="52" customWidth="1"/>
    <col min="8" max="8" width="10.140625" style="52" customWidth="1"/>
    <col min="9" max="9" width="19" style="52" customWidth="1"/>
    <col min="10" max="15" width="10.7109375" style="52"/>
    <col min="16" max="16" width="7.140625" style="52" customWidth="1"/>
    <col min="17" max="16384" width="10.7109375" style="52"/>
  </cols>
  <sheetData>
    <row r="1" spans="1:16" ht="17" thickBot="1"/>
    <row r="2" spans="1:16">
      <c r="B2" s="53"/>
      <c r="C2" s="54"/>
      <c r="D2" s="54"/>
      <c r="E2" s="54"/>
      <c r="F2" s="54"/>
      <c r="G2" s="54"/>
      <c r="H2" s="54"/>
      <c r="I2" s="54"/>
      <c r="J2" s="54"/>
      <c r="K2" s="54"/>
      <c r="L2" s="54"/>
      <c r="M2" s="54"/>
      <c r="N2" s="54"/>
      <c r="O2" s="54"/>
      <c r="P2" s="55"/>
    </row>
    <row r="3" spans="1:16">
      <c r="A3" s="56"/>
      <c r="B3" s="80"/>
      <c r="C3" s="59" t="s">
        <v>0</v>
      </c>
      <c r="D3" s="59" t="s">
        <v>18</v>
      </c>
      <c r="E3" s="59" t="s">
        <v>4</v>
      </c>
      <c r="F3" s="59" t="s">
        <v>8</v>
      </c>
      <c r="G3" s="59" t="s">
        <v>85</v>
      </c>
      <c r="H3" s="59"/>
      <c r="I3" s="59"/>
      <c r="J3" s="57"/>
      <c r="K3" s="57"/>
      <c r="L3" s="57"/>
      <c r="M3" s="57"/>
      <c r="N3" s="57"/>
      <c r="O3" s="57"/>
      <c r="P3" s="81"/>
    </row>
    <row r="4" spans="1:16">
      <c r="B4" s="58"/>
      <c r="P4" s="160"/>
    </row>
    <row r="5" spans="1:16">
      <c r="B5" s="58"/>
      <c r="C5" s="52" t="s">
        <v>86</v>
      </c>
      <c r="P5" s="160"/>
    </row>
    <row r="6" spans="1:16">
      <c r="B6" s="58"/>
      <c r="D6" s="56" t="s">
        <v>99</v>
      </c>
      <c r="P6" s="160"/>
    </row>
    <row r="7" spans="1:16">
      <c r="B7" s="58"/>
      <c r="D7" s="52" t="s">
        <v>87</v>
      </c>
      <c r="P7" s="160"/>
    </row>
    <row r="8" spans="1:16">
      <c r="B8" s="58"/>
      <c r="D8" s="195" t="s">
        <v>89</v>
      </c>
      <c r="E8" s="195"/>
      <c r="F8" s="195"/>
      <c r="G8" s="195"/>
      <c r="P8" s="160"/>
    </row>
    <row r="9" spans="1:16">
      <c r="B9" s="58"/>
      <c r="D9" s="52" t="s">
        <v>88</v>
      </c>
      <c r="P9" s="160"/>
    </row>
    <row r="10" spans="1:16">
      <c r="B10" s="58"/>
      <c r="P10" s="160"/>
    </row>
    <row r="11" spans="1:16">
      <c r="B11" s="58"/>
      <c r="D11" s="52" t="s">
        <v>104</v>
      </c>
      <c r="E11" s="52">
        <v>120.1</v>
      </c>
      <c r="F11" s="52" t="s">
        <v>101</v>
      </c>
      <c r="G11" s="52" t="s">
        <v>102</v>
      </c>
      <c r="P11" s="160"/>
    </row>
    <row r="12" spans="1:16">
      <c r="B12" s="58"/>
      <c r="P12" s="160"/>
    </row>
    <row r="13" spans="1:16">
      <c r="B13" s="58"/>
      <c r="D13" s="52" t="s">
        <v>106</v>
      </c>
      <c r="E13" s="52">
        <f>3600*24</f>
        <v>86400</v>
      </c>
      <c r="F13" s="52" t="s">
        <v>107</v>
      </c>
      <c r="P13" s="160"/>
    </row>
    <row r="14" spans="1:16">
      <c r="B14" s="58"/>
      <c r="P14" s="160"/>
    </row>
    <row r="15" spans="1:16">
      <c r="B15" s="58"/>
      <c r="D15" s="52" t="s">
        <v>103</v>
      </c>
      <c r="E15" s="52">
        <v>200</v>
      </c>
      <c r="F15" s="52" t="s">
        <v>100</v>
      </c>
      <c r="P15" s="160"/>
    </row>
    <row r="16" spans="1:16">
      <c r="B16" s="58"/>
      <c r="E16" s="52">
        <f>E15*1000*E11</f>
        <v>24020000</v>
      </c>
      <c r="F16" s="52" t="s">
        <v>105</v>
      </c>
      <c r="P16" s="160"/>
    </row>
    <row r="17" spans="2:16" ht="17" thickBot="1">
      <c r="B17" s="58"/>
      <c r="E17" s="107">
        <f>E16/E13</f>
        <v>278.00925925925924</v>
      </c>
      <c r="F17" s="52" t="s">
        <v>51</v>
      </c>
      <c r="P17" s="160"/>
    </row>
    <row r="18" spans="2:16" ht="17" thickBot="1">
      <c r="B18" s="58"/>
      <c r="D18" s="52" t="s">
        <v>73</v>
      </c>
      <c r="E18" s="168">
        <f>E17/E42</f>
        <v>405.85293322519595</v>
      </c>
      <c r="F18" s="52" t="s">
        <v>51</v>
      </c>
      <c r="G18" s="52" t="s">
        <v>108</v>
      </c>
      <c r="P18" s="160"/>
    </row>
    <row r="19" spans="2:16">
      <c r="B19" s="58"/>
      <c r="P19" s="160"/>
    </row>
    <row r="20" spans="2:16">
      <c r="B20" s="58"/>
      <c r="H20" s="130"/>
      <c r="P20" s="160"/>
    </row>
    <row r="21" spans="2:16">
      <c r="B21" s="58"/>
      <c r="P21" s="160"/>
    </row>
    <row r="22" spans="2:16">
      <c r="B22" s="58"/>
      <c r="P22" s="160"/>
    </row>
    <row r="23" spans="2:16">
      <c r="B23" s="58"/>
      <c r="P23" s="160"/>
    </row>
    <row r="24" spans="2:16">
      <c r="B24" s="58"/>
      <c r="P24" s="160"/>
    </row>
    <row r="25" spans="2:16">
      <c r="B25" s="58"/>
      <c r="P25" s="160"/>
    </row>
    <row r="26" spans="2:16">
      <c r="B26" s="58"/>
      <c r="H26" s="131"/>
      <c r="P26" s="160"/>
    </row>
    <row r="27" spans="2:16">
      <c r="B27" s="58"/>
      <c r="P27" s="160"/>
    </row>
    <row r="28" spans="2:16">
      <c r="B28" s="58"/>
      <c r="P28" s="160"/>
    </row>
    <row r="29" spans="2:16">
      <c r="B29" s="58"/>
      <c r="P29" s="160"/>
    </row>
    <row r="30" spans="2:16">
      <c r="B30" s="58"/>
      <c r="H30" s="130"/>
      <c r="P30" s="160"/>
    </row>
    <row r="31" spans="2:16">
      <c r="B31" s="58"/>
      <c r="P31" s="160"/>
    </row>
    <row r="32" spans="2:16">
      <c r="B32" s="58"/>
      <c r="P32" s="160"/>
    </row>
    <row r="33" spans="2:16">
      <c r="B33" s="58"/>
      <c r="J33" s="56"/>
      <c r="P33" s="160"/>
    </row>
    <row r="34" spans="2:16">
      <c r="B34" s="58"/>
      <c r="P34" s="160"/>
    </row>
    <row r="35" spans="2:16" ht="34">
      <c r="B35" s="58"/>
      <c r="D35" s="52" t="s">
        <v>90</v>
      </c>
      <c r="E35" s="130">
        <v>0.68500000000000005</v>
      </c>
      <c r="G35" s="165" t="s">
        <v>97</v>
      </c>
      <c r="P35" s="160"/>
    </row>
    <row r="36" spans="2:16">
      <c r="B36" s="58"/>
      <c r="P36" s="160"/>
    </row>
    <row r="37" spans="2:16">
      <c r="B37" s="58"/>
      <c r="D37" s="52" t="s">
        <v>91</v>
      </c>
      <c r="E37" s="52">
        <v>316</v>
      </c>
      <c r="F37" s="52" t="s">
        <v>92</v>
      </c>
      <c r="P37" s="160"/>
    </row>
    <row r="38" spans="2:16">
      <c r="B38" s="58"/>
      <c r="D38" s="52" t="s">
        <v>93</v>
      </c>
      <c r="E38" s="52">
        <v>1938</v>
      </c>
      <c r="F38" s="52" t="s">
        <v>92</v>
      </c>
      <c r="G38" s="52" t="s">
        <v>95</v>
      </c>
      <c r="P38" s="160"/>
    </row>
    <row r="39" spans="2:16">
      <c r="B39" s="58"/>
      <c r="D39" s="52" t="s">
        <v>94</v>
      </c>
      <c r="E39" s="52">
        <v>937</v>
      </c>
      <c r="F39" s="52" t="s">
        <v>92</v>
      </c>
      <c r="G39" s="52" t="s">
        <v>96</v>
      </c>
      <c r="P39" s="160"/>
    </row>
    <row r="40" spans="2:16" ht="17" thickBot="1">
      <c r="B40" s="58"/>
      <c r="P40" s="160"/>
    </row>
    <row r="41" spans="2:16" ht="52" thickBot="1">
      <c r="B41" s="58"/>
      <c r="D41" s="52" t="s">
        <v>80</v>
      </c>
      <c r="E41" s="170">
        <v>1</v>
      </c>
      <c r="F41" s="52" t="s">
        <v>2</v>
      </c>
      <c r="G41" s="165" t="s">
        <v>98</v>
      </c>
      <c r="P41" s="160"/>
    </row>
    <row r="42" spans="2:16" ht="17" thickBot="1">
      <c r="B42" s="58"/>
      <c r="D42" s="52" t="s">
        <v>62</v>
      </c>
      <c r="E42" s="169">
        <f>E35</f>
        <v>0.68500000000000005</v>
      </c>
      <c r="F42" s="52" t="s">
        <v>2</v>
      </c>
      <c r="G42" s="132"/>
      <c r="H42" s="132"/>
      <c r="I42" s="194"/>
      <c r="J42" s="194"/>
      <c r="K42" s="194"/>
      <c r="L42" s="194"/>
      <c r="P42" s="160"/>
    </row>
    <row r="43" spans="2:16">
      <c r="B43" s="58"/>
      <c r="P43" s="160"/>
    </row>
    <row r="44" spans="2:16">
      <c r="B44" s="58"/>
      <c r="P44" s="160"/>
    </row>
    <row r="45" spans="2:16">
      <c r="B45" s="58"/>
      <c r="H45" s="130"/>
      <c r="P45" s="160"/>
    </row>
    <row r="46" spans="2:16">
      <c r="B46" s="58"/>
      <c r="P46" s="160"/>
    </row>
    <row r="47" spans="2:16">
      <c r="B47" s="58"/>
      <c r="P47" s="160"/>
    </row>
    <row r="48" spans="2:16">
      <c r="B48" s="58"/>
      <c r="P48" s="160"/>
    </row>
    <row r="49" spans="2:16">
      <c r="B49" s="58"/>
      <c r="P49" s="160"/>
    </row>
    <row r="50" spans="2:16">
      <c r="B50" s="58"/>
      <c r="P50" s="160"/>
    </row>
    <row r="51" spans="2:16">
      <c r="B51" s="58"/>
      <c r="P51" s="160"/>
    </row>
    <row r="52" spans="2:16">
      <c r="B52" s="58"/>
      <c r="P52" s="160"/>
    </row>
    <row r="53" spans="2:16">
      <c r="B53" s="58"/>
      <c r="P53" s="160"/>
    </row>
    <row r="54" spans="2:16">
      <c r="B54" s="58"/>
      <c r="P54" s="160"/>
    </row>
    <row r="55" spans="2:16">
      <c r="B55" s="58"/>
      <c r="P55" s="160"/>
    </row>
    <row r="56" spans="2:16">
      <c r="B56" s="58"/>
      <c r="P56" s="160"/>
    </row>
    <row r="57" spans="2:16">
      <c r="B57" s="58"/>
      <c r="P57" s="160"/>
    </row>
    <row r="58" spans="2:16">
      <c r="B58" s="58"/>
      <c r="P58" s="160"/>
    </row>
    <row r="59" spans="2:16">
      <c r="B59" s="58"/>
      <c r="P59" s="160"/>
    </row>
    <row r="60" spans="2:16">
      <c r="B60" s="58"/>
      <c r="P60" s="160"/>
    </row>
    <row r="61" spans="2:16">
      <c r="B61" s="58"/>
      <c r="P61" s="160"/>
    </row>
    <row r="62" spans="2:16">
      <c r="B62" s="58"/>
      <c r="P62" s="160"/>
    </row>
    <row r="63" spans="2:16">
      <c r="B63" s="58"/>
      <c r="P63" s="160"/>
    </row>
    <row r="64" spans="2:16">
      <c r="B64" s="58"/>
      <c r="D64" s="52" t="s">
        <v>116</v>
      </c>
      <c r="E64" s="52">
        <v>1.1405000000000001</v>
      </c>
      <c r="F64" s="52" t="s">
        <v>111</v>
      </c>
      <c r="G64" s="52" t="s">
        <v>112</v>
      </c>
      <c r="P64" s="160"/>
    </row>
    <row r="65" spans="2:16">
      <c r="B65" s="58"/>
      <c r="P65" s="160"/>
    </row>
    <row r="66" spans="2:16">
      <c r="B66" s="58"/>
      <c r="D66" s="52" t="s">
        <v>109</v>
      </c>
      <c r="E66" s="52">
        <v>368</v>
      </c>
      <c r="F66" s="52" t="s">
        <v>113</v>
      </c>
      <c r="G66" s="52" t="s">
        <v>110</v>
      </c>
      <c r="P66" s="160"/>
    </row>
    <row r="67" spans="2:16" ht="17" thickBot="1">
      <c r="B67" s="58"/>
      <c r="E67" s="167">
        <f>E66*E64</f>
        <v>419.70400000000001</v>
      </c>
      <c r="F67" s="52" t="s">
        <v>114</v>
      </c>
      <c r="P67" s="160"/>
    </row>
    <row r="68" spans="2:16" ht="17" thickBot="1">
      <c r="B68" s="58"/>
      <c r="D68" s="52" t="s">
        <v>21</v>
      </c>
      <c r="E68" s="170">
        <f>E67*1000000</f>
        <v>419704000</v>
      </c>
      <c r="F68" s="52" t="s">
        <v>19</v>
      </c>
      <c r="P68" s="160"/>
    </row>
    <row r="69" spans="2:16" ht="17" thickBot="1">
      <c r="B69" s="58"/>
      <c r="D69" s="52" t="s">
        <v>67</v>
      </c>
      <c r="E69" s="170">
        <v>0</v>
      </c>
      <c r="F69" s="52" t="s">
        <v>19</v>
      </c>
      <c r="G69" s="52" t="s">
        <v>115</v>
      </c>
      <c r="P69" s="160"/>
    </row>
    <row r="70" spans="2:16">
      <c r="B70" s="58"/>
      <c r="P70" s="160"/>
    </row>
    <row r="71" spans="2:16">
      <c r="B71" s="58"/>
      <c r="P71" s="160"/>
    </row>
    <row r="72" spans="2:16">
      <c r="B72" s="58"/>
      <c r="P72" s="160"/>
    </row>
    <row r="73" spans="2:16">
      <c r="B73" s="58"/>
      <c r="P73" s="160"/>
    </row>
    <row r="74" spans="2:16">
      <c r="B74" s="58"/>
      <c r="P74" s="160"/>
    </row>
    <row r="75" spans="2:16">
      <c r="B75" s="58"/>
      <c r="P75" s="160"/>
    </row>
    <row r="76" spans="2:16">
      <c r="B76" s="58"/>
      <c r="D76" s="52" t="s">
        <v>117</v>
      </c>
      <c r="P76" s="160"/>
    </row>
    <row r="77" spans="2:16">
      <c r="B77" s="58"/>
      <c r="D77" s="52" t="s">
        <v>118</v>
      </c>
      <c r="P77" s="160"/>
    </row>
    <row r="78" spans="2:16" ht="17" thickBot="1">
      <c r="B78" s="58"/>
      <c r="P78" s="160"/>
    </row>
    <row r="79" spans="2:16" ht="17" thickBot="1">
      <c r="B79" s="58"/>
      <c r="D79" s="52" t="s">
        <v>119</v>
      </c>
      <c r="E79" s="171">
        <f>8760*0.9</f>
        <v>7884</v>
      </c>
      <c r="F79" s="52" t="s">
        <v>120</v>
      </c>
      <c r="G79" s="52" t="s">
        <v>130</v>
      </c>
      <c r="P79" s="160"/>
    </row>
    <row r="80" spans="2:16">
      <c r="B80" s="58"/>
      <c r="P80" s="160"/>
    </row>
    <row r="81" spans="2:16">
      <c r="B81" s="58"/>
      <c r="P81" s="160"/>
    </row>
    <row r="82" spans="2:16">
      <c r="B82" s="58"/>
      <c r="C82" s="121"/>
      <c r="P82" s="160"/>
    </row>
    <row r="83" spans="2:16">
      <c r="B83" s="58"/>
      <c r="P83" s="160"/>
    </row>
    <row r="84" spans="2:16">
      <c r="B84" s="58"/>
      <c r="P84" s="160"/>
    </row>
    <row r="85" spans="2:16">
      <c r="B85" s="58"/>
      <c r="E85" s="107"/>
      <c r="P85" s="160"/>
    </row>
    <row r="86" spans="2:16">
      <c r="B86" s="58"/>
      <c r="E86" s="107"/>
      <c r="P86" s="160"/>
    </row>
    <row r="87" spans="2:16">
      <c r="B87" s="58"/>
      <c r="P87" s="160"/>
    </row>
    <row r="88" spans="2:16">
      <c r="B88" s="58"/>
      <c r="P88" s="160"/>
    </row>
    <row r="89" spans="2:16">
      <c r="B89" s="58"/>
      <c r="E89" s="167"/>
      <c r="P89" s="160"/>
    </row>
    <row r="90" spans="2:16">
      <c r="B90" s="58"/>
      <c r="E90" s="167"/>
      <c r="P90" s="160"/>
    </row>
    <row r="91" spans="2:16">
      <c r="B91" s="58"/>
      <c r="E91" s="167"/>
      <c r="P91" s="160"/>
    </row>
    <row r="92" spans="2:16">
      <c r="B92" s="58"/>
      <c r="E92" s="107"/>
      <c r="P92" s="160"/>
    </row>
    <row r="93" spans="2:16">
      <c r="B93" s="58"/>
      <c r="P93" s="160"/>
    </row>
    <row r="94" spans="2:16">
      <c r="B94" s="58"/>
      <c r="E94" s="107"/>
      <c r="P94" s="160"/>
    </row>
    <row r="95" spans="2:16">
      <c r="B95" s="58"/>
      <c r="E95" s="107"/>
      <c r="P95" s="160"/>
    </row>
    <row r="96" spans="2:16">
      <c r="B96" s="58"/>
      <c r="E96" s="166"/>
      <c r="P96" s="160"/>
    </row>
    <row r="97" spans="2:16">
      <c r="B97" s="58"/>
      <c r="E97" s="107"/>
      <c r="G97" s="107"/>
      <c r="P97" s="160"/>
    </row>
    <row r="98" spans="2:16">
      <c r="B98" s="58"/>
      <c r="E98" s="107"/>
      <c r="G98" s="107"/>
      <c r="P98" s="160"/>
    </row>
    <row r="99" spans="2:16">
      <c r="B99" s="58"/>
      <c r="E99" s="107"/>
      <c r="P99" s="160"/>
    </row>
    <row r="100" spans="2:16">
      <c r="B100" s="58"/>
      <c r="E100" s="166"/>
      <c r="P100" s="160"/>
    </row>
    <row r="101" spans="2:16">
      <c r="B101" s="58"/>
      <c r="E101" s="172"/>
      <c r="P101" s="160"/>
    </row>
    <row r="102" spans="2:16">
      <c r="B102" s="58"/>
      <c r="C102" s="56"/>
      <c r="E102" s="107"/>
      <c r="P102" s="160"/>
    </row>
    <row r="103" spans="2:16">
      <c r="B103" s="58"/>
      <c r="P103" s="160"/>
    </row>
    <row r="104" spans="2:16">
      <c r="B104" s="58"/>
      <c r="P104" s="160"/>
    </row>
    <row r="105" spans="2:16">
      <c r="B105" s="58"/>
      <c r="J105" s="161"/>
      <c r="P105" s="160"/>
    </row>
    <row r="106" spans="2:16">
      <c r="B106" s="58"/>
      <c r="E106" s="107"/>
      <c r="F106" s="130"/>
      <c r="P106" s="160"/>
    </row>
    <row r="107" spans="2:16">
      <c r="B107" s="58"/>
      <c r="F107" s="130"/>
      <c r="P107" s="160"/>
    </row>
    <row r="108" spans="2:16">
      <c r="B108" s="58"/>
      <c r="E108" s="107"/>
      <c r="F108" s="130"/>
      <c r="P108" s="160"/>
    </row>
    <row r="109" spans="2:16">
      <c r="B109" s="58"/>
      <c r="E109" s="107"/>
      <c r="P109" s="160"/>
    </row>
    <row r="110" spans="2:16">
      <c r="B110" s="58"/>
      <c r="E110" s="107"/>
      <c r="P110" s="160"/>
    </row>
    <row r="111" spans="2:16">
      <c r="B111" s="58"/>
      <c r="P111" s="160"/>
    </row>
    <row r="112" spans="2:16">
      <c r="B112" s="58"/>
      <c r="P112" s="160"/>
    </row>
    <row r="113" spans="2:16">
      <c r="B113" s="58"/>
      <c r="P113" s="160"/>
    </row>
    <row r="114" spans="2:16">
      <c r="B114" s="58"/>
      <c r="P114" s="160"/>
    </row>
    <row r="115" spans="2:16">
      <c r="B115" s="58"/>
      <c r="P115" s="160"/>
    </row>
    <row r="116" spans="2:16">
      <c r="B116" s="58"/>
      <c r="P116" s="160"/>
    </row>
    <row r="117" spans="2:16">
      <c r="B117" s="58"/>
      <c r="P117" s="160"/>
    </row>
    <row r="118" spans="2:16">
      <c r="B118" s="58"/>
      <c r="P118" s="160"/>
    </row>
    <row r="119" spans="2:16">
      <c r="B119" s="58"/>
      <c r="P119" s="160"/>
    </row>
    <row r="120" spans="2:16">
      <c r="B120" s="58"/>
      <c r="L120"/>
      <c r="P120" s="160"/>
    </row>
    <row r="121" spans="2:16" ht="17" thickBot="1">
      <c r="B121" s="162"/>
      <c r="C121" s="163"/>
      <c r="D121" s="163"/>
      <c r="E121" s="163"/>
      <c r="F121" s="163"/>
      <c r="G121" s="163"/>
      <c r="H121" s="163"/>
      <c r="I121" s="163"/>
      <c r="J121" s="163"/>
      <c r="K121" s="163"/>
      <c r="L121" s="163"/>
      <c r="M121" s="163"/>
      <c r="N121" s="163"/>
      <c r="O121" s="163"/>
      <c r="P121" s="164"/>
    </row>
    <row r="129" spans="1:3">
      <c r="C129" s="121"/>
    </row>
    <row r="141" spans="1:3">
      <c r="A141" s="118"/>
      <c r="B141" s="118"/>
      <c r="C141" s="56"/>
    </row>
    <row r="142" spans="1:3">
      <c r="A142" s="118"/>
      <c r="B142" s="118"/>
      <c r="C142" s="123"/>
    </row>
    <row r="143" spans="1:3">
      <c r="A143" s="118"/>
      <c r="B143" s="118"/>
    </row>
    <row r="144" spans="1:3">
      <c r="A144" s="118"/>
      <c r="B144" s="118"/>
    </row>
    <row r="145" spans="1:2">
      <c r="A145" s="118"/>
      <c r="B145" s="118"/>
    </row>
    <row r="146" spans="1:2">
      <c r="A146" s="118"/>
      <c r="B146" s="118"/>
    </row>
    <row r="147" spans="1:2">
      <c r="A147" s="118"/>
      <c r="B147" s="118"/>
    </row>
    <row r="148" spans="1:2">
      <c r="A148" s="118"/>
      <c r="B148" s="118"/>
    </row>
    <row r="149" spans="1:2">
      <c r="A149" s="118"/>
      <c r="B149" s="118"/>
    </row>
    <row r="150" spans="1:2">
      <c r="A150" s="118"/>
      <c r="B150" s="118"/>
    </row>
    <row r="151" spans="1:2">
      <c r="A151" s="118"/>
      <c r="B151" s="118"/>
    </row>
    <row r="152" spans="1:2">
      <c r="A152" s="118"/>
      <c r="B152" s="118"/>
    </row>
    <row r="153" spans="1:2">
      <c r="A153" s="118"/>
      <c r="B153" s="118"/>
    </row>
    <row r="154" spans="1:2">
      <c r="A154" s="118"/>
      <c r="B154" s="118"/>
    </row>
    <row r="155" spans="1:2">
      <c r="A155" s="118"/>
      <c r="B155" s="118"/>
    </row>
    <row r="156" spans="1:2">
      <c r="A156" s="118"/>
      <c r="B156" s="118"/>
    </row>
    <row r="157" spans="1:2">
      <c r="A157" s="118"/>
      <c r="B157" s="118"/>
    </row>
    <row r="158" spans="1:2">
      <c r="A158" s="118"/>
      <c r="B158" s="118"/>
    </row>
    <row r="159" spans="1:2">
      <c r="A159" s="118"/>
      <c r="B159" s="118"/>
    </row>
    <row r="160" spans="1:2">
      <c r="A160" s="118"/>
      <c r="B160" s="118"/>
    </row>
    <row r="161" spans="1:13">
      <c r="A161" s="118"/>
      <c r="B161" s="118"/>
    </row>
    <row r="162" spans="1:13">
      <c r="A162" s="118"/>
      <c r="B162" s="118"/>
    </row>
    <row r="163" spans="1:13">
      <c r="A163" s="118"/>
      <c r="B163" s="118"/>
    </row>
    <row r="164" spans="1:13">
      <c r="A164" s="118"/>
      <c r="B164" s="118"/>
    </row>
    <row r="165" spans="1:13">
      <c r="A165" s="118"/>
      <c r="B165" s="118"/>
    </row>
    <row r="166" spans="1:13">
      <c r="A166" s="118"/>
      <c r="B166" s="118"/>
    </row>
    <row r="167" spans="1:13">
      <c r="A167" s="118"/>
      <c r="B167" s="118"/>
    </row>
    <row r="168" spans="1:13">
      <c r="A168" s="118"/>
      <c r="B168" s="118"/>
    </row>
    <row r="169" spans="1:13">
      <c r="A169" s="118"/>
      <c r="B169" s="118"/>
    </row>
    <row r="170" spans="1:13">
      <c r="A170" s="118"/>
      <c r="B170" s="118"/>
    </row>
    <row r="171" spans="1:13">
      <c r="A171" s="118"/>
      <c r="B171" s="118"/>
    </row>
    <row r="172" spans="1:13">
      <c r="A172" s="118"/>
      <c r="B172" s="118"/>
    </row>
    <row r="173" spans="1:13">
      <c r="A173" s="118"/>
      <c r="B173" s="118"/>
      <c r="M173" s="119"/>
    </row>
    <row r="174" spans="1:13">
      <c r="A174" s="118"/>
      <c r="B174" s="118"/>
    </row>
    <row r="175" spans="1:13">
      <c r="A175" s="118"/>
      <c r="B175" s="118"/>
    </row>
    <row r="176" spans="1:13">
      <c r="A176" s="118"/>
      <c r="B176" s="118"/>
    </row>
    <row r="177" spans="1:2">
      <c r="A177" s="118"/>
      <c r="B177" s="118"/>
    </row>
    <row r="178" spans="1:2">
      <c r="A178" s="118"/>
      <c r="B178" s="118"/>
    </row>
    <row r="179" spans="1:2">
      <c r="A179" s="118"/>
      <c r="B179" s="118"/>
    </row>
    <row r="180" spans="1:2">
      <c r="A180" s="118"/>
      <c r="B180" s="118"/>
    </row>
    <row r="181" spans="1:2">
      <c r="A181" s="118"/>
      <c r="B181" s="118"/>
    </row>
    <row r="182" spans="1:2">
      <c r="A182" s="118"/>
      <c r="B182" s="118"/>
    </row>
    <row r="183" spans="1:2">
      <c r="A183" s="118"/>
      <c r="B183" s="118"/>
    </row>
    <row r="184" spans="1:2">
      <c r="A184" s="118"/>
      <c r="B184" s="118"/>
    </row>
    <row r="185" spans="1:2">
      <c r="A185" s="118"/>
      <c r="B185" s="118"/>
    </row>
    <row r="186" spans="1:2">
      <c r="A186" s="118"/>
      <c r="B186" s="118"/>
    </row>
    <row r="187" spans="1:2">
      <c r="A187" s="118"/>
      <c r="B187" s="118"/>
    </row>
    <row r="188" spans="1:2">
      <c r="A188" s="118"/>
      <c r="B188" s="118"/>
    </row>
    <row r="189" spans="1:2">
      <c r="A189" s="118"/>
      <c r="B189" s="118"/>
    </row>
    <row r="190" spans="1:2">
      <c r="A190" s="118"/>
      <c r="B190" s="118"/>
    </row>
    <row r="191" spans="1:2">
      <c r="A191" s="118"/>
      <c r="B191" s="118"/>
    </row>
    <row r="192" spans="1:2">
      <c r="A192" s="118"/>
      <c r="B192" s="118"/>
    </row>
    <row r="193" spans="1:2">
      <c r="A193" s="118"/>
      <c r="B193" s="118"/>
    </row>
    <row r="194" spans="1:2">
      <c r="A194" s="118"/>
      <c r="B194" s="118"/>
    </row>
    <row r="195" spans="1:2">
      <c r="A195" s="118"/>
      <c r="B195" s="118"/>
    </row>
    <row r="196" spans="1:2">
      <c r="A196" s="118"/>
      <c r="B196" s="118"/>
    </row>
    <row r="197" spans="1:2">
      <c r="A197" s="118"/>
      <c r="B197" s="118"/>
    </row>
    <row r="198" spans="1:2">
      <c r="A198" s="118"/>
      <c r="B198" s="118"/>
    </row>
    <row r="199" spans="1:2">
      <c r="A199" s="118"/>
      <c r="B199" s="118"/>
    </row>
    <row r="200" spans="1:2">
      <c r="A200" s="118"/>
      <c r="B200" s="118"/>
    </row>
    <row r="201" spans="1:2">
      <c r="A201" s="118"/>
      <c r="B201" s="118"/>
    </row>
    <row r="202" spans="1:2">
      <c r="A202" s="118"/>
      <c r="B202" s="118"/>
    </row>
    <row r="203" spans="1:2">
      <c r="A203" s="118"/>
      <c r="B203" s="118"/>
    </row>
    <row r="204" spans="1:2">
      <c r="A204" s="118"/>
      <c r="B204" s="118"/>
    </row>
    <row r="205" spans="1:2">
      <c r="A205" s="118"/>
      <c r="B205" s="118"/>
    </row>
    <row r="206" spans="1:2">
      <c r="A206" s="118"/>
      <c r="B206" s="118"/>
    </row>
    <row r="207" spans="1:2">
      <c r="A207" s="118"/>
      <c r="B207" s="118"/>
    </row>
    <row r="208" spans="1:2">
      <c r="A208" s="118"/>
      <c r="B208" s="118"/>
    </row>
    <row r="209" spans="1:3">
      <c r="A209" s="118"/>
      <c r="B209" s="118"/>
    </row>
    <row r="210" spans="1:3">
      <c r="A210" s="118"/>
      <c r="B210" s="118"/>
    </row>
    <row r="211" spans="1:3">
      <c r="A211" s="118"/>
      <c r="B211" s="118"/>
    </row>
    <row r="212" spans="1:3">
      <c r="A212" s="118"/>
      <c r="B212" s="118"/>
    </row>
    <row r="213" spans="1:3">
      <c r="A213" s="118"/>
      <c r="B213" s="118"/>
    </row>
    <row r="214" spans="1:3">
      <c r="A214" s="118"/>
      <c r="B214" s="118"/>
    </row>
    <row r="215" spans="1:3">
      <c r="A215" s="118"/>
      <c r="B215" s="118"/>
    </row>
    <row r="216" spans="1:3">
      <c r="A216" s="118"/>
      <c r="B216" s="118"/>
    </row>
    <row r="217" spans="1:3">
      <c r="A217" s="118"/>
      <c r="B217" s="118"/>
    </row>
    <row r="218" spans="1:3">
      <c r="A218" s="118"/>
      <c r="B218" s="118"/>
    </row>
    <row r="219" spans="1:3">
      <c r="A219" s="118"/>
      <c r="B219" s="118"/>
    </row>
    <row r="220" spans="1:3">
      <c r="A220" s="118"/>
      <c r="B220" s="118"/>
    </row>
    <row r="221" spans="1:3">
      <c r="A221" s="118"/>
      <c r="B221" s="118"/>
      <c r="C221" s="56"/>
    </row>
    <row r="222" spans="1:3">
      <c r="A222" s="118"/>
      <c r="B222" s="118"/>
    </row>
    <row r="223" spans="1:3">
      <c r="A223" s="118"/>
      <c r="B223" s="118"/>
    </row>
    <row r="224" spans="1:3">
      <c r="A224" s="118"/>
      <c r="B224" s="118"/>
    </row>
    <row r="225" spans="1:2">
      <c r="A225" s="118"/>
      <c r="B225" s="118"/>
    </row>
    <row r="226" spans="1:2">
      <c r="A226" s="118"/>
      <c r="B226" s="118"/>
    </row>
    <row r="227" spans="1:2">
      <c r="A227" s="118"/>
      <c r="B227" s="118"/>
    </row>
    <row r="228" spans="1:2">
      <c r="A228" s="118"/>
      <c r="B228" s="118"/>
    </row>
    <row r="229" spans="1:2">
      <c r="A229" s="118"/>
      <c r="B229" s="118"/>
    </row>
    <row r="230" spans="1:2">
      <c r="A230" s="118"/>
      <c r="B230" s="118"/>
    </row>
    <row r="231" spans="1:2">
      <c r="A231" s="118"/>
      <c r="B231" s="118"/>
    </row>
    <row r="232" spans="1:2">
      <c r="A232" s="118"/>
      <c r="B232" s="118"/>
    </row>
    <row r="233" spans="1:2">
      <c r="A233" s="118"/>
      <c r="B233" s="118"/>
    </row>
    <row r="234" spans="1:2">
      <c r="A234" s="118"/>
      <c r="B234" s="118"/>
    </row>
    <row r="235" spans="1:2">
      <c r="A235" s="118"/>
      <c r="B235" s="118"/>
    </row>
    <row r="236" spans="1:2">
      <c r="A236" s="118"/>
      <c r="B236" s="118"/>
    </row>
    <row r="237" spans="1:2">
      <c r="A237" s="118"/>
      <c r="B237" s="118"/>
    </row>
    <row r="238" spans="1:2">
      <c r="A238" s="118"/>
      <c r="B238" s="118"/>
    </row>
    <row r="239" spans="1:2">
      <c r="A239" s="118"/>
      <c r="B239" s="118"/>
    </row>
    <row r="240" spans="1:2">
      <c r="A240" s="118"/>
      <c r="B240" s="118"/>
    </row>
    <row r="241" spans="1:8">
      <c r="A241" s="118"/>
      <c r="B241" s="118"/>
      <c r="H241" s="106"/>
    </row>
    <row r="242" spans="1:8">
      <c r="A242" s="118"/>
      <c r="B242" s="118"/>
    </row>
    <row r="243" spans="1:8">
      <c r="A243" s="118"/>
      <c r="B243" s="118"/>
    </row>
    <row r="244" spans="1:8">
      <c r="A244" s="118"/>
      <c r="B244" s="118"/>
      <c r="G244" s="107"/>
    </row>
    <row r="245" spans="1:8">
      <c r="A245" s="118"/>
      <c r="B245" s="118"/>
    </row>
    <row r="246" spans="1:8">
      <c r="A246" s="118"/>
      <c r="B246" s="118"/>
    </row>
    <row r="247" spans="1:8">
      <c r="A247" s="118"/>
      <c r="B247" s="118"/>
    </row>
    <row r="248" spans="1:8">
      <c r="A248" s="118"/>
      <c r="B248" s="118"/>
    </row>
    <row r="249" spans="1:8">
      <c r="A249" s="118"/>
      <c r="B249" s="118"/>
    </row>
    <row r="250" spans="1:8">
      <c r="A250" s="118"/>
      <c r="B250" s="118"/>
    </row>
    <row r="251" spans="1:8">
      <c r="A251" s="118"/>
      <c r="B251" s="118"/>
    </row>
    <row r="252" spans="1:8">
      <c r="A252" s="118"/>
      <c r="B252" s="118"/>
    </row>
    <row r="253" spans="1:8">
      <c r="A253" s="118"/>
      <c r="B253" s="118"/>
    </row>
    <row r="254" spans="1:8">
      <c r="A254" s="118"/>
      <c r="B254" s="118"/>
    </row>
    <row r="255" spans="1:8">
      <c r="A255" s="118"/>
      <c r="B255" s="118"/>
    </row>
    <row r="256" spans="1:8">
      <c r="A256" s="118"/>
      <c r="B256" s="118"/>
    </row>
    <row r="257" spans="1:2">
      <c r="A257" s="118"/>
      <c r="B257" s="118"/>
    </row>
    <row r="258" spans="1:2">
      <c r="A258" s="118"/>
      <c r="B258" s="118"/>
    </row>
    <row r="259" spans="1:2">
      <c r="A259" s="118"/>
      <c r="B259" s="118"/>
    </row>
    <row r="260" spans="1:2">
      <c r="A260" s="118"/>
      <c r="B260" s="118"/>
    </row>
    <row r="261" spans="1:2">
      <c r="A261" s="118"/>
      <c r="B261" s="118"/>
    </row>
    <row r="262" spans="1:2">
      <c r="A262" s="118"/>
      <c r="B262" s="118"/>
    </row>
    <row r="263" spans="1:2">
      <c r="A263" s="118"/>
      <c r="B263" s="118"/>
    </row>
    <row r="264" spans="1:2">
      <c r="A264" s="118"/>
      <c r="B264" s="118"/>
    </row>
    <row r="265" spans="1:2">
      <c r="A265" s="118"/>
      <c r="B265" s="118"/>
    </row>
    <row r="266" spans="1:2">
      <c r="A266" s="118"/>
      <c r="B266" s="118"/>
    </row>
    <row r="267" spans="1:2">
      <c r="A267" s="118"/>
      <c r="B267" s="118"/>
    </row>
    <row r="268" spans="1:2">
      <c r="A268" s="118"/>
      <c r="B268" s="118"/>
    </row>
    <row r="269" spans="1:2">
      <c r="A269" s="118"/>
      <c r="B269" s="118"/>
    </row>
    <row r="270" spans="1:2">
      <c r="A270" s="118"/>
      <c r="B270" s="118"/>
    </row>
    <row r="271" spans="1:2">
      <c r="A271" s="118"/>
      <c r="B271" s="118"/>
    </row>
    <row r="272" spans="1:2">
      <c r="A272" s="118"/>
      <c r="B272" s="118"/>
    </row>
    <row r="273" spans="1:2">
      <c r="A273" s="118"/>
      <c r="B273" s="118"/>
    </row>
    <row r="274" spans="1:2">
      <c r="A274" s="118"/>
      <c r="B274" s="118"/>
    </row>
    <row r="275" spans="1:2">
      <c r="A275" s="118"/>
      <c r="B275" s="118"/>
    </row>
    <row r="276" spans="1:2">
      <c r="A276" s="118"/>
      <c r="B276" s="118"/>
    </row>
    <row r="277" spans="1:2">
      <c r="A277" s="118"/>
      <c r="B277" s="118"/>
    </row>
    <row r="278" spans="1:2">
      <c r="A278" s="118"/>
      <c r="B278" s="118"/>
    </row>
    <row r="279" spans="1:2">
      <c r="A279" s="118"/>
      <c r="B279" s="118"/>
    </row>
    <row r="280" spans="1:2">
      <c r="A280" s="118"/>
      <c r="B280" s="118"/>
    </row>
    <row r="281" spans="1:2">
      <c r="A281" s="118"/>
      <c r="B281" s="118"/>
    </row>
    <row r="282" spans="1:2">
      <c r="A282" s="118"/>
      <c r="B282" s="118"/>
    </row>
    <row r="283" spans="1:2">
      <c r="A283" s="118"/>
      <c r="B283" s="118"/>
    </row>
    <row r="284" spans="1:2">
      <c r="A284" s="118"/>
      <c r="B284" s="118"/>
    </row>
    <row r="285" spans="1:2">
      <c r="A285" s="118"/>
      <c r="B285" s="118"/>
    </row>
    <row r="286" spans="1:2">
      <c r="A286" s="118"/>
      <c r="B286" s="118"/>
    </row>
    <row r="287" spans="1:2">
      <c r="A287" s="118"/>
      <c r="B287" s="118"/>
    </row>
    <row r="288" spans="1:2">
      <c r="A288" s="118"/>
      <c r="B288" s="118"/>
    </row>
    <row r="289" spans="1:2">
      <c r="A289" s="118"/>
      <c r="B289" s="118"/>
    </row>
    <row r="290" spans="1:2">
      <c r="A290" s="118"/>
      <c r="B290" s="118"/>
    </row>
    <row r="291" spans="1:2">
      <c r="A291" s="118"/>
      <c r="B291" s="118"/>
    </row>
    <row r="292" spans="1:2">
      <c r="A292" s="118"/>
      <c r="B292" s="118"/>
    </row>
    <row r="293" spans="1:2">
      <c r="A293" s="118"/>
      <c r="B293" s="118"/>
    </row>
    <row r="294" spans="1:2">
      <c r="A294" s="118"/>
      <c r="B294" s="118"/>
    </row>
    <row r="295" spans="1:2">
      <c r="A295" s="118"/>
      <c r="B295" s="118"/>
    </row>
    <row r="296" spans="1:2">
      <c r="A296" s="118"/>
      <c r="B296" s="118"/>
    </row>
    <row r="297" spans="1:2">
      <c r="A297" s="118"/>
      <c r="B297" s="118"/>
    </row>
    <row r="298" spans="1:2">
      <c r="A298" s="118"/>
      <c r="B298" s="118"/>
    </row>
    <row r="299" spans="1:2">
      <c r="A299" s="118"/>
      <c r="B299" s="118"/>
    </row>
    <row r="300" spans="1:2">
      <c r="A300" s="118"/>
      <c r="B300" s="118"/>
    </row>
    <row r="301" spans="1:2">
      <c r="A301" s="118"/>
      <c r="B301" s="118"/>
    </row>
    <row r="302" spans="1:2">
      <c r="A302" s="118"/>
      <c r="B302" s="118"/>
    </row>
    <row r="303" spans="1:2">
      <c r="A303" s="118"/>
      <c r="B303" s="118"/>
    </row>
    <row r="304" spans="1:2">
      <c r="A304" s="118"/>
      <c r="B304" s="118"/>
    </row>
    <row r="305" spans="1:11">
      <c r="A305" s="118"/>
      <c r="B305" s="118"/>
    </row>
    <row r="306" spans="1:11">
      <c r="A306" s="118"/>
      <c r="B306" s="118"/>
    </row>
    <row r="307" spans="1:11">
      <c r="A307" s="118"/>
      <c r="B307" s="118"/>
    </row>
    <row r="308" spans="1:11">
      <c r="A308" s="118"/>
      <c r="B308" s="118"/>
    </row>
    <row r="309" spans="1:11">
      <c r="A309" s="118"/>
      <c r="B309" s="118"/>
    </row>
    <row r="310" spans="1:11">
      <c r="A310" s="118"/>
      <c r="B310" s="118"/>
    </row>
    <row r="311" spans="1:11">
      <c r="A311" s="118"/>
      <c r="B311" s="118"/>
      <c r="G311" s="118"/>
      <c r="H311" s="118"/>
      <c r="I311" s="118"/>
      <c r="J311" s="118"/>
      <c r="K311" s="118"/>
    </row>
    <row r="312" spans="1:11">
      <c r="A312" s="118"/>
      <c r="B312" s="118"/>
      <c r="G312" s="118"/>
      <c r="H312" s="118"/>
      <c r="I312" s="118"/>
      <c r="J312" s="118"/>
      <c r="K312" s="118"/>
    </row>
    <row r="313" spans="1:11">
      <c r="A313" s="118"/>
      <c r="B313" s="118"/>
      <c r="G313" s="118"/>
      <c r="H313" s="118"/>
      <c r="I313" s="118"/>
      <c r="J313" s="118"/>
      <c r="K313" s="118"/>
    </row>
    <row r="314" spans="1:11">
      <c r="A314" s="118"/>
      <c r="B314" s="118"/>
      <c r="G314" s="118"/>
      <c r="H314" s="118"/>
      <c r="I314" s="118"/>
      <c r="J314" s="118"/>
      <c r="K314" s="118"/>
    </row>
    <row r="315" spans="1:11">
      <c r="A315" s="118"/>
      <c r="B315" s="118"/>
      <c r="G315" s="118"/>
      <c r="H315" s="118"/>
      <c r="I315" s="118"/>
      <c r="J315" s="118"/>
      <c r="K315" s="118"/>
    </row>
    <row r="316" spans="1:11">
      <c r="A316" s="118"/>
      <c r="B316" s="118"/>
      <c r="G316" s="118"/>
      <c r="H316" s="118"/>
      <c r="I316" s="118"/>
      <c r="J316" s="118"/>
      <c r="K316" s="118"/>
    </row>
    <row r="317" spans="1:11">
      <c r="A317" s="118"/>
      <c r="B317" s="118"/>
      <c r="G317" s="118"/>
      <c r="H317" s="118"/>
      <c r="I317" s="118"/>
      <c r="J317" s="118"/>
      <c r="K317" s="118"/>
    </row>
    <row r="318" spans="1:11">
      <c r="A318" s="118"/>
      <c r="B318" s="118"/>
      <c r="G318" s="118"/>
      <c r="H318" s="118"/>
      <c r="I318" s="118"/>
      <c r="J318" s="118"/>
      <c r="K318" s="118"/>
    </row>
    <row r="319" spans="1:11">
      <c r="A319" s="118"/>
      <c r="B319" s="118"/>
      <c r="G319" s="118"/>
      <c r="H319" s="118"/>
      <c r="I319" s="118"/>
      <c r="J319" s="118"/>
      <c r="K319" s="118"/>
    </row>
    <row r="320" spans="1:11">
      <c r="A320" s="118"/>
      <c r="B320" s="118"/>
      <c r="G320" s="118"/>
      <c r="H320" s="118"/>
      <c r="I320" s="118"/>
      <c r="J320" s="118"/>
      <c r="K320" s="118"/>
    </row>
    <row r="321" spans="1:11">
      <c r="A321" s="118"/>
      <c r="B321" s="118"/>
      <c r="G321" s="118"/>
      <c r="H321" s="118"/>
      <c r="I321" s="118"/>
      <c r="J321" s="118"/>
      <c r="K321" s="118"/>
    </row>
    <row r="322" spans="1:11">
      <c r="A322" s="118"/>
      <c r="B322" s="118"/>
      <c r="G322" s="118"/>
      <c r="H322" s="118"/>
      <c r="I322" s="118"/>
      <c r="J322" s="118"/>
      <c r="K322" s="118"/>
    </row>
    <row r="323" spans="1:11">
      <c r="A323" s="118"/>
      <c r="B323" s="118"/>
      <c r="G323" s="118"/>
      <c r="H323" s="118"/>
      <c r="I323" s="118"/>
      <c r="J323" s="118"/>
      <c r="K323" s="118"/>
    </row>
    <row r="324" spans="1:11">
      <c r="A324" s="118"/>
      <c r="B324" s="118"/>
      <c r="G324" s="118"/>
      <c r="H324" s="118"/>
      <c r="I324" s="118"/>
      <c r="J324" s="118"/>
      <c r="K324" s="118"/>
    </row>
    <row r="325" spans="1:11">
      <c r="A325" s="118"/>
      <c r="B325" s="118"/>
      <c r="G325" s="118"/>
      <c r="H325" s="118"/>
      <c r="I325" s="118"/>
      <c r="J325" s="118"/>
      <c r="K325" s="118"/>
    </row>
    <row r="326" spans="1:11">
      <c r="A326" s="118"/>
      <c r="B326" s="118"/>
      <c r="G326" s="118"/>
      <c r="H326" s="118"/>
      <c r="I326" s="118"/>
      <c r="J326" s="118"/>
      <c r="K326" s="118"/>
    </row>
    <row r="327" spans="1:11">
      <c r="A327" s="118"/>
      <c r="B327" s="118"/>
      <c r="G327" s="118"/>
      <c r="H327" s="118"/>
      <c r="I327" s="118"/>
      <c r="J327" s="118"/>
      <c r="K327" s="118"/>
    </row>
    <row r="328" spans="1:11">
      <c r="A328" s="118"/>
      <c r="B328" s="118"/>
      <c r="G328" s="118"/>
      <c r="H328" s="118"/>
      <c r="I328" s="118"/>
      <c r="J328" s="118"/>
      <c r="K328" s="118"/>
    </row>
    <row r="329" spans="1:11">
      <c r="A329" s="118"/>
      <c r="B329" s="118"/>
      <c r="G329" s="118"/>
      <c r="H329" s="118"/>
      <c r="I329" s="118"/>
      <c r="J329" s="118"/>
      <c r="K329" s="118"/>
    </row>
    <row r="330" spans="1:11">
      <c r="A330" s="118"/>
      <c r="B330" s="118"/>
      <c r="G330" s="118"/>
      <c r="H330" s="118"/>
      <c r="I330" s="118"/>
      <c r="J330" s="118"/>
      <c r="K330" s="118"/>
    </row>
    <row r="331" spans="1:11">
      <c r="A331" s="118"/>
      <c r="B331" s="118"/>
      <c r="G331" s="118"/>
      <c r="H331" s="118"/>
      <c r="I331" s="118"/>
      <c r="J331" s="118"/>
      <c r="K331" s="118"/>
    </row>
    <row r="332" spans="1:11">
      <c r="A332" s="118"/>
      <c r="B332" s="118"/>
      <c r="G332" s="118"/>
      <c r="H332" s="118"/>
      <c r="I332" s="118"/>
      <c r="J332" s="118"/>
      <c r="K332" s="118"/>
    </row>
    <row r="333" spans="1:11">
      <c r="A333" s="118"/>
      <c r="B333" s="118"/>
      <c r="G333" s="118"/>
      <c r="H333" s="118"/>
      <c r="I333" s="118"/>
      <c r="J333" s="118"/>
      <c r="K333" s="118"/>
    </row>
    <row r="334" spans="1:11">
      <c r="A334" s="118"/>
      <c r="B334" s="118"/>
      <c r="G334" s="118"/>
      <c r="H334" s="118"/>
      <c r="I334" s="118"/>
      <c r="J334" s="118"/>
      <c r="K334" s="118"/>
    </row>
    <row r="335" spans="1:11">
      <c r="A335" s="118"/>
      <c r="B335" s="118"/>
      <c r="G335" s="118"/>
      <c r="H335" s="118"/>
      <c r="I335" s="118"/>
      <c r="J335" s="118"/>
      <c r="K335" s="118"/>
    </row>
    <row r="336" spans="1:11">
      <c r="A336" s="118"/>
      <c r="B336" s="118"/>
      <c r="G336" s="118"/>
      <c r="H336" s="118"/>
      <c r="I336" s="118"/>
      <c r="J336" s="118"/>
      <c r="K336" s="118"/>
    </row>
    <row r="337" spans="1:11">
      <c r="A337" s="118"/>
      <c r="B337" s="118"/>
      <c r="G337" s="118"/>
      <c r="H337" s="118"/>
      <c r="I337" s="118"/>
      <c r="J337" s="118"/>
      <c r="K337" s="118"/>
    </row>
    <row r="338" spans="1:11">
      <c r="A338" s="118"/>
      <c r="B338" s="118"/>
      <c r="G338" s="118"/>
      <c r="H338" s="118"/>
      <c r="I338" s="118"/>
      <c r="J338" s="118"/>
      <c r="K338" s="118"/>
    </row>
    <row r="339" spans="1:11">
      <c r="A339" s="118"/>
      <c r="B339" s="118"/>
      <c r="G339" s="118"/>
      <c r="H339" s="118"/>
      <c r="I339" s="118"/>
      <c r="J339" s="118"/>
      <c r="K339" s="118"/>
    </row>
    <row r="340" spans="1:11">
      <c r="A340" s="118"/>
      <c r="B340" s="118"/>
      <c r="G340" s="118"/>
      <c r="H340" s="118"/>
      <c r="I340" s="118"/>
      <c r="J340" s="118"/>
      <c r="K340" s="118"/>
    </row>
    <row r="341" spans="1:11">
      <c r="A341" s="118"/>
      <c r="B341" s="118"/>
      <c r="G341" s="118"/>
      <c r="H341" s="118"/>
      <c r="I341" s="118"/>
      <c r="J341" s="118"/>
      <c r="K341" s="118"/>
    </row>
    <row r="342" spans="1:11">
      <c r="A342" s="118"/>
      <c r="B342" s="118"/>
      <c r="G342" s="118"/>
      <c r="H342" s="118"/>
      <c r="I342" s="118"/>
      <c r="J342" s="118"/>
      <c r="K342" s="118"/>
    </row>
    <row r="343" spans="1:11">
      <c r="A343" s="118"/>
      <c r="B343" s="118"/>
      <c r="G343" s="118"/>
      <c r="H343" s="118"/>
      <c r="I343" s="118"/>
      <c r="J343" s="118"/>
      <c r="K343" s="118"/>
    </row>
    <row r="344" spans="1:11">
      <c r="A344" s="118"/>
      <c r="B344" s="118"/>
      <c r="G344" s="118"/>
      <c r="H344" s="118"/>
      <c r="I344" s="118"/>
      <c r="J344" s="118"/>
      <c r="K344" s="118"/>
    </row>
    <row r="345" spans="1:11">
      <c r="A345" s="118"/>
      <c r="B345" s="118"/>
      <c r="G345" s="118"/>
      <c r="H345" s="118"/>
      <c r="I345" s="118"/>
      <c r="J345" s="118"/>
      <c r="K345" s="118"/>
    </row>
    <row r="346" spans="1:11">
      <c r="A346" s="118"/>
      <c r="B346" s="118"/>
      <c r="G346" s="118"/>
      <c r="H346" s="118"/>
      <c r="I346" s="118"/>
      <c r="J346" s="118"/>
      <c r="K346" s="118"/>
    </row>
    <row r="347" spans="1:11">
      <c r="A347" s="118"/>
      <c r="B347" s="118"/>
      <c r="G347" s="118"/>
      <c r="H347" s="118"/>
      <c r="I347" s="118"/>
      <c r="J347" s="118"/>
      <c r="K347" s="118"/>
    </row>
    <row r="348" spans="1:11">
      <c r="A348" s="118"/>
      <c r="B348" s="118"/>
      <c r="G348" s="118"/>
      <c r="H348" s="118"/>
      <c r="I348" s="118"/>
      <c r="J348" s="118"/>
      <c r="K348" s="118"/>
    </row>
    <row r="349" spans="1:11">
      <c r="A349" s="118"/>
      <c r="B349" s="118"/>
      <c r="G349" s="118"/>
      <c r="H349" s="118"/>
      <c r="I349" s="118"/>
      <c r="J349" s="118"/>
      <c r="K349" s="118"/>
    </row>
    <row r="350" spans="1:11">
      <c r="A350" s="118"/>
      <c r="B350" s="118"/>
      <c r="G350" s="118"/>
      <c r="H350" s="118"/>
      <c r="I350" s="118"/>
      <c r="J350" s="118"/>
      <c r="K350" s="118"/>
    </row>
    <row r="351" spans="1:11">
      <c r="A351" s="118"/>
      <c r="B351" s="118"/>
      <c r="G351" s="118"/>
      <c r="H351" s="118"/>
      <c r="I351" s="118"/>
      <c r="J351" s="118"/>
      <c r="K351" s="118"/>
    </row>
    <row r="352" spans="1:11">
      <c r="A352" s="118"/>
      <c r="B352" s="118"/>
      <c r="G352" s="118"/>
      <c r="H352" s="118"/>
      <c r="I352" s="118"/>
      <c r="J352" s="118"/>
      <c r="K352" s="118"/>
    </row>
    <row r="353" spans="1:11">
      <c r="A353" s="118"/>
      <c r="B353" s="118"/>
      <c r="G353" s="118"/>
      <c r="H353" s="118"/>
      <c r="I353" s="118"/>
      <c r="J353" s="118"/>
      <c r="K353" s="118"/>
    </row>
    <row r="354" spans="1:11">
      <c r="A354" s="118"/>
      <c r="B354" s="118"/>
      <c r="G354" s="118"/>
      <c r="H354" s="118"/>
      <c r="I354" s="118"/>
      <c r="J354" s="118"/>
      <c r="K354" s="118"/>
    </row>
    <row r="355" spans="1:11">
      <c r="A355" s="118"/>
      <c r="B355" s="118"/>
      <c r="G355" s="118"/>
      <c r="H355" s="118"/>
      <c r="I355" s="118"/>
      <c r="J355" s="118"/>
      <c r="K355" s="118"/>
    </row>
    <row r="356" spans="1:11">
      <c r="G356" s="118"/>
      <c r="H356" s="118"/>
      <c r="I356" s="118"/>
      <c r="J356" s="118"/>
      <c r="K356" s="118"/>
    </row>
    <row r="357" spans="1:11">
      <c r="G357" s="118"/>
      <c r="H357" s="118"/>
      <c r="I357" s="118"/>
      <c r="J357" s="118"/>
      <c r="K357" s="118"/>
    </row>
    <row r="358" spans="1:11">
      <c r="G358" s="118"/>
      <c r="H358" s="118"/>
      <c r="I358" s="118"/>
      <c r="J358" s="118"/>
      <c r="K358" s="118"/>
    </row>
    <row r="359" spans="1:11">
      <c r="G359" s="118"/>
      <c r="H359" s="118"/>
      <c r="I359" s="118"/>
      <c r="J359" s="118"/>
      <c r="K359" s="118"/>
    </row>
    <row r="360" spans="1:11">
      <c r="G360" s="118"/>
      <c r="H360" s="118"/>
      <c r="I360" s="118"/>
      <c r="J360" s="118"/>
      <c r="K360" s="118"/>
    </row>
    <row r="361" spans="1:11">
      <c r="G361" s="118"/>
      <c r="H361" s="118"/>
      <c r="I361" s="118"/>
      <c r="J361" s="118"/>
      <c r="K361" s="118"/>
    </row>
    <row r="362" spans="1:11">
      <c r="G362" s="118"/>
      <c r="H362" s="118"/>
      <c r="I362" s="118"/>
      <c r="J362" s="118"/>
      <c r="K362" s="118"/>
    </row>
    <row r="363" spans="1:11">
      <c r="G363" s="118"/>
      <c r="H363" s="118"/>
      <c r="I363" s="118"/>
      <c r="J363" s="118"/>
      <c r="K363" s="118"/>
    </row>
    <row r="364" spans="1:11">
      <c r="G364" s="118"/>
      <c r="H364" s="118"/>
      <c r="I364" s="118"/>
      <c r="J364" s="118"/>
      <c r="K364" s="118"/>
    </row>
    <row r="365" spans="1:11">
      <c r="G365" s="118"/>
      <c r="H365" s="118"/>
      <c r="I365" s="118"/>
      <c r="J365" s="118"/>
      <c r="K365" s="118"/>
    </row>
    <row r="366" spans="1:11">
      <c r="G366" s="118"/>
      <c r="H366" s="118"/>
      <c r="I366" s="118"/>
      <c r="J366" s="118"/>
      <c r="K366" s="118"/>
    </row>
    <row r="367" spans="1:11">
      <c r="G367" s="118"/>
      <c r="H367" s="118"/>
      <c r="I367" s="118"/>
      <c r="J367" s="118"/>
      <c r="K367" s="118"/>
    </row>
    <row r="368" spans="1:11">
      <c r="G368" s="118"/>
      <c r="H368" s="118"/>
      <c r="I368" s="118"/>
      <c r="J368" s="118"/>
      <c r="K368" s="118"/>
    </row>
    <row r="369" spans="7:11">
      <c r="G369" s="118"/>
      <c r="H369" s="118"/>
      <c r="I369" s="118"/>
      <c r="J369" s="118"/>
      <c r="K369" s="118"/>
    </row>
    <row r="370" spans="7:11">
      <c r="G370" s="118"/>
      <c r="H370" s="118"/>
      <c r="I370" s="118"/>
      <c r="J370" s="118"/>
      <c r="K370" s="118"/>
    </row>
    <row r="371" spans="7:11">
      <c r="G371" s="118"/>
      <c r="H371" s="118"/>
      <c r="I371" s="118"/>
      <c r="J371" s="118"/>
      <c r="K371" s="118"/>
    </row>
    <row r="372" spans="7:11">
      <c r="G372" s="118"/>
      <c r="H372" s="118"/>
      <c r="I372" s="118"/>
      <c r="J372" s="118"/>
      <c r="K372" s="118"/>
    </row>
  </sheetData>
  <mergeCells count="2">
    <mergeCell ref="I42:L42"/>
    <mergeCell ref="D8:G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cp:lastPrinted>2016-01-04T14:22:04Z</cp:lastPrinted>
  <dcterms:created xsi:type="dcterms:W3CDTF">2011-10-26T09:05:09Z</dcterms:created>
  <dcterms:modified xsi:type="dcterms:W3CDTF">2024-02-15T09:54:50Z</dcterms:modified>
</cp:coreProperties>
</file>