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tlubben/Projects/etdataset/source_analyses/dk/2015/11_area_data/"/>
    </mc:Choice>
  </mc:AlternateContent>
  <xr:revisionPtr revIDLastSave="0" documentId="13_ncr:1_{9815EAE7-39B3-0746-AFFB-538411861576}" xr6:coauthVersionLast="36" xr6:coauthVersionMax="36" xr10:uidLastSave="{00000000-0000-0000-0000-000000000000}"/>
  <bookViews>
    <workbookView xWindow="48000" yWindow="-3160" windowWidth="19200" windowHeight="20080" xr2:uid="{BCB17411-A65B-F248-A111-B874824FAFA6}"/>
  </bookViews>
  <sheets>
    <sheet name="Dashboard" sheetId="1" r:id="rId1"/>
    <sheet name="Sourc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0" i="1" l="1"/>
  <c r="D64" i="1" l="1"/>
  <c r="D63" i="1"/>
  <c r="D134" i="2"/>
  <c r="D133" i="2"/>
  <c r="B125" i="2"/>
  <c r="B124" i="2"/>
  <c r="D107" i="1"/>
  <c r="D97" i="2"/>
  <c r="D95" i="2"/>
  <c r="D94" i="2"/>
  <c r="D93" i="2"/>
  <c r="D105" i="1"/>
  <c r="D61" i="2"/>
  <c r="D57" i="1" l="1"/>
  <c r="D33" i="1"/>
  <c r="D29" i="1"/>
  <c r="D28" i="1"/>
  <c r="D32" i="1" s="1"/>
</calcChain>
</file>

<file path=xl/sharedStrings.xml><?xml version="1.0" encoding="utf-8"?>
<sst xmlns="http://schemas.openxmlformats.org/spreadsheetml/2006/main" count="345" uniqueCount="194">
  <si>
    <t>areable_land</t>
  </si>
  <si>
    <t>ETM modules</t>
  </si>
  <si>
    <t>analysis_year</t>
  </si>
  <si>
    <t>has_agriculture</t>
  </si>
  <si>
    <t>has_buildings</t>
  </si>
  <si>
    <t>has_climate</t>
  </si>
  <si>
    <t>has_coastline</t>
  </si>
  <si>
    <t>has_cold_network</t>
  </si>
  <si>
    <t>has_electricity_storage</t>
  </si>
  <si>
    <t>has_employment</t>
  </si>
  <si>
    <t>has_detailed_chemical_industry</t>
  </si>
  <si>
    <t>has_detailed_other_industry</t>
  </si>
  <si>
    <t>has_fce</t>
  </si>
  <si>
    <t>has_industry</t>
  </si>
  <si>
    <t>has_lignite</t>
  </si>
  <si>
    <t>has_merit_order</t>
  </si>
  <si>
    <t>has_metal</t>
  </si>
  <si>
    <t>has_mountains</t>
  </si>
  <si>
    <t>has_old_technologies</t>
  </si>
  <si>
    <t>has_other</t>
  </si>
  <si>
    <t>has_solar_csp</t>
  </si>
  <si>
    <t>has_import_export</t>
  </si>
  <si>
    <t>use_network_calculations</t>
  </si>
  <si>
    <t>has_aggregated_chemical_industry</t>
  </si>
  <si>
    <t>has_aggregated_other_industry</t>
  </si>
  <si>
    <t>Area</t>
  </si>
  <si>
    <t>coast_line</t>
  </si>
  <si>
    <t>ccs_cost_in_industry</t>
  </si>
  <si>
    <t>flh_solar_pv_solar_radiation_max</t>
  </si>
  <si>
    <t>land_available_for_solar</t>
  </si>
  <si>
    <t>number_of_inhabitants</t>
  </si>
  <si>
    <t>offshore_suitable_for_wind</t>
  </si>
  <si>
    <t>onshore_suitable_for_wind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</si>
  <si>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</si>
  <si>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</si>
  <si>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</si>
  <si>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</si>
  <si>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</si>
  <si>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</si>
  <si>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Built environment</t>
  </si>
  <si>
    <t>buildings_insulation_constant_1</t>
  </si>
  <si>
    <t>buildings_insulation_constant_2</t>
  </si>
  <si>
    <t>buildings_insulation_cost_constant</t>
  </si>
  <si>
    <t>insulation_level_buildings_max</t>
  </si>
  <si>
    <t>insulation_level_buildings_min</t>
  </si>
  <si>
    <t>insulation_level_new_houses_max</t>
  </si>
  <si>
    <t>insulation_level_old_houses_max</t>
  </si>
  <si>
    <t>new_houses_insulation_constant_1</t>
  </si>
  <si>
    <t>new_houses_insulation_constant_2</t>
  </si>
  <si>
    <t>new_houses_insulation_cost_constant</t>
  </si>
  <si>
    <t>number_of_buildings</t>
  </si>
  <si>
    <t>number_of_residences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</si>
  <si>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</si>
  <si>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</si>
  <si>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</si>
  <si>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</si>
  <si>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</si>
  <si>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residences_roof_surface_available_for_pv</t>
  </si>
  <si>
    <t>buildings_roof_surface_available_for_pv</t>
  </si>
  <si>
    <t>technical_lifetime_insulation</t>
  </si>
  <si>
    <t>CO2</t>
  </si>
  <si>
    <t>co2_emission_1990</t>
  </si>
  <si>
    <t>co2_emission_1990_aviation_bunkers</t>
  </si>
  <si>
    <t>co2_emission_1990_marine_bunkers</t>
  </si>
  <si>
    <t>co2_percentage_free</t>
  </si>
  <si>
    <t>co2_price</t>
  </si>
  <si>
    <t>Employment</t>
  </si>
  <si>
    <t>economic_multiplier</t>
  </si>
  <si>
    <t>employment_fraction_production</t>
  </si>
  <si>
    <t>employment_local_fraction</t>
  </si>
  <si>
    <t>man_hours_per_man_year</t>
  </si>
  <si>
    <t>buildings_insulation_employment_constant</t>
  </si>
  <si>
    <t>new_houses_insulation_employment_constant</t>
  </si>
  <si>
    <t>old_houses_insulation_employment_constant</t>
  </si>
  <si>
    <t>Networks</t>
  </si>
  <si>
    <t>lv_net_capacity_per_step</t>
  </si>
  <si>
    <t>lv_net_costs_per_capacity_step</t>
  </si>
  <si>
    <t>lv_net_spare_capacity</t>
  </si>
  <si>
    <t>lv_net_total_costs_present</t>
  </si>
  <si>
    <t>lv_mv_trafo_capacity_per_step</t>
  </si>
  <si>
    <t>lv_mv_trafo_costs_per_capacity_step</t>
  </si>
  <si>
    <t>lv_mv_trafo_spare_capacity</t>
  </si>
  <si>
    <t>lv_mv_trafo_total_costs_present</t>
  </si>
  <si>
    <t>mv_net_capacity_per_step</t>
  </si>
  <si>
    <t>mv_net_costs_per_capacity_step</t>
  </si>
  <si>
    <t>mv_net_spare_capacity</t>
  </si>
  <si>
    <t>mv_net_total_costs_present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</si>
  <si>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</si>
  <si>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</si>
  <si>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</si>
  <si>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</si>
  <si>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</si>
  <si>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</si>
  <si>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</si>
  <si>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</si>
  <si>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</si>
  <si>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interconnector_capacity</t>
  </si>
  <si>
    <t>offshore_net_costs_present</t>
  </si>
  <si>
    <t>annual_infrastructure_cost_gas</t>
  </si>
  <si>
    <t>Transport</t>
  </si>
  <si>
    <t>number_of_cars</t>
  </si>
  <si>
    <t>electric_vehicle_profile_1_share</t>
  </si>
  <si>
    <t>electric_vehicle_profile_2_share</t>
  </si>
  <si>
    <t>electric_vehicle_profile_3_share</t>
  </si>
  <si>
    <t>year</t>
  </si>
  <si>
    <t>-</t>
  </si>
  <si>
    <t>km2</t>
  </si>
  <si>
    <t>km</t>
  </si>
  <si>
    <t>euro/tonne</t>
  </si>
  <si>
    <t>MT</t>
  </si>
  <si>
    <t>MW</t>
  </si>
  <si>
    <t>euro</t>
  </si>
  <si>
    <t>coastline</t>
  </si>
  <si>
    <t>EU &gt; 11_area_non_energy_emissions.xls</t>
  </si>
  <si>
    <t>number_of_houses</t>
  </si>
  <si>
    <t xml:space="preserve">Sources: Denmark Statistics: Denmark in Figures 2015: http://www.dst.dk/Site/Dst/Udgivelser/GetPubFile.aspx?id=19006&amp;sid=denmark2015 </t>
  </si>
  <si>
    <t>Source: Denmark Statistics</t>
  </si>
  <si>
    <t>Sources: Denmark Energy Agency - Energy in Denmark 2015</t>
  </si>
  <si>
    <t>DK emissions from: 201807_EEA_all_countries GHG emissions IPCC format 1990 UNFCCC_v21</t>
  </si>
  <si>
    <t>DK emissions from: 201807_EEA_all_countries GHG emissions IPCC format 1990 UNFCCC_v22</t>
  </si>
  <si>
    <t>DK emissions from: 201807_EEA_all_countries GHG emissions IPCC format 1990 UNFCCC_v23</t>
  </si>
  <si>
    <t>Assumption, all areable land</t>
  </si>
  <si>
    <t>Interconnection</t>
  </si>
  <si>
    <t>Jutland - Germany</t>
  </si>
  <si>
    <t>Skagerrak</t>
  </si>
  <si>
    <t>Konti-Skan</t>
  </si>
  <si>
    <t>Zealand-Zweden</t>
  </si>
  <si>
    <t>Kontek</t>
  </si>
  <si>
    <t>Sweden Bornholm</t>
  </si>
  <si>
    <t>Not connected to Mainland'</t>
  </si>
  <si>
    <t>Zie sheet sources</t>
  </si>
  <si>
    <t>From: Energinet, Annual report 2016, p. 75</t>
  </si>
  <si>
    <t>Transmission</t>
  </si>
  <si>
    <t>Distribution</t>
  </si>
  <si>
    <t>For dataset 2015</t>
  </si>
  <si>
    <t>unit</t>
  </si>
  <si>
    <t>Remark</t>
  </si>
  <si>
    <t>Chosen 2015, because it is the baseyear</t>
  </si>
  <si>
    <t>Chosen 2016, because distribution costs were not includedn in 2015</t>
  </si>
  <si>
    <t>DKKm</t>
  </si>
  <si>
    <t>euro/DKK</t>
  </si>
  <si>
    <t>From: Google</t>
  </si>
  <si>
    <t>M Euros</t>
  </si>
  <si>
    <t>Category</t>
  </si>
  <si>
    <t>Code</t>
  </si>
  <si>
    <t>ANVKODE_TXT</t>
  </si>
  <si>
    <t>Developed area</t>
  </si>
  <si>
    <t>Mio M2</t>
  </si>
  <si>
    <t>Residence</t>
  </si>
  <si>
    <t>farmhouse</t>
  </si>
  <si>
    <t>Single-family house</t>
  </si>
  <si>
    <t>Terrace/row house</t>
  </si>
  <si>
    <t>Block of flats</t>
  </si>
  <si>
    <t>Dormitory/residence hall</t>
  </si>
  <si>
    <t>24-hour care centre</t>
  </si>
  <si>
    <t>Other permanent residence</t>
  </si>
  <si>
    <t>Prod. industry</t>
  </si>
  <si>
    <t>industry/agriculture</t>
  </si>
  <si>
    <t>industry</t>
  </si>
  <si>
    <t>From: Interview with Energinet</t>
  </si>
  <si>
    <t>Annual infrastructure cost gas</t>
  </si>
  <si>
    <t>Roof surface available for pv</t>
  </si>
  <si>
    <t xml:space="preserve">Residences </t>
  </si>
  <si>
    <t>Services</t>
  </si>
  <si>
    <t>Supply</t>
  </si>
  <si>
    <t>Supply facilities</t>
  </si>
  <si>
    <t>Other indu. buildings</t>
  </si>
  <si>
    <t>Trade and service</t>
  </si>
  <si>
    <t>Transport facilities</t>
  </si>
  <si>
    <t>Office/trade</t>
  </si>
  <si>
    <t>Hotel and service</t>
  </si>
  <si>
    <t>Other trade/service</t>
  </si>
  <si>
    <t>Museums etc.</t>
  </si>
  <si>
    <t>Education</t>
  </si>
  <si>
    <t>Hospitals</t>
  </si>
  <si>
    <t>Day care centre</t>
  </si>
  <si>
    <t>Other institutions</t>
  </si>
  <si>
    <t>Holiday/summer house</t>
  </si>
  <si>
    <t>Other holiday facilities</t>
  </si>
  <si>
    <t>Sports facilities</t>
  </si>
  <si>
    <t>Allotment hut/shack</t>
  </si>
  <si>
    <t>Other second home</t>
  </si>
  <si>
    <t>Sum</t>
  </si>
  <si>
    <t>From interview</t>
  </si>
  <si>
    <t>true</t>
  </si>
  <si>
    <t>false</t>
  </si>
  <si>
    <t>WIP: See: https://github.com/quintel/documentation/blob/master/general/insulation.md</t>
  </si>
  <si>
    <t>NL 2011 value</t>
  </si>
  <si>
    <t>http://www.energeia.nl: Feb/12/2016 Cal 17 forward price</t>
  </si>
  <si>
    <t>WIP: NL 2011 value</t>
  </si>
  <si>
    <t>WIP: NL 2015 value</t>
  </si>
  <si>
    <t>WIP: Assumed that at present all EV charge according to the Movares Overal laden profile</t>
  </si>
  <si>
    <t>Number of cars</t>
  </si>
  <si>
    <t>http://www.statbank.dk/10220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</si>
</sst>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"/>
    <numFmt numFmtId="166" formatCode="#,##0.0000"/>
  </numFmts>
  <fonts count="7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164" fontId="0" fillId="0" borderId="0" xfId="0" applyNumberFormat="1" applyFill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4" fillId="0" borderId="0" xfId="0" applyFont="1" applyBorder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6" xfId="0" applyFill="1" applyBorder="1" applyAlignment="1">
      <alignment horizontal="right"/>
    </xf>
    <xf numFmtId="49" fontId="0" fillId="0" borderId="6" xfId="0" applyNumberFormat="1" applyFill="1" applyBorder="1" applyAlignment="1">
      <alignment horizontal="right"/>
    </xf>
    <xf numFmtId="4" fontId="0" fillId="0" borderId="6" xfId="0" applyNumberFormat="1" applyFill="1" applyBorder="1" applyAlignment="1">
      <alignment horizontal="right"/>
    </xf>
    <xf numFmtId="0" fontId="0" fillId="0" borderId="6" xfId="0" applyBorder="1"/>
    <xf numFmtId="164" fontId="0" fillId="0" borderId="6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166" fontId="0" fillId="0" borderId="6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4" fontId="0" fillId="0" borderId="7" xfId="0" applyNumberFormat="1" applyFill="1" applyBorder="1" applyAlignment="1">
      <alignment horizontal="right"/>
    </xf>
    <xf numFmtId="0" fontId="0" fillId="0" borderId="7" xfId="0" applyBorder="1"/>
    <xf numFmtId="0" fontId="6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139701</xdr:rowOff>
    </xdr:from>
    <xdr:to>
      <xdr:col>3</xdr:col>
      <xdr:colOff>101600</xdr:colOff>
      <xdr:row>6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C181F5-45AE-4E4C-A243-3A6D3F6A3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783" b="6376"/>
        <a:stretch/>
      </xdr:blipFill>
      <xdr:spPr>
        <a:xfrm>
          <a:off x="25400" y="139701"/>
          <a:ext cx="34417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50800</xdr:rowOff>
    </xdr:from>
    <xdr:to>
      <xdr:col>4</xdr:col>
      <xdr:colOff>698500</xdr:colOff>
      <xdr:row>17</xdr:row>
      <xdr:rowOff>14691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E63FA4-40F4-7046-AF45-5B6DD8FF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9600"/>
          <a:ext cx="4889500" cy="1589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12700</xdr:rowOff>
    </xdr:from>
    <xdr:to>
      <xdr:col>2</xdr:col>
      <xdr:colOff>368300</xdr:colOff>
      <xdr:row>24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A24618-5BBE-3E4B-AAE7-5D81DA79E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76700"/>
          <a:ext cx="29083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533400</xdr:colOff>
      <xdr:row>47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6D43CB-C536-014A-9770-169719C6C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89600"/>
          <a:ext cx="5549900" cy="3860800"/>
        </a:xfrm>
        <a:prstGeom prst="rect">
          <a:avLst/>
        </a:prstGeom>
      </xdr:spPr>
    </xdr:pic>
    <xdr:clientData/>
  </xdr:twoCellAnchor>
  <xdr:twoCellAnchor editAs="oneCell">
    <xdr:from>
      <xdr:col>5</xdr:col>
      <xdr:colOff>787400</xdr:colOff>
      <xdr:row>53</xdr:row>
      <xdr:rowOff>12700</xdr:rowOff>
    </xdr:from>
    <xdr:to>
      <xdr:col>10</xdr:col>
      <xdr:colOff>673100</xdr:colOff>
      <xdr:row>87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44448-553E-FF48-A559-73602775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3900" y="10782300"/>
          <a:ext cx="5308600" cy="7061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91</xdr:row>
      <xdr:rowOff>165100</xdr:rowOff>
    </xdr:from>
    <xdr:to>
      <xdr:col>13</xdr:col>
      <xdr:colOff>215900</xdr:colOff>
      <xdr:row>102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A2316-6B4E-8B40-9650-7CB2C5D6C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200" y="18656300"/>
          <a:ext cx="7086600" cy="20701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104</xdr:row>
      <xdr:rowOff>165100</xdr:rowOff>
    </xdr:from>
    <xdr:to>
      <xdr:col>12</xdr:col>
      <xdr:colOff>457200</xdr:colOff>
      <xdr:row>116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E294219-CC7B-874C-BB46-6C8E0F7B3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0" y="21297900"/>
          <a:ext cx="6692900" cy="2463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150</xdr:row>
      <xdr:rowOff>0</xdr:rowOff>
    </xdr:from>
    <xdr:to>
      <xdr:col>13</xdr:col>
      <xdr:colOff>800100</xdr:colOff>
      <xdr:row>157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5DC799-8674-634F-8079-6DAD9FF9E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0" y="30480000"/>
          <a:ext cx="78740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tatbank.dk/10220" TargetMode="External"/><Relationship Id="rId1" Type="http://schemas.openxmlformats.org/officeDocument/2006/relationships/hyperlink" Target="http://www.energeia.nl:%20Feb/12/2016%20Cal%2017%20forward%20pri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83C-3413-644C-A3B6-03185D6290AE}">
  <sheetPr codeName="Sheet1"/>
  <dimension ref="A2:G113"/>
  <sheetViews>
    <sheetView tabSelected="1" topLeftCell="A80" workbookViewId="0">
      <selection activeCell="B117" sqref="B117"/>
    </sheetView>
  </sheetViews>
  <sheetFormatPr baseColWidth="10" defaultRowHeight="16" x14ac:dyDescent="0.2"/>
  <cols>
    <col min="1" max="1" width="19.6640625" customWidth="1"/>
    <col min="2" max="2" width="41.33203125" customWidth="1"/>
  </cols>
  <sheetData>
    <row r="2" spans="1:4" ht="17" thickBot="1" x14ac:dyDescent="0.25">
      <c r="A2" s="1" t="s">
        <v>1</v>
      </c>
      <c r="B2" s="2"/>
      <c r="C2" s="2"/>
    </row>
    <row r="3" spans="1:4" ht="17" thickBot="1" x14ac:dyDescent="0.25">
      <c r="A3" s="1"/>
      <c r="B3" s="3" t="s">
        <v>2</v>
      </c>
      <c r="C3" s="3" t="s">
        <v>104</v>
      </c>
      <c r="D3" s="18">
        <v>2015</v>
      </c>
    </row>
    <row r="4" spans="1:4" ht="17" thickBot="1" x14ac:dyDescent="0.25">
      <c r="A4" s="1"/>
      <c r="B4" s="3" t="s">
        <v>3</v>
      </c>
      <c r="C4" s="3" t="s">
        <v>105</v>
      </c>
      <c r="D4" s="19" t="s">
        <v>184</v>
      </c>
    </row>
    <row r="5" spans="1:4" ht="17" thickBot="1" x14ac:dyDescent="0.25">
      <c r="A5" s="1"/>
      <c r="B5" s="3" t="s">
        <v>4</v>
      </c>
      <c r="C5" s="3" t="s">
        <v>105</v>
      </c>
      <c r="D5" s="19" t="s">
        <v>184</v>
      </c>
    </row>
    <row r="6" spans="1:4" ht="17" thickBot="1" x14ac:dyDescent="0.25">
      <c r="A6" s="1"/>
      <c r="B6" s="3" t="s">
        <v>5</v>
      </c>
      <c r="C6" s="3" t="s">
        <v>105</v>
      </c>
      <c r="D6" s="19" t="s">
        <v>184</v>
      </c>
    </row>
    <row r="7" spans="1:4" ht="17" thickBot="1" x14ac:dyDescent="0.25">
      <c r="A7" s="1"/>
      <c r="B7" s="3" t="s">
        <v>6</v>
      </c>
      <c r="C7" s="3" t="s">
        <v>105</v>
      </c>
      <c r="D7" s="19" t="s">
        <v>184</v>
      </c>
    </row>
    <row r="8" spans="1:4" ht="17" thickBot="1" x14ac:dyDescent="0.25">
      <c r="A8" s="1"/>
      <c r="B8" s="3" t="s">
        <v>7</v>
      </c>
      <c r="C8" s="3" t="s">
        <v>105</v>
      </c>
      <c r="D8" s="19" t="s">
        <v>185</v>
      </c>
    </row>
    <row r="9" spans="1:4" ht="17" thickBot="1" x14ac:dyDescent="0.25">
      <c r="A9" s="1"/>
      <c r="B9" s="3" t="s">
        <v>8</v>
      </c>
      <c r="C9" s="3" t="s">
        <v>105</v>
      </c>
      <c r="D9" s="19" t="s">
        <v>184</v>
      </c>
    </row>
    <row r="10" spans="1:4" ht="17" thickBot="1" x14ac:dyDescent="0.25">
      <c r="A10" s="1"/>
      <c r="B10" s="3" t="s">
        <v>9</v>
      </c>
      <c r="C10" s="3" t="s">
        <v>105</v>
      </c>
      <c r="D10" s="19" t="s">
        <v>184</v>
      </c>
    </row>
    <row r="11" spans="1:4" ht="17" thickBot="1" x14ac:dyDescent="0.25">
      <c r="A11" s="1"/>
      <c r="B11" s="4" t="s">
        <v>10</v>
      </c>
      <c r="C11" s="3"/>
      <c r="D11" s="19" t="s">
        <v>184</v>
      </c>
    </row>
    <row r="12" spans="1:4" ht="17" thickBot="1" x14ac:dyDescent="0.25">
      <c r="A12" s="1"/>
      <c r="B12" s="4" t="s">
        <v>11</v>
      </c>
      <c r="C12" s="3"/>
      <c r="D12" s="19" t="s">
        <v>184</v>
      </c>
    </row>
    <row r="13" spans="1:4" ht="17" thickBot="1" x14ac:dyDescent="0.25">
      <c r="A13" s="1"/>
      <c r="B13" s="3" t="s">
        <v>12</v>
      </c>
      <c r="C13" s="3" t="s">
        <v>105</v>
      </c>
      <c r="D13" s="19" t="s">
        <v>185</v>
      </c>
    </row>
    <row r="14" spans="1:4" ht="17" thickBot="1" x14ac:dyDescent="0.25">
      <c r="A14" s="1"/>
      <c r="B14" s="3" t="s">
        <v>13</v>
      </c>
      <c r="C14" s="3" t="s">
        <v>105</v>
      </c>
      <c r="D14" s="19" t="s">
        <v>184</v>
      </c>
    </row>
    <row r="15" spans="1:4" ht="17" thickBot="1" x14ac:dyDescent="0.25">
      <c r="A15" s="1"/>
      <c r="B15" s="3" t="s">
        <v>14</v>
      </c>
      <c r="C15" s="3" t="s">
        <v>105</v>
      </c>
      <c r="D15" s="19" t="s">
        <v>185</v>
      </c>
    </row>
    <row r="16" spans="1:4" ht="17" thickBot="1" x14ac:dyDescent="0.25">
      <c r="A16" s="1"/>
      <c r="B16" s="3" t="s">
        <v>15</v>
      </c>
      <c r="C16" s="3" t="s">
        <v>105</v>
      </c>
      <c r="D16" s="19" t="s">
        <v>184</v>
      </c>
    </row>
    <row r="17" spans="1:6" ht="17" thickBot="1" x14ac:dyDescent="0.25">
      <c r="A17" s="1"/>
      <c r="B17" s="3" t="s">
        <v>16</v>
      </c>
      <c r="C17" s="3" t="s">
        <v>105</v>
      </c>
      <c r="D17" s="19" t="s">
        <v>185</v>
      </c>
    </row>
    <row r="18" spans="1:6" ht="17" thickBot="1" x14ac:dyDescent="0.25">
      <c r="A18" s="1"/>
      <c r="B18" s="3" t="s">
        <v>17</v>
      </c>
      <c r="C18" s="3" t="s">
        <v>105</v>
      </c>
      <c r="D18" s="19" t="s">
        <v>185</v>
      </c>
    </row>
    <row r="19" spans="1:6" ht="17" thickBot="1" x14ac:dyDescent="0.25">
      <c r="A19" s="1"/>
      <c r="B19" s="3" t="s">
        <v>18</v>
      </c>
      <c r="C19" s="3" t="s">
        <v>105</v>
      </c>
      <c r="D19" s="19" t="s">
        <v>184</v>
      </c>
    </row>
    <row r="20" spans="1:6" ht="17" thickBot="1" x14ac:dyDescent="0.25">
      <c r="A20" s="1"/>
      <c r="B20" s="3" t="s">
        <v>19</v>
      </c>
      <c r="C20" s="3" t="s">
        <v>105</v>
      </c>
      <c r="D20" s="19" t="s">
        <v>184</v>
      </c>
    </row>
    <row r="21" spans="1:6" ht="17" thickBot="1" x14ac:dyDescent="0.25">
      <c r="A21" s="1"/>
      <c r="B21" s="3" t="s">
        <v>20</v>
      </c>
      <c r="C21" s="3" t="s">
        <v>105</v>
      </c>
      <c r="D21" s="19" t="s">
        <v>185</v>
      </c>
    </row>
    <row r="22" spans="1:6" ht="17" thickBot="1" x14ac:dyDescent="0.25">
      <c r="A22" s="1"/>
      <c r="B22" s="3" t="s">
        <v>21</v>
      </c>
      <c r="C22" s="3" t="s">
        <v>105</v>
      </c>
      <c r="D22" s="19" t="s">
        <v>184</v>
      </c>
    </row>
    <row r="23" spans="1:6" ht="17" thickBot="1" x14ac:dyDescent="0.25">
      <c r="A23" s="1"/>
      <c r="B23" s="3" t="s">
        <v>22</v>
      </c>
      <c r="C23" s="3" t="s">
        <v>105</v>
      </c>
      <c r="D23" s="19" t="s">
        <v>184</v>
      </c>
    </row>
    <row r="24" spans="1:6" ht="17" thickBot="1" x14ac:dyDescent="0.25">
      <c r="A24" s="1"/>
      <c r="B24" s="3" t="s">
        <v>23</v>
      </c>
      <c r="C24" s="3" t="s">
        <v>105</v>
      </c>
      <c r="D24" s="19" t="s">
        <v>185</v>
      </c>
    </row>
    <row r="25" spans="1:6" ht="17" thickBot="1" x14ac:dyDescent="0.25">
      <c r="A25" s="1"/>
      <c r="B25" s="3" t="s">
        <v>24</v>
      </c>
      <c r="C25" s="3" t="s">
        <v>105</v>
      </c>
      <c r="D25" s="19" t="s">
        <v>185</v>
      </c>
    </row>
    <row r="26" spans="1:6" x14ac:dyDescent="0.2">
      <c r="A26" s="5"/>
      <c r="B26" s="6"/>
      <c r="C26" s="6"/>
    </row>
    <row r="27" spans="1:6" ht="17" thickBot="1" x14ac:dyDescent="0.25">
      <c r="A27" s="1" t="s">
        <v>25</v>
      </c>
      <c r="B27" s="2"/>
      <c r="C27" s="2"/>
    </row>
    <row r="28" spans="1:6" ht="17" thickBot="1" x14ac:dyDescent="0.25">
      <c r="A28" s="1"/>
      <c r="B28" s="12" t="s">
        <v>0</v>
      </c>
      <c r="C28" s="3" t="s">
        <v>106</v>
      </c>
      <c r="D28" s="21">
        <f>Sources!B9</f>
        <v>26225.8</v>
      </c>
    </row>
    <row r="29" spans="1:6" ht="17" thickBot="1" x14ac:dyDescent="0.25">
      <c r="A29" s="1"/>
      <c r="B29" s="12" t="s">
        <v>26</v>
      </c>
      <c r="C29" s="3" t="s">
        <v>107</v>
      </c>
      <c r="D29" s="28">
        <f>Sources!B27</f>
        <v>7314</v>
      </c>
    </row>
    <row r="30" spans="1:6" x14ac:dyDescent="0.2">
      <c r="A30" s="1"/>
      <c r="B30" s="3" t="s">
        <v>27</v>
      </c>
      <c r="C30" s="3" t="s">
        <v>108</v>
      </c>
    </row>
    <row r="31" spans="1:6" ht="17" thickBot="1" x14ac:dyDescent="0.25">
      <c r="A31" s="1"/>
      <c r="B31" s="4" t="s">
        <v>28</v>
      </c>
      <c r="C31" s="3"/>
    </row>
    <row r="32" spans="1:6" ht="17" thickBot="1" x14ac:dyDescent="0.25">
      <c r="A32" s="1"/>
      <c r="B32" s="12" t="s">
        <v>29</v>
      </c>
      <c r="C32" s="3" t="s">
        <v>106</v>
      </c>
      <c r="D32" s="21">
        <f>D28</f>
        <v>26225.8</v>
      </c>
      <c r="F32" t="s">
        <v>121</v>
      </c>
    </row>
    <row r="33" spans="1:7" ht="17" thickBot="1" x14ac:dyDescent="0.25">
      <c r="A33" s="1"/>
      <c r="B33" s="12" t="s">
        <v>30</v>
      </c>
      <c r="C33" s="3" t="s">
        <v>105</v>
      </c>
      <c r="D33" s="21">
        <f>Sources!B19</f>
        <v>5707251</v>
      </c>
    </row>
    <row r="34" spans="1:7" x14ac:dyDescent="0.2">
      <c r="A34" s="1"/>
      <c r="B34" s="12" t="s">
        <v>31</v>
      </c>
      <c r="C34" s="3" t="s">
        <v>106</v>
      </c>
    </row>
    <row r="35" spans="1:7" ht="17" thickBot="1" x14ac:dyDescent="0.25">
      <c r="A35" s="1"/>
      <c r="B35" s="12" t="s">
        <v>32</v>
      </c>
      <c r="C35" s="3" t="s">
        <v>106</v>
      </c>
    </row>
    <row r="36" spans="1:7" ht="17" thickBot="1" x14ac:dyDescent="0.25">
      <c r="A36" s="1"/>
      <c r="B36" s="14" t="s">
        <v>33</v>
      </c>
      <c r="C36" s="4" t="s">
        <v>109</v>
      </c>
      <c r="D36" s="21">
        <v>10.29862</v>
      </c>
      <c r="F36" t="s">
        <v>113</v>
      </c>
    </row>
    <row r="37" spans="1:7" ht="17" thickBot="1" x14ac:dyDescent="0.25">
      <c r="A37" s="1"/>
      <c r="B37" s="14" t="s">
        <v>34</v>
      </c>
      <c r="C37" s="3" t="s">
        <v>109</v>
      </c>
      <c r="D37" s="21">
        <v>0</v>
      </c>
      <c r="F37" t="s">
        <v>113</v>
      </c>
    </row>
    <row r="38" spans="1:7" ht="17" thickBot="1" x14ac:dyDescent="0.25">
      <c r="A38" s="1"/>
      <c r="B38" s="14" t="s">
        <v>35</v>
      </c>
      <c r="C38" s="3" t="s">
        <v>109</v>
      </c>
      <c r="D38" s="21">
        <v>3.1442100000000002</v>
      </c>
      <c r="F38" t="s">
        <v>113</v>
      </c>
    </row>
    <row r="39" spans="1:7" ht="17" thickBot="1" x14ac:dyDescent="0.25">
      <c r="A39" s="1"/>
      <c r="B39" s="14" t="s">
        <v>36</v>
      </c>
      <c r="C39" s="3" t="s">
        <v>109</v>
      </c>
      <c r="D39" s="21">
        <v>0</v>
      </c>
      <c r="F39" t="s">
        <v>113</v>
      </c>
    </row>
    <row r="40" spans="1:7" ht="17" thickBot="1" x14ac:dyDescent="0.25">
      <c r="A40" s="1"/>
      <c r="B40" s="3" t="s">
        <v>37</v>
      </c>
      <c r="C40" s="4" t="s">
        <v>105</v>
      </c>
      <c r="D40" s="21">
        <v>1</v>
      </c>
    </row>
    <row r="41" spans="1:7" ht="17" thickBot="1" x14ac:dyDescent="0.25">
      <c r="A41" s="1"/>
      <c r="B41" s="3" t="s">
        <v>38</v>
      </c>
      <c r="C41" s="3" t="s">
        <v>105</v>
      </c>
      <c r="D41" s="21">
        <v>0</v>
      </c>
    </row>
    <row r="42" spans="1:7" x14ac:dyDescent="0.2">
      <c r="A42" s="5"/>
      <c r="B42" s="6"/>
      <c r="C42" s="6"/>
    </row>
    <row r="43" spans="1:7" ht="17" thickBot="1" x14ac:dyDescent="0.25">
      <c r="A43" s="1" t="s">
        <v>39</v>
      </c>
      <c r="B43" s="2"/>
      <c r="C43" s="2"/>
    </row>
    <row r="44" spans="1:7" ht="17" thickBot="1" x14ac:dyDescent="0.25">
      <c r="A44" s="1"/>
      <c r="B44" s="3" t="s">
        <v>40</v>
      </c>
      <c r="C44" s="4" t="s">
        <v>105</v>
      </c>
      <c r="D44" s="20">
        <v>0.73</v>
      </c>
      <c r="E44" s="3"/>
      <c r="G44" s="3"/>
    </row>
    <row r="45" spans="1:7" ht="17" thickBot="1" x14ac:dyDescent="0.25">
      <c r="A45" s="1"/>
      <c r="B45" s="3" t="s">
        <v>41</v>
      </c>
      <c r="C45" s="4" t="s">
        <v>105</v>
      </c>
      <c r="D45" s="20">
        <v>0.13</v>
      </c>
      <c r="E45" s="3"/>
      <c r="F45" t="s">
        <v>186</v>
      </c>
      <c r="G45" s="3"/>
    </row>
    <row r="46" spans="1:7" ht="17" thickBot="1" x14ac:dyDescent="0.25">
      <c r="A46" s="1"/>
      <c r="B46" s="3" t="s">
        <v>42</v>
      </c>
      <c r="C46" s="4" t="s">
        <v>105</v>
      </c>
      <c r="D46" s="22">
        <v>39402.400000000001</v>
      </c>
      <c r="E46" s="3"/>
      <c r="F46" t="s">
        <v>186</v>
      </c>
      <c r="G46" s="3"/>
    </row>
    <row r="47" spans="1:7" ht="17" thickBot="1" x14ac:dyDescent="0.25">
      <c r="A47" s="1"/>
      <c r="B47" s="3" t="s">
        <v>43</v>
      </c>
      <c r="C47" s="3"/>
      <c r="D47" s="22">
        <v>3</v>
      </c>
      <c r="E47" s="3"/>
      <c r="F47" t="s">
        <v>186</v>
      </c>
      <c r="G47" s="3"/>
    </row>
    <row r="48" spans="1:7" ht="17" thickBot="1" x14ac:dyDescent="0.25">
      <c r="A48" s="1"/>
      <c r="B48" s="3" t="s">
        <v>44</v>
      </c>
      <c r="C48" s="3"/>
      <c r="D48" s="22">
        <v>0.6</v>
      </c>
      <c r="E48" s="3"/>
      <c r="F48" t="s">
        <v>186</v>
      </c>
      <c r="G48" s="3"/>
    </row>
    <row r="49" spans="1:7" ht="17" thickBot="1" x14ac:dyDescent="0.25">
      <c r="A49" s="1"/>
      <c r="B49" s="3" t="s">
        <v>45</v>
      </c>
      <c r="C49" s="3"/>
      <c r="D49" s="22">
        <v>3</v>
      </c>
      <c r="E49" s="3"/>
      <c r="F49" t="s">
        <v>186</v>
      </c>
      <c r="G49" s="3"/>
    </row>
    <row r="50" spans="1:7" ht="17" thickBot="1" x14ac:dyDescent="0.25">
      <c r="A50" s="1"/>
      <c r="B50" s="3"/>
      <c r="C50" s="3"/>
      <c r="D50" s="23"/>
      <c r="F50" t="s">
        <v>186</v>
      </c>
      <c r="G50" s="3"/>
    </row>
    <row r="51" spans="1:7" ht="17" thickBot="1" x14ac:dyDescent="0.25">
      <c r="A51" s="1"/>
      <c r="B51" s="3" t="s">
        <v>46</v>
      </c>
      <c r="C51" s="3"/>
      <c r="D51" s="22">
        <v>3</v>
      </c>
      <c r="G51" s="3"/>
    </row>
    <row r="52" spans="1:7" ht="17" thickBot="1" x14ac:dyDescent="0.25">
      <c r="A52" s="1"/>
      <c r="B52" s="3"/>
      <c r="C52" s="3"/>
      <c r="D52" s="23"/>
      <c r="F52" t="s">
        <v>186</v>
      </c>
      <c r="G52" s="3"/>
    </row>
    <row r="53" spans="1:7" ht="17" thickBot="1" x14ac:dyDescent="0.25">
      <c r="A53" s="1"/>
      <c r="B53" s="3" t="s">
        <v>47</v>
      </c>
      <c r="C53" s="4" t="s">
        <v>105</v>
      </c>
      <c r="D53" s="20">
        <v>1.85</v>
      </c>
      <c r="G53" s="3"/>
    </row>
    <row r="54" spans="1:7" ht="17" thickBot="1" x14ac:dyDescent="0.25">
      <c r="A54" s="1"/>
      <c r="B54" s="3" t="s">
        <v>48</v>
      </c>
      <c r="C54" s="4" t="s">
        <v>105</v>
      </c>
      <c r="D54" s="20">
        <v>0.05</v>
      </c>
      <c r="F54" t="s">
        <v>186</v>
      </c>
      <c r="G54" s="3"/>
    </row>
    <row r="55" spans="1:7" ht="17" thickBot="1" x14ac:dyDescent="0.25">
      <c r="A55" s="1"/>
      <c r="B55" s="3" t="s">
        <v>49</v>
      </c>
      <c r="C55" s="4"/>
      <c r="D55" s="22">
        <v>7071</v>
      </c>
      <c r="E55" s="3"/>
      <c r="F55" t="s">
        <v>186</v>
      </c>
      <c r="G55" s="3"/>
    </row>
    <row r="56" spans="1:7" ht="17" thickBot="1" x14ac:dyDescent="0.25">
      <c r="A56" s="1"/>
      <c r="B56" s="12" t="s">
        <v>50</v>
      </c>
      <c r="C56" s="4"/>
      <c r="F56" t="s">
        <v>186</v>
      </c>
    </row>
    <row r="57" spans="1:7" ht="17" thickBot="1" x14ac:dyDescent="0.25">
      <c r="A57" s="1"/>
      <c r="B57" s="12" t="s">
        <v>51</v>
      </c>
      <c r="C57" s="11"/>
      <c r="D57" s="21">
        <f>Sources!B49</f>
        <v>2775000</v>
      </c>
    </row>
    <row r="58" spans="1:7" x14ac:dyDescent="0.2">
      <c r="A58" s="1"/>
      <c r="B58" s="14" t="s">
        <v>52</v>
      </c>
      <c r="C58" s="11"/>
    </row>
    <row r="59" spans="1:7" ht="17" thickBot="1" x14ac:dyDescent="0.25">
      <c r="A59" s="1"/>
      <c r="B59" s="14" t="s">
        <v>53</v>
      </c>
      <c r="C59" s="11"/>
    </row>
    <row r="60" spans="1:7" ht="17" thickBot="1" x14ac:dyDescent="0.25">
      <c r="A60" s="1"/>
      <c r="B60" s="3" t="s">
        <v>54</v>
      </c>
      <c r="C60" s="4" t="s">
        <v>105</v>
      </c>
      <c r="D60" s="20">
        <v>0.66</v>
      </c>
    </row>
    <row r="61" spans="1:7" ht="17" thickBot="1" x14ac:dyDescent="0.25">
      <c r="A61" s="1"/>
      <c r="B61" s="3" t="s">
        <v>55</v>
      </c>
      <c r="C61" s="4" t="s">
        <v>105</v>
      </c>
      <c r="D61" s="20">
        <v>0.16</v>
      </c>
    </row>
    <row r="62" spans="1:7" ht="17" thickBot="1" x14ac:dyDescent="0.25">
      <c r="A62" s="1"/>
      <c r="B62" s="3" t="s">
        <v>56</v>
      </c>
      <c r="C62" s="4" t="s">
        <v>105</v>
      </c>
      <c r="D62" s="22">
        <v>5962.7</v>
      </c>
    </row>
    <row r="63" spans="1:7" ht="17" thickBot="1" x14ac:dyDescent="0.25">
      <c r="A63" s="1"/>
      <c r="B63" s="12" t="s">
        <v>57</v>
      </c>
      <c r="C63" s="3"/>
      <c r="D63" s="22">
        <f>Sources!D133</f>
        <v>210.1</v>
      </c>
      <c r="F63" t="s">
        <v>183</v>
      </c>
    </row>
    <row r="64" spans="1:7" ht="17" thickBot="1" x14ac:dyDescent="0.25">
      <c r="A64" s="7"/>
      <c r="B64" s="12" t="s">
        <v>58</v>
      </c>
      <c r="C64" s="3"/>
      <c r="D64" s="22">
        <f>Sources!B125</f>
        <v>78.09999999999998</v>
      </c>
      <c r="F64" t="s">
        <v>183</v>
      </c>
    </row>
    <row r="65" spans="1:7" x14ac:dyDescent="0.2">
      <c r="A65" s="7"/>
      <c r="B65" s="15" t="s">
        <v>59</v>
      </c>
    </row>
    <row r="66" spans="1:7" x14ac:dyDescent="0.2">
      <c r="A66" s="7"/>
      <c r="B66" s="2"/>
      <c r="C66" s="2"/>
    </row>
    <row r="67" spans="1:7" ht="17" thickBot="1" x14ac:dyDescent="0.25">
      <c r="A67" s="8" t="s">
        <v>60</v>
      </c>
      <c r="B67" s="9"/>
      <c r="C67" s="9"/>
    </row>
    <row r="68" spans="1:7" ht="17" thickBot="1" x14ac:dyDescent="0.25">
      <c r="A68" s="7"/>
      <c r="B68" s="3" t="s">
        <v>61</v>
      </c>
      <c r="C68" s="3" t="s">
        <v>109</v>
      </c>
      <c r="D68" s="22">
        <v>51.373105129999999</v>
      </c>
      <c r="F68" t="s">
        <v>118</v>
      </c>
    </row>
    <row r="69" spans="1:7" ht="17" thickBot="1" x14ac:dyDescent="0.25">
      <c r="A69" s="7"/>
      <c r="B69" s="4" t="s">
        <v>62</v>
      </c>
      <c r="C69" s="3" t="s">
        <v>109</v>
      </c>
      <c r="D69" s="22">
        <v>1.73073572</v>
      </c>
      <c r="F69" t="s">
        <v>119</v>
      </c>
    </row>
    <row r="70" spans="1:7" ht="17" thickBot="1" x14ac:dyDescent="0.25">
      <c r="A70" s="7"/>
      <c r="B70" s="4" t="s">
        <v>63</v>
      </c>
      <c r="C70" s="3" t="s">
        <v>109</v>
      </c>
      <c r="D70" s="22">
        <v>3.0122952700000001</v>
      </c>
      <c r="F70" t="s">
        <v>120</v>
      </c>
    </row>
    <row r="71" spans="1:7" ht="17" thickBot="1" x14ac:dyDescent="0.25">
      <c r="A71" s="7"/>
      <c r="B71" s="12" t="s">
        <v>64</v>
      </c>
      <c r="C71" s="3"/>
      <c r="D71" s="20">
        <v>0.85</v>
      </c>
      <c r="E71" s="3"/>
      <c r="F71" t="s">
        <v>187</v>
      </c>
      <c r="G71" s="3"/>
    </row>
    <row r="72" spans="1:7" ht="17" thickBot="1" x14ac:dyDescent="0.25">
      <c r="A72" s="7"/>
      <c r="B72" s="12" t="s">
        <v>65</v>
      </c>
      <c r="C72" s="3"/>
      <c r="D72" s="24">
        <v>7.7999999999999996E-3</v>
      </c>
      <c r="E72" s="3"/>
      <c r="F72" t="s">
        <v>188</v>
      </c>
      <c r="G72" s="3"/>
    </row>
    <row r="73" spans="1:7" x14ac:dyDescent="0.2">
      <c r="A73" s="10"/>
      <c r="B73" s="6"/>
      <c r="C73" s="6"/>
    </row>
    <row r="74" spans="1:7" ht="17" thickBot="1" x14ac:dyDescent="0.25">
      <c r="A74" s="7" t="s">
        <v>66</v>
      </c>
      <c r="B74" s="2"/>
      <c r="C74" s="2"/>
    </row>
    <row r="75" spans="1:7" ht="17" thickBot="1" x14ac:dyDescent="0.25">
      <c r="A75" s="7"/>
      <c r="B75" s="3" t="s">
        <v>67</v>
      </c>
      <c r="C75" s="3"/>
      <c r="D75" s="22">
        <v>1</v>
      </c>
      <c r="F75" t="s">
        <v>189</v>
      </c>
      <c r="G75" s="3"/>
    </row>
    <row r="76" spans="1:7" ht="17" thickBot="1" x14ac:dyDescent="0.25">
      <c r="A76" s="7"/>
      <c r="B76" s="3" t="s">
        <v>68</v>
      </c>
      <c r="C76" s="3"/>
      <c r="D76" s="22">
        <v>0.5</v>
      </c>
      <c r="F76" t="s">
        <v>189</v>
      </c>
      <c r="G76" s="3"/>
    </row>
    <row r="77" spans="1:7" ht="17" thickBot="1" x14ac:dyDescent="0.25">
      <c r="A77" s="7"/>
      <c r="B77" s="3" t="s">
        <v>69</v>
      </c>
      <c r="C77" s="3"/>
      <c r="D77" s="22">
        <v>0.2</v>
      </c>
      <c r="F77" t="s">
        <v>189</v>
      </c>
      <c r="G77" s="3"/>
    </row>
    <row r="78" spans="1:7" ht="17" thickBot="1" x14ac:dyDescent="0.25">
      <c r="A78" s="7"/>
      <c r="B78" s="3" t="s">
        <v>70</v>
      </c>
      <c r="C78" s="3"/>
      <c r="D78" s="22">
        <v>1800</v>
      </c>
      <c r="F78" t="s">
        <v>189</v>
      </c>
      <c r="G78" s="3"/>
    </row>
    <row r="79" spans="1:7" ht="17" thickBot="1" x14ac:dyDescent="0.25">
      <c r="A79" s="1"/>
      <c r="B79" s="3" t="s">
        <v>71</v>
      </c>
      <c r="C79" s="3"/>
      <c r="D79" s="25">
        <v>9.2999999999999992E-3</v>
      </c>
      <c r="E79" s="3"/>
      <c r="F79" t="s">
        <v>189</v>
      </c>
      <c r="G79" s="3"/>
    </row>
    <row r="80" spans="1:7" ht="17" thickBot="1" x14ac:dyDescent="0.25">
      <c r="A80" s="1"/>
      <c r="B80" s="3" t="s">
        <v>72</v>
      </c>
      <c r="C80" s="3"/>
      <c r="D80" s="25">
        <v>1.4E-2</v>
      </c>
      <c r="E80" s="3"/>
      <c r="F80" t="s">
        <v>189</v>
      </c>
      <c r="G80" s="3"/>
    </row>
    <row r="81" spans="1:7" ht="17" thickBot="1" x14ac:dyDescent="0.25">
      <c r="A81" s="1"/>
      <c r="B81" s="3" t="s">
        <v>73</v>
      </c>
      <c r="C81" s="3"/>
      <c r="D81" s="25">
        <v>1.4E-2</v>
      </c>
      <c r="E81" s="3"/>
      <c r="F81" t="s">
        <v>189</v>
      </c>
      <c r="G81" s="3"/>
    </row>
    <row r="82" spans="1:7" x14ac:dyDescent="0.2">
      <c r="A82" s="7"/>
      <c r="B82" s="2"/>
      <c r="C82" s="2"/>
    </row>
    <row r="83" spans="1:7" ht="17" thickBot="1" x14ac:dyDescent="0.25">
      <c r="A83" s="8" t="s">
        <v>74</v>
      </c>
      <c r="B83" s="9"/>
      <c r="C83" s="9"/>
    </row>
    <row r="84" spans="1:7" ht="17" thickBot="1" x14ac:dyDescent="0.25">
      <c r="A84" s="7"/>
      <c r="B84" t="s">
        <v>75</v>
      </c>
      <c r="C84" t="s">
        <v>110</v>
      </c>
      <c r="D84" s="22">
        <v>0.2</v>
      </c>
      <c r="F84" t="s">
        <v>190</v>
      </c>
    </row>
    <row r="85" spans="1:7" ht="17" thickBot="1" x14ac:dyDescent="0.25">
      <c r="A85" s="7"/>
      <c r="B85" t="s">
        <v>76</v>
      </c>
      <c r="C85" t="s">
        <v>111</v>
      </c>
      <c r="D85" s="22">
        <v>183200</v>
      </c>
      <c r="F85" t="s">
        <v>190</v>
      </c>
    </row>
    <row r="86" spans="1:7" ht="17" thickBot="1" x14ac:dyDescent="0.25">
      <c r="A86" s="7"/>
      <c r="B86" t="s">
        <v>77</v>
      </c>
      <c r="C86" t="s">
        <v>105</v>
      </c>
      <c r="D86" s="22">
        <v>0.25</v>
      </c>
      <c r="F86" t="s">
        <v>190</v>
      </c>
    </row>
    <row r="87" spans="1:7" ht="17" thickBot="1" x14ac:dyDescent="0.25">
      <c r="A87" s="7"/>
      <c r="B87" t="s">
        <v>78</v>
      </c>
      <c r="C87" t="s">
        <v>111</v>
      </c>
      <c r="D87" s="22">
        <v>0</v>
      </c>
      <c r="F87" t="s">
        <v>190</v>
      </c>
    </row>
    <row r="88" spans="1:7" ht="17" thickBot="1" x14ac:dyDescent="0.25">
      <c r="A88" s="7"/>
      <c r="B88" t="s">
        <v>79</v>
      </c>
      <c r="C88" t="s">
        <v>110</v>
      </c>
      <c r="D88" s="22">
        <v>0.2</v>
      </c>
      <c r="F88" t="s">
        <v>190</v>
      </c>
    </row>
    <row r="89" spans="1:7" ht="17" thickBot="1" x14ac:dyDescent="0.25">
      <c r="A89" s="7"/>
      <c r="B89" t="s">
        <v>80</v>
      </c>
      <c r="C89" t="s">
        <v>111</v>
      </c>
      <c r="D89" s="22">
        <v>40000</v>
      </c>
      <c r="F89" t="s">
        <v>190</v>
      </c>
    </row>
    <row r="90" spans="1:7" ht="17" thickBot="1" x14ac:dyDescent="0.25">
      <c r="A90" s="7"/>
      <c r="B90" t="s">
        <v>81</v>
      </c>
      <c r="C90" t="s">
        <v>105</v>
      </c>
      <c r="D90" s="26">
        <v>0.25</v>
      </c>
      <c r="F90" t="s">
        <v>190</v>
      </c>
    </row>
    <row r="91" spans="1:7" ht="17" thickBot="1" x14ac:dyDescent="0.25">
      <c r="A91" s="7"/>
      <c r="B91" t="s">
        <v>82</v>
      </c>
      <c r="C91" t="s">
        <v>111</v>
      </c>
      <c r="D91" s="26">
        <v>0</v>
      </c>
      <c r="F91" t="s">
        <v>190</v>
      </c>
    </row>
    <row r="92" spans="1:7" ht="17" thickBot="1" x14ac:dyDescent="0.25">
      <c r="A92" s="7"/>
      <c r="B92" t="s">
        <v>83</v>
      </c>
      <c r="C92" t="s">
        <v>110</v>
      </c>
      <c r="D92" s="26">
        <v>2</v>
      </c>
      <c r="F92" t="s">
        <v>190</v>
      </c>
    </row>
    <row r="93" spans="1:7" ht="17" thickBot="1" x14ac:dyDescent="0.25">
      <c r="A93" s="7"/>
      <c r="B93" t="s">
        <v>84</v>
      </c>
      <c r="C93" t="s">
        <v>111</v>
      </c>
      <c r="D93" s="26">
        <v>1380000</v>
      </c>
      <c r="F93" t="s">
        <v>190</v>
      </c>
    </row>
    <row r="94" spans="1:7" ht="17" thickBot="1" x14ac:dyDescent="0.25">
      <c r="A94" s="7"/>
      <c r="B94" t="s">
        <v>85</v>
      </c>
      <c r="C94" t="s">
        <v>105</v>
      </c>
      <c r="D94" s="26">
        <v>0.25</v>
      </c>
      <c r="F94" t="s">
        <v>190</v>
      </c>
    </row>
    <row r="95" spans="1:7" ht="17" thickBot="1" x14ac:dyDescent="0.25">
      <c r="A95" s="7"/>
      <c r="B95" t="s">
        <v>86</v>
      </c>
      <c r="C95" t="s">
        <v>111</v>
      </c>
      <c r="D95" s="26">
        <v>0</v>
      </c>
      <c r="F95" t="s">
        <v>190</v>
      </c>
    </row>
    <row r="96" spans="1:7" ht="17" thickBot="1" x14ac:dyDescent="0.25">
      <c r="A96" s="7"/>
      <c r="B96" t="s">
        <v>87</v>
      </c>
      <c r="C96" t="s">
        <v>110</v>
      </c>
      <c r="D96" s="26">
        <v>2</v>
      </c>
      <c r="F96" t="s">
        <v>190</v>
      </c>
    </row>
    <row r="97" spans="1:6" ht="17" thickBot="1" x14ac:dyDescent="0.25">
      <c r="A97" s="7"/>
      <c r="B97" t="s">
        <v>88</v>
      </c>
      <c r="C97" t="s">
        <v>111</v>
      </c>
      <c r="D97" s="26">
        <v>500000</v>
      </c>
      <c r="F97" t="s">
        <v>190</v>
      </c>
    </row>
    <row r="98" spans="1:6" ht="17" thickBot="1" x14ac:dyDescent="0.25">
      <c r="A98" s="7"/>
      <c r="B98" t="s">
        <v>89</v>
      </c>
      <c r="C98" t="s">
        <v>105</v>
      </c>
      <c r="D98" s="26">
        <v>0.25</v>
      </c>
      <c r="F98" t="s">
        <v>190</v>
      </c>
    </row>
    <row r="99" spans="1:6" ht="17" thickBot="1" x14ac:dyDescent="0.25">
      <c r="A99" s="7"/>
      <c r="B99" t="s">
        <v>90</v>
      </c>
      <c r="C99" t="s">
        <v>111</v>
      </c>
      <c r="D99" s="26">
        <v>0</v>
      </c>
      <c r="F99" t="s">
        <v>190</v>
      </c>
    </row>
    <row r="100" spans="1:6" ht="17" thickBot="1" x14ac:dyDescent="0.25">
      <c r="A100" s="7"/>
      <c r="B100" t="s">
        <v>91</v>
      </c>
      <c r="C100" t="s">
        <v>110</v>
      </c>
      <c r="D100" s="26">
        <v>20</v>
      </c>
      <c r="F100" t="s">
        <v>190</v>
      </c>
    </row>
    <row r="101" spans="1:6" ht="17" thickBot="1" x14ac:dyDescent="0.25">
      <c r="A101" s="7"/>
      <c r="B101" t="s">
        <v>92</v>
      </c>
      <c r="C101" t="s">
        <v>111</v>
      </c>
      <c r="D101" s="26">
        <v>7280000</v>
      </c>
      <c r="F101" t="s">
        <v>190</v>
      </c>
    </row>
    <row r="102" spans="1:6" ht="17" thickBot="1" x14ac:dyDescent="0.25">
      <c r="A102" s="7"/>
      <c r="B102" t="s">
        <v>93</v>
      </c>
      <c r="C102" t="s">
        <v>105</v>
      </c>
      <c r="D102" s="26">
        <v>0.25</v>
      </c>
      <c r="F102" t="s">
        <v>190</v>
      </c>
    </row>
    <row r="103" spans="1:6" ht="17" thickBot="1" x14ac:dyDescent="0.25">
      <c r="A103" s="7"/>
      <c r="B103" t="s">
        <v>94</v>
      </c>
      <c r="C103" t="s">
        <v>111</v>
      </c>
      <c r="D103" s="26">
        <v>0</v>
      </c>
      <c r="F103" t="s">
        <v>190</v>
      </c>
    </row>
    <row r="104" spans="1:6" ht="17" thickBot="1" x14ac:dyDescent="0.25">
      <c r="A104" s="7"/>
      <c r="B104" t="s">
        <v>95</v>
      </c>
      <c r="C104" t="s">
        <v>111</v>
      </c>
      <c r="D104" s="26"/>
    </row>
    <row r="105" spans="1:6" ht="17" thickBot="1" x14ac:dyDescent="0.25">
      <c r="A105" s="7"/>
      <c r="B105" t="s">
        <v>96</v>
      </c>
      <c r="C105" t="s">
        <v>110</v>
      </c>
      <c r="D105" s="26">
        <f>Sources!D61</f>
        <v>5820</v>
      </c>
      <c r="F105" t="s">
        <v>130</v>
      </c>
    </row>
    <row r="106" spans="1:6" ht="17" thickBot="1" x14ac:dyDescent="0.25">
      <c r="A106" s="7"/>
      <c r="B106" t="s">
        <v>97</v>
      </c>
      <c r="C106" t="s">
        <v>111</v>
      </c>
      <c r="D106" s="26"/>
    </row>
    <row r="107" spans="1:6" ht="17" thickBot="1" x14ac:dyDescent="0.25">
      <c r="A107" s="7"/>
      <c r="B107" t="s">
        <v>98</v>
      </c>
      <c r="C107" t="s">
        <v>111</v>
      </c>
      <c r="D107" s="26">
        <f>Sources!D97</f>
        <v>73.58</v>
      </c>
      <c r="F107" t="s">
        <v>130</v>
      </c>
    </row>
    <row r="108" spans="1:6" x14ac:dyDescent="0.2">
      <c r="A108" s="7"/>
      <c r="B108" s="2"/>
      <c r="C108" s="2"/>
      <c r="D108" s="26"/>
    </row>
    <row r="109" spans="1:6" ht="17" thickBot="1" x14ac:dyDescent="0.25">
      <c r="A109" s="8" t="s">
        <v>99</v>
      </c>
      <c r="B109" s="9"/>
      <c r="C109" s="9"/>
    </row>
    <row r="110" spans="1:6" ht="17" thickBot="1" x14ac:dyDescent="0.25">
      <c r="A110" s="7"/>
      <c r="B110" s="13" t="s">
        <v>100</v>
      </c>
      <c r="D110" s="22">
        <f>Sources!B151</f>
        <v>2329578</v>
      </c>
      <c r="F110" s="30" t="s">
        <v>193</v>
      </c>
    </row>
    <row r="111" spans="1:6" ht="17" thickBot="1" x14ac:dyDescent="0.25">
      <c r="A111" s="7"/>
      <c r="B111" t="s">
        <v>101</v>
      </c>
      <c r="D111" s="20">
        <v>1</v>
      </c>
      <c r="F111" t="s">
        <v>191</v>
      </c>
    </row>
    <row r="112" spans="1:6" ht="17" thickBot="1" x14ac:dyDescent="0.25">
      <c r="A112" s="7"/>
      <c r="B112" t="s">
        <v>102</v>
      </c>
      <c r="D112" s="27">
        <v>0</v>
      </c>
      <c r="F112" t="s">
        <v>191</v>
      </c>
    </row>
    <row r="113" spans="1:6" ht="17" thickBot="1" x14ac:dyDescent="0.25">
      <c r="A113" s="7"/>
      <c r="B113" t="s">
        <v>103</v>
      </c>
      <c r="D113" s="27">
        <v>0</v>
      </c>
      <c r="F113" t="s">
        <v>191</v>
      </c>
    </row>
  </sheetData>
  <dataValidations count="2">
    <dataValidation type="decimal" operator="greaterThanOrEqual" allowBlank="1" showInputMessage="1" showErrorMessage="1" sqref="C57:C59 D44:D55 D60:D62 D68:D72 D75:D81 D84:D103 D110:D113" xr:uid="{5BDA4D85-66C1-D246-8BAE-D4F33E86DC14}">
      <formula1>0</formula1>
    </dataValidation>
    <dataValidation type="whole" allowBlank="1" showInputMessage="1" showErrorMessage="1" sqref="D3" xr:uid="{EC83CFEE-1540-0B41-BD3D-F9619397B892}">
      <formula1>1900</formula1>
      <formula2>2100</formula2>
    </dataValidation>
  </dataValidations>
  <hyperlinks>
    <hyperlink ref="F72" r:id="rId1" xr:uid="{8714F2B8-4B8A-244E-BB66-27FB5F212EDA}"/>
    <hyperlink ref="F110" r:id="rId2" xr:uid="{FF275AAD-AB4D-FD4B-BFE7-A1B803F95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7B3A-55FE-FE4F-963C-1A690DFB31B9}">
  <sheetPr codeName="Sheet2"/>
  <dimension ref="A8:K151"/>
  <sheetViews>
    <sheetView topLeftCell="A141" workbookViewId="0">
      <selection activeCell="B152" sqref="B152"/>
    </sheetView>
  </sheetViews>
  <sheetFormatPr baseColWidth="10" defaultRowHeight="16" x14ac:dyDescent="0.2"/>
  <cols>
    <col min="1" max="1" width="22.5" customWidth="1"/>
    <col min="9" max="10" width="19.33203125" customWidth="1"/>
  </cols>
  <sheetData>
    <row r="8" spans="1:2" x14ac:dyDescent="0.2">
      <c r="A8" t="s">
        <v>116</v>
      </c>
    </row>
    <row r="9" spans="1:2" x14ac:dyDescent="0.2">
      <c r="A9" t="s">
        <v>0</v>
      </c>
      <c r="B9">
        <v>26225.8</v>
      </c>
    </row>
    <row r="18" spans="1:2" x14ac:dyDescent="0.2">
      <c r="A18" t="s">
        <v>116</v>
      </c>
    </row>
    <row r="19" spans="1:2" x14ac:dyDescent="0.2">
      <c r="A19" t="s">
        <v>30</v>
      </c>
      <c r="B19">
        <v>5707251</v>
      </c>
    </row>
    <row r="26" spans="1:2" x14ac:dyDescent="0.2">
      <c r="A26" t="s">
        <v>117</v>
      </c>
    </row>
    <row r="27" spans="1:2" x14ac:dyDescent="0.2">
      <c r="A27" t="s">
        <v>112</v>
      </c>
      <c r="B27">
        <v>7314</v>
      </c>
    </row>
    <row r="48" spans="1:1" x14ac:dyDescent="0.2">
      <c r="A48" t="s">
        <v>115</v>
      </c>
    </row>
    <row r="49" spans="1:5" x14ac:dyDescent="0.2">
      <c r="A49" t="s">
        <v>114</v>
      </c>
      <c r="B49">
        <v>2775000</v>
      </c>
      <c r="C49" s="16">
        <v>2014</v>
      </c>
    </row>
    <row r="53" spans="1:5" x14ac:dyDescent="0.2">
      <c r="A53" t="s">
        <v>122</v>
      </c>
    </row>
    <row r="54" spans="1:5" x14ac:dyDescent="0.2">
      <c r="B54" t="s">
        <v>123</v>
      </c>
      <c r="D54">
        <v>1780</v>
      </c>
    </row>
    <row r="55" spans="1:5" x14ac:dyDescent="0.2">
      <c r="B55" t="s">
        <v>124</v>
      </c>
      <c r="D55">
        <v>1000</v>
      </c>
    </row>
    <row r="56" spans="1:5" x14ac:dyDescent="0.2">
      <c r="B56" t="s">
        <v>125</v>
      </c>
      <c r="D56">
        <v>740</v>
      </c>
    </row>
    <row r="57" spans="1:5" x14ac:dyDescent="0.2">
      <c r="B57" t="s">
        <v>126</v>
      </c>
      <c r="D57">
        <v>1700</v>
      </c>
    </row>
    <row r="58" spans="1:5" x14ac:dyDescent="0.2">
      <c r="B58" t="s">
        <v>127</v>
      </c>
      <c r="D58">
        <v>600</v>
      </c>
    </row>
    <row r="59" spans="1:5" x14ac:dyDescent="0.2">
      <c r="B59" t="s">
        <v>128</v>
      </c>
      <c r="D59">
        <v>60</v>
      </c>
      <c r="E59" t="s">
        <v>129</v>
      </c>
    </row>
    <row r="61" spans="1:5" x14ac:dyDescent="0.2">
      <c r="D61">
        <f>SUM(D54:D58)</f>
        <v>5820</v>
      </c>
    </row>
    <row r="91" spans="1:6" x14ac:dyDescent="0.2">
      <c r="A91" s="16" t="s">
        <v>160</v>
      </c>
    </row>
    <row r="92" spans="1:6" x14ac:dyDescent="0.2">
      <c r="B92">
        <v>2016</v>
      </c>
      <c r="C92">
        <v>2015</v>
      </c>
      <c r="D92" t="s">
        <v>134</v>
      </c>
      <c r="E92" t="s">
        <v>135</v>
      </c>
      <c r="F92" t="s">
        <v>136</v>
      </c>
    </row>
    <row r="93" spans="1:6" x14ac:dyDescent="0.2">
      <c r="A93" t="s">
        <v>132</v>
      </c>
      <c r="B93">
        <v>428</v>
      </c>
      <c r="C93">
        <v>310</v>
      </c>
      <c r="D93">
        <f>C93</f>
        <v>310</v>
      </c>
      <c r="E93" t="s">
        <v>139</v>
      </c>
      <c r="F93" t="s">
        <v>137</v>
      </c>
    </row>
    <row r="94" spans="1:6" x14ac:dyDescent="0.2">
      <c r="A94" t="s">
        <v>133</v>
      </c>
      <c r="B94">
        <v>256</v>
      </c>
      <c r="C94">
        <v>0</v>
      </c>
      <c r="D94">
        <f>B94</f>
        <v>256</v>
      </c>
      <c r="E94" t="s">
        <v>139</v>
      </c>
      <c r="F94" t="s">
        <v>138</v>
      </c>
    </row>
    <row r="95" spans="1:6" x14ac:dyDescent="0.2">
      <c r="D95">
        <f>SUM(D93:D94)</f>
        <v>566</v>
      </c>
      <c r="E95" t="s">
        <v>139</v>
      </c>
    </row>
    <row r="96" spans="1:6" x14ac:dyDescent="0.2">
      <c r="D96">
        <v>0.13</v>
      </c>
      <c r="E96" t="s">
        <v>140</v>
      </c>
    </row>
    <row r="97" spans="1:7" x14ac:dyDescent="0.2">
      <c r="A97" s="16" t="s">
        <v>98</v>
      </c>
      <c r="D97">
        <f>D95*D96</f>
        <v>73.58</v>
      </c>
      <c r="E97" t="s">
        <v>142</v>
      </c>
    </row>
    <row r="104" spans="1:7" x14ac:dyDescent="0.2">
      <c r="G104" t="s">
        <v>131</v>
      </c>
    </row>
    <row r="118" spans="1:11" x14ac:dyDescent="0.2">
      <c r="G118" t="s">
        <v>141</v>
      </c>
    </row>
    <row r="121" spans="1:11" x14ac:dyDescent="0.2">
      <c r="A121" s="17" t="s">
        <v>161</v>
      </c>
      <c r="G121" s="16" t="s">
        <v>159</v>
      </c>
    </row>
    <row r="122" spans="1:11" x14ac:dyDescent="0.2">
      <c r="A122" s="17"/>
      <c r="G122" t="s">
        <v>143</v>
      </c>
      <c r="H122" t="s">
        <v>144</v>
      </c>
      <c r="I122" t="s">
        <v>145</v>
      </c>
      <c r="J122" t="s">
        <v>146</v>
      </c>
      <c r="K122" t="s">
        <v>147</v>
      </c>
    </row>
    <row r="123" spans="1:11" x14ac:dyDescent="0.2">
      <c r="G123" t="s">
        <v>148</v>
      </c>
      <c r="H123">
        <v>110</v>
      </c>
      <c r="I123" t="s">
        <v>149</v>
      </c>
      <c r="J123">
        <v>17765454</v>
      </c>
      <c r="K123">
        <v>17.8</v>
      </c>
    </row>
    <row r="124" spans="1:11" x14ac:dyDescent="0.2">
      <c r="A124" t="s">
        <v>162</v>
      </c>
      <c r="B124">
        <f>SUM(K123:K129,K143,K146)</f>
        <v>210.1</v>
      </c>
      <c r="G124" t="s">
        <v>148</v>
      </c>
      <c r="H124">
        <v>120</v>
      </c>
      <c r="I124" t="s">
        <v>150</v>
      </c>
      <c r="J124">
        <v>126122950</v>
      </c>
      <c r="K124">
        <v>126.1</v>
      </c>
    </row>
    <row r="125" spans="1:11" x14ac:dyDescent="0.2">
      <c r="A125" t="s">
        <v>163</v>
      </c>
      <c r="B125">
        <f>SUM(K147,K145,K140,K142,K141,K140,K139,K138,K137,K136,K135,K132,K144)</f>
        <v>78.09999999999998</v>
      </c>
      <c r="G125" t="s">
        <v>148</v>
      </c>
      <c r="H125">
        <v>130</v>
      </c>
      <c r="I125" t="s">
        <v>151</v>
      </c>
      <c r="J125">
        <v>24110198</v>
      </c>
      <c r="K125">
        <v>24.1</v>
      </c>
    </row>
    <row r="126" spans="1:11" x14ac:dyDescent="0.2">
      <c r="G126" t="s">
        <v>148</v>
      </c>
      <c r="H126">
        <v>140</v>
      </c>
      <c r="I126" t="s">
        <v>152</v>
      </c>
      <c r="J126">
        <v>24086091</v>
      </c>
      <c r="K126">
        <v>24.1</v>
      </c>
    </row>
    <row r="127" spans="1:11" x14ac:dyDescent="0.2">
      <c r="G127" t="s">
        <v>148</v>
      </c>
      <c r="H127">
        <v>150</v>
      </c>
      <c r="I127" t="s">
        <v>153</v>
      </c>
      <c r="J127">
        <v>666259</v>
      </c>
      <c r="K127">
        <v>0.7</v>
      </c>
    </row>
    <row r="128" spans="1:11" x14ac:dyDescent="0.2">
      <c r="G128" t="s">
        <v>148</v>
      </c>
      <c r="H128">
        <v>160</v>
      </c>
      <c r="I128" t="s">
        <v>154</v>
      </c>
      <c r="J128">
        <v>2862580</v>
      </c>
      <c r="K128">
        <v>2.9</v>
      </c>
    </row>
    <row r="129" spans="1:11" x14ac:dyDescent="0.2">
      <c r="G129" t="s">
        <v>148</v>
      </c>
      <c r="H129">
        <v>190</v>
      </c>
      <c r="I129" t="s">
        <v>155</v>
      </c>
      <c r="J129">
        <v>773273</v>
      </c>
      <c r="K129">
        <v>0.8</v>
      </c>
    </row>
    <row r="130" spans="1:11" x14ac:dyDescent="0.2">
      <c r="G130" t="s">
        <v>156</v>
      </c>
      <c r="H130">
        <v>210</v>
      </c>
      <c r="I130" t="s">
        <v>157</v>
      </c>
      <c r="J130">
        <v>122194603</v>
      </c>
      <c r="K130">
        <v>122.2</v>
      </c>
    </row>
    <row r="131" spans="1:11" x14ac:dyDescent="0.2">
      <c r="G131" t="s">
        <v>156</v>
      </c>
      <c r="H131">
        <v>220</v>
      </c>
      <c r="I131" t="s">
        <v>158</v>
      </c>
      <c r="J131">
        <v>46796779</v>
      </c>
      <c r="K131">
        <v>46.8</v>
      </c>
    </row>
    <row r="132" spans="1:11" x14ac:dyDescent="0.2">
      <c r="G132" t="s">
        <v>164</v>
      </c>
      <c r="H132">
        <v>230</v>
      </c>
      <c r="I132" t="s">
        <v>165</v>
      </c>
      <c r="J132">
        <v>2833891</v>
      </c>
      <c r="K132">
        <v>2.8</v>
      </c>
    </row>
    <row r="133" spans="1:11" x14ac:dyDescent="0.2">
      <c r="A133" s="17" t="s">
        <v>57</v>
      </c>
      <c r="D133">
        <f>B124</f>
        <v>210.1</v>
      </c>
      <c r="G133" t="s">
        <v>156</v>
      </c>
      <c r="H133">
        <v>290</v>
      </c>
      <c r="I133" t="s">
        <v>166</v>
      </c>
      <c r="J133">
        <v>3564345</v>
      </c>
      <c r="K133">
        <v>3.6</v>
      </c>
    </row>
    <row r="134" spans="1:11" x14ac:dyDescent="0.2">
      <c r="A134" s="17" t="s">
        <v>58</v>
      </c>
      <c r="D134">
        <f>B125</f>
        <v>78.09999999999998</v>
      </c>
      <c r="G134" t="s">
        <v>167</v>
      </c>
      <c r="H134">
        <v>310</v>
      </c>
      <c r="I134" t="s">
        <v>168</v>
      </c>
      <c r="J134">
        <v>4765050</v>
      </c>
      <c r="K134">
        <v>4.8</v>
      </c>
    </row>
    <row r="135" spans="1:11" x14ac:dyDescent="0.2">
      <c r="G135" t="s">
        <v>167</v>
      </c>
      <c r="H135">
        <v>320</v>
      </c>
      <c r="I135" t="s">
        <v>169</v>
      </c>
      <c r="J135">
        <v>37963513</v>
      </c>
      <c r="K135">
        <v>38</v>
      </c>
    </row>
    <row r="136" spans="1:11" x14ac:dyDescent="0.2">
      <c r="G136" t="s">
        <v>167</v>
      </c>
      <c r="H136">
        <v>330</v>
      </c>
      <c r="I136" t="s">
        <v>170</v>
      </c>
      <c r="J136">
        <v>3805945</v>
      </c>
      <c r="K136">
        <v>3.8</v>
      </c>
    </row>
    <row r="137" spans="1:11" x14ac:dyDescent="0.2">
      <c r="G137" t="s">
        <v>167</v>
      </c>
      <c r="H137">
        <v>390</v>
      </c>
      <c r="I137" t="s">
        <v>171</v>
      </c>
      <c r="J137">
        <v>984356</v>
      </c>
      <c r="K137">
        <v>1</v>
      </c>
    </row>
    <row r="138" spans="1:11" x14ac:dyDescent="0.2">
      <c r="G138" t="s">
        <v>167</v>
      </c>
      <c r="H138">
        <v>410</v>
      </c>
      <c r="I138" t="s">
        <v>172</v>
      </c>
      <c r="J138">
        <v>3248346</v>
      </c>
      <c r="K138">
        <v>3.2</v>
      </c>
    </row>
    <row r="139" spans="1:11" x14ac:dyDescent="0.2">
      <c r="G139" t="s">
        <v>167</v>
      </c>
      <c r="H139">
        <v>420</v>
      </c>
      <c r="I139" t="s">
        <v>173</v>
      </c>
      <c r="J139">
        <v>14080644</v>
      </c>
      <c r="K139">
        <v>14.1</v>
      </c>
    </row>
    <row r="140" spans="1:11" x14ac:dyDescent="0.2">
      <c r="G140" t="s">
        <v>167</v>
      </c>
      <c r="H140">
        <v>430</v>
      </c>
      <c r="I140" t="s">
        <v>174</v>
      </c>
      <c r="J140">
        <v>1791136</v>
      </c>
      <c r="K140">
        <v>1.8</v>
      </c>
    </row>
    <row r="141" spans="1:11" x14ac:dyDescent="0.2">
      <c r="G141" t="s">
        <v>167</v>
      </c>
      <c r="H141">
        <v>440</v>
      </c>
      <c r="I141" t="s">
        <v>175</v>
      </c>
      <c r="J141">
        <v>2608033</v>
      </c>
      <c r="K141">
        <v>2.6</v>
      </c>
    </row>
    <row r="142" spans="1:11" x14ac:dyDescent="0.2">
      <c r="G142" t="s">
        <v>167</v>
      </c>
      <c r="H142">
        <v>490</v>
      </c>
      <c r="I142" t="s">
        <v>176</v>
      </c>
      <c r="J142">
        <v>2624115</v>
      </c>
      <c r="K142">
        <v>2.6</v>
      </c>
    </row>
    <row r="143" spans="1:11" x14ac:dyDescent="0.2">
      <c r="G143" t="s">
        <v>148</v>
      </c>
      <c r="H143">
        <v>510</v>
      </c>
      <c r="I143" t="s">
        <v>177</v>
      </c>
      <c r="J143">
        <v>13097625</v>
      </c>
      <c r="K143">
        <v>13.1</v>
      </c>
    </row>
    <row r="144" spans="1:11" x14ac:dyDescent="0.2">
      <c r="G144" t="s">
        <v>167</v>
      </c>
      <c r="H144">
        <v>520</v>
      </c>
      <c r="I144" t="s">
        <v>178</v>
      </c>
      <c r="J144">
        <v>608353</v>
      </c>
      <c r="K144">
        <v>0.6</v>
      </c>
    </row>
    <row r="145" spans="1:11" x14ac:dyDescent="0.2">
      <c r="G145" t="s">
        <v>167</v>
      </c>
      <c r="H145">
        <v>530</v>
      </c>
      <c r="I145" t="s">
        <v>179</v>
      </c>
      <c r="J145">
        <v>4499968</v>
      </c>
      <c r="K145">
        <v>4.5</v>
      </c>
    </row>
    <row r="146" spans="1:11" x14ac:dyDescent="0.2">
      <c r="G146" t="s">
        <v>148</v>
      </c>
      <c r="H146">
        <v>540</v>
      </c>
      <c r="I146" t="s">
        <v>180</v>
      </c>
      <c r="J146">
        <v>504893</v>
      </c>
      <c r="K146">
        <v>0.5</v>
      </c>
    </row>
    <row r="147" spans="1:11" x14ac:dyDescent="0.2">
      <c r="G147" t="s">
        <v>167</v>
      </c>
      <c r="H147">
        <v>590</v>
      </c>
      <c r="I147" t="s">
        <v>181</v>
      </c>
      <c r="J147">
        <v>1308061</v>
      </c>
      <c r="K147">
        <v>1.3</v>
      </c>
    </row>
    <row r="148" spans="1:11" x14ac:dyDescent="0.2">
      <c r="G148" t="s">
        <v>182</v>
      </c>
      <c r="J148">
        <v>463666461</v>
      </c>
      <c r="K148">
        <v>463.7</v>
      </c>
    </row>
    <row r="151" spans="1:11" x14ac:dyDescent="0.2">
      <c r="A151" t="s">
        <v>192</v>
      </c>
      <c r="B151" s="29">
        <v>2329578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2018-07-12T10:29:56Z</dcterms:created>
  <dcterms:modified xsi:type="dcterms:W3CDTF">2018-08-20T14:07:18Z</dcterms:modified>
</cp:coreProperties>
</file>