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households/"/>
    </mc:Choice>
  </mc:AlternateContent>
  <xr:revisionPtr revIDLastSave="0" documentId="13_ncr:1_{17CC0F31-4F01-A54E-8E44-A67CB8AD3C4C}" xr6:coauthVersionLast="47" xr6:coauthVersionMax="47" xr10:uidLastSave="{00000000-0000-0000-0000-000000000000}"/>
  <bookViews>
    <workbookView xWindow="28800" yWindow="-10300" windowWidth="25600" windowHeight="28300" tabRatio="762" activeTab="4"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7" i="21" l="1"/>
  <c r="H26" i="21"/>
  <c r="H29" i="21"/>
  <c r="H41" i="21" l="1"/>
  <c r="I21" i="13" s="1"/>
  <c r="G21" i="13" s="1"/>
  <c r="H40" i="21"/>
  <c r="I20" i="13" s="1"/>
  <c r="G20" i="13" s="1"/>
  <c r="H39" i="21"/>
  <c r="I19" i="13" s="1"/>
  <c r="G19" i="13" s="1"/>
  <c r="H38" i="21"/>
  <c r="I18" i="13" s="1"/>
  <c r="G18" i="13" s="1"/>
  <c r="H37" i="21"/>
  <c r="I17" i="13" s="1"/>
  <c r="G17" i="13" s="1"/>
  <c r="I13" i="13"/>
  <c r="G13" i="13" s="1"/>
  <c r="I9" i="13"/>
  <c r="G9" i="13" s="1"/>
  <c r="E18" i="12" s="1"/>
  <c r="H28" i="21"/>
  <c r="I8" i="13" s="1"/>
  <c r="G8" i="13" s="1"/>
  <c r="H34" i="21"/>
  <c r="I14" i="13" s="1"/>
  <c r="G14" i="13" s="1"/>
  <c r="H32" i="21"/>
  <c r="I12" i="13" s="1"/>
  <c r="G12" i="13" s="1"/>
  <c r="I7" i="13"/>
  <c r="G7" i="13" s="1"/>
  <c r="E12" i="12" s="1"/>
  <c r="I6" i="13"/>
  <c r="G6" i="13" s="1"/>
  <c r="E32" i="12" l="1"/>
  <c r="E34" i="12"/>
  <c r="E33" i="12" l="1"/>
  <c r="E11" i="12"/>
  <c r="E17" i="12"/>
  <c r="E25" i="12" l="1"/>
  <c r="E21" i="12"/>
  <c r="E23" i="12"/>
</calcChain>
</file>

<file path=xl/sharedStrings.xml><?xml version="1.0" encoding="utf-8"?>
<sst xmlns="http://schemas.openxmlformats.org/spreadsheetml/2006/main" count="207" uniqueCount="137">
  <si>
    <t>Source</t>
  </si>
  <si>
    <t>Construction time</t>
  </si>
  <si>
    <t>years</t>
  </si>
  <si>
    <t>%</t>
  </si>
  <si>
    <t>km2</t>
  </si>
  <si>
    <t>-</t>
  </si>
  <si>
    <t>Technical lifetime</t>
  </si>
  <si>
    <t>Value</t>
  </si>
  <si>
    <t>Other</t>
  </si>
  <si>
    <t>Installation costs</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</si>
  <si>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</si>
  <si>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</si>
  <si>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</si>
  <si>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</si>
  <si>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</si>
  <si>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</si>
  <si>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</si>
  <si>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</si>
  <si>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</si>
  <si>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</si>
  <si>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</si>
  <si>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</si>
  <si>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</si>
  <si>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</si>
  <si>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</si>
  <si>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</si>
  <si>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</si>
  <si>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</si>
  <si>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</si>
  <si>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</si>
  <si>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</si>
  <si>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</si>
  <si>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</si>
  <si>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</si>
  <si>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</si>
  <si>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</si>
  <si>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</si>
  <si>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</si>
  <si>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</si>
  <si>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</si>
  <si>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</si>
  <si>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</si>
  <si>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</si>
  <si>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</si>
  <si>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</si>
  <si>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</si>
  <si>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</si>
  <si>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</si>
  <si>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</si>
  <si>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</si>
  <si>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</si>
  <si>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</si>
  <si>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</si>
  <si>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</si>
  <si>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</si>
  <si>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</si>
  <si>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</si>
  <si>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Notes</t>
  </si>
  <si>
    <t>Investment cost with ccs</t>
  </si>
  <si>
    <r>
      <t>Variable operational and maintenance costs</t>
    </r>
    <r>
      <rPr>
        <sz val="12"/>
        <color theme="1"/>
        <rFont val="Calibri"/>
        <family val="2"/>
        <scheme val="minor"/>
      </rPr>
      <t xml:space="preserve"> for ccs</t>
    </r>
  </si>
  <si>
    <t>Heat output capacity</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</si>
  <si>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</si>
  <si>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</si>
  <si>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</si>
  <si>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</si>
  <si>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</si>
  <si>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</si>
  <si>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</si>
  <si>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</si>
  <si>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</si>
  <si>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</si>
  <si>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</si>
  <si>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</si>
  <si>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</si>
  <si>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</si>
  <si>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</si>
  <si>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</si>
  <si>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</si>
  <si>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</si>
  <si>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</si>
  <si>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</si>
  <si>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</si>
  <si>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</si>
  <si>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</si>
  <si>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</si>
  <si>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</si>
  <si>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Wp/year</t>
    </r>
  </si>
  <si>
    <t>Subject year</t>
  </si>
  <si>
    <t>ETM Library URL</t>
  </si>
  <si>
    <r>
      <t xml:space="preserve">       </t>
    </r>
    <r>
      <rPr>
        <sz val="12"/>
        <color theme="1"/>
        <rFont val="Calibri"/>
        <family val="2"/>
        <scheme val="minor"/>
      </rPr>
      <t>output.electricity</t>
    </r>
  </si>
  <si>
    <t>NA</t>
  </si>
  <si>
    <r>
      <t>Dec</t>
    </r>
    <r>
      <rPr>
        <sz val="12"/>
        <color theme="1"/>
        <rFont val="Calibri"/>
        <family val="2"/>
        <scheme val="minor"/>
      </rPr>
      <t>o</t>
    </r>
    <r>
      <rPr>
        <sz val="12"/>
        <color theme="1"/>
        <rFont val="Calibri"/>
        <family val="2"/>
        <scheme val="minor"/>
      </rPr>
      <t xml:space="preserve">mmissioning cost </t>
    </r>
  </si>
  <si>
    <r>
      <t>M</t>
    </r>
    <r>
      <rPr>
        <sz val="12"/>
        <color theme="1"/>
        <rFont val="Calibri"/>
        <family val="2"/>
        <scheme val="minor"/>
      </rPr>
      <t>Wp</t>
    </r>
  </si>
  <si>
    <t>MWp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</si>
  <si>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</si>
  <si>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</si>
  <si>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Holland Solar Expert</t>
  </si>
  <si>
    <t>Technisch</t>
  </si>
  <si>
    <t>PVT paneel</t>
  </si>
  <si>
    <t>Efficientie / thermische outputcapaciteit</t>
  </si>
  <si>
    <t>Efficiëntie / elektriciteitsoutput</t>
  </si>
  <si>
    <t>Output capaciteit</t>
  </si>
  <si>
    <t>W</t>
  </si>
  <si>
    <t xml:space="preserve">Beschikbaarheid </t>
  </si>
  <si>
    <t>99.9</t>
  </si>
  <si>
    <t>Kosten</t>
  </si>
  <si>
    <t>Investeringskosten</t>
  </si>
  <si>
    <t>Installatiekosten</t>
  </si>
  <si>
    <t>Vaste jaarlijkse O&amp;M kosten</t>
  </si>
  <si>
    <t>euro/jaar</t>
  </si>
  <si>
    <t>nvt</t>
  </si>
  <si>
    <t>Variable O&amp;M kosten per vollastuur</t>
  </si>
  <si>
    <t>Overig</t>
  </si>
  <si>
    <t>Bouwtijd</t>
  </si>
  <si>
    <t>uren</t>
  </si>
  <si>
    <t>Technische levensduur</t>
  </si>
  <si>
    <t>jaar</t>
  </si>
  <si>
    <t>Land use</t>
  </si>
  <si>
    <t>1 m2</t>
  </si>
  <si>
    <t>verhouding PVT/warmte</t>
  </si>
  <si>
    <t>per 3m2 dakoppervlak PVT 1 kw warmte opwek</t>
  </si>
  <si>
    <t>Average of expert data from members of Holland Solar</t>
  </si>
  <si>
    <r>
      <t xml:space="preserve">       </t>
    </r>
    <r>
      <rPr>
        <sz val="12"/>
        <color theme="1"/>
        <rFont val="Calibri"/>
        <family val="2"/>
        <scheme val="minor"/>
      </rPr>
      <t>output.solar_thermal</t>
    </r>
  </si>
  <si>
    <t xml:space="preserve">       output.electricity</t>
  </si>
  <si>
    <t xml:space="preserve">       output.solar_thermal</t>
  </si>
  <si>
    <t>Variable operational and maintenance costs</t>
  </si>
  <si>
    <r>
      <t>output</t>
    </r>
    <r>
      <rPr>
        <sz val="12"/>
        <color theme="1"/>
        <rFont val="Calibri"/>
        <family val="2"/>
        <scheme val="minor"/>
      </rPr>
      <t>.solar_thermal</t>
    </r>
  </si>
  <si>
    <t xml:space="preserve">Initial investment costs </t>
  </si>
  <si>
    <t xml:space="preserve">       Solar thermal output capacity</t>
  </si>
  <si>
    <t>Expert data Holland Solar</t>
  </si>
  <si>
    <t>January 2022</t>
  </si>
  <si>
    <t>Expert estimate Holland Solar</t>
  </si>
  <si>
    <t>Assumed to be equal to households_solar_pv_solar_radiation</t>
  </si>
  <si>
    <t>Lotte van Vlimmeren</t>
  </si>
  <si>
    <t xml:space="preserve">       Heat output capacity</t>
  </si>
  <si>
    <t>euro/KWp/year</t>
  </si>
  <si>
    <t>households_solar_pvt_solar_radiation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</si>
</sst>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0000"/>
    <numFmt numFmtId="168" formatCode="0.0000000"/>
    <numFmt numFmtId="169" formatCode="0.000000"/>
    <numFmt numFmtId="170" formatCode="0.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000"/>
        <bgColor indexed="64"/>
      </patternFill>
    </fill>
  </fills>
  <borders count="2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32">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12">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4" fillId="2" borderId="0" xfId="0" applyFont="1" applyFill="1"/>
    <xf numFmtId="0" fontId="0" fillId="2" borderId="12" xfId="0" applyFill="1" applyBorder="1"/>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0" fontId="28" fillId="3" borderId="1" xfId="0" applyFont="1" applyFill="1" applyBorder="1" applyAlignment="1">
      <alignment vertical="center"/>
    </xf>
    <xf numFmtId="0" fontId="26" fillId="3" borderId="0" xfId="0" applyFont="1" applyFill="1" applyBorder="1"/>
    <xf numFmtId="0" fontId="20" fillId="2" borderId="0" xfId="0" applyFont="1" applyFill="1"/>
    <xf numFmtId="0" fontId="20" fillId="2"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4" fillId="2" borderId="5" xfId="0" applyFont="1" applyFill="1" applyBorder="1"/>
    <xf numFmtId="0" fontId="25" fillId="2" borderId="0" xfId="0" applyFont="1" applyFill="1" applyBorder="1"/>
    <xf numFmtId="0" fontId="25" fillId="2" borderId="9" xfId="0" applyFont="1" applyFill="1" applyBorder="1"/>
    <xf numFmtId="0" fontId="0" fillId="2" borderId="15" xfId="0"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5" fillId="2" borderId="0" xfId="0" applyNumberFormat="1" applyFont="1" applyFill="1" applyBorder="1"/>
    <xf numFmtId="0" fontId="19" fillId="2" borderId="3" xfId="0" applyFont="1" applyFill="1" applyBorder="1"/>
    <xf numFmtId="0" fontId="19" fillId="0" borderId="0" xfId="0" applyFont="1" applyFill="1" applyBorder="1"/>
    <xf numFmtId="0" fontId="27" fillId="0" borderId="0" xfId="0" applyFont="1" applyFill="1" applyBorder="1"/>
    <xf numFmtId="0" fontId="19" fillId="2" borderId="0" xfId="0" applyFont="1" applyFill="1" applyBorder="1"/>
    <xf numFmtId="0" fontId="19" fillId="2" borderId="18" xfId="0" applyFont="1" applyFill="1" applyBorder="1"/>
    <xf numFmtId="0" fontId="19" fillId="2" borderId="6" xfId="0" applyFont="1" applyFill="1" applyBorder="1"/>
    <xf numFmtId="0" fontId="26" fillId="0" borderId="0" xfId="0"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0" xfId="0" applyFont="1" applyFill="1"/>
    <xf numFmtId="0" fontId="25" fillId="0" borderId="16" xfId="0" applyFont="1" applyFill="1" applyBorder="1"/>
    <xf numFmtId="0" fontId="25" fillId="2" borderId="6" xfId="0" applyFont="1" applyFill="1" applyBorder="1"/>
    <xf numFmtId="0" fontId="19" fillId="2" borderId="4" xfId="0" applyFont="1" applyFill="1" applyBorder="1"/>
    <xf numFmtId="0" fontId="25" fillId="2" borderId="0" xfId="0" applyFont="1" applyFill="1"/>
    <xf numFmtId="0" fontId="19"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vertical="center"/>
    </xf>
    <xf numFmtId="0" fontId="19" fillId="0" borderId="0" xfId="0" applyNumberFormat="1" applyFont="1" applyFill="1" applyBorder="1" applyAlignment="1" applyProtection="1">
      <alignment horizontal="left" vertical="center"/>
    </xf>
    <xf numFmtId="166" fontId="19" fillId="0" borderId="0" xfId="0" applyNumberFormat="1" applyFont="1" applyFill="1" applyBorder="1" applyAlignment="1" applyProtection="1">
      <alignment vertical="center"/>
    </xf>
    <xf numFmtId="10" fontId="19" fillId="0" borderId="0" xfId="0" applyNumberFormat="1" applyFont="1" applyFill="1" applyBorder="1" applyAlignment="1" applyProtection="1">
      <alignment horizontal="left" vertical="center" indent="2"/>
    </xf>
    <xf numFmtId="165"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164" fontId="19" fillId="0" borderId="0" xfId="0" applyNumberFormat="1" applyFont="1" applyFill="1" applyBorder="1" applyAlignment="1" applyProtection="1">
      <alignment horizontal="left" vertical="center" indent="2"/>
    </xf>
    <xf numFmtId="164"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indent="2"/>
    </xf>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indent="3"/>
    </xf>
    <xf numFmtId="3" fontId="19" fillId="0" borderId="0" xfId="0" applyNumberFormat="1" applyFont="1" applyFill="1" applyBorder="1" applyAlignment="1" applyProtection="1">
      <alignment horizontal="left" vertical="center" indent="3"/>
    </xf>
    <xf numFmtId="2" fontId="19" fillId="2" borderId="0" xfId="0" applyNumberFormat="1" applyFont="1" applyFill="1" applyBorder="1"/>
    <xf numFmtId="164" fontId="19" fillId="2" borderId="0" xfId="0" applyNumberFormat="1" applyFont="1" applyFill="1" applyBorder="1"/>
    <xf numFmtId="3" fontId="19" fillId="0" borderId="0" xfId="0" applyNumberFormat="1" applyFont="1" applyFill="1" applyBorder="1" applyAlignment="1" applyProtection="1">
      <alignment horizontal="left" vertical="center" indent="4"/>
    </xf>
    <xf numFmtId="3" fontId="19" fillId="0" borderId="11" xfId="0" applyNumberFormat="1" applyFont="1" applyFill="1" applyBorder="1" applyAlignment="1" applyProtection="1">
      <alignment horizontal="left" vertical="center" indent="3"/>
    </xf>
    <xf numFmtId="0" fontId="26" fillId="3" borderId="17" xfId="0" applyFont="1" applyFill="1" applyBorder="1"/>
    <xf numFmtId="0" fontId="26" fillId="3" borderId="2" xfId="0" applyFont="1" applyFill="1" applyBorder="1"/>
    <xf numFmtId="0" fontId="19" fillId="2" borderId="2" xfId="0" applyFont="1" applyFill="1" applyBorder="1"/>
    <xf numFmtId="0" fontId="29" fillId="3" borderId="0" xfId="0" applyFont="1" applyFill="1" applyBorder="1"/>
    <xf numFmtId="0" fontId="19" fillId="2" borderId="7" xfId="0" applyFont="1" applyFill="1" applyBorder="1"/>
    <xf numFmtId="0" fontId="25" fillId="2" borderId="9" xfId="0" applyNumberFormat="1" applyFont="1" applyFill="1" applyBorder="1"/>
    <xf numFmtId="0" fontId="25" fillId="0" borderId="0" xfId="0" applyFont="1" applyFill="1" applyBorder="1"/>
    <xf numFmtId="0" fontId="24" fillId="0" borderId="19" xfId="0" applyFont="1" applyFill="1" applyBorder="1"/>
    <xf numFmtId="0" fontId="27" fillId="3" borderId="0" xfId="0" applyFont="1" applyFill="1" applyBorder="1"/>
    <xf numFmtId="10" fontId="19" fillId="2" borderId="0" xfId="0" applyNumberFormat="1" applyFont="1" applyFill="1" applyBorder="1" applyAlignment="1" applyProtection="1">
      <alignment horizontal="left" vertical="center" indent="2"/>
    </xf>
    <xf numFmtId="0" fontId="25" fillId="2" borderId="0" xfId="0" applyNumberFormat="1" applyFont="1" applyFill="1" applyBorder="1" applyAlignment="1" applyProtection="1">
      <alignment horizontal="left" vertical="center"/>
    </xf>
    <xf numFmtId="2" fontId="18" fillId="2" borderId="18" xfId="0" applyNumberFormat="1" applyFont="1" applyFill="1" applyBorder="1" applyAlignment="1" applyProtection="1">
      <alignment horizontal="right" vertical="center"/>
    </xf>
    <xf numFmtId="0" fontId="17" fillId="0" borderId="0" xfId="0" applyFont="1" applyFill="1" applyBorder="1"/>
    <xf numFmtId="0" fontId="16" fillId="0" borderId="0" xfId="0" applyFont="1" applyFill="1" applyBorder="1"/>
    <xf numFmtId="0" fontId="15" fillId="0" borderId="0" xfId="0" applyFont="1" applyFill="1" applyBorder="1"/>
    <xf numFmtId="3" fontId="14" fillId="0" borderId="0" xfId="0" applyNumberFormat="1" applyFont="1" applyFill="1" applyBorder="1" applyAlignment="1" applyProtection="1">
      <alignment horizontal="left" vertical="center" indent="2"/>
    </xf>
    <xf numFmtId="164" fontId="19" fillId="2" borderId="18" xfId="0" applyNumberFormat="1" applyFont="1" applyFill="1" applyBorder="1"/>
    <xf numFmtId="165" fontId="19" fillId="2" borderId="18" xfId="0" applyNumberFormat="1" applyFont="1" applyFill="1" applyBorder="1" applyAlignment="1" applyProtection="1">
      <alignment vertical="center"/>
    </xf>
    <xf numFmtId="2" fontId="30" fillId="2" borderId="18" xfId="0" applyNumberFormat="1" applyFont="1" applyFill="1" applyBorder="1"/>
    <xf numFmtId="0" fontId="13" fillId="0" borderId="0" xfId="0" applyFont="1" applyFill="1" applyBorder="1"/>
    <xf numFmtId="0" fontId="12" fillId="2" borderId="0" xfId="0" applyFont="1" applyFill="1"/>
    <xf numFmtId="0" fontId="12" fillId="2" borderId="0" xfId="0" applyFont="1" applyFill="1" applyBorder="1"/>
    <xf numFmtId="0" fontId="12" fillId="2" borderId="6" xfId="0" applyFont="1" applyFill="1" applyBorder="1"/>
    <xf numFmtId="49" fontId="12" fillId="2" borderId="0" xfId="0" applyNumberFormat="1" applyFont="1" applyFill="1" applyBorder="1"/>
    <xf numFmtId="0" fontId="12" fillId="2" borderId="0" xfId="0" applyNumberFormat="1" applyFont="1" applyFill="1" applyBorder="1"/>
    <xf numFmtId="49" fontId="12" fillId="2" borderId="0" xfId="0" applyNumberFormat="1" applyFont="1" applyFill="1"/>
    <xf numFmtId="0"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4"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12" fillId="2" borderId="0" xfId="0" applyFont="1" applyFill="1" applyBorder="1" applyAlignment="1">
      <alignment vertical="top" wrapText="1"/>
    </xf>
    <xf numFmtId="49" fontId="12" fillId="2" borderId="0" xfId="0" applyNumberFormat="1" applyFont="1" applyFill="1" applyBorder="1" applyAlignment="1">
      <alignment vertical="top" wrapText="1"/>
    </xf>
    <xf numFmtId="0" fontId="12" fillId="2" borderId="0" xfId="0" applyNumberFormat="1" applyFont="1" applyFill="1" applyBorder="1" applyAlignment="1">
      <alignment vertical="top" wrapText="1"/>
    </xf>
    <xf numFmtId="0" fontId="12" fillId="0" borderId="0" xfId="0" applyFont="1" applyFill="1" applyBorder="1"/>
    <xf numFmtId="0" fontId="11" fillId="0" borderId="0" xfId="0" applyFont="1" applyFill="1" applyBorder="1"/>
    <xf numFmtId="0" fontId="26" fillId="2" borderId="0" xfId="0" applyFont="1" applyFill="1" applyBorder="1"/>
    <xf numFmtId="0" fontId="25" fillId="2" borderId="17" xfId="0" applyFont="1" applyFill="1" applyBorder="1"/>
    <xf numFmtId="0" fontId="10" fillId="2" borderId="2" xfId="0" applyFont="1" applyFill="1" applyBorder="1"/>
    <xf numFmtId="0" fontId="25" fillId="2" borderId="7" xfId="0" applyFont="1" applyFill="1" applyBorder="1"/>
    <xf numFmtId="0" fontId="10" fillId="2" borderId="0" xfId="0" applyFont="1" applyFill="1" applyBorder="1"/>
    <xf numFmtId="0" fontId="32"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33" fillId="12" borderId="0" xfId="0" applyFont="1" applyFill="1" applyBorder="1" applyAlignment="1">
      <alignment horizontal="left" vertical="top" wrapText="1"/>
    </xf>
    <xf numFmtId="0" fontId="33" fillId="3" borderId="0" xfId="0" applyFont="1" applyFill="1" applyBorder="1" applyAlignment="1">
      <alignment horizontal="left" vertical="top" wrapText="1"/>
    </xf>
    <xf numFmtId="2" fontId="30" fillId="2" borderId="21" xfId="0" applyNumberFormat="1" applyFont="1" applyFill="1" applyBorder="1"/>
    <xf numFmtId="164" fontId="30" fillId="2" borderId="18" xfId="0" applyNumberFormat="1" applyFont="1" applyFill="1" applyBorder="1"/>
    <xf numFmtId="0" fontId="13" fillId="2" borderId="0" xfId="0" applyFont="1" applyFill="1" applyBorder="1"/>
    <xf numFmtId="2" fontId="30" fillId="2" borderId="0" xfId="0" applyNumberFormat="1" applyFont="1" applyFill="1" applyBorder="1"/>
    <xf numFmtId="167" fontId="19" fillId="2" borderId="0" xfId="0" applyNumberFormat="1" applyFont="1" applyFill="1" applyBorder="1"/>
    <xf numFmtId="0" fontId="31" fillId="2" borderId="0" xfId="0" applyFont="1" applyFill="1" applyBorder="1"/>
    <xf numFmtId="0" fontId="10" fillId="0" borderId="0" xfId="0" applyFont="1" applyFill="1" applyBorder="1"/>
    <xf numFmtId="0" fontId="0" fillId="2" borderId="5" xfId="0" applyFill="1" applyBorder="1"/>
    <xf numFmtId="0" fontId="0" fillId="2" borderId="5" xfId="0" applyFont="1" applyFill="1" applyBorder="1"/>
    <xf numFmtId="0" fontId="21" fillId="2" borderId="5" xfId="0" applyFont="1" applyFill="1" applyBorder="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0" fontId="9" fillId="0" borderId="0" xfId="0" applyFont="1" applyFill="1" applyBorder="1"/>
    <xf numFmtId="0" fontId="25" fillId="2" borderId="9"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2" fontId="19" fillId="2" borderId="20" xfId="0" applyNumberFormat="1" applyFont="1" applyFill="1" applyBorder="1"/>
    <xf numFmtId="1" fontId="30" fillId="2" borderId="18" xfId="0" applyNumberFormat="1" applyFont="1" applyFill="1" applyBorder="1"/>
    <xf numFmtId="0" fontId="7" fillId="2" borderId="0" xfId="0" applyFont="1" applyFill="1" applyBorder="1"/>
    <xf numFmtId="0" fontId="7" fillId="2" borderId="0" xfId="0" applyFont="1" applyFill="1"/>
    <xf numFmtId="166" fontId="7" fillId="0" borderId="0" xfId="0" applyNumberFormat="1" applyFont="1" applyFill="1" applyBorder="1" applyAlignment="1" applyProtection="1">
      <alignment vertical="center"/>
    </xf>
    <xf numFmtId="166" fontId="6" fillId="0" borderId="0" xfId="0" applyNumberFormat="1" applyFont="1" applyFill="1" applyBorder="1" applyAlignment="1" applyProtection="1">
      <alignment vertical="center"/>
    </xf>
    <xf numFmtId="0" fontId="5" fillId="0" borderId="0" xfId="0" applyFont="1" applyFill="1" applyBorder="1"/>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0" fontId="7" fillId="2" borderId="16" xfId="0" applyFont="1" applyFill="1" applyBorder="1"/>
    <xf numFmtId="0" fontId="7" fillId="2" borderId="9" xfId="0" applyFont="1" applyFill="1" applyBorder="1"/>
    <xf numFmtId="0" fontId="7" fillId="2" borderId="19" xfId="0" applyFont="1" applyFill="1" applyBorder="1"/>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0" fontId="3" fillId="2" borderId="18" xfId="0" applyFont="1" applyFill="1" applyBorder="1"/>
    <xf numFmtId="0" fontId="33" fillId="12" borderId="18" xfId="0" applyFont="1" applyFill="1" applyBorder="1"/>
    <xf numFmtId="168" fontId="19" fillId="2" borderId="18" xfId="0" applyNumberFormat="1" applyFont="1" applyFill="1" applyBorder="1" applyAlignment="1" applyProtection="1">
      <alignment horizontal="right" vertical="center"/>
    </xf>
    <xf numFmtId="0" fontId="2" fillId="2" borderId="18" xfId="0" applyFont="1" applyFill="1" applyBorder="1"/>
    <xf numFmtId="0" fontId="25" fillId="0" borderId="22" xfId="0" applyFont="1" applyBorder="1"/>
    <xf numFmtId="0" fontId="0" fillId="0" borderId="22" xfId="0" applyBorder="1"/>
    <xf numFmtId="0" fontId="0" fillId="13" borderId="22" xfId="0" applyFill="1" applyBorder="1" applyAlignment="1">
      <alignment horizontal="center" vertical="center"/>
    </xf>
    <xf numFmtId="0" fontId="0" fillId="0" borderId="22" xfId="0" applyBorder="1" applyAlignment="1">
      <alignment horizontal="center" vertical="center"/>
    </xf>
    <xf numFmtId="0" fontId="25" fillId="0" borderId="24" xfId="0" applyFont="1" applyBorder="1"/>
    <xf numFmtId="0" fontId="0" fillId="0" borderId="24" xfId="0" applyBorder="1"/>
    <xf numFmtId="0" fontId="0" fillId="0" borderId="24" xfId="0" applyBorder="1" applyAlignment="1">
      <alignment horizontal="center" vertical="center"/>
    </xf>
    <xf numFmtId="0" fontId="0" fillId="13" borderId="24" xfId="0" applyFill="1" applyBorder="1" applyAlignment="1">
      <alignment horizontal="center" vertical="center"/>
    </xf>
    <xf numFmtId="0" fontId="0" fillId="0" borderId="25" xfId="0" applyBorder="1"/>
    <xf numFmtId="0" fontId="0" fillId="0" borderId="22" xfId="0" applyBorder="1" applyAlignment="1">
      <alignment horizontal="left" vertical="center"/>
    </xf>
    <xf numFmtId="0" fontId="2" fillId="0" borderId="0" xfId="0" applyNumberFormat="1" applyFont="1" applyFill="1" applyBorder="1" applyAlignment="1" applyProtection="1">
      <alignment horizontal="left" vertical="center"/>
    </xf>
    <xf numFmtId="1" fontId="2" fillId="2" borderId="18"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3" fontId="2" fillId="2" borderId="0" xfId="0" applyNumberFormat="1" applyFont="1" applyFill="1" applyBorder="1" applyAlignment="1" applyProtection="1">
      <alignment horizontal="right" vertical="center"/>
    </xf>
    <xf numFmtId="0" fontId="0" fillId="2" borderId="23" xfId="0" applyFill="1" applyBorder="1"/>
    <xf numFmtId="0" fontId="0" fillId="2" borderId="23" xfId="0" applyFill="1" applyBorder="1" applyAlignment="1">
      <alignment horizontal="center" vertical="center"/>
    </xf>
    <xf numFmtId="0" fontId="2" fillId="2" borderId="0" xfId="0" applyFont="1" applyFill="1" applyBorder="1"/>
    <xf numFmtId="0" fontId="33" fillId="0" borderId="22" xfId="0" applyFont="1" applyBorder="1" applyAlignment="1">
      <alignment horizontal="center" vertical="center"/>
    </xf>
    <xf numFmtId="0" fontId="2" fillId="2" borderId="0" xfId="0" applyFont="1" applyFill="1"/>
    <xf numFmtId="10" fontId="2" fillId="2" borderId="0" xfId="0" applyNumberFormat="1" applyFont="1" applyFill="1" applyBorder="1" applyAlignment="1" applyProtection="1">
      <alignment horizontal="left" vertical="center" indent="2"/>
    </xf>
    <xf numFmtId="0" fontId="2" fillId="2" borderId="0"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indent="2"/>
    </xf>
    <xf numFmtId="164" fontId="2" fillId="2" borderId="0" xfId="0" applyNumberFormat="1" applyFont="1" applyFill="1" applyBorder="1" applyAlignment="1" applyProtection="1">
      <alignment horizontal="left" vertical="center" indent="2"/>
    </xf>
    <xf numFmtId="0" fontId="2" fillId="2" borderId="0" xfId="0" applyNumberFormat="1" applyFont="1" applyFill="1" applyBorder="1" applyAlignment="1" applyProtection="1">
      <alignment horizontal="left" vertical="center" indent="2"/>
    </xf>
    <xf numFmtId="3" fontId="2" fillId="2"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vertical="center"/>
    </xf>
    <xf numFmtId="170" fontId="2" fillId="2" borderId="0" xfId="0" applyNumberFormat="1" applyFont="1" applyFill="1" applyBorder="1" applyAlignment="1" applyProtection="1">
      <alignment horizontal="right" vertical="center"/>
    </xf>
    <xf numFmtId="169" fontId="2" fillId="2" borderId="18" xfId="0" applyNumberFormat="1" applyFont="1" applyFill="1" applyBorder="1" applyAlignment="1" applyProtection="1">
      <alignment vertical="center"/>
    </xf>
    <xf numFmtId="169" fontId="2" fillId="2" borderId="0" xfId="0" applyNumberFormat="1" applyFont="1" applyFill="1" applyBorder="1"/>
    <xf numFmtId="0" fontId="2" fillId="0" borderId="0" xfId="0" applyFont="1" applyFill="1" applyBorder="1"/>
    <xf numFmtId="0" fontId="12" fillId="2" borderId="15" xfId="0" applyFont="1" applyFill="1" applyBorder="1"/>
    <xf numFmtId="0" fontId="12" fillId="2" borderId="5" xfId="0" applyFont="1" applyFill="1" applyBorder="1"/>
    <xf numFmtId="0" fontId="25" fillId="2" borderId="19" xfId="0" applyFont="1" applyFill="1" applyBorder="1"/>
    <xf numFmtId="0" fontId="25" fillId="2" borderId="5" xfId="0" applyFont="1" applyFill="1" applyBorder="1"/>
    <xf numFmtId="0" fontId="12" fillId="2" borderId="5" xfId="0" applyFont="1" applyFill="1" applyBorder="1" applyAlignment="1">
      <alignment vertical="top"/>
    </xf>
    <xf numFmtId="0" fontId="0" fillId="2" borderId="6" xfId="0" applyFill="1" applyBorder="1"/>
    <xf numFmtId="0" fontId="0" fillId="2" borderId="10" xfId="0" applyFill="1" applyBorder="1"/>
    <xf numFmtId="0" fontId="0" fillId="2" borderId="11" xfId="0" applyFill="1" applyBorder="1"/>
    <xf numFmtId="0" fontId="2" fillId="2" borderId="0" xfId="0" applyFont="1" applyFill="1" applyBorder="1" applyAlignment="1">
      <alignment vertical="top"/>
    </xf>
    <xf numFmtId="49" fontId="2" fillId="2" borderId="0" xfId="0" applyNumberFormat="1" applyFont="1" applyFill="1" applyBorder="1" applyAlignment="1">
      <alignment vertical="top" wrapText="1"/>
    </xf>
    <xf numFmtId="169" fontId="30" fillId="2" borderId="18" xfId="0" applyNumberFormat="1" applyFont="1" applyFill="1" applyBorder="1"/>
    <xf numFmtId="0" fontId="0" fillId="2" borderId="13" xfId="0" applyFill="1" applyBorder="1"/>
    <xf numFmtId="0" fontId="0" fillId="2" borderId="8" xfId="0" applyFill="1" applyBorder="1"/>
    <xf numFmtId="0" fontId="0" fillId="2" borderId="14" xfId="0" applyFill="1" applyBorder="1"/>
    <xf numFmtId="0" fontId="2" fillId="2" borderId="9"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0" fontId="2" fillId="2" borderId="0" xfId="0" applyNumberFormat="1" applyFont="1" applyFill="1" applyBorder="1" applyAlignment="1" applyProtection="1">
      <alignment horizontal="right" vertical="center"/>
    </xf>
    <xf numFmtId="0" fontId="2" fillId="2" borderId="5" xfId="0" applyFont="1" applyFill="1" applyBorder="1"/>
    <xf numFmtId="166" fontId="2" fillId="2" borderId="0" xfId="0" applyNumberFormat="1" applyFont="1" applyFill="1" applyBorder="1" applyAlignment="1" applyProtection="1">
      <alignment vertical="center"/>
    </xf>
    <xf numFmtId="169" fontId="19" fillId="2" borderId="18" xfId="0" applyNumberFormat="1" applyFont="1" applyFill="1" applyBorder="1"/>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cellXfs>
  <cellStyles count="3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3"/>
  <sheetViews>
    <sheetView workbookViewId="0">
      <selection activeCell="C4" sqref="C4"/>
    </sheetView>
  </sheetViews>
  <sheetFormatPr baseColWidth="10" defaultColWidth="10.7109375" defaultRowHeight="16"/>
  <cols>
    <col min="1" max="1" width="3.42578125" style="66" customWidth="1"/>
    <col min="2" max="2" width="14.85546875" style="33" bestFit="1" customWidth="1"/>
    <col min="3" max="3" width="38.42578125" style="33" customWidth="1"/>
    <col min="4" max="16384" width="10.7109375" style="33"/>
  </cols>
  <sheetData>
    <row r="1" spans="1:4" s="64" customFormat="1">
      <c r="A1" s="62"/>
      <c r="B1" s="63"/>
      <c r="C1" s="63"/>
    </row>
    <row r="2" spans="1:4" ht="21">
      <c r="A2" s="7"/>
      <c r="B2" s="65" t="s">
        <v>17</v>
      </c>
      <c r="C2" s="65"/>
    </row>
    <row r="3" spans="1:4">
      <c r="A3" s="7"/>
      <c r="B3" s="12"/>
      <c r="C3" s="12"/>
    </row>
    <row r="4" spans="1:4">
      <c r="A4" s="7"/>
      <c r="B4" s="8" t="s">
        <v>18</v>
      </c>
      <c r="C4" s="9" t="s">
        <v>136</v>
      </c>
      <c r="D4" s="197"/>
    </row>
    <row r="5" spans="1:4">
      <c r="A5" s="7"/>
      <c r="B5" s="10" t="s">
        <v>61</v>
      </c>
      <c r="C5" s="172" t="s">
        <v>133</v>
      </c>
      <c r="D5" s="198"/>
    </row>
    <row r="6" spans="1:4">
      <c r="A6" s="7"/>
      <c r="B6" s="11" t="s">
        <v>20</v>
      </c>
      <c r="C6" s="200" t="s">
        <v>21</v>
      </c>
      <c r="D6" s="199"/>
    </row>
    <row r="7" spans="1:4">
      <c r="A7" s="7"/>
      <c r="B7" s="12"/>
      <c r="C7" s="12"/>
    </row>
    <row r="8" spans="1:4">
      <c r="A8" s="7"/>
      <c r="B8" s="101" t="s">
        <v>62</v>
      </c>
      <c r="C8" s="102"/>
      <c r="D8" s="201"/>
    </row>
    <row r="9" spans="1:4">
      <c r="A9" s="7"/>
      <c r="B9" s="103"/>
      <c r="C9" s="104"/>
      <c r="D9" s="202"/>
    </row>
    <row r="10" spans="1:4">
      <c r="A10" s="7"/>
      <c r="B10" s="103" t="s">
        <v>63</v>
      </c>
      <c r="C10" s="105" t="s">
        <v>64</v>
      </c>
      <c r="D10" s="202"/>
    </row>
    <row r="11" spans="1:4" ht="17" thickBot="1">
      <c r="A11" s="7"/>
      <c r="B11" s="103"/>
      <c r="C11" s="21" t="s">
        <v>65</v>
      </c>
      <c r="D11" s="202"/>
    </row>
    <row r="12" spans="1:4" ht="17" thickBot="1">
      <c r="A12" s="7"/>
      <c r="B12" s="103"/>
      <c r="C12" s="106" t="s">
        <v>66</v>
      </c>
      <c r="D12" s="202"/>
    </row>
    <row r="13" spans="1:4">
      <c r="A13" s="7"/>
      <c r="B13" s="103"/>
      <c r="C13" s="104" t="s">
        <v>67</v>
      </c>
      <c r="D13" s="202"/>
    </row>
    <row r="14" spans="1:4">
      <c r="A14" s="7"/>
      <c r="B14" s="103"/>
      <c r="C14" s="104"/>
      <c r="D14" s="202"/>
    </row>
    <row r="15" spans="1:4">
      <c r="A15" s="7"/>
      <c r="B15" s="103" t="s">
        <v>68</v>
      </c>
      <c r="C15" s="107" t="s">
        <v>69</v>
      </c>
      <c r="D15" s="202"/>
    </row>
    <row r="16" spans="1:4">
      <c r="A16" s="7"/>
      <c r="B16" s="103"/>
      <c r="C16" s="108" t="s">
        <v>70</v>
      </c>
      <c r="D16" s="202"/>
    </row>
    <row r="17" spans="1:4">
      <c r="A17" s="7"/>
      <c r="B17" s="103"/>
      <c r="C17" s="109" t="s">
        <v>71</v>
      </c>
      <c r="D17" s="202"/>
    </row>
    <row r="18" spans="1:4">
      <c r="A18" s="7"/>
      <c r="B18" s="103"/>
      <c r="C18" s="110" t="s">
        <v>72</v>
      </c>
      <c r="D18" s="202"/>
    </row>
    <row r="19" spans="1:4">
      <c r="A19" s="7"/>
      <c r="B19" s="111"/>
      <c r="C19" s="112" t="s">
        <v>73</v>
      </c>
      <c r="D19" s="202"/>
    </row>
    <row r="20" spans="1:4">
      <c r="A20" s="7"/>
      <c r="B20" s="111"/>
      <c r="C20" s="113" t="s">
        <v>74</v>
      </c>
      <c r="D20" s="202"/>
    </row>
    <row r="21" spans="1:4">
      <c r="A21" s="7"/>
      <c r="B21" s="111"/>
      <c r="C21" s="114" t="s">
        <v>75</v>
      </c>
      <c r="D21" s="202"/>
    </row>
    <row r="22" spans="1:4">
      <c r="A22" s="7"/>
      <c r="B22" s="111"/>
      <c r="C22" s="115" t="s">
        <v>76</v>
      </c>
      <c r="D22" s="202"/>
    </row>
    <row r="23" spans="1:4">
      <c r="B23" s="203"/>
      <c r="C23" s="204"/>
      <c r="D23" s="20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8"/>
  <sheetViews>
    <sheetView workbookViewId="0">
      <selection activeCell="B2" sqref="B2:F5"/>
    </sheetView>
  </sheetViews>
  <sheetFormatPr baseColWidth="10" defaultColWidth="10.7109375" defaultRowHeight="16"/>
  <cols>
    <col min="1" max="1" width="2.85546875" style="4" customWidth="1"/>
    <col min="2" max="2" width="3.7109375" style="4" customWidth="1"/>
    <col min="3" max="3" width="37.42578125" style="4" customWidth="1"/>
    <col min="4" max="4" width="12.42578125" style="4" customWidth="1"/>
    <col min="5" max="5" width="29.28515625" style="4" customWidth="1"/>
    <col min="6" max="6" width="3" style="4" customWidth="1"/>
    <col min="7" max="7" width="32.42578125" style="4" customWidth="1"/>
    <col min="8" max="8" width="3.42578125" style="4" customWidth="1"/>
    <col min="9" max="9" width="41.7109375" style="4" customWidth="1"/>
    <col min="10" max="10" width="3.42578125" style="4" customWidth="1"/>
    <col min="11" max="16384" width="10.7109375" style="4"/>
  </cols>
  <sheetData>
    <row r="1" spans="1:11">
      <c r="D1" s="3"/>
      <c r="E1" s="3"/>
      <c r="F1" s="3"/>
      <c r="G1" s="3"/>
    </row>
    <row r="2" spans="1:11" ht="16" customHeight="1">
      <c r="B2" s="210" t="s">
        <v>94</v>
      </c>
      <c r="C2" s="211"/>
      <c r="D2" s="211"/>
      <c r="E2" s="211"/>
      <c r="F2" s="211"/>
      <c r="G2" s="14"/>
      <c r="H2" s="13"/>
      <c r="I2" s="13"/>
    </row>
    <row r="3" spans="1:11">
      <c r="B3" s="210"/>
      <c r="C3" s="211"/>
      <c r="D3" s="211"/>
      <c r="E3" s="211"/>
      <c r="F3" s="211"/>
      <c r="G3" s="14"/>
      <c r="H3" s="13"/>
      <c r="I3" s="13"/>
    </row>
    <row r="4" spans="1:11">
      <c r="B4" s="210"/>
      <c r="C4" s="211"/>
      <c r="D4" s="211"/>
      <c r="E4" s="211"/>
      <c r="F4" s="211"/>
      <c r="G4" s="14"/>
      <c r="H4" s="13"/>
      <c r="I4" s="13"/>
    </row>
    <row r="5" spans="1:11">
      <c r="B5" s="210"/>
      <c r="C5" s="211"/>
      <c r="D5" s="211"/>
      <c r="E5" s="211"/>
      <c r="F5" s="211"/>
      <c r="G5" s="13"/>
      <c r="H5" s="13"/>
      <c r="I5" s="13"/>
    </row>
    <row r="6" spans="1:11" ht="17" thickBot="1">
      <c r="B6" s="116"/>
      <c r="C6" s="116"/>
      <c r="D6" s="116"/>
      <c r="E6" s="117"/>
      <c r="F6" s="13"/>
      <c r="G6" s="13"/>
      <c r="H6" s="13"/>
      <c r="I6" s="13"/>
    </row>
    <row r="7" spans="1:11">
      <c r="B7" s="30"/>
      <c r="C7" s="28"/>
      <c r="D7" s="28"/>
      <c r="E7" s="28"/>
      <c r="F7" s="28"/>
      <c r="G7" s="28"/>
      <c r="H7" s="28"/>
      <c r="I7" s="28"/>
      <c r="J7" s="23"/>
    </row>
    <row r="8" spans="1:11" s="5" customFormat="1" ht="18">
      <c r="B8" s="41"/>
      <c r="C8" s="24" t="s">
        <v>33</v>
      </c>
      <c r="D8" s="25" t="s">
        <v>14</v>
      </c>
      <c r="E8" s="22" t="s">
        <v>7</v>
      </c>
      <c r="F8" s="24"/>
      <c r="G8" s="24" t="s">
        <v>13</v>
      </c>
      <c r="H8" s="24"/>
      <c r="I8" s="24" t="s">
        <v>0</v>
      </c>
      <c r="J8" s="69"/>
    </row>
    <row r="9" spans="1:11" s="5" customFormat="1" ht="18">
      <c r="B9" s="42"/>
      <c r="C9" s="21"/>
      <c r="D9" s="70"/>
      <c r="E9" s="21"/>
      <c r="F9" s="21"/>
      <c r="G9" s="21"/>
      <c r="H9" s="21"/>
      <c r="I9" s="21"/>
      <c r="J9" s="20"/>
    </row>
    <row r="10" spans="1:11" s="5" customFormat="1" ht="19" thickBot="1">
      <c r="B10" s="42"/>
      <c r="C10" s="21" t="s">
        <v>77</v>
      </c>
      <c r="D10" s="70"/>
      <c r="E10" s="21"/>
      <c r="F10" s="21"/>
      <c r="G10" s="21"/>
      <c r="H10" s="21"/>
      <c r="I10" s="21"/>
      <c r="J10" s="20"/>
    </row>
    <row r="11" spans="1:11" s="5" customFormat="1" ht="19" thickBot="1">
      <c r="B11" s="42"/>
      <c r="C11" s="130" t="s">
        <v>84</v>
      </c>
      <c r="D11" s="32" t="s">
        <v>5</v>
      </c>
      <c r="E11" s="37">
        <f>'Research data'!G6</f>
        <v>0.121</v>
      </c>
      <c r="F11" s="31"/>
      <c r="G11" s="31"/>
      <c r="H11" s="68"/>
      <c r="I11" s="155" t="s">
        <v>131</v>
      </c>
      <c r="J11" s="20"/>
    </row>
    <row r="12" spans="1:11" s="5" customFormat="1" ht="19" thickBot="1">
      <c r="B12" s="42"/>
      <c r="C12" s="185" t="s">
        <v>126</v>
      </c>
      <c r="D12" s="32" t="s">
        <v>5</v>
      </c>
      <c r="E12" s="37">
        <f>'Research data'!G7</f>
        <v>0.36200000000000004</v>
      </c>
      <c r="F12" s="31"/>
      <c r="G12" s="31"/>
      <c r="H12" s="68"/>
      <c r="I12" s="155" t="s">
        <v>131</v>
      </c>
      <c r="J12" s="20"/>
    </row>
    <row r="13" spans="1:11" ht="17" thickBot="1">
      <c r="B13" s="35"/>
      <c r="C13" s="75" t="s">
        <v>35</v>
      </c>
      <c r="D13" s="36" t="s">
        <v>5</v>
      </c>
      <c r="E13" s="34">
        <v>0.999</v>
      </c>
      <c r="F13" s="31"/>
      <c r="G13" s="31"/>
      <c r="H13" s="31"/>
      <c r="I13" s="155" t="s">
        <v>131</v>
      </c>
      <c r="J13" s="125"/>
      <c r="K13" s="3"/>
    </row>
    <row r="14" spans="1:11" ht="17" thickBot="1">
      <c r="B14" s="35"/>
      <c r="C14" s="74" t="s">
        <v>37</v>
      </c>
      <c r="D14" s="36" t="s">
        <v>5</v>
      </c>
      <c r="E14" s="34">
        <v>0.05</v>
      </c>
      <c r="F14" s="31"/>
      <c r="G14" s="31"/>
      <c r="H14" s="31"/>
      <c r="I14" s="155" t="s">
        <v>132</v>
      </c>
      <c r="J14" s="125"/>
      <c r="K14" s="3"/>
    </row>
    <row r="15" spans="1:11" ht="17" thickBot="1">
      <c r="A15" s="2"/>
      <c r="B15" s="35"/>
      <c r="C15" s="76" t="s">
        <v>40</v>
      </c>
      <c r="D15" s="36" t="s">
        <v>5</v>
      </c>
      <c r="E15" s="34">
        <v>0.1</v>
      </c>
      <c r="F15" s="31"/>
      <c r="G15" s="31"/>
      <c r="H15" s="31"/>
      <c r="I15" s="155" t="s">
        <v>132</v>
      </c>
      <c r="J15" s="126"/>
      <c r="K15" s="1"/>
    </row>
    <row r="16" spans="1:11" ht="17" thickBot="1">
      <c r="A16" s="2"/>
      <c r="B16" s="35"/>
      <c r="C16" s="81" t="s">
        <v>41</v>
      </c>
      <c r="D16" s="36" t="s">
        <v>5</v>
      </c>
      <c r="E16" s="34">
        <v>0.7</v>
      </c>
      <c r="F16" s="31"/>
      <c r="G16" s="31"/>
      <c r="H16" s="31"/>
      <c r="I16" s="155" t="s">
        <v>132</v>
      </c>
      <c r="J16" s="126"/>
      <c r="K16" s="1"/>
    </row>
    <row r="17" spans="1:11" s="2" customFormat="1" ht="17" thickBot="1">
      <c r="A17" s="4"/>
      <c r="B17" s="35"/>
      <c r="C17" s="81" t="s">
        <v>42</v>
      </c>
      <c r="D17" s="36" t="s">
        <v>93</v>
      </c>
      <c r="E17" s="34">
        <f>'Research data'!G8</f>
        <v>8.9400000000000005E-4</v>
      </c>
      <c r="F17" s="31"/>
      <c r="G17" s="99" t="s">
        <v>28</v>
      </c>
      <c r="H17" s="31"/>
      <c r="I17" s="155" t="s">
        <v>131</v>
      </c>
      <c r="J17" s="125"/>
      <c r="K17" s="4"/>
    </row>
    <row r="18" spans="1:11" s="2" customFormat="1" ht="17" thickBot="1">
      <c r="A18" s="4"/>
      <c r="B18" s="35"/>
      <c r="C18" s="81" t="s">
        <v>43</v>
      </c>
      <c r="D18" s="36" t="s">
        <v>93</v>
      </c>
      <c r="E18" s="209">
        <f>'Research data'!G9</f>
        <v>3.3333333333333332E-4</v>
      </c>
      <c r="F18" s="31"/>
      <c r="G18" s="99" t="s">
        <v>60</v>
      </c>
      <c r="H18" s="31"/>
      <c r="I18" s="155" t="s">
        <v>131</v>
      </c>
      <c r="J18" s="125"/>
      <c r="K18" s="4"/>
    </row>
    <row r="19" spans="1:11">
      <c r="B19" s="35"/>
      <c r="C19" s="120"/>
      <c r="D19" s="100"/>
      <c r="E19" s="122"/>
      <c r="F19" s="33"/>
      <c r="G19" s="123"/>
      <c r="H19" s="33"/>
      <c r="I19" s="33"/>
      <c r="J19" s="125"/>
    </row>
    <row r="20" spans="1:11" ht="17" thickBot="1">
      <c r="B20" s="35"/>
      <c r="C20" s="21" t="s">
        <v>78</v>
      </c>
      <c r="D20" s="100"/>
      <c r="E20" s="122"/>
      <c r="F20" s="33"/>
      <c r="G20" s="123"/>
      <c r="H20" s="33"/>
      <c r="I20" s="33"/>
      <c r="J20" s="125"/>
    </row>
    <row r="21" spans="1:11" ht="17" thickBot="1">
      <c r="B21" s="35"/>
      <c r="C21" s="81" t="s">
        <v>44</v>
      </c>
      <c r="D21" s="36" t="s">
        <v>34</v>
      </c>
      <c r="E21" s="80">
        <f>'Research data'!G17</f>
        <v>326</v>
      </c>
      <c r="F21" s="31"/>
      <c r="G21" s="98" t="s">
        <v>10</v>
      </c>
      <c r="H21" s="31"/>
      <c r="I21" s="155" t="s">
        <v>131</v>
      </c>
      <c r="J21" s="127"/>
    </row>
    <row r="22" spans="1:11" ht="17" thickBot="1">
      <c r="B22" s="35"/>
      <c r="C22" s="81" t="s">
        <v>45</v>
      </c>
      <c r="D22" s="36" t="s">
        <v>34</v>
      </c>
      <c r="E22" s="37">
        <v>0</v>
      </c>
      <c r="F22" s="31"/>
      <c r="G22" s="98" t="s">
        <v>58</v>
      </c>
      <c r="H22" s="31"/>
      <c r="I22" s="152" t="s">
        <v>90</v>
      </c>
      <c r="J22" s="127"/>
    </row>
    <row r="23" spans="1:11" ht="17" thickBot="1">
      <c r="B23" s="35"/>
      <c r="C23" s="81" t="s">
        <v>12</v>
      </c>
      <c r="D23" s="36" t="s">
        <v>34</v>
      </c>
      <c r="E23" s="37">
        <f>'Research data'!G18</f>
        <v>172</v>
      </c>
      <c r="F23" s="31"/>
      <c r="G23" s="98" t="s">
        <v>25</v>
      </c>
      <c r="H23" s="31"/>
      <c r="I23" s="155" t="s">
        <v>131</v>
      </c>
      <c r="J23" s="125"/>
    </row>
    <row r="24" spans="1:11" ht="17" thickBot="1">
      <c r="B24" s="35"/>
      <c r="C24" s="81" t="s">
        <v>46</v>
      </c>
      <c r="D24" s="36" t="s">
        <v>34</v>
      </c>
      <c r="E24" s="37">
        <v>0</v>
      </c>
      <c r="F24" s="31"/>
      <c r="G24" s="149" t="s">
        <v>91</v>
      </c>
      <c r="H24" s="31"/>
      <c r="I24" s="155" t="s">
        <v>132</v>
      </c>
      <c r="J24" s="125"/>
    </row>
    <row r="25" spans="1:11" ht="17" thickBot="1">
      <c r="B25" s="35"/>
      <c r="C25" s="81" t="s">
        <v>47</v>
      </c>
      <c r="D25" s="36" t="s">
        <v>53</v>
      </c>
      <c r="E25" s="118">
        <f>'Research data'!G19</f>
        <v>0</v>
      </c>
      <c r="F25" s="31"/>
      <c r="G25" s="98" t="s">
        <v>55</v>
      </c>
      <c r="H25" s="31"/>
      <c r="I25" s="155" t="s">
        <v>131</v>
      </c>
      <c r="J25" s="125"/>
    </row>
    <row r="26" spans="1:11" ht="17" thickBot="1">
      <c r="B26" s="35"/>
      <c r="C26" s="81" t="s">
        <v>48</v>
      </c>
      <c r="D26" s="36" t="s">
        <v>54</v>
      </c>
      <c r="E26" s="37">
        <v>0</v>
      </c>
      <c r="F26" s="31"/>
      <c r="G26" s="98" t="s">
        <v>56</v>
      </c>
      <c r="H26" s="31"/>
      <c r="I26" s="155" t="s">
        <v>131</v>
      </c>
      <c r="J26" s="125"/>
    </row>
    <row r="27" spans="1:11" ht="17" thickBot="1">
      <c r="B27" s="35"/>
      <c r="C27" s="81" t="s">
        <v>49</v>
      </c>
      <c r="D27" s="36" t="s">
        <v>54</v>
      </c>
      <c r="E27" s="133">
        <v>0</v>
      </c>
      <c r="F27" s="31"/>
      <c r="G27" s="98" t="s">
        <v>59</v>
      </c>
      <c r="H27" s="31"/>
      <c r="I27" s="155" t="s">
        <v>90</v>
      </c>
      <c r="J27" s="125"/>
    </row>
    <row r="28" spans="1:11" ht="17" thickBot="1">
      <c r="B28" s="35"/>
      <c r="C28" s="81" t="s">
        <v>52</v>
      </c>
      <c r="D28" s="36" t="s">
        <v>3</v>
      </c>
      <c r="E28" s="80">
        <v>0.02</v>
      </c>
      <c r="F28" s="31"/>
      <c r="G28" s="98" t="s">
        <v>24</v>
      </c>
      <c r="H28" s="31"/>
      <c r="I28" s="153" t="s">
        <v>95</v>
      </c>
      <c r="J28" s="125"/>
    </row>
    <row r="29" spans="1:11" ht="17" thickBot="1">
      <c r="B29" s="35"/>
      <c r="C29" s="76" t="s">
        <v>39</v>
      </c>
      <c r="D29" s="36" t="s">
        <v>11</v>
      </c>
      <c r="E29" s="78">
        <v>0</v>
      </c>
      <c r="F29" s="31"/>
      <c r="G29" s="31"/>
      <c r="H29" s="31"/>
      <c r="I29" s="34"/>
      <c r="J29" s="125"/>
    </row>
    <row r="30" spans="1:11">
      <c r="B30" s="35"/>
      <c r="C30" s="81"/>
      <c r="D30" s="36"/>
      <c r="E30" s="121"/>
      <c r="F30" s="31"/>
      <c r="G30" s="98"/>
      <c r="H30" s="31"/>
      <c r="I30" s="120"/>
      <c r="J30" s="125"/>
    </row>
    <row r="31" spans="1:11" ht="17" thickBot="1">
      <c r="B31" s="35"/>
      <c r="C31" s="21" t="s">
        <v>8</v>
      </c>
      <c r="D31" s="100"/>
      <c r="E31" s="59"/>
      <c r="F31" s="33"/>
      <c r="G31" s="83"/>
      <c r="H31" s="33"/>
      <c r="I31" s="33"/>
      <c r="J31" s="125"/>
    </row>
    <row r="32" spans="1:11" ht="17" thickBot="1">
      <c r="B32" s="35"/>
      <c r="C32" s="74" t="s">
        <v>38</v>
      </c>
      <c r="D32" s="36" t="s">
        <v>4</v>
      </c>
      <c r="E32" s="196">
        <f>'Research data'!G12</f>
        <v>9.9999999999999995E-7</v>
      </c>
      <c r="F32" s="31"/>
      <c r="G32" s="31" t="s">
        <v>15</v>
      </c>
      <c r="H32" s="31"/>
      <c r="I32" s="155" t="s">
        <v>131</v>
      </c>
      <c r="J32" s="125"/>
    </row>
    <row r="33" spans="2:10" ht="17" thickBot="1">
      <c r="B33" s="35"/>
      <c r="C33" s="81" t="s">
        <v>50</v>
      </c>
      <c r="D33" s="36" t="s">
        <v>2</v>
      </c>
      <c r="E33" s="119">
        <f>'Research data'!G13</f>
        <v>0</v>
      </c>
      <c r="F33" s="31"/>
      <c r="G33" s="98" t="s">
        <v>27</v>
      </c>
      <c r="H33" s="31"/>
      <c r="I33" s="155" t="s">
        <v>131</v>
      </c>
      <c r="J33" s="125"/>
    </row>
    <row r="34" spans="2:10" ht="17" thickBot="1">
      <c r="B34" s="35"/>
      <c r="C34" s="81" t="s">
        <v>51</v>
      </c>
      <c r="D34" s="36" t="s">
        <v>2</v>
      </c>
      <c r="E34" s="134">
        <f>'Research data'!G14</f>
        <v>25</v>
      </c>
      <c r="F34" s="31"/>
      <c r="G34" s="98" t="s">
        <v>26</v>
      </c>
      <c r="H34" s="31"/>
      <c r="I34" s="155" t="s">
        <v>131</v>
      </c>
      <c r="J34" s="125"/>
    </row>
    <row r="35" spans="2:10" ht="17" thickBot="1">
      <c r="B35" s="35"/>
      <c r="C35" s="124" t="s">
        <v>36</v>
      </c>
      <c r="D35" s="36" t="s">
        <v>5</v>
      </c>
      <c r="E35" s="78">
        <v>0</v>
      </c>
      <c r="F35" s="31"/>
      <c r="G35" s="31"/>
      <c r="H35" s="31"/>
      <c r="I35" s="34"/>
      <c r="J35" s="125"/>
    </row>
    <row r="36" spans="2:10" ht="17" thickBot="1">
      <c r="B36" s="38"/>
      <c r="C36" s="39"/>
      <c r="D36" s="39"/>
      <c r="E36" s="39"/>
      <c r="F36" s="39"/>
      <c r="G36" s="39"/>
      <c r="H36" s="39"/>
      <c r="I36" s="39"/>
      <c r="J36" s="6"/>
    </row>
    <row r="37" spans="2:10">
      <c r="B37" s="40"/>
      <c r="C37" s="40"/>
      <c r="D37" s="40"/>
      <c r="E37" s="40"/>
      <c r="F37" s="40"/>
      <c r="G37" s="40"/>
      <c r="H37" s="40"/>
      <c r="I37" s="40"/>
    </row>
    <row r="38" spans="2:10" ht="20" customHeight="1">
      <c r="B38" s="13"/>
      <c r="C38" s="13"/>
      <c r="D38" s="13"/>
      <c r="E38" s="13"/>
      <c r="F38" s="13"/>
      <c r="G38" s="13"/>
      <c r="H38" s="13"/>
      <c r="I38" s="13"/>
    </row>
    <row r="39" spans="2:10">
      <c r="B39" s="13"/>
      <c r="C39" s="13"/>
      <c r="D39" s="13"/>
      <c r="E39" s="13"/>
      <c r="F39" s="13"/>
      <c r="G39" s="13"/>
      <c r="H39" s="13"/>
      <c r="I39" s="13"/>
    </row>
    <row r="40" spans="2:10">
      <c r="B40" s="13"/>
      <c r="C40" s="13"/>
      <c r="D40" s="13"/>
      <c r="E40" s="13"/>
      <c r="F40" s="13"/>
      <c r="G40" s="13"/>
      <c r="H40" s="13"/>
      <c r="I40" s="13"/>
    </row>
    <row r="41" spans="2:10">
      <c r="B41" s="13"/>
      <c r="C41" s="13"/>
      <c r="D41" s="13"/>
      <c r="E41" s="13"/>
      <c r="F41" s="13"/>
      <c r="G41" s="13"/>
      <c r="H41" s="13"/>
      <c r="I41" s="13"/>
    </row>
    <row r="42" spans="2:10">
      <c r="B42" s="13"/>
      <c r="C42" s="13"/>
      <c r="D42" s="13"/>
      <c r="E42" s="13"/>
      <c r="F42" s="13"/>
      <c r="G42" s="13"/>
      <c r="H42" s="13"/>
      <c r="I42" s="13"/>
    </row>
    <row r="43" spans="2:10">
      <c r="B43" s="13"/>
      <c r="C43" s="13"/>
      <c r="D43" s="13"/>
      <c r="E43" s="13"/>
      <c r="F43" s="13"/>
      <c r="G43" s="13"/>
      <c r="H43" s="13"/>
      <c r="I43" s="13"/>
    </row>
    <row r="44" spans="2:10">
      <c r="B44" s="13"/>
      <c r="C44" s="13"/>
      <c r="D44" s="13"/>
      <c r="E44" s="13"/>
      <c r="F44" s="13"/>
      <c r="G44" s="13"/>
      <c r="H44" s="13"/>
      <c r="I44" s="13"/>
    </row>
    <row r="45" spans="2:10">
      <c r="B45" s="13"/>
      <c r="C45" s="13"/>
      <c r="D45" s="13"/>
      <c r="E45" s="13"/>
      <c r="F45" s="13"/>
      <c r="G45" s="13"/>
      <c r="H45" s="13"/>
      <c r="I45" s="13"/>
    </row>
    <row r="46" spans="2:10">
      <c r="B46" s="13"/>
      <c r="C46" s="13"/>
      <c r="D46" s="13"/>
      <c r="E46" s="13"/>
      <c r="F46" s="13"/>
      <c r="G46" s="13"/>
      <c r="H46" s="13"/>
      <c r="I46" s="13"/>
    </row>
    <row r="47" spans="2:10">
      <c r="B47" s="13"/>
      <c r="C47" s="13"/>
      <c r="D47" s="13"/>
      <c r="E47" s="13"/>
      <c r="F47" s="13"/>
      <c r="G47" s="13"/>
      <c r="H47" s="13"/>
      <c r="I47" s="13"/>
    </row>
    <row r="48" spans="2:10">
      <c r="B48" s="13"/>
      <c r="C48" s="13"/>
      <c r="D48" s="13"/>
      <c r="E48" s="13"/>
      <c r="F48" s="13"/>
      <c r="G48" s="13"/>
      <c r="H48" s="13"/>
      <c r="I48" s="13"/>
    </row>
    <row r="49" spans="2:9">
      <c r="B49" s="13"/>
      <c r="C49" s="13"/>
      <c r="D49" s="13"/>
      <c r="E49" s="13"/>
      <c r="F49" s="13"/>
      <c r="G49" s="13"/>
      <c r="H49" s="13"/>
      <c r="I49" s="13"/>
    </row>
    <row r="50" spans="2:9">
      <c r="B50" s="13"/>
      <c r="C50" s="13"/>
      <c r="D50" s="13"/>
      <c r="E50" s="13"/>
      <c r="F50" s="13"/>
      <c r="G50" s="13"/>
      <c r="H50" s="13"/>
      <c r="I50" s="13"/>
    </row>
    <row r="51" spans="2:9">
      <c r="B51" s="13"/>
      <c r="C51" s="13"/>
      <c r="D51" s="13"/>
      <c r="E51" s="13"/>
      <c r="F51" s="13"/>
      <c r="G51" s="13"/>
      <c r="H51" s="13"/>
      <c r="I51" s="13"/>
    </row>
    <row r="52" spans="2:9">
      <c r="B52" s="13"/>
      <c r="C52" s="13"/>
      <c r="D52" s="13"/>
      <c r="E52" s="13"/>
      <c r="F52" s="13"/>
      <c r="G52" s="13"/>
      <c r="H52" s="13"/>
      <c r="I52" s="13"/>
    </row>
    <row r="53" spans="2:9">
      <c r="B53" s="13"/>
      <c r="C53" s="13"/>
      <c r="D53" s="13"/>
      <c r="E53" s="13"/>
      <c r="F53" s="13"/>
      <c r="G53" s="13"/>
      <c r="H53" s="13"/>
      <c r="I53" s="13"/>
    </row>
    <row r="54" spans="2:9">
      <c r="B54" s="13"/>
      <c r="C54" s="13"/>
      <c r="D54" s="13"/>
      <c r="E54" s="13"/>
      <c r="F54" s="13"/>
      <c r="G54" s="13"/>
      <c r="H54" s="13"/>
      <c r="I54" s="13"/>
    </row>
    <row r="55" spans="2:9">
      <c r="B55" s="13"/>
      <c r="C55" s="13"/>
      <c r="D55" s="13"/>
      <c r="E55" s="13"/>
      <c r="F55" s="13"/>
      <c r="G55" s="13"/>
      <c r="H55" s="13"/>
      <c r="I55" s="13"/>
    </row>
    <row r="56" spans="2:9">
      <c r="B56" s="13"/>
      <c r="C56" s="13"/>
      <c r="D56" s="13"/>
      <c r="E56" s="13"/>
      <c r="F56" s="13"/>
      <c r="G56" s="13"/>
      <c r="H56" s="13"/>
      <c r="I56" s="13"/>
    </row>
    <row r="57" spans="2:9">
      <c r="B57" s="13"/>
      <c r="C57" s="13"/>
      <c r="D57" s="13"/>
      <c r="E57" s="13"/>
      <c r="F57" s="13"/>
      <c r="G57" s="13"/>
      <c r="H57" s="13"/>
      <c r="I57" s="13"/>
    </row>
    <row r="58" spans="2:9">
      <c r="B58" s="13"/>
      <c r="C58" s="13"/>
      <c r="D58" s="13"/>
      <c r="E58" s="13"/>
      <c r="F58" s="13"/>
      <c r="G58" s="13"/>
      <c r="H58" s="13"/>
      <c r="I58" s="13"/>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1"/>
  <sheetViews>
    <sheetView workbookViewId="0">
      <selection activeCell="I23" sqref="I23"/>
    </sheetView>
  </sheetViews>
  <sheetFormatPr baseColWidth="10" defaultColWidth="10.7109375" defaultRowHeight="16"/>
  <cols>
    <col min="1" max="2" width="3.42578125" style="40" customWidth="1"/>
    <col min="3" max="3" width="41" style="40" bestFit="1" customWidth="1"/>
    <col min="4" max="4" width="16.42578125" style="40" hidden="1" customWidth="1"/>
    <col min="5" max="5" width="13.85546875" style="40" hidden="1" customWidth="1"/>
    <col min="6" max="6" width="16.7109375" style="40" customWidth="1"/>
    <col min="7" max="7" width="15.140625" style="40" customWidth="1"/>
    <col min="8" max="8" width="3.28515625" style="40" customWidth="1"/>
    <col min="9" max="9" width="18.140625" style="40" bestFit="1" customWidth="1"/>
    <col min="10" max="10" width="3.28515625" style="40" customWidth="1"/>
    <col min="11" max="11" width="56" style="40" customWidth="1"/>
    <col min="12" max="16384" width="10.7109375" style="40"/>
  </cols>
  <sheetData>
    <row r="1" spans="2:11" ht="17" thickBot="1"/>
    <row r="2" spans="2:11">
      <c r="B2" s="30"/>
      <c r="C2" s="43"/>
      <c r="D2" s="43"/>
      <c r="E2" s="43"/>
      <c r="F2" s="43"/>
      <c r="G2" s="43"/>
      <c r="H2" s="43"/>
      <c r="I2" s="43"/>
      <c r="J2" s="43"/>
      <c r="K2" s="43"/>
    </row>
    <row r="3" spans="2:11" s="44" customFormat="1">
      <c r="B3" s="42"/>
      <c r="C3" s="131" t="s">
        <v>79</v>
      </c>
      <c r="D3" s="15"/>
      <c r="E3" s="15"/>
      <c r="F3" s="131" t="s">
        <v>14</v>
      </c>
      <c r="G3" s="131" t="s">
        <v>73</v>
      </c>
      <c r="H3" s="131"/>
      <c r="I3" s="131" t="s">
        <v>96</v>
      </c>
      <c r="J3" s="131"/>
      <c r="K3" s="131" t="s">
        <v>23</v>
      </c>
    </row>
    <row r="4" spans="2:11">
      <c r="B4" s="35"/>
      <c r="C4" s="45"/>
      <c r="D4" s="45"/>
      <c r="E4" s="45"/>
      <c r="F4" s="45"/>
      <c r="G4" s="46"/>
      <c r="H4" s="46"/>
      <c r="I4" s="168"/>
      <c r="J4" s="16"/>
      <c r="K4" s="15"/>
    </row>
    <row r="5" spans="2:11" ht="17" thickBot="1">
      <c r="B5" s="35"/>
      <c r="C5" s="72" t="s">
        <v>80</v>
      </c>
      <c r="D5" s="72"/>
      <c r="E5" s="72"/>
      <c r="F5" s="72"/>
      <c r="G5" s="16"/>
      <c r="H5" s="16"/>
      <c r="I5" s="168"/>
      <c r="J5" s="16"/>
      <c r="K5" s="31"/>
    </row>
    <row r="6" spans="2:11" ht="17" thickBot="1">
      <c r="B6" s="35"/>
      <c r="C6" s="150" t="s">
        <v>89</v>
      </c>
      <c r="D6" s="72"/>
      <c r="E6" s="72"/>
      <c r="F6" s="151" t="s">
        <v>5</v>
      </c>
      <c r="G6" s="79">
        <f>I6</f>
        <v>0.121</v>
      </c>
      <c r="H6" s="16"/>
      <c r="I6" s="181">
        <f>Notes!H26</f>
        <v>0.121</v>
      </c>
      <c r="J6" s="16"/>
      <c r="K6" s="31"/>
    </row>
    <row r="7" spans="2:11" ht="17" thickBot="1">
      <c r="B7" s="35"/>
      <c r="C7" s="166" t="s">
        <v>122</v>
      </c>
      <c r="D7" s="72"/>
      <c r="E7" s="72"/>
      <c r="F7" s="151" t="s">
        <v>5</v>
      </c>
      <c r="G7" s="79">
        <f t="shared" ref="G7:G9" si="0">I7</f>
        <v>0.36200000000000004</v>
      </c>
      <c r="H7" s="16"/>
      <c r="I7" s="181">
        <f>Notes!H27</f>
        <v>0.36200000000000004</v>
      </c>
      <c r="J7" s="16"/>
      <c r="K7" s="31"/>
    </row>
    <row r="8" spans="2:11" ht="17" thickBot="1">
      <c r="B8" s="35"/>
      <c r="C8" s="47" t="s">
        <v>29</v>
      </c>
      <c r="D8" s="72"/>
      <c r="E8" s="72"/>
      <c r="F8" s="151" t="s">
        <v>92</v>
      </c>
      <c r="G8" s="79">
        <f t="shared" si="0"/>
        <v>8.9400000000000005E-4</v>
      </c>
      <c r="H8" s="16"/>
      <c r="I8" s="183">
        <f>Notes!H28</f>
        <v>8.9400000000000005E-4</v>
      </c>
      <c r="J8" s="16"/>
      <c r="K8"/>
    </row>
    <row r="9" spans="2:11" ht="17" thickBot="1">
      <c r="B9" s="35"/>
      <c r="C9" s="166" t="s">
        <v>128</v>
      </c>
      <c r="D9" s="72"/>
      <c r="E9" s="72"/>
      <c r="F9" s="151" t="s">
        <v>92</v>
      </c>
      <c r="G9" s="79">
        <f t="shared" si="0"/>
        <v>3.3333333333333332E-4</v>
      </c>
      <c r="H9" s="16"/>
      <c r="I9" s="183">
        <f>Notes!H29</f>
        <v>3.3333333333333332E-4</v>
      </c>
      <c r="J9" s="16"/>
      <c r="K9"/>
    </row>
    <row r="10" spans="2:11">
      <c r="B10" s="35"/>
      <c r="C10" s="71"/>
      <c r="D10" s="71"/>
      <c r="E10" s="71"/>
      <c r="F10" s="33"/>
      <c r="G10" s="51"/>
      <c r="H10" s="51"/>
      <c r="I10" s="182"/>
      <c r="J10" s="51"/>
      <c r="K10"/>
    </row>
    <row r="11" spans="2:11" ht="17" thickBot="1">
      <c r="B11" s="35"/>
      <c r="C11" s="72" t="s">
        <v>8</v>
      </c>
      <c r="D11" s="72"/>
      <c r="E11" s="72"/>
      <c r="F11" s="72"/>
      <c r="G11" s="17"/>
      <c r="H11" s="17"/>
      <c r="I11" s="182"/>
      <c r="J11" s="17"/>
      <c r="K11"/>
    </row>
    <row r="12" spans="2:11" ht="17" thickBot="1">
      <c r="B12" s="35"/>
      <c r="C12" s="132" t="s">
        <v>85</v>
      </c>
      <c r="D12" s="49"/>
      <c r="E12" s="49"/>
      <c r="F12" s="48" t="s">
        <v>4</v>
      </c>
      <c r="G12" s="154">
        <f>I12</f>
        <v>9.9999999999999995E-7</v>
      </c>
      <c r="H12" s="50"/>
      <c r="I12" s="183">
        <f>Notes!H32</f>
        <v>9.9999999999999995E-7</v>
      </c>
      <c r="J12" s="50"/>
      <c r="K12"/>
    </row>
    <row r="13" spans="2:11" ht="17" thickBot="1">
      <c r="B13" s="35"/>
      <c r="C13" s="52" t="s">
        <v>1</v>
      </c>
      <c r="D13" s="52"/>
      <c r="E13" s="52"/>
      <c r="F13" s="48" t="s">
        <v>2</v>
      </c>
      <c r="G13" s="154">
        <f t="shared" ref="G13:G14" si="1">I13</f>
        <v>0</v>
      </c>
      <c r="H13" s="51"/>
      <c r="I13" s="167">
        <f>Notes!H33</f>
        <v>0</v>
      </c>
      <c r="J13" s="53"/>
      <c r="K13"/>
    </row>
    <row r="14" spans="2:11" ht="17" thickBot="1">
      <c r="B14" s="35"/>
      <c r="C14" s="54" t="s">
        <v>6</v>
      </c>
      <c r="D14" s="54"/>
      <c r="E14" s="54"/>
      <c r="F14" s="48" t="s">
        <v>2</v>
      </c>
      <c r="G14" s="154">
        <f t="shared" si="1"/>
        <v>25</v>
      </c>
      <c r="H14" s="55"/>
      <c r="I14" s="167">
        <f>Notes!H34</f>
        <v>25</v>
      </c>
      <c r="J14" s="55"/>
      <c r="K14"/>
    </row>
    <row r="15" spans="2:11">
      <c r="B15" s="35"/>
      <c r="C15" s="72"/>
      <c r="D15" s="72"/>
      <c r="E15" s="72"/>
      <c r="F15" s="72"/>
      <c r="G15" s="18"/>
      <c r="H15" s="18"/>
      <c r="I15" s="182"/>
      <c r="J15" s="17"/>
      <c r="K15" s="31"/>
    </row>
    <row r="16" spans="2:11" ht="17" thickBot="1">
      <c r="B16" s="35"/>
      <c r="C16" s="19" t="s">
        <v>81</v>
      </c>
      <c r="D16" s="19"/>
      <c r="E16" s="19"/>
      <c r="F16" s="19"/>
      <c r="G16" s="18"/>
      <c r="H16" s="18"/>
      <c r="I16" s="182"/>
      <c r="J16" s="17"/>
      <c r="K16" s="31"/>
    </row>
    <row r="17" spans="2:11" ht="17" thickBot="1">
      <c r="B17" s="35"/>
      <c r="C17" s="177" t="s">
        <v>127</v>
      </c>
      <c r="D17" s="19"/>
      <c r="E17" s="19"/>
      <c r="F17" s="129" t="s">
        <v>34</v>
      </c>
      <c r="G17" s="73">
        <f>I17</f>
        <v>326</v>
      </c>
      <c r="H17" s="18"/>
      <c r="I17" s="167">
        <f>Notes!H37</f>
        <v>326</v>
      </c>
      <c r="J17" s="17"/>
      <c r="K17" s="31"/>
    </row>
    <row r="18" spans="2:11" ht="17" thickBot="1">
      <c r="B18" s="35"/>
      <c r="C18" s="54" t="s">
        <v>9</v>
      </c>
      <c r="D18" s="56"/>
      <c r="E18" s="56"/>
      <c r="F18" s="137" t="s">
        <v>34</v>
      </c>
      <c r="G18" s="73">
        <f t="shared" ref="G18:G21" si="2">I18</f>
        <v>172</v>
      </c>
      <c r="H18" s="51"/>
      <c r="I18" s="167">
        <f>Notes!H38</f>
        <v>172</v>
      </c>
      <c r="J18" s="51"/>
      <c r="K18" s="139"/>
    </row>
    <row r="19" spans="2:11" ht="17" thickBot="1">
      <c r="B19" s="35"/>
      <c r="C19" s="77" t="s">
        <v>82</v>
      </c>
      <c r="D19" s="57"/>
      <c r="E19" s="57"/>
      <c r="F19" s="128" t="s">
        <v>53</v>
      </c>
      <c r="G19" s="73">
        <f t="shared" si="2"/>
        <v>0</v>
      </c>
      <c r="H19" s="58"/>
      <c r="I19" s="167">
        <f>Notes!H39</f>
        <v>0</v>
      </c>
      <c r="J19" s="58"/>
      <c r="K19" s="124"/>
    </row>
    <row r="20" spans="2:11" ht="17" thickBot="1">
      <c r="B20" s="35"/>
      <c r="C20" s="77" t="s">
        <v>82</v>
      </c>
      <c r="D20" s="60"/>
      <c r="E20" s="60"/>
      <c r="F20" s="138" t="s">
        <v>86</v>
      </c>
      <c r="G20" s="73">
        <f t="shared" si="2"/>
        <v>0</v>
      </c>
      <c r="H20" s="51"/>
      <c r="I20" s="167">
        <f>Notes!H40</f>
        <v>0</v>
      </c>
      <c r="J20" s="58"/>
      <c r="K20" s="148"/>
    </row>
    <row r="21" spans="2:11" ht="17" thickBot="1">
      <c r="B21" s="35"/>
      <c r="C21" s="77" t="s">
        <v>56</v>
      </c>
      <c r="D21" s="61"/>
      <c r="E21" s="61"/>
      <c r="F21" s="128" t="s">
        <v>83</v>
      </c>
      <c r="G21" s="73">
        <f t="shared" si="2"/>
        <v>0</v>
      </c>
      <c r="H21" s="51"/>
      <c r="I21" s="167">
        <f>Notes!H41</f>
        <v>0</v>
      </c>
      <c r="J21" s="58"/>
      <c r="K21" s="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workbookViewId="0">
      <selection activeCell="H7" sqref="H7"/>
    </sheetView>
  </sheetViews>
  <sheetFormatPr baseColWidth="10" defaultColWidth="33.140625" defaultRowHeight="16"/>
  <cols>
    <col min="1" max="1" width="2.85546875" style="82" customWidth="1"/>
    <col min="2" max="2" width="4" style="82" customWidth="1"/>
    <col min="3" max="3" width="27.85546875" style="82" customWidth="1"/>
    <col min="4" max="4" width="16.140625" style="82" customWidth="1"/>
    <col min="5" max="5" width="10.28515625" style="82" customWidth="1"/>
    <col min="6" max="6" width="13.28515625" style="82" customWidth="1"/>
    <col min="7" max="8" width="12.7109375" style="87" customWidth="1"/>
    <col min="9" max="9" width="33.140625" style="88" customWidth="1"/>
    <col min="10" max="10" width="76.42578125" style="82" customWidth="1"/>
    <col min="11" max="16384" width="33.140625" style="82"/>
  </cols>
  <sheetData>
    <row r="1" spans="2:10" ht="17" thickBot="1"/>
    <row r="2" spans="2:10">
      <c r="B2" s="89"/>
      <c r="C2" s="90"/>
      <c r="D2" s="90"/>
      <c r="E2" s="90"/>
      <c r="F2" s="90"/>
      <c r="G2" s="91"/>
      <c r="H2" s="91"/>
      <c r="I2" s="92"/>
      <c r="J2" s="186"/>
    </row>
    <row r="3" spans="2:10">
      <c r="B3" s="84"/>
      <c r="C3" s="21" t="s">
        <v>22</v>
      </c>
      <c r="D3" s="21"/>
      <c r="E3" s="21"/>
      <c r="F3" s="21"/>
      <c r="G3" s="26"/>
      <c r="H3" s="26"/>
      <c r="I3" s="29"/>
      <c r="J3" s="187"/>
    </row>
    <row r="4" spans="2:10">
      <c r="B4" s="84"/>
      <c r="C4" s="83"/>
      <c r="D4" s="83"/>
      <c r="E4" s="83"/>
      <c r="F4" s="83"/>
      <c r="G4" s="85"/>
      <c r="H4" s="85"/>
      <c r="I4" s="86"/>
      <c r="J4" s="187"/>
    </row>
    <row r="5" spans="2:10">
      <c r="B5" s="93"/>
      <c r="C5" s="22" t="s">
        <v>30</v>
      </c>
      <c r="D5" s="22" t="s">
        <v>0</v>
      </c>
      <c r="E5" s="22" t="s">
        <v>19</v>
      </c>
      <c r="F5" s="22" t="s">
        <v>31</v>
      </c>
      <c r="G5" s="27" t="s">
        <v>32</v>
      </c>
      <c r="H5" s="27" t="s">
        <v>87</v>
      </c>
      <c r="I5" s="67" t="s">
        <v>88</v>
      </c>
      <c r="J5" s="188" t="s">
        <v>16</v>
      </c>
    </row>
    <row r="6" spans="2:10">
      <c r="B6" s="84"/>
      <c r="C6" s="21"/>
      <c r="D6" s="21"/>
      <c r="E6" s="21"/>
      <c r="F6" s="21"/>
      <c r="G6" s="26"/>
      <c r="H6" s="26"/>
      <c r="I6" s="29"/>
      <c r="J6" s="189"/>
    </row>
    <row r="7" spans="2:10" ht="17">
      <c r="B7" s="84"/>
      <c r="C7" s="94"/>
      <c r="D7" s="194" t="s">
        <v>129</v>
      </c>
      <c r="E7" s="95"/>
      <c r="F7" s="96"/>
      <c r="G7" s="195" t="s">
        <v>130</v>
      </c>
      <c r="H7" s="195"/>
      <c r="I7" s="97"/>
      <c r="J7" s="190"/>
    </row>
    <row r="8" spans="2:10" s="4" customFormat="1">
      <c r="B8" s="191"/>
      <c r="C8" s="3"/>
      <c r="D8" s="3"/>
      <c r="E8" s="3"/>
      <c r="F8" s="3"/>
      <c r="G8" s="3"/>
      <c r="H8" s="3"/>
      <c r="I8" s="3"/>
      <c r="J8" s="125"/>
    </row>
    <row r="9" spans="2:10" s="4" customFormat="1" ht="17" thickBot="1">
      <c r="B9" s="192"/>
      <c r="C9" s="193"/>
      <c r="D9" s="193"/>
      <c r="E9" s="193"/>
      <c r="F9" s="193"/>
      <c r="G9" s="193"/>
      <c r="H9" s="193"/>
      <c r="I9" s="193"/>
      <c r="J9" s="6"/>
    </row>
    <row r="10" spans="2:10" s="4" customFormat="1"/>
    <row r="11" spans="2:10" s="4" customFormat="1"/>
    <row r="12" spans="2:10" s="4" customFormat="1"/>
    <row r="13" spans="2:10" s="4" customFormat="1"/>
    <row r="14" spans="2:10" s="4" customFormat="1"/>
    <row r="15" spans="2:10" s="4" customFormat="1"/>
    <row r="16" spans="2:10" s="4" customFormat="1"/>
    <row r="17" s="4" customFormat="1"/>
    <row r="18" s="4" customFormat="1"/>
    <row r="19" s="4" customFormat="1"/>
    <row r="20" s="4" customFormat="1"/>
    <row r="21" s="4" customFormat="1"/>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42"/>
  <sheetViews>
    <sheetView tabSelected="1" workbookViewId="0">
      <selection activeCell="I27" sqref="I27"/>
    </sheetView>
  </sheetViews>
  <sheetFormatPr baseColWidth="10" defaultColWidth="10.7109375" defaultRowHeight="16"/>
  <cols>
    <col min="1" max="1" width="5.140625" style="136" customWidth="1"/>
    <col min="2" max="2" width="3.7109375" style="136" customWidth="1"/>
    <col min="3" max="3" width="10.7109375" style="136"/>
    <col min="4" max="4" width="7.42578125" style="136" customWidth="1"/>
    <col min="5" max="5" width="13" style="136" customWidth="1"/>
    <col min="6" max="6" width="41.7109375" style="136" customWidth="1"/>
    <col min="7" max="7" width="10.7109375" style="136"/>
    <col min="8" max="8" width="18.42578125" style="136" customWidth="1"/>
    <col min="9" max="16384" width="10.7109375" style="136"/>
  </cols>
  <sheetData>
    <row r="1" spans="2:14" ht="17" thickBot="1"/>
    <row r="2" spans="2:14">
      <c r="B2" s="140"/>
      <c r="C2" s="141"/>
      <c r="D2" s="141"/>
      <c r="E2" s="141"/>
      <c r="F2" s="141"/>
      <c r="G2" s="141"/>
      <c r="H2" s="141"/>
      <c r="I2" s="141"/>
      <c r="J2" s="141"/>
      <c r="K2" s="141"/>
      <c r="L2" s="141"/>
      <c r="M2" s="141"/>
      <c r="N2" s="142"/>
    </row>
    <row r="3" spans="2:14">
      <c r="B3" s="145"/>
      <c r="C3" s="22" t="s">
        <v>0</v>
      </c>
      <c r="D3" s="22"/>
      <c r="E3" s="22"/>
      <c r="F3" s="22" t="s">
        <v>57</v>
      </c>
      <c r="G3" s="22"/>
      <c r="H3" s="146"/>
      <c r="I3" s="146"/>
      <c r="J3" s="146"/>
      <c r="K3" s="146"/>
      <c r="L3" s="146"/>
      <c r="M3" s="146"/>
      <c r="N3" s="147"/>
    </row>
    <row r="4" spans="2:14">
      <c r="B4" s="143"/>
      <c r="C4" s="21"/>
      <c r="D4" s="21"/>
      <c r="E4" s="21"/>
      <c r="F4" s="21"/>
      <c r="G4" s="21"/>
      <c r="H4" s="135"/>
      <c r="I4" s="135"/>
      <c r="J4" s="135"/>
      <c r="K4" s="135"/>
      <c r="L4" s="135"/>
      <c r="M4" s="135"/>
      <c r="N4" s="144"/>
    </row>
    <row r="5" spans="2:14">
      <c r="B5" s="143"/>
      <c r="C5" s="21" t="s">
        <v>121</v>
      </c>
      <c r="D5" s="21"/>
      <c r="E5" s="21"/>
      <c r="F5" s="21"/>
      <c r="G5" s="21"/>
      <c r="H5" s="135"/>
      <c r="I5" s="135"/>
      <c r="J5" s="135"/>
      <c r="K5" s="135"/>
      <c r="L5" s="135"/>
      <c r="M5" s="135"/>
      <c r="N5" s="144"/>
    </row>
    <row r="6" spans="2:14">
      <c r="B6" s="143"/>
      <c r="C6" s="21"/>
      <c r="D6" s="21"/>
      <c r="E6" s="21"/>
      <c r="F6" s="21"/>
      <c r="G6" s="21"/>
      <c r="H6" s="135"/>
      <c r="I6" s="135"/>
      <c r="J6" s="135"/>
      <c r="K6" s="135"/>
      <c r="L6" s="135"/>
      <c r="M6" s="135"/>
      <c r="N6" s="144"/>
    </row>
    <row r="7" spans="2:14">
      <c r="B7" s="143"/>
      <c r="C7" s="21"/>
      <c r="D7" s="21"/>
      <c r="E7" s="21"/>
      <c r="F7" s="156" t="s">
        <v>97</v>
      </c>
      <c r="G7" s="157"/>
      <c r="H7" s="156" t="s">
        <v>98</v>
      </c>
      <c r="I7" s="135"/>
      <c r="J7" s="135"/>
      <c r="K7" s="135"/>
      <c r="L7" s="135"/>
      <c r="M7" s="135"/>
      <c r="N7" s="144"/>
    </row>
    <row r="8" spans="2:14">
      <c r="B8" s="143"/>
      <c r="C8" s="21"/>
      <c r="D8" s="21"/>
      <c r="E8" s="21"/>
      <c r="F8" s="157" t="s">
        <v>99</v>
      </c>
      <c r="G8" s="157"/>
      <c r="H8" s="158">
        <v>36.200000000000003</v>
      </c>
      <c r="I8" s="135"/>
      <c r="J8" s="135"/>
      <c r="K8" s="135"/>
      <c r="L8" s="135"/>
      <c r="M8" s="135"/>
      <c r="N8" s="144"/>
    </row>
    <row r="9" spans="2:14">
      <c r="B9" s="143"/>
      <c r="C9" s="21"/>
      <c r="D9" s="21"/>
      <c r="E9" s="21"/>
      <c r="F9" s="157" t="s">
        <v>100</v>
      </c>
      <c r="G9" s="157" t="s">
        <v>3</v>
      </c>
      <c r="H9" s="158">
        <v>12.1</v>
      </c>
      <c r="I9" s="135"/>
      <c r="J9" s="135"/>
      <c r="K9" s="135"/>
      <c r="L9" s="135"/>
      <c r="M9" s="135"/>
      <c r="N9" s="144"/>
    </row>
    <row r="10" spans="2:14">
      <c r="B10" s="143"/>
      <c r="C10" s="21"/>
      <c r="D10" s="21"/>
      <c r="E10" s="21"/>
      <c r="F10" s="157" t="s">
        <v>101</v>
      </c>
      <c r="G10" s="157" t="s">
        <v>102</v>
      </c>
      <c r="H10" s="158">
        <v>894</v>
      </c>
      <c r="I10" s="135"/>
      <c r="J10" s="135"/>
      <c r="K10" s="135"/>
      <c r="L10" s="135"/>
      <c r="M10" s="135"/>
      <c r="N10" s="144"/>
    </row>
    <row r="11" spans="2:14">
      <c r="B11" s="143"/>
      <c r="C11" s="21"/>
      <c r="D11" s="21"/>
      <c r="E11" s="21"/>
      <c r="F11" s="157" t="s">
        <v>103</v>
      </c>
      <c r="G11" s="157" t="s">
        <v>3</v>
      </c>
      <c r="H11" s="159" t="s">
        <v>104</v>
      </c>
      <c r="I11" s="135"/>
      <c r="J11" s="135"/>
      <c r="K11" s="135"/>
      <c r="L11" s="135"/>
      <c r="M11" s="135"/>
      <c r="N11" s="144"/>
    </row>
    <row r="12" spans="2:14">
      <c r="B12" s="143"/>
      <c r="C12" s="21"/>
      <c r="D12" s="21"/>
      <c r="E12" s="21"/>
      <c r="F12" s="170"/>
      <c r="G12" s="170"/>
      <c r="H12" s="171"/>
      <c r="I12" s="135"/>
      <c r="J12" s="135"/>
      <c r="K12" s="135"/>
      <c r="L12" s="135"/>
      <c r="M12" s="135"/>
      <c r="N12" s="144"/>
    </row>
    <row r="13" spans="2:14">
      <c r="B13" s="143"/>
      <c r="C13" s="21"/>
      <c r="D13" s="21"/>
      <c r="E13" s="21"/>
      <c r="F13" s="160" t="s">
        <v>105</v>
      </c>
      <c r="G13" s="161"/>
      <c r="H13" s="162"/>
      <c r="I13" s="135"/>
      <c r="J13" s="135"/>
      <c r="K13" s="135"/>
      <c r="L13" s="135"/>
      <c r="M13" s="135"/>
      <c r="N13" s="144"/>
    </row>
    <row r="14" spans="2:14">
      <c r="B14" s="143"/>
      <c r="C14" s="21"/>
      <c r="D14" s="21"/>
      <c r="E14" s="21"/>
      <c r="F14" s="157" t="s">
        <v>106</v>
      </c>
      <c r="G14" s="157" t="s">
        <v>34</v>
      </c>
      <c r="H14" s="163">
        <v>326</v>
      </c>
      <c r="I14" s="135"/>
      <c r="J14" s="135"/>
      <c r="K14" s="135"/>
      <c r="L14" s="135"/>
      <c r="M14" s="135"/>
      <c r="N14" s="144"/>
    </row>
    <row r="15" spans="2:14">
      <c r="B15" s="143"/>
      <c r="C15" s="21"/>
      <c r="D15" s="21"/>
      <c r="E15" s="21"/>
      <c r="F15" s="157" t="s">
        <v>107</v>
      </c>
      <c r="G15" s="157" t="s">
        <v>34</v>
      </c>
      <c r="H15" s="163">
        <v>172</v>
      </c>
      <c r="I15" s="135"/>
      <c r="J15" s="135"/>
      <c r="K15" s="135"/>
      <c r="L15" s="135"/>
      <c r="M15" s="135"/>
      <c r="N15" s="144"/>
    </row>
    <row r="16" spans="2:14">
      <c r="B16" s="143"/>
      <c r="C16" s="21"/>
      <c r="D16" s="21"/>
      <c r="E16" s="21"/>
      <c r="F16" s="157" t="s">
        <v>108</v>
      </c>
      <c r="G16" s="157" t="s">
        <v>109</v>
      </c>
      <c r="H16" s="159" t="s">
        <v>110</v>
      </c>
      <c r="I16" s="135"/>
      <c r="J16" s="135"/>
      <c r="K16" s="135"/>
      <c r="L16" s="135"/>
      <c r="M16" s="135"/>
      <c r="N16" s="144"/>
    </row>
    <row r="17" spans="2:14">
      <c r="B17" s="143"/>
      <c r="C17" s="21"/>
      <c r="D17" s="21"/>
      <c r="E17" s="21"/>
      <c r="F17" s="164" t="s">
        <v>111</v>
      </c>
      <c r="G17" s="164" t="s">
        <v>54</v>
      </c>
      <c r="H17" s="159" t="s">
        <v>110</v>
      </c>
      <c r="I17" s="135"/>
      <c r="J17" s="135"/>
      <c r="K17" s="135"/>
      <c r="L17" s="135"/>
      <c r="M17" s="135"/>
      <c r="N17" s="144"/>
    </row>
    <row r="18" spans="2:14">
      <c r="B18" s="143"/>
      <c r="C18" s="21"/>
      <c r="D18" s="21"/>
      <c r="E18" s="21"/>
      <c r="F18" s="170"/>
      <c r="G18" s="170"/>
      <c r="H18" s="171"/>
      <c r="I18" s="135"/>
      <c r="J18" s="135"/>
      <c r="K18" s="135"/>
      <c r="L18" s="135"/>
      <c r="M18" s="135"/>
      <c r="N18" s="144"/>
    </row>
    <row r="19" spans="2:14">
      <c r="B19" s="143"/>
      <c r="C19" s="21"/>
      <c r="D19" s="21"/>
      <c r="E19" s="21"/>
      <c r="F19" s="160" t="s">
        <v>112</v>
      </c>
      <c r="G19" s="161"/>
      <c r="H19" s="159"/>
      <c r="I19" s="135"/>
      <c r="J19" s="135"/>
      <c r="K19" s="135"/>
      <c r="L19" s="135"/>
      <c r="M19" s="135"/>
      <c r="N19" s="144"/>
    </row>
    <row r="20" spans="2:14">
      <c r="B20" s="143"/>
      <c r="C20" s="21"/>
      <c r="D20" s="21"/>
      <c r="E20" s="21"/>
      <c r="F20" s="157" t="s">
        <v>113</v>
      </c>
      <c r="G20" s="157" t="s">
        <v>114</v>
      </c>
      <c r="H20" s="159" t="s">
        <v>110</v>
      </c>
      <c r="I20" s="172"/>
      <c r="J20" s="135"/>
      <c r="K20" s="135"/>
      <c r="L20" s="135"/>
      <c r="M20" s="135"/>
      <c r="N20" s="144"/>
    </row>
    <row r="21" spans="2:14">
      <c r="B21" s="143"/>
      <c r="C21" s="21"/>
      <c r="D21" s="21"/>
      <c r="E21" s="21"/>
      <c r="F21" s="157" t="s">
        <v>115</v>
      </c>
      <c r="G21" s="157" t="s">
        <v>116</v>
      </c>
      <c r="H21" s="158">
        <v>25</v>
      </c>
      <c r="I21" s="135"/>
      <c r="J21" s="135"/>
      <c r="K21" s="135"/>
      <c r="L21" s="135"/>
      <c r="M21" s="135"/>
      <c r="N21" s="144"/>
    </row>
    <row r="22" spans="2:14">
      <c r="B22" s="143"/>
      <c r="C22" s="21"/>
      <c r="D22" s="21"/>
      <c r="E22" s="21"/>
      <c r="F22" s="157" t="s">
        <v>117</v>
      </c>
      <c r="G22" s="157" t="s">
        <v>4</v>
      </c>
      <c r="H22" s="173" t="s">
        <v>118</v>
      </c>
      <c r="J22" s="135"/>
      <c r="K22" s="135"/>
      <c r="L22" s="135"/>
      <c r="M22" s="135"/>
      <c r="N22" s="144"/>
    </row>
    <row r="23" spans="2:14">
      <c r="B23" s="143"/>
      <c r="C23" s="21"/>
      <c r="D23" s="21"/>
      <c r="E23" s="21"/>
      <c r="F23" s="157" t="s">
        <v>119</v>
      </c>
      <c r="G23" s="157"/>
      <c r="H23" s="165" t="s">
        <v>120</v>
      </c>
      <c r="I23" s="135"/>
      <c r="J23" s="135"/>
      <c r="K23" s="135"/>
      <c r="L23" s="135"/>
      <c r="M23" s="135"/>
      <c r="N23" s="144"/>
    </row>
    <row r="24" spans="2:14">
      <c r="B24" s="143"/>
      <c r="C24" s="21"/>
      <c r="D24" s="21"/>
      <c r="E24" s="21"/>
      <c r="F24" s="21"/>
      <c r="G24" s="21"/>
      <c r="H24" s="135"/>
      <c r="I24" s="135"/>
      <c r="J24" s="135"/>
      <c r="K24" s="135"/>
      <c r="L24" s="135"/>
      <c r="M24" s="135"/>
      <c r="N24" s="144"/>
    </row>
    <row r="25" spans="2:14">
      <c r="B25" s="143"/>
      <c r="C25" s="21"/>
      <c r="D25" s="172"/>
      <c r="E25" s="172"/>
      <c r="F25" s="172"/>
      <c r="G25" s="172"/>
      <c r="H25" s="172"/>
      <c r="I25" s="172"/>
      <c r="J25" s="172"/>
      <c r="K25" s="172"/>
      <c r="L25" s="172"/>
      <c r="M25" s="172"/>
      <c r="N25" s="207"/>
    </row>
    <row r="26" spans="2:14">
      <c r="B26" s="143"/>
      <c r="C26" s="21"/>
      <c r="D26" s="172"/>
      <c r="E26" s="172"/>
      <c r="F26" s="176" t="s">
        <v>123</v>
      </c>
      <c r="G26" s="174" t="s">
        <v>3</v>
      </c>
      <c r="H26" s="172">
        <f>H9/100</f>
        <v>0.121</v>
      </c>
      <c r="I26" s="172"/>
      <c r="J26" s="172"/>
      <c r="K26" s="172"/>
      <c r="L26" s="172"/>
      <c r="M26" s="172"/>
      <c r="N26" s="207"/>
    </row>
    <row r="27" spans="2:14">
      <c r="B27" s="143"/>
      <c r="C27" s="21"/>
      <c r="D27" s="172"/>
      <c r="E27" s="172"/>
      <c r="F27" s="176" t="s">
        <v>124</v>
      </c>
      <c r="G27" s="174" t="s">
        <v>3</v>
      </c>
      <c r="H27" s="172">
        <f>H8/100</f>
        <v>0.36200000000000004</v>
      </c>
      <c r="I27" s="172"/>
      <c r="J27" s="172"/>
      <c r="K27" s="172"/>
      <c r="L27" s="172"/>
      <c r="M27" s="172"/>
      <c r="N27" s="207"/>
    </row>
    <row r="28" spans="2:14">
      <c r="B28" s="143"/>
      <c r="C28" s="21"/>
      <c r="D28" s="172"/>
      <c r="E28" s="172"/>
      <c r="F28" s="176" t="s">
        <v>29</v>
      </c>
      <c r="G28" s="174" t="s">
        <v>93</v>
      </c>
      <c r="H28" s="172">
        <f>H10/1000000</f>
        <v>8.9400000000000005E-4</v>
      </c>
      <c r="I28" s="172"/>
      <c r="J28" s="172"/>
      <c r="K28" s="172"/>
      <c r="L28" s="172"/>
      <c r="M28" s="172"/>
      <c r="N28" s="207"/>
    </row>
    <row r="29" spans="2:14">
      <c r="B29" s="143"/>
      <c r="C29" s="21"/>
      <c r="D29" s="172"/>
      <c r="E29" s="172"/>
      <c r="F29" s="176" t="s">
        <v>134</v>
      </c>
      <c r="G29" s="174" t="s">
        <v>93</v>
      </c>
      <c r="H29" s="184">
        <f>1/3/1000</f>
        <v>3.3333333333333332E-4</v>
      </c>
      <c r="I29" s="172"/>
      <c r="J29" s="172"/>
      <c r="K29" s="172"/>
      <c r="L29" s="172"/>
      <c r="M29" s="172"/>
      <c r="N29" s="207"/>
    </row>
    <row r="30" spans="2:14">
      <c r="B30" s="143"/>
      <c r="C30" s="21"/>
      <c r="D30" s="172"/>
      <c r="E30" s="172"/>
      <c r="F30" s="175"/>
      <c r="G30" s="172"/>
      <c r="H30" s="172"/>
      <c r="I30" s="172"/>
      <c r="J30" s="172"/>
      <c r="K30" s="172"/>
      <c r="L30" s="172"/>
      <c r="M30" s="172"/>
      <c r="N30" s="207"/>
    </row>
    <row r="31" spans="2:14">
      <c r="B31" s="143"/>
      <c r="C31" s="21"/>
      <c r="D31" s="172"/>
      <c r="E31" s="172"/>
      <c r="F31" s="176"/>
      <c r="G31" s="172"/>
      <c r="H31" s="172"/>
      <c r="I31" s="172"/>
      <c r="J31" s="172"/>
      <c r="K31" s="172"/>
      <c r="L31" s="172"/>
      <c r="M31" s="172"/>
      <c r="N31" s="207"/>
    </row>
    <row r="32" spans="2:14">
      <c r="B32" s="143"/>
      <c r="C32" s="21"/>
      <c r="D32" s="172"/>
      <c r="E32" s="172"/>
      <c r="F32" s="175" t="s">
        <v>85</v>
      </c>
      <c r="G32" s="172" t="s">
        <v>4</v>
      </c>
      <c r="H32" s="172">
        <f>1/1000000</f>
        <v>9.9999999999999995E-7</v>
      </c>
      <c r="I32" s="172"/>
      <c r="J32" s="172"/>
      <c r="K32" s="172"/>
      <c r="L32" s="172"/>
      <c r="M32" s="172"/>
      <c r="N32" s="207"/>
    </row>
    <row r="33" spans="2:14">
      <c r="B33" s="143"/>
      <c r="C33" s="21"/>
      <c r="D33" s="172"/>
      <c r="E33" s="172"/>
      <c r="F33" s="178" t="s">
        <v>1</v>
      </c>
      <c r="G33" s="172" t="s">
        <v>2</v>
      </c>
      <c r="H33" s="172">
        <v>0</v>
      </c>
      <c r="I33" s="172"/>
      <c r="J33" s="172"/>
      <c r="K33" s="172"/>
      <c r="L33" s="172"/>
      <c r="M33" s="172"/>
      <c r="N33" s="207"/>
    </row>
    <row r="34" spans="2:14">
      <c r="B34" s="143"/>
      <c r="C34" s="21"/>
      <c r="D34" s="172"/>
      <c r="E34" s="172"/>
      <c r="F34" s="179" t="s">
        <v>6</v>
      </c>
      <c r="G34" s="172" t="s">
        <v>2</v>
      </c>
      <c r="H34" s="172">
        <f>H21</f>
        <v>25</v>
      </c>
      <c r="I34" s="172"/>
      <c r="J34" s="172"/>
      <c r="K34" s="172"/>
      <c r="L34" s="172"/>
      <c r="M34" s="172"/>
      <c r="N34" s="207"/>
    </row>
    <row r="35" spans="2:14">
      <c r="B35" s="143"/>
      <c r="C35" s="21"/>
      <c r="D35" s="172"/>
      <c r="E35" s="172"/>
      <c r="F35" s="176"/>
      <c r="G35" s="172"/>
      <c r="H35" s="172"/>
      <c r="I35" s="172"/>
      <c r="J35" s="172"/>
      <c r="K35" s="172"/>
      <c r="L35" s="172"/>
      <c r="M35" s="172"/>
      <c r="N35" s="207"/>
    </row>
    <row r="36" spans="2:14">
      <c r="B36" s="143"/>
      <c r="C36" s="21"/>
      <c r="D36" s="172"/>
      <c r="E36" s="172"/>
      <c r="F36" s="176"/>
      <c r="G36" s="172"/>
      <c r="H36" s="172"/>
      <c r="I36" s="172"/>
      <c r="J36" s="172"/>
      <c r="K36" s="172"/>
      <c r="L36" s="172"/>
      <c r="M36" s="172"/>
      <c r="N36" s="207"/>
    </row>
    <row r="37" spans="2:14">
      <c r="B37" s="143"/>
      <c r="C37" s="21"/>
      <c r="D37" s="172"/>
      <c r="E37" s="172"/>
      <c r="F37" s="179" t="s">
        <v>127</v>
      </c>
      <c r="G37" s="176" t="s">
        <v>34</v>
      </c>
      <c r="H37" s="206">
        <f>H14</f>
        <v>326</v>
      </c>
      <c r="I37" s="174"/>
      <c r="J37" s="172"/>
      <c r="K37" s="172"/>
      <c r="L37" s="172"/>
      <c r="M37" s="172"/>
      <c r="N37" s="207"/>
    </row>
    <row r="38" spans="2:14">
      <c r="B38" s="143"/>
      <c r="C38" s="21"/>
      <c r="D38" s="172"/>
      <c r="E38" s="172"/>
      <c r="F38" s="179" t="s">
        <v>9</v>
      </c>
      <c r="G38" s="208" t="s">
        <v>34</v>
      </c>
      <c r="H38" s="206">
        <f>H15</f>
        <v>172</v>
      </c>
      <c r="I38" s="174"/>
      <c r="J38" s="172"/>
      <c r="K38" s="172"/>
      <c r="L38" s="172"/>
      <c r="M38" s="172"/>
      <c r="N38" s="207"/>
    </row>
    <row r="39" spans="2:14">
      <c r="B39" s="143"/>
      <c r="C39" s="21"/>
      <c r="D39" s="172"/>
      <c r="E39" s="172"/>
      <c r="F39" s="180" t="s">
        <v>82</v>
      </c>
      <c r="G39" s="208" t="s">
        <v>53</v>
      </c>
      <c r="H39" s="169">
        <f>0</f>
        <v>0</v>
      </c>
      <c r="I39" s="174"/>
      <c r="J39" s="172"/>
      <c r="K39" s="172"/>
      <c r="L39" s="172"/>
      <c r="M39" s="172"/>
      <c r="N39" s="207"/>
    </row>
    <row r="40" spans="2:14">
      <c r="B40" s="143"/>
      <c r="C40" s="21"/>
      <c r="D40" s="172"/>
      <c r="E40" s="172"/>
      <c r="F40" s="180" t="s">
        <v>82</v>
      </c>
      <c r="G40" s="208" t="s">
        <v>135</v>
      </c>
      <c r="H40" s="169">
        <f>0</f>
        <v>0</v>
      </c>
      <c r="I40" s="174"/>
      <c r="J40" s="172"/>
      <c r="K40" s="172"/>
      <c r="L40" s="172"/>
      <c r="M40" s="172"/>
      <c r="N40" s="207"/>
    </row>
    <row r="41" spans="2:14">
      <c r="B41" s="143"/>
      <c r="C41" s="21"/>
      <c r="D41" s="172"/>
      <c r="E41" s="172"/>
      <c r="F41" s="180" t="s">
        <v>125</v>
      </c>
      <c r="G41" s="208" t="s">
        <v>54</v>
      </c>
      <c r="H41" s="169">
        <f>0</f>
        <v>0</v>
      </c>
      <c r="I41" s="174"/>
      <c r="J41" s="172"/>
      <c r="K41" s="172"/>
      <c r="L41" s="172"/>
      <c r="M41" s="172"/>
      <c r="N41" s="207"/>
    </row>
    <row r="42" spans="2:14">
      <c r="B42" s="143"/>
      <c r="C42" s="21"/>
      <c r="D42" s="172"/>
      <c r="E42" s="172"/>
      <c r="F42" s="1"/>
      <c r="G42" s="1"/>
      <c r="H42" s="1"/>
      <c r="I42" s="1"/>
      <c r="J42" s="172"/>
      <c r="K42" s="172"/>
      <c r="L42" s="172"/>
      <c r="M42" s="172"/>
      <c r="N42" s="207"/>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dcterms:created xsi:type="dcterms:W3CDTF">2011-10-26T09:05:09Z</dcterms:created>
  <dcterms:modified xsi:type="dcterms:W3CDTF">2022-01-11T08:22:50Z</dcterms:modified>
</cp:coreProperties>
</file>