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showInkAnnotation="0" codeName="ThisWorkbook" autoCompressPictures="0"/>
  <mc:AlternateContent xmlns:mc="http://schemas.openxmlformats.org/markup-compatibility/2006">
    <mc:Choice Requires="x15">
      <x15ac:absPath xmlns:x15ac="http://schemas.microsoft.com/office/spreadsheetml/2010/11/ac" url="/Users/lottevanvlimmeren/Code/etdataset/nodes_source_analyses/energy/households/"/>
    </mc:Choice>
  </mc:AlternateContent>
  <xr:revisionPtr revIDLastSave="0" documentId="13_ncr:1_{8B3060DB-AFAF-7A4D-AC50-9AC18E8D6890}" xr6:coauthVersionLast="47" xr6:coauthVersionMax="47" xr10:uidLastSave="{00000000-0000-0000-0000-000000000000}"/>
  <bookViews>
    <workbookView xWindow="54400" yWindow="-10300" windowWidth="25600" windowHeight="283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M17" i="13" l="1"/>
  <c r="M13" i="13"/>
  <c r="M12" i="13"/>
  <c r="M11" i="13"/>
  <c r="E43" i="16" l="1"/>
  <c r="E39" i="16"/>
  <c r="G12" i="13"/>
  <c r="G13" i="13"/>
  <c r="G11" i="13"/>
  <c r="K16" i="13"/>
  <c r="G16" i="13" s="1"/>
  <c r="E52" i="16"/>
  <c r="K6" i="13" s="1"/>
  <c r="G6" i="13" s="1"/>
  <c r="E11" i="16"/>
  <c r="E10" i="16" s="1"/>
  <c r="I8" i="13" s="1"/>
  <c r="G8" i="13" s="1"/>
  <c r="E11" i="12" s="1"/>
  <c r="I7" i="13" l="1"/>
  <c r="G7" i="13" s="1"/>
  <c r="E10" i="12" s="1"/>
  <c r="G17" i="13" l="1"/>
  <c r="E25" i="12" l="1"/>
  <c r="E27" i="12"/>
  <c r="C17" i="13"/>
  <c r="E22" i="12"/>
  <c r="E37" i="12"/>
  <c r="E36" i="12"/>
  <c r="E38" i="12"/>
</calcChain>
</file>

<file path=xl/sharedStrings.xml><?xml version="1.0" encoding="utf-8"?>
<sst xmlns="http://schemas.openxmlformats.org/spreadsheetml/2006/main" count="218" uniqueCount="137">
  <si>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</si>
  <si>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</si>
  <si>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</si>
  <si>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</si>
  <si>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</si>
  <si>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</si>
  <si>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</si>
  <si>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</si>
  <si>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</si>
  <si>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</si>
  <si>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</si>
  <si>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</si>
  <si>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</si>
  <si>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</si>
  <si>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</si>
  <si>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</si>
  <si>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</si>
  <si>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</si>
  <si>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</si>
  <si>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</si>
  <si>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</si>
  <si>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</si>
  <si>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</si>
  <si>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</si>
  <si>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</si>
  <si>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</si>
  <si>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</si>
  <si>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</si>
  <si>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</si>
  <si>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</si>
  <si>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</si>
  <si>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</si>
  <si>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</si>
  <si>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</si>
  <si>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</si>
  <si>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</si>
  <si>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</si>
  <si>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</si>
  <si>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</si>
  <si>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</si>
  <si>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</si>
  <si>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</si>
  <si>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</si>
  <si>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</si>
  <si>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</si>
  <si>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</si>
  <si>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</si>
  <si>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</si>
  <si>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</si>
  <si>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</si>
  <si>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</si>
  <si>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</si>
  <si>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</si>
  <si>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</si>
  <si>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</si>
  <si>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</si>
  <si>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</si>
  <si>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</si>
  <si>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</si>
  <si>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</si>
  <si>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</si>
  <si>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</si>
  <si>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</si>
  <si>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</si>
  <si>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</si>
  <si>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</si>
  <si>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</si>
  <si>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</si>
  <si>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</si>
  <si>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</si>
  <si>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</si>
  <si>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</si>
  <si>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</si>
  <si>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</si>
  <si>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</si>
  <si>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</si>
  <si>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</si>
  <si>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</si>
  <si>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</si>
  <si>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</si>
  <si>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</si>
  <si>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input.ambient_heat</t>
  </si>
  <si>
    <t>input.electricity</t>
  </si>
  <si>
    <t>output.useable_heat</t>
  </si>
  <si>
    <t>full_load_hours</t>
  </si>
  <si>
    <t>Constructiontime</t>
  </si>
  <si>
    <t>Land use</t>
  </si>
  <si>
    <t>Subject year</t>
  </si>
  <si>
    <t>ETM Library URL</t>
  </si>
  <si>
    <t>NL</t>
  </si>
  <si>
    <t>storage.volume</t>
  </si>
  <si>
    <t>MWh</t>
  </si>
  <si>
    <t>storage.cost_per_mwh</t>
  </si>
  <si>
    <t>euro/MWh</t>
  </si>
  <si>
    <t>Notes</t>
  </si>
  <si>
    <t>liter</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</si>
  <si>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</si>
  <si>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</si>
  <si>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Lotte van Vlimmeren</t>
  </si>
  <si>
    <t>households_space_heater_heatpump_pvt_electricity.converter</t>
  </si>
  <si>
    <t>https://www.techniekwebshop.nl/nibe-warmtepomp-water-water-065272-7331421332931-600x1800x620mm.html?gclid=Cj0KCQiAw9qOBhC-ARIsAG-rdn5PQyY-nCxGEb72mOmCNrIrmMPOG2CxTTzCMEzrO-MFU7mBPuFEypwaAshOEALw_wcB</t>
  </si>
  <si>
    <t xml:space="preserve">DNEResearch - Nationaal warmtepomp trendrapport  </t>
  </si>
  <si>
    <t>Techniekwebshop</t>
  </si>
  <si>
    <t>initial_investement</t>
  </si>
  <si>
    <t>Expert estimation Holland Solar</t>
  </si>
  <si>
    <t>SCOP space heating</t>
  </si>
  <si>
    <t>investment cost</t>
  </si>
  <si>
    <t>kW</t>
  </si>
  <si>
    <t>Heat capacity</t>
  </si>
  <si>
    <t>DNEResearch</t>
  </si>
  <si>
    <t>input.solar_thermal</t>
  </si>
  <si>
    <t>NA</t>
  </si>
  <si>
    <t>Assumed to be equal to households_space_heater_heatpump_ground_water_electricity</t>
  </si>
  <si>
    <t>Holland Solar</t>
  </si>
  <si>
    <t xml:space="preserve">Initial investment costs </t>
  </si>
  <si>
    <t>Kosten</t>
  </si>
  <si>
    <t>Buffervat</t>
  </si>
  <si>
    <t>Investeringskosten</t>
  </si>
  <si>
    <t>Installatiekosten</t>
  </si>
  <si>
    <t>Vaste jaarlijkse O&amp;M kosten</t>
  </si>
  <si>
    <t>euro/jaar</t>
  </si>
  <si>
    <t>nvt</t>
  </si>
  <si>
    <t>Variable O&amp;M kosten per vollastuur</t>
  </si>
  <si>
    <t>Overig</t>
  </si>
  <si>
    <t>Bouwtijd</t>
  </si>
  <si>
    <t>uren</t>
  </si>
  <si>
    <t>Technische levensduur</t>
  </si>
  <si>
    <t>jaar</t>
  </si>
  <si>
    <t>Volume</t>
  </si>
  <si>
    <t>cm2</t>
  </si>
  <si>
    <t>Technisch</t>
  </si>
  <si>
    <t>Warmtepomp</t>
  </si>
  <si>
    <t>(S)COP</t>
  </si>
  <si>
    <t>4.9</t>
  </si>
  <si>
    <t>Installation costs</t>
  </si>
  <si>
    <t>Construction time</t>
  </si>
  <si>
    <t>Lifetime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</si>
</sst>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theme="1"/>
      <name val="Lettertype hoofdtekst"/>
    </font>
    <font>
      <sz val="12"/>
      <color theme="1"/>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5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86">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0" fontId="16" fillId="3" borderId="1" xfId="0" applyFont="1" applyFill="1" applyBorder="1" applyAlignment="1">
      <alignment vertical="center"/>
    </xf>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18" fillId="0" borderId="0" xfId="177" applyFont="1" applyFill="1" applyBorder="1" applyAlignment="1" applyProtection="1"/>
    <xf numFmtId="0" fontId="9" fillId="2" borderId="18" xfId="0" applyFont="1" applyFill="1" applyBorder="1"/>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9" fillId="2" borderId="0" xfId="0" applyFont="1" applyFill="1"/>
    <xf numFmtId="0" fontId="19"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2" fontId="13" fillId="2" borderId="9" xfId="0" applyNumberFormat="1" applyFont="1" applyFill="1" applyBorder="1" applyAlignment="1" applyProtection="1">
      <alignment vertical="center"/>
    </xf>
    <xf numFmtId="0" fontId="8" fillId="0" borderId="0" xfId="0" applyFont="1" applyFill="1" applyBorder="1"/>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165" fontId="8" fillId="2" borderId="0" xfId="0" applyNumberFormat="1" applyFont="1" applyFill="1" applyBorder="1" applyAlignment="1" applyProtection="1">
      <alignment vertical="center"/>
    </xf>
    <xf numFmtId="2" fontId="8" fillId="2" borderId="0" xfId="0" applyNumberFormat="1" applyFont="1" applyFill="1" applyBorder="1" applyAlignment="1" applyProtection="1">
      <alignment horizontal="right" vertical="center"/>
    </xf>
    <xf numFmtId="1" fontId="8" fillId="2" borderId="0" xfId="0" applyNumberFormat="1" applyFont="1" applyFill="1" applyBorder="1" applyAlignment="1" applyProtection="1">
      <alignment horizontal="right" vertical="center"/>
    </xf>
    <xf numFmtId="10" fontId="8" fillId="2" borderId="0" xfId="0" applyNumberFormat="1" applyFont="1" applyFill="1" applyBorder="1" applyAlignment="1" applyProtection="1">
      <alignment horizontal="left" vertical="center" indent="2"/>
    </xf>
    <xf numFmtId="0" fontId="8" fillId="2" borderId="0" xfId="0" applyFont="1" applyFill="1" applyBorder="1"/>
    <xf numFmtId="164" fontId="8" fillId="2" borderId="18" xfId="0" applyNumberFormat="1" applyFont="1" applyFill="1" applyBorder="1" applyAlignment="1" applyProtection="1">
      <alignment horizontal="right" vertical="center"/>
    </xf>
    <xf numFmtId="0" fontId="13" fillId="2" borderId="17" xfId="0" applyFont="1" applyFill="1" applyBorder="1"/>
    <xf numFmtId="0" fontId="13" fillId="2" borderId="7" xfId="0" applyFont="1" applyFill="1" applyBorder="1"/>
    <xf numFmtId="0" fontId="13" fillId="2" borderId="16" xfId="0" applyFont="1" applyFill="1" applyBorder="1"/>
    <xf numFmtId="0" fontId="15" fillId="2" borderId="9" xfId="0" applyFont="1" applyFill="1" applyBorder="1"/>
    <xf numFmtId="164" fontId="9" fillId="2" borderId="21" xfId="0" applyNumberFormat="1" applyFont="1" applyFill="1" applyBorder="1"/>
    <xf numFmtId="0" fontId="14" fillId="2" borderId="0" xfId="0" applyFont="1" applyFill="1" applyBorder="1"/>
    <xf numFmtId="2" fontId="9" fillId="2" borderId="0" xfId="0" applyNumberFormat="1" applyFont="1" applyFill="1" applyBorder="1"/>
    <xf numFmtId="164" fontId="9" fillId="2" borderId="20" xfId="0" applyNumberFormat="1" applyFont="1" applyFill="1" applyBorder="1"/>
    <xf numFmtId="164" fontId="9" fillId="2" borderId="0" xfId="0" applyNumberFormat="1" applyFont="1" applyFill="1" applyBorder="1"/>
    <xf numFmtId="0" fontId="19" fillId="2" borderId="19" xfId="0" applyFont="1" applyFill="1" applyBorder="1"/>
    <xf numFmtId="0" fontId="9" fillId="2" borderId="5" xfId="0" applyFont="1" applyFill="1" applyBorder="1"/>
    <xf numFmtId="0" fontId="7"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horizontal="left" vertical="center"/>
    </xf>
    <xf numFmtId="0" fontId="13" fillId="2" borderId="9" xfId="0" applyNumberFormat="1" applyFont="1" applyFill="1" applyBorder="1" applyAlignment="1" applyProtection="1">
      <alignment vertical="center"/>
    </xf>
    <xf numFmtId="0" fontId="6" fillId="0" borderId="0" xfId="0" applyFont="1" applyFill="1" applyBorder="1"/>
    <xf numFmtId="0" fontId="5" fillId="0" borderId="0" xfId="0" applyFont="1" applyFill="1" applyBorder="1"/>
    <xf numFmtId="1" fontId="8" fillId="2" borderId="18" xfId="0" applyNumberFormat="1" applyFont="1" applyFill="1" applyBorder="1" applyAlignment="1" applyProtection="1">
      <alignment horizontal="right" vertical="center"/>
    </xf>
    <xf numFmtId="0" fontId="4" fillId="0" borderId="0" xfId="0" applyFont="1" applyFill="1" applyBorder="1"/>
    <xf numFmtId="0" fontId="4" fillId="2" borderId="18" xfId="0" applyFont="1" applyFill="1" applyBorder="1"/>
    <xf numFmtId="0" fontId="3" fillId="0" borderId="0" xfId="0" applyFont="1" applyFill="1" applyBorder="1"/>
    <xf numFmtId="2" fontId="8" fillId="2" borderId="0" xfId="0" applyNumberFormat="1" applyFont="1" applyFill="1" applyBorder="1" applyAlignment="1" applyProtection="1">
      <alignment vertical="center"/>
    </xf>
    <xf numFmtId="164" fontId="8" fillId="2" borderId="0" xfId="0" applyNumberFormat="1" applyFont="1" applyFill="1" applyBorder="1" applyAlignment="1" applyProtection="1">
      <alignment horizontal="right" vertical="center"/>
    </xf>
    <xf numFmtId="0" fontId="2" fillId="0" borderId="0" xfId="0" applyNumberFormat="1" applyFont="1" applyFill="1" applyBorder="1" applyAlignment="1" applyProtection="1">
      <alignment horizontal="left" vertical="center"/>
    </xf>
    <xf numFmtId="49" fontId="2" fillId="0" borderId="0" xfId="0" applyNumberFormat="1" applyFont="1" applyFill="1" applyBorder="1"/>
    <xf numFmtId="164" fontId="8" fillId="0" borderId="18" xfId="0" applyNumberFormat="1" applyFont="1" applyFill="1" applyBorder="1" applyAlignment="1" applyProtection="1">
      <alignment horizontal="right" vertical="center"/>
    </xf>
    <xf numFmtId="0" fontId="2" fillId="2" borderId="0" xfId="0" applyFont="1" applyFill="1"/>
    <xf numFmtId="0" fontId="13" fillId="2" borderId="3" xfId="0" applyFont="1" applyFill="1" applyBorder="1"/>
    <xf numFmtId="0" fontId="13" fillId="2" borderId="15" xfId="0" applyFont="1" applyFill="1" applyBorder="1"/>
    <xf numFmtId="0" fontId="13" fillId="2" borderId="19" xfId="0" applyFont="1" applyFill="1" applyBorder="1"/>
    <xf numFmtId="0" fontId="2" fillId="2" borderId="6" xfId="0" applyFont="1" applyFill="1" applyBorder="1"/>
    <xf numFmtId="0" fontId="2" fillId="2" borderId="0" xfId="0" applyFont="1" applyFill="1" applyBorder="1"/>
    <xf numFmtId="0" fontId="2" fillId="2" borderId="5" xfId="0" applyFont="1" applyFill="1" applyBorder="1"/>
    <xf numFmtId="0" fontId="0" fillId="2" borderId="0" xfId="0" applyFill="1" applyBorder="1"/>
    <xf numFmtId="49" fontId="24" fillId="0" borderId="0" xfId="0" applyNumberFormat="1" applyFont="1" applyBorder="1"/>
    <xf numFmtId="0" fontId="0" fillId="0" borderId="0" xfId="0" applyBorder="1"/>
    <xf numFmtId="0" fontId="2" fillId="2" borderId="10" xfId="0" applyFont="1" applyFill="1" applyBorder="1"/>
    <xf numFmtId="0" fontId="2" fillId="2" borderId="11" xfId="0" applyFont="1" applyFill="1" applyBorder="1"/>
    <xf numFmtId="0" fontId="2" fillId="2" borderId="12" xfId="0" applyFont="1" applyFill="1" applyBorder="1"/>
    <xf numFmtId="165" fontId="8" fillId="2" borderId="18" xfId="0" applyNumberFormat="1" applyFont="1" applyFill="1" applyBorder="1" applyAlignment="1" applyProtection="1">
      <alignment vertical="center"/>
    </xf>
    <xf numFmtId="0" fontId="20" fillId="2" borderId="15" xfId="0" applyFont="1" applyFill="1" applyBorder="1"/>
    <xf numFmtId="0" fontId="20" fillId="2" borderId="5" xfId="0" applyFont="1" applyFill="1" applyBorder="1"/>
    <xf numFmtId="0" fontId="21" fillId="2" borderId="19" xfId="0" applyFont="1" applyFill="1" applyBorder="1"/>
    <xf numFmtId="17" fontId="20" fillId="2" borderId="0" xfId="0" applyNumberFormat="1" applyFont="1" applyFill="1" applyBorder="1"/>
    <xf numFmtId="0" fontId="20" fillId="2" borderId="10" xfId="0" applyFont="1" applyFill="1" applyBorder="1"/>
    <xf numFmtId="0" fontId="20" fillId="2" borderId="11" xfId="0" applyFont="1" applyFill="1" applyBorder="1"/>
    <xf numFmtId="49" fontId="20" fillId="2" borderId="11" xfId="0" applyNumberFormat="1" applyFont="1" applyFill="1" applyBorder="1"/>
    <xf numFmtId="0" fontId="20" fillId="2" borderId="12" xfId="0" applyFont="1" applyFill="1" applyBorder="1"/>
    <xf numFmtId="1" fontId="8" fillId="2" borderId="18" xfId="0" applyNumberFormat="1" applyFont="1" applyFill="1" applyBorder="1"/>
    <xf numFmtId="0" fontId="0" fillId="2" borderId="13" xfId="0" applyFill="1" applyBorder="1"/>
    <xf numFmtId="0" fontId="1" fillId="2" borderId="0" xfId="0" applyFont="1" applyFill="1"/>
    <xf numFmtId="0" fontId="0" fillId="2" borderId="8" xfId="0" applyFill="1" applyBorder="1"/>
    <xf numFmtId="0" fontId="1" fillId="2" borderId="9" xfId="0" applyFont="1" applyFill="1" applyBorder="1"/>
    <xf numFmtId="0" fontId="0" fillId="2" borderId="14" xfId="0" applyFill="1" applyBorder="1"/>
    <xf numFmtId="0" fontId="14" fillId="3" borderId="0" xfId="0" applyFont="1" applyFill="1"/>
    <xf numFmtId="0" fontId="1" fillId="2" borderId="2" xfId="0" applyFont="1" applyFill="1" applyBorder="1"/>
    <xf numFmtId="0" fontId="1" fillId="2" borderId="13" xfId="0" applyFont="1" applyFill="1" applyBorder="1"/>
    <xf numFmtId="0" fontId="1" fillId="2" borderId="8" xfId="0" applyFont="1" applyFill="1" applyBorder="1"/>
    <xf numFmtId="0" fontId="23" fillId="2" borderId="0" xfId="0" applyFont="1" applyFill="1"/>
    <xf numFmtId="0" fontId="1" fillId="2" borderId="18" xfId="0" applyFont="1" applyFill="1" applyBorder="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2" borderId="7" xfId="0" applyFont="1" applyFill="1" applyBorder="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2" borderId="1" xfId="0" applyFont="1" applyFill="1" applyBorder="1"/>
    <xf numFmtId="0" fontId="1" fillId="2" borderId="14" xfId="0" applyFont="1" applyFill="1" applyBorder="1"/>
    <xf numFmtId="0" fontId="1" fillId="2" borderId="0" xfId="0" applyFont="1" applyFill="1" applyBorder="1"/>
    <xf numFmtId="0" fontId="0" fillId="2" borderId="0" xfId="0" applyFill="1"/>
    <xf numFmtId="165" fontId="1" fillId="2" borderId="0" xfId="0" applyNumberFormat="1" applyFont="1" applyFill="1" applyBorder="1" applyAlignment="1" applyProtection="1">
      <alignment vertical="center"/>
    </xf>
    <xf numFmtId="0" fontId="15" fillId="2" borderId="0" xfId="0" applyFont="1" applyFill="1" applyBorder="1"/>
    <xf numFmtId="0" fontId="8" fillId="2" borderId="0" xfId="0" applyNumberFormat="1" applyFont="1" applyFill="1" applyBorder="1" applyAlignment="1" applyProtection="1">
      <alignment horizontal="left" vertical="center" indent="2"/>
    </xf>
    <xf numFmtId="165" fontId="3" fillId="2" borderId="0" xfId="0" applyNumberFormat="1" applyFont="1" applyFill="1" applyBorder="1" applyAlignment="1" applyProtection="1">
      <alignment vertical="center"/>
    </xf>
    <xf numFmtId="0" fontId="4" fillId="2" borderId="0" xfId="0" applyFont="1" applyFill="1" applyBorder="1" applyAlignment="1">
      <alignment horizontal="left" indent="1"/>
    </xf>
    <xf numFmtId="0" fontId="1" fillId="2" borderId="0" xfId="0" applyFont="1" applyFill="1" applyBorder="1" applyAlignment="1">
      <alignment horizontal="left" indent="1"/>
    </xf>
    <xf numFmtId="0" fontId="1" fillId="2" borderId="0" xfId="0" applyNumberFormat="1" applyFont="1" applyFill="1" applyBorder="1" applyAlignment="1" applyProtection="1">
      <alignment horizontal="left" vertical="center" indent="1"/>
    </xf>
    <xf numFmtId="0" fontId="4" fillId="0" borderId="0" xfId="0" applyFont="1" applyFill="1" applyBorder="1" applyAlignment="1">
      <alignment horizontal="left"/>
    </xf>
    <xf numFmtId="0" fontId="1" fillId="0" borderId="0" xfId="0" applyFont="1" applyFill="1" applyBorder="1" applyAlignment="1">
      <alignment horizontal="left"/>
    </xf>
    <xf numFmtId="0" fontId="20" fillId="2" borderId="18" xfId="0" applyFont="1" applyFill="1" applyBorder="1"/>
    <xf numFmtId="0" fontId="1" fillId="2" borderId="20" xfId="0" applyFont="1" applyFill="1" applyBorder="1"/>
    <xf numFmtId="0" fontId="25" fillId="0" borderId="18" xfId="0" applyFont="1" applyBorder="1"/>
    <xf numFmtId="0" fontId="8" fillId="2" borderId="0" xfId="0" applyNumberFormat="1" applyFont="1" applyFill="1" applyBorder="1" applyAlignment="1" applyProtection="1">
      <alignment horizontal="left" vertical="center" indent="1"/>
    </xf>
    <xf numFmtId="0" fontId="8" fillId="2" borderId="15" xfId="0" applyFont="1" applyFill="1" applyBorder="1"/>
    <xf numFmtId="0" fontId="13" fillId="2" borderId="5" xfId="0" applyFont="1" applyFill="1" applyBorder="1"/>
    <xf numFmtId="0" fontId="8" fillId="2" borderId="5" xfId="0" applyFont="1" applyFill="1" applyBorder="1"/>
    <xf numFmtId="0" fontId="8" fillId="2" borderId="0" xfId="0" applyFont="1" applyFill="1" applyBorder="1" applyAlignment="1">
      <alignment horizontal="left" indent="1"/>
    </xf>
    <xf numFmtId="2" fontId="8" fillId="2" borderId="0" xfId="0" applyNumberFormat="1" applyFont="1" applyFill="1" applyBorder="1"/>
    <xf numFmtId="0" fontId="8" fillId="2" borderId="10" xfId="0" applyFont="1" applyFill="1" applyBorder="1"/>
    <xf numFmtId="0" fontId="8" fillId="2" borderId="11" xfId="0" applyFont="1" applyFill="1" applyBorder="1"/>
    <xf numFmtId="2" fontId="8" fillId="2" borderId="11" xfId="0" applyNumberFormat="1" applyFont="1" applyFill="1" applyBorder="1"/>
    <xf numFmtId="0" fontId="8" fillId="2" borderId="12" xfId="0" applyFont="1" applyFill="1" applyBorder="1"/>
    <xf numFmtId="0" fontId="13" fillId="0" borderId="22" xfId="0" applyFont="1" applyBorder="1"/>
    <xf numFmtId="0" fontId="0" fillId="0" borderId="22" xfId="0" applyBorder="1"/>
    <xf numFmtId="0" fontId="0" fillId="10" borderId="23" xfId="0" applyFill="1" applyBorder="1" applyAlignment="1">
      <alignment horizontal="center" vertical="center"/>
    </xf>
    <xf numFmtId="0" fontId="0" fillId="10" borderId="22" xfId="0" applyFill="1" applyBorder="1" applyAlignment="1">
      <alignment horizontal="center" vertical="center"/>
    </xf>
    <xf numFmtId="0" fontId="0" fillId="0" borderId="22" xfId="0" applyBorder="1" applyAlignment="1">
      <alignment horizontal="center" vertical="center"/>
    </xf>
    <xf numFmtId="0" fontId="0" fillId="0" borderId="0" xfId="0" applyAlignment="1">
      <alignment horizontal="center" vertical="center"/>
    </xf>
    <xf numFmtId="0" fontId="0" fillId="13" borderId="22" xfId="0" applyFill="1" applyBorder="1" applyAlignment="1">
      <alignment horizontal="center" vertical="center"/>
    </xf>
    <xf numFmtId="1" fontId="1" fillId="2" borderId="0" xfId="0" applyNumberFormat="1" applyFont="1" applyFill="1" applyBorder="1" applyAlignment="1" applyProtection="1">
      <alignment vertical="center"/>
    </xf>
    <xf numFmtId="2" fontId="1" fillId="2" borderId="0" xfId="0" applyNumberFormat="1" applyFont="1" applyFill="1" applyBorder="1" applyAlignment="1" applyProtection="1">
      <alignment horizontal="right" vertical="center"/>
    </xf>
    <xf numFmtId="1" fontId="1" fillId="2" borderId="0" xfId="0" applyNumberFormat="1" applyFont="1" applyFill="1" applyBorder="1" applyAlignment="1" applyProtection="1">
      <alignment horizontal="right" vertical="center"/>
    </xf>
    <xf numFmtId="1" fontId="1" fillId="2" borderId="18" xfId="0" applyNumberFormat="1" applyFont="1" applyFill="1" applyBorder="1" applyAlignment="1" applyProtection="1">
      <alignment horizontal="right" vertical="center"/>
    </xf>
    <xf numFmtId="1" fontId="1" fillId="2" borderId="18" xfId="0" applyNumberFormat="1" applyFont="1" applyFill="1" applyBorder="1" applyAlignment="1" applyProtection="1">
      <alignment vertical="center"/>
    </xf>
    <xf numFmtId="2" fontId="1" fillId="2" borderId="0" xfId="0" applyNumberFormat="1" applyFont="1" applyFill="1" applyBorder="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13"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8" xfId="0" applyFont="1" applyFill="1" applyBorder="1" applyAlignment="1">
      <alignment horizontal="left" vertical="top" wrapText="1"/>
    </xf>
    <xf numFmtId="0" fontId="22" fillId="4" borderId="1" xfId="0" applyFont="1" applyFill="1" applyBorder="1" applyAlignment="1">
      <alignment horizontal="left" vertical="top" wrapText="1"/>
    </xf>
    <xf numFmtId="0" fontId="22" fillId="4" borderId="9" xfId="0" applyFont="1" applyFill="1" applyBorder="1" applyAlignment="1">
      <alignment horizontal="left" vertical="top" wrapText="1"/>
    </xf>
    <xf numFmtId="0" fontId="22" fillId="4" borderId="14" xfId="0" applyFont="1" applyFill="1" applyBorder="1" applyAlignment="1">
      <alignment horizontal="left" vertical="top" wrapText="1"/>
    </xf>
  </cellXfs>
  <cellStyles count="2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812800</xdr:colOff>
      <xdr:row>4</xdr:row>
      <xdr:rowOff>127000</xdr:rowOff>
    </xdr:from>
    <xdr:to>
      <xdr:col>9</xdr:col>
      <xdr:colOff>4826000</xdr:colOff>
      <xdr:row>23</xdr:row>
      <xdr:rowOff>76200</xdr:rowOff>
    </xdr:to>
    <xdr:pic>
      <xdr:nvPicPr>
        <xdr:cNvPr id="8" name="Picture 7">
          <a:extLst>
            <a:ext uri="{FF2B5EF4-FFF2-40B4-BE49-F238E27FC236}">
              <a16:creationId xmlns:a16="http://schemas.microsoft.com/office/drawing/2014/main" id="{47C2F3D5-E74D-F04F-B242-E21DF70D2B64}"/>
            </a:ext>
          </a:extLst>
        </xdr:cNvPr>
        <xdr:cNvPicPr>
          <a:picLocks noChangeAspect="1"/>
        </xdr:cNvPicPr>
      </xdr:nvPicPr>
      <xdr:blipFill>
        <a:blip xmlns:r="http://schemas.openxmlformats.org/officeDocument/2006/relationships" r:embed="rId1"/>
        <a:stretch>
          <a:fillRect/>
        </a:stretch>
      </xdr:blipFill>
      <xdr:spPr>
        <a:xfrm>
          <a:off x="8191500" y="952500"/>
          <a:ext cx="6743700" cy="3810000"/>
        </a:xfrm>
        <a:prstGeom prst="rect">
          <a:avLst/>
        </a:prstGeom>
      </xdr:spPr>
    </xdr:pic>
    <xdr:clientData/>
  </xdr:twoCellAnchor>
  <xdr:twoCellAnchor editAs="oneCell">
    <xdr:from>
      <xdr:col>2</xdr:col>
      <xdr:colOff>561944</xdr:colOff>
      <xdr:row>54</xdr:row>
      <xdr:rowOff>12700</xdr:rowOff>
    </xdr:from>
    <xdr:to>
      <xdr:col>9</xdr:col>
      <xdr:colOff>939799</xdr:colOff>
      <xdr:row>71</xdr:row>
      <xdr:rowOff>0</xdr:rowOff>
    </xdr:to>
    <xdr:pic>
      <xdr:nvPicPr>
        <xdr:cNvPr id="9" name="Picture 8">
          <a:extLst>
            <a:ext uri="{FF2B5EF4-FFF2-40B4-BE49-F238E27FC236}">
              <a16:creationId xmlns:a16="http://schemas.microsoft.com/office/drawing/2014/main" id="{DB13BF12-1EC8-1F41-A0F7-18FE88596073}"/>
            </a:ext>
          </a:extLst>
        </xdr:cNvPr>
        <xdr:cNvPicPr>
          <a:picLocks noChangeAspect="1"/>
        </xdr:cNvPicPr>
      </xdr:nvPicPr>
      <xdr:blipFill>
        <a:blip xmlns:r="http://schemas.openxmlformats.org/officeDocument/2006/relationships" r:embed="rId2"/>
        <a:stretch>
          <a:fillRect/>
        </a:stretch>
      </xdr:blipFill>
      <xdr:spPr>
        <a:xfrm>
          <a:off x="1146144" y="11607800"/>
          <a:ext cx="9902855" cy="3441700"/>
        </a:xfrm>
        <a:prstGeom prst="rect">
          <a:avLst/>
        </a:prstGeom>
      </xdr:spPr>
    </xdr:pic>
    <xdr:clientData/>
  </xdr:twoCellAnchor>
  <xdr:twoCellAnchor editAs="oneCell">
    <xdr:from>
      <xdr:col>9</xdr:col>
      <xdr:colOff>1398814</xdr:colOff>
      <xdr:row>43</xdr:row>
      <xdr:rowOff>154781</xdr:rowOff>
    </xdr:from>
    <xdr:to>
      <xdr:col>9</xdr:col>
      <xdr:colOff>6342743</xdr:colOff>
      <xdr:row>70</xdr:row>
      <xdr:rowOff>117929</xdr:rowOff>
    </xdr:to>
    <xdr:pic>
      <xdr:nvPicPr>
        <xdr:cNvPr id="10" name="Picture 9">
          <a:extLst>
            <a:ext uri="{FF2B5EF4-FFF2-40B4-BE49-F238E27FC236}">
              <a16:creationId xmlns:a16="http://schemas.microsoft.com/office/drawing/2014/main" id="{9B7BBDDE-5AB5-FB4D-AC03-80783E39A2F4}"/>
            </a:ext>
          </a:extLst>
        </xdr:cNvPr>
        <xdr:cNvPicPr>
          <a:picLocks noChangeAspect="1"/>
        </xdr:cNvPicPr>
      </xdr:nvPicPr>
      <xdr:blipFill rotWithShape="1">
        <a:blip xmlns:r="http://schemas.openxmlformats.org/officeDocument/2006/relationships" r:embed="rId3"/>
        <a:srcRect l="1320" t="986" r="27650" b="8519"/>
        <a:stretch/>
      </xdr:blipFill>
      <xdr:spPr>
        <a:xfrm>
          <a:off x="11508014" y="9514681"/>
          <a:ext cx="4943929" cy="54495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25"/>
  <sheetViews>
    <sheetView workbookViewId="0">
      <selection activeCell="H23" sqref="H23"/>
    </sheetView>
  </sheetViews>
  <sheetFormatPr baseColWidth="10" defaultColWidth="10.7109375" defaultRowHeight="16"/>
  <cols>
    <col min="1" max="1" width="3.42578125" style="22" customWidth="1"/>
    <col min="2" max="2" width="9.140625" style="14" customWidth="1"/>
    <col min="3" max="3" width="48.7109375" style="14" customWidth="1"/>
    <col min="4" max="16384" width="10.7109375" style="14"/>
  </cols>
  <sheetData>
    <row r="1" spans="1:5" s="20" customFormat="1">
      <c r="A1" s="18"/>
      <c r="B1" s="19"/>
      <c r="C1" s="19"/>
    </row>
    <row r="2" spans="1:5" ht="21">
      <c r="A2" s="1"/>
      <c r="B2" s="21" t="s">
        <v>16</v>
      </c>
      <c r="C2" s="21"/>
    </row>
    <row r="3" spans="1:5">
      <c r="A3" s="1"/>
      <c r="B3" s="6"/>
      <c r="C3" s="6"/>
    </row>
    <row r="4" spans="1:5">
      <c r="A4" s="1"/>
      <c r="B4" s="2" t="s">
        <v>17</v>
      </c>
      <c r="C4" s="3" t="s">
        <v>99</v>
      </c>
      <c r="D4" s="118"/>
      <c r="E4" s="119"/>
    </row>
    <row r="5" spans="1:5">
      <c r="A5" s="1"/>
      <c r="B5" s="4" t="s">
        <v>59</v>
      </c>
      <c r="C5" s="119" t="s">
        <v>98</v>
      </c>
      <c r="D5" s="120"/>
      <c r="E5" s="119"/>
    </row>
    <row r="6" spans="1:5">
      <c r="A6" s="1"/>
      <c r="B6" s="5" t="s">
        <v>19</v>
      </c>
      <c r="C6" s="121" t="s">
        <v>20</v>
      </c>
      <c r="D6" s="122"/>
      <c r="E6" s="119"/>
    </row>
    <row r="7" spans="1:5">
      <c r="A7" s="1"/>
      <c r="B7" s="123"/>
      <c r="C7" s="123"/>
      <c r="D7" s="119"/>
      <c r="E7" s="119"/>
    </row>
    <row r="8" spans="1:5">
      <c r="A8" s="1"/>
      <c r="B8" s="70" t="s">
        <v>60</v>
      </c>
      <c r="C8" s="124"/>
      <c r="D8" s="125"/>
      <c r="E8" s="119"/>
    </row>
    <row r="9" spans="1:5">
      <c r="A9" s="1"/>
      <c r="B9" s="71"/>
      <c r="C9" s="119"/>
      <c r="D9" s="126"/>
      <c r="E9" s="119"/>
    </row>
    <row r="10" spans="1:5">
      <c r="A10" s="1"/>
      <c r="B10" s="71" t="s">
        <v>61</v>
      </c>
      <c r="C10" s="127" t="s">
        <v>62</v>
      </c>
      <c r="D10" s="126"/>
      <c r="E10" s="119"/>
    </row>
    <row r="11" spans="1:5" ht="17" thickBot="1">
      <c r="A11" s="1"/>
      <c r="B11" s="71"/>
      <c r="C11" s="17" t="s">
        <v>63</v>
      </c>
      <c r="D11" s="126"/>
      <c r="E11" s="119"/>
    </row>
    <row r="12" spans="1:5" ht="17" thickBot="1">
      <c r="A12" s="1"/>
      <c r="B12" s="71"/>
      <c r="C12" s="128" t="s">
        <v>64</v>
      </c>
      <c r="D12" s="126"/>
      <c r="E12" s="119"/>
    </row>
    <row r="13" spans="1:5">
      <c r="A13" s="1"/>
      <c r="B13" s="71"/>
      <c r="C13" s="119" t="s">
        <v>65</v>
      </c>
      <c r="D13" s="126"/>
      <c r="E13" s="119"/>
    </row>
    <row r="14" spans="1:5">
      <c r="A14" s="1"/>
      <c r="B14" s="71"/>
      <c r="C14" s="119"/>
      <c r="D14" s="126"/>
      <c r="E14" s="119"/>
    </row>
    <row r="15" spans="1:5">
      <c r="A15" s="1"/>
      <c r="B15" s="71" t="s">
        <v>66</v>
      </c>
      <c r="C15" s="129" t="s">
        <v>67</v>
      </c>
      <c r="D15" s="126"/>
      <c r="E15" s="119"/>
    </row>
    <row r="16" spans="1:5">
      <c r="A16" s="1"/>
      <c r="B16" s="71"/>
      <c r="C16" s="130" t="s">
        <v>68</v>
      </c>
      <c r="D16" s="126"/>
      <c r="E16" s="119"/>
    </row>
    <row r="17" spans="1:5">
      <c r="A17" s="1"/>
      <c r="B17" s="71"/>
      <c r="C17" s="131" t="s">
        <v>69</v>
      </c>
      <c r="D17" s="126"/>
      <c r="E17" s="119"/>
    </row>
    <row r="18" spans="1:5">
      <c r="A18" s="1"/>
      <c r="B18" s="71"/>
      <c r="C18" s="132" t="s">
        <v>70</v>
      </c>
      <c r="D18" s="126"/>
      <c r="E18" s="119"/>
    </row>
    <row r="19" spans="1:5">
      <c r="A19" s="1"/>
      <c r="B19" s="133"/>
      <c r="C19" s="134" t="s">
        <v>71</v>
      </c>
      <c r="D19" s="126"/>
      <c r="E19" s="119"/>
    </row>
    <row r="20" spans="1:5">
      <c r="A20" s="1"/>
      <c r="B20" s="133"/>
      <c r="C20" s="135" t="s">
        <v>72</v>
      </c>
      <c r="D20" s="126"/>
      <c r="E20" s="119"/>
    </row>
    <row r="21" spans="1:5">
      <c r="A21" s="1"/>
      <c r="B21" s="133"/>
      <c r="C21" s="136" t="s">
        <v>73</v>
      </c>
      <c r="D21" s="126"/>
      <c r="E21" s="119"/>
    </row>
    <row r="22" spans="1:5">
      <c r="A22" s="1"/>
      <c r="B22" s="133"/>
      <c r="C22" s="137" t="s">
        <v>74</v>
      </c>
      <c r="D22" s="126"/>
      <c r="E22" s="119"/>
    </row>
    <row r="23" spans="1:5">
      <c r="B23" s="138"/>
      <c r="C23" s="121"/>
      <c r="D23" s="139"/>
      <c r="E23" s="119"/>
    </row>
    <row r="24" spans="1:5">
      <c r="B24" s="119"/>
      <c r="C24" s="119"/>
      <c r="D24" s="119"/>
      <c r="E24" s="119"/>
    </row>
    <row r="25" spans="1:5">
      <c r="B25" s="119"/>
      <c r="C25" s="119"/>
      <c r="D25" s="119"/>
      <c r="E25" s="11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0"/>
  <sheetViews>
    <sheetView tabSelected="1" workbookViewId="0">
      <selection activeCell="D52" sqref="D52"/>
    </sheetView>
  </sheetViews>
  <sheetFormatPr baseColWidth="10" defaultColWidth="10.7109375" defaultRowHeight="16"/>
  <cols>
    <col min="1" max="1" width="3.28515625" style="30" customWidth="1"/>
    <col min="2" max="2" width="3.7109375" style="30" customWidth="1"/>
    <col min="3" max="3" width="46" style="30" customWidth="1"/>
    <col min="4" max="4" width="12.7109375" style="30" customWidth="1"/>
    <col min="5" max="5" width="17.42578125" style="30" customWidth="1"/>
    <col min="6" max="6" width="4.42578125" style="30" customWidth="1"/>
    <col min="7" max="7" width="45" style="30" customWidth="1"/>
    <col min="8" max="8" width="5.140625" style="30" customWidth="1"/>
    <col min="9" max="9" width="75" style="30" customWidth="1"/>
    <col min="10" max="10" width="5.42578125" style="30" customWidth="1"/>
    <col min="11" max="16384" width="10.7109375" style="30"/>
  </cols>
  <sheetData>
    <row r="1" spans="2:11">
      <c r="D1" s="28"/>
      <c r="E1" s="28"/>
      <c r="F1" s="28"/>
      <c r="G1" s="28"/>
    </row>
    <row r="2" spans="2:11">
      <c r="B2" s="177" t="s">
        <v>96</v>
      </c>
      <c r="C2" s="178"/>
      <c r="D2" s="178"/>
      <c r="E2" s="179"/>
      <c r="F2" s="28"/>
      <c r="G2" s="28"/>
    </row>
    <row r="3" spans="2:11">
      <c r="B3" s="180"/>
      <c r="C3" s="181"/>
      <c r="D3" s="181"/>
      <c r="E3" s="182"/>
      <c r="F3" s="28"/>
      <c r="G3" s="28"/>
    </row>
    <row r="4" spans="2:11" ht="38" customHeight="1">
      <c r="B4" s="183"/>
      <c r="C4" s="184"/>
      <c r="D4" s="184"/>
      <c r="E4" s="185"/>
      <c r="F4" s="28"/>
      <c r="G4" s="28"/>
    </row>
    <row r="5" spans="2:11" ht="17" thickBot="1">
      <c r="D5" s="28"/>
    </row>
    <row r="6" spans="2:11">
      <c r="B6" s="31"/>
      <c r="C6" s="13"/>
      <c r="D6" s="13"/>
      <c r="E6" s="13"/>
      <c r="F6" s="13"/>
      <c r="G6" s="13"/>
      <c r="H6" s="13"/>
      <c r="I6" s="13"/>
      <c r="J6" s="32"/>
    </row>
    <row r="7" spans="2:11" s="37" customFormat="1" ht="19">
      <c r="B7" s="72"/>
      <c r="C7" s="12" t="s">
        <v>30</v>
      </c>
      <c r="D7" s="73" t="s">
        <v>13</v>
      </c>
      <c r="E7" s="12" t="s">
        <v>6</v>
      </c>
      <c r="F7" s="12"/>
      <c r="G7" s="12" t="s">
        <v>12</v>
      </c>
      <c r="H7" s="12"/>
      <c r="I7" s="12" t="s">
        <v>0</v>
      </c>
      <c r="J7" s="79"/>
    </row>
    <row r="8" spans="2:11" s="37" customFormat="1" ht="19">
      <c r="B8" s="16"/>
      <c r="C8" s="11"/>
      <c r="D8" s="24"/>
      <c r="E8" s="11"/>
      <c r="F8" s="11"/>
      <c r="G8" s="11"/>
      <c r="H8" s="11"/>
      <c r="I8" s="11"/>
      <c r="J8" s="38"/>
    </row>
    <row r="9" spans="2:11" s="37" customFormat="1" ht="20" thickBot="1">
      <c r="B9" s="16"/>
      <c r="C9" s="11" t="s">
        <v>80</v>
      </c>
      <c r="D9" s="24"/>
      <c r="E9" s="11"/>
      <c r="F9" s="11"/>
      <c r="G9" s="11"/>
      <c r="H9" s="11"/>
      <c r="I9" s="11"/>
      <c r="J9" s="38"/>
    </row>
    <row r="10" spans="2:11" s="37" customFormat="1" ht="20" thickBot="1">
      <c r="B10" s="16"/>
      <c r="C10" s="149" t="s">
        <v>82</v>
      </c>
      <c r="D10" s="15" t="s">
        <v>4</v>
      </c>
      <c r="E10" s="39">
        <f>'Research data'!G7</f>
        <v>0.2040816326530612</v>
      </c>
      <c r="F10" s="29"/>
      <c r="G10" s="29"/>
      <c r="H10" s="23"/>
      <c r="I10" s="151" t="s">
        <v>101</v>
      </c>
      <c r="J10" s="38"/>
    </row>
    <row r="11" spans="2:11" s="37" customFormat="1" ht="20" thickBot="1">
      <c r="B11" s="16"/>
      <c r="C11" s="150" t="s">
        <v>110</v>
      </c>
      <c r="D11" s="15" t="s">
        <v>4</v>
      </c>
      <c r="E11" s="39">
        <f>'Research data'!G8</f>
        <v>0.79591836734693877</v>
      </c>
      <c r="F11" s="29"/>
      <c r="G11" s="29"/>
      <c r="H11" s="23"/>
      <c r="I11" s="151" t="s">
        <v>101</v>
      </c>
      <c r="J11" s="38"/>
    </row>
    <row r="12" spans="2:11" s="37" customFormat="1" ht="20" thickBot="1">
      <c r="B12" s="16"/>
      <c r="C12" s="87" t="s">
        <v>83</v>
      </c>
      <c r="D12" s="15" t="s">
        <v>4</v>
      </c>
      <c r="E12" s="39">
        <v>1</v>
      </c>
      <c r="F12" s="29"/>
      <c r="G12" s="29"/>
      <c r="H12" s="23"/>
      <c r="I12" s="128" t="s">
        <v>112</v>
      </c>
      <c r="J12" s="38"/>
    </row>
    <row r="13" spans="2:11" s="37" customFormat="1" ht="20" thickBot="1">
      <c r="B13" s="16"/>
      <c r="C13" s="93" t="s">
        <v>90</v>
      </c>
      <c r="D13" s="15" t="s">
        <v>91</v>
      </c>
      <c r="E13" s="94">
        <v>0</v>
      </c>
      <c r="F13" s="92"/>
      <c r="G13" s="29"/>
      <c r="H13" s="23"/>
      <c r="I13" s="128" t="s">
        <v>112</v>
      </c>
      <c r="J13" s="38"/>
    </row>
    <row r="14" spans="2:11" s="37" customFormat="1" ht="20" thickBot="1">
      <c r="B14" s="16"/>
      <c r="C14" s="93" t="s">
        <v>92</v>
      </c>
      <c r="D14" s="15" t="s">
        <v>93</v>
      </c>
      <c r="E14" s="94">
        <v>154736.84210526317</v>
      </c>
      <c r="F14" s="92"/>
      <c r="G14" s="29"/>
      <c r="H14" s="23"/>
      <c r="I14" s="128" t="s">
        <v>112</v>
      </c>
      <c r="J14" s="38"/>
    </row>
    <row r="15" spans="2:11" ht="17" thickBot="1">
      <c r="B15" s="33"/>
      <c r="C15" s="29" t="s">
        <v>32</v>
      </c>
      <c r="D15" s="15" t="s">
        <v>4</v>
      </c>
      <c r="E15" s="39">
        <v>0</v>
      </c>
      <c r="F15" s="29"/>
      <c r="G15" s="29"/>
      <c r="H15" s="29"/>
      <c r="I15" s="128" t="s">
        <v>112</v>
      </c>
      <c r="J15" s="80"/>
      <c r="K15" s="28"/>
    </row>
    <row r="16" spans="2:11" ht="17" thickBot="1">
      <c r="B16" s="33"/>
      <c r="C16" s="29" t="s">
        <v>34</v>
      </c>
      <c r="D16" s="15" t="s">
        <v>4</v>
      </c>
      <c r="E16" s="40">
        <v>0</v>
      </c>
      <c r="F16" s="29"/>
      <c r="G16" s="29"/>
      <c r="H16" s="29"/>
      <c r="I16" s="128" t="s">
        <v>112</v>
      </c>
      <c r="J16" s="80"/>
      <c r="K16" s="28"/>
    </row>
    <row r="17" spans="2:11" ht="17" thickBot="1">
      <c r="B17" s="33"/>
      <c r="C17" s="87" t="s">
        <v>84</v>
      </c>
      <c r="D17" s="15" t="s">
        <v>4</v>
      </c>
      <c r="E17" s="40">
        <v>0</v>
      </c>
      <c r="F17" s="29"/>
      <c r="G17" s="29"/>
      <c r="H17" s="29"/>
      <c r="I17" s="128" t="s">
        <v>112</v>
      </c>
      <c r="J17" s="80"/>
      <c r="K17" s="28"/>
    </row>
    <row r="18" spans="2:11" ht="17" thickBot="1">
      <c r="B18" s="33"/>
      <c r="C18" s="29" t="s">
        <v>9</v>
      </c>
      <c r="D18" s="15" t="s">
        <v>4</v>
      </c>
      <c r="E18" s="40">
        <v>1</v>
      </c>
      <c r="F18" s="29"/>
      <c r="G18" s="29"/>
      <c r="H18" s="29"/>
      <c r="I18" s="128" t="s">
        <v>112</v>
      </c>
      <c r="J18" s="80"/>
      <c r="K18" s="28"/>
    </row>
    <row r="19" spans="2:11" ht="17" thickBot="1">
      <c r="B19" s="33"/>
      <c r="C19" s="29" t="s">
        <v>37</v>
      </c>
      <c r="D19" s="15" t="s">
        <v>4</v>
      </c>
      <c r="E19" s="27">
        <v>0</v>
      </c>
      <c r="F19" s="29"/>
      <c r="G19" s="29"/>
      <c r="H19" s="29"/>
      <c r="I19" s="128" t="s">
        <v>112</v>
      </c>
      <c r="J19" s="80"/>
      <c r="K19" s="28"/>
    </row>
    <row r="20" spans="2:11" ht="17" thickBot="1">
      <c r="B20" s="33"/>
      <c r="C20" s="29" t="s">
        <v>38</v>
      </c>
      <c r="D20" s="15" t="s">
        <v>4</v>
      </c>
      <c r="E20" s="27">
        <v>0</v>
      </c>
      <c r="F20" s="29"/>
      <c r="G20" s="29"/>
      <c r="H20" s="29"/>
      <c r="I20" s="128" t="s">
        <v>112</v>
      </c>
      <c r="J20" s="80"/>
      <c r="K20" s="28"/>
    </row>
    <row r="21" spans="2:11" ht="17" thickBot="1">
      <c r="B21" s="33"/>
      <c r="C21" s="29" t="s">
        <v>39</v>
      </c>
      <c r="D21" s="15" t="s">
        <v>58</v>
      </c>
      <c r="E21" s="40">
        <v>0</v>
      </c>
      <c r="F21" s="29"/>
      <c r="G21" s="29" t="s">
        <v>27</v>
      </c>
      <c r="H21" s="29"/>
      <c r="I21" s="128" t="s">
        <v>112</v>
      </c>
      <c r="J21" s="80"/>
    </row>
    <row r="22" spans="2:11" ht="17" thickBot="1">
      <c r="B22" s="33"/>
      <c r="C22" s="29" t="s">
        <v>40</v>
      </c>
      <c r="D22" s="15" t="s">
        <v>58</v>
      </c>
      <c r="E22" s="39">
        <f>'Research data'!G6</f>
        <v>7.7999999999999996E-3</v>
      </c>
      <c r="F22" s="29"/>
      <c r="G22" s="29" t="s">
        <v>52</v>
      </c>
      <c r="H22" s="29"/>
      <c r="I22" s="151" t="s">
        <v>102</v>
      </c>
      <c r="J22" s="80"/>
    </row>
    <row r="23" spans="2:11">
      <c r="B23" s="33"/>
      <c r="C23" s="68"/>
      <c r="D23" s="75"/>
      <c r="E23" s="76"/>
      <c r="F23" s="28"/>
      <c r="G23" s="68"/>
      <c r="H23" s="28"/>
      <c r="I23" s="28"/>
      <c r="J23" s="80"/>
    </row>
    <row r="24" spans="2:11" ht="17" thickBot="1">
      <c r="B24" s="33"/>
      <c r="C24" s="11" t="s">
        <v>75</v>
      </c>
      <c r="D24" s="75"/>
      <c r="E24" s="76"/>
      <c r="F24" s="28"/>
      <c r="G24" s="68"/>
      <c r="H24" s="28"/>
      <c r="I24" s="28"/>
      <c r="J24" s="80"/>
    </row>
    <row r="25" spans="2:11" ht="17" thickBot="1">
      <c r="B25" s="33"/>
      <c r="C25" s="29" t="s">
        <v>41</v>
      </c>
      <c r="D25" s="15" t="s">
        <v>31</v>
      </c>
      <c r="E25" s="40">
        <f>'Research data'!G16</f>
        <v>11656</v>
      </c>
      <c r="F25" s="29"/>
      <c r="G25" s="29" t="s">
        <v>8</v>
      </c>
      <c r="H25" s="29"/>
      <c r="I25" s="151" t="s">
        <v>102</v>
      </c>
      <c r="J25" s="80"/>
    </row>
    <row r="26" spans="2:11" ht="17" thickBot="1">
      <c r="B26" s="33"/>
      <c r="C26" s="29" t="s">
        <v>42</v>
      </c>
      <c r="D26" s="15" t="s">
        <v>31</v>
      </c>
      <c r="E26" s="40">
        <v>0</v>
      </c>
      <c r="F26" s="29"/>
      <c r="G26" s="29" t="s">
        <v>53</v>
      </c>
      <c r="H26" s="29"/>
      <c r="I26" s="128" t="s">
        <v>111</v>
      </c>
      <c r="J26" s="80"/>
    </row>
    <row r="27" spans="2:11" ht="17" thickBot="1">
      <c r="B27" s="33"/>
      <c r="C27" s="29" t="s">
        <v>11</v>
      </c>
      <c r="D27" s="15" t="s">
        <v>31</v>
      </c>
      <c r="E27" s="40">
        <f>'Research data'!G17</f>
        <v>763</v>
      </c>
      <c r="F27" s="29"/>
      <c r="G27" s="29" t="s">
        <v>23</v>
      </c>
      <c r="H27" s="29"/>
      <c r="I27" s="128" t="s">
        <v>104</v>
      </c>
      <c r="J27" s="80"/>
    </row>
    <row r="28" spans="2:11" ht="17" thickBot="1">
      <c r="B28" s="33"/>
      <c r="C28" s="29" t="s">
        <v>43</v>
      </c>
      <c r="D28" s="15" t="s">
        <v>31</v>
      </c>
      <c r="E28" s="40">
        <v>0</v>
      </c>
      <c r="F28" s="29"/>
      <c r="G28" s="29" t="s">
        <v>26</v>
      </c>
      <c r="H28" s="29"/>
      <c r="I28" s="128" t="s">
        <v>112</v>
      </c>
      <c r="J28" s="80"/>
    </row>
    <row r="29" spans="2:11" ht="17" thickBot="1">
      <c r="B29" s="33"/>
      <c r="C29" s="29" t="s">
        <v>44</v>
      </c>
      <c r="D29" s="15" t="s">
        <v>51</v>
      </c>
      <c r="E29" s="74">
        <v>100</v>
      </c>
      <c r="F29" s="29"/>
      <c r="G29" s="29" t="s">
        <v>54</v>
      </c>
      <c r="H29" s="29"/>
      <c r="I29" s="128" t="s">
        <v>112</v>
      </c>
      <c r="J29" s="80"/>
    </row>
    <row r="30" spans="2:11" ht="17" thickBot="1">
      <c r="B30" s="33"/>
      <c r="C30" s="29" t="s">
        <v>45</v>
      </c>
      <c r="D30" s="15" t="s">
        <v>50</v>
      </c>
      <c r="E30" s="40">
        <v>0</v>
      </c>
      <c r="F30" s="29"/>
      <c r="G30" s="29" t="s">
        <v>55</v>
      </c>
      <c r="H30" s="29"/>
      <c r="I30" s="128" t="s">
        <v>112</v>
      </c>
      <c r="J30" s="80"/>
    </row>
    <row r="31" spans="2:11" ht="17" thickBot="1">
      <c r="B31" s="33"/>
      <c r="C31" s="29" t="s">
        <v>46</v>
      </c>
      <c r="D31" s="15" t="s">
        <v>50</v>
      </c>
      <c r="E31" s="77">
        <v>0</v>
      </c>
      <c r="F31" s="29"/>
      <c r="G31" s="29" t="s">
        <v>56</v>
      </c>
      <c r="H31" s="29"/>
      <c r="I31" s="152" t="s">
        <v>111</v>
      </c>
      <c r="J31" s="80"/>
    </row>
    <row r="32" spans="2:11" ht="17" thickBot="1">
      <c r="B32" s="33"/>
      <c r="C32" s="29" t="s">
        <v>49</v>
      </c>
      <c r="D32" s="15" t="s">
        <v>2</v>
      </c>
      <c r="E32" s="39">
        <v>0.02</v>
      </c>
      <c r="F32" s="29"/>
      <c r="G32" s="29" t="s">
        <v>22</v>
      </c>
      <c r="H32" s="29"/>
      <c r="I32" s="153" t="s">
        <v>97</v>
      </c>
      <c r="J32" s="80"/>
    </row>
    <row r="33" spans="2:10" ht="17" thickBot="1">
      <c r="B33" s="33"/>
      <c r="C33" s="29" t="s">
        <v>36</v>
      </c>
      <c r="D33" s="15" t="s">
        <v>10</v>
      </c>
      <c r="E33" s="40">
        <v>0</v>
      </c>
      <c r="F33" s="29"/>
      <c r="G33" s="29"/>
      <c r="H33" s="29"/>
      <c r="I33" s="27"/>
      <c r="J33" s="80"/>
    </row>
    <row r="34" spans="2:10">
      <c r="B34" s="33"/>
      <c r="C34" s="29"/>
      <c r="D34" s="15"/>
      <c r="E34" s="78"/>
      <c r="F34" s="29"/>
      <c r="G34" s="29"/>
      <c r="H34" s="29"/>
      <c r="I34" s="28"/>
      <c r="J34" s="80"/>
    </row>
    <row r="35" spans="2:10" ht="17" thickBot="1">
      <c r="B35" s="33"/>
      <c r="C35" s="11" t="s">
        <v>7</v>
      </c>
      <c r="D35" s="75"/>
      <c r="E35" s="78"/>
      <c r="F35" s="28"/>
      <c r="G35" s="28"/>
      <c r="H35" s="28"/>
      <c r="I35" s="28"/>
      <c r="J35" s="80"/>
    </row>
    <row r="36" spans="2:10" ht="17" thickBot="1">
      <c r="B36" s="33"/>
      <c r="C36" s="29" t="s">
        <v>35</v>
      </c>
      <c r="D36" s="15" t="s">
        <v>3</v>
      </c>
      <c r="E36" s="40">
        <f>'Research data'!G11</f>
        <v>3.3000000000000002E-7</v>
      </c>
      <c r="F36" s="29"/>
      <c r="G36" s="29" t="s">
        <v>14</v>
      </c>
      <c r="H36" s="29"/>
      <c r="I36" s="128" t="s">
        <v>104</v>
      </c>
      <c r="J36" s="80"/>
    </row>
    <row r="37" spans="2:10" ht="17" thickBot="1">
      <c r="B37" s="33"/>
      <c r="C37" s="89" t="s">
        <v>47</v>
      </c>
      <c r="D37" s="15" t="s">
        <v>1</v>
      </c>
      <c r="E37" s="74">
        <f>'Research data'!G12</f>
        <v>0</v>
      </c>
      <c r="F37" s="29"/>
      <c r="G37" s="29" t="s">
        <v>25</v>
      </c>
      <c r="H37" s="29"/>
      <c r="I37" s="128" t="s">
        <v>104</v>
      </c>
      <c r="J37" s="80"/>
    </row>
    <row r="38" spans="2:10" ht="17" thickBot="1">
      <c r="B38" s="33"/>
      <c r="C38" s="29" t="s">
        <v>48</v>
      </c>
      <c r="D38" s="15" t="s">
        <v>1</v>
      </c>
      <c r="E38" s="40">
        <f>'Research data'!G13</f>
        <v>18</v>
      </c>
      <c r="F38" s="29"/>
      <c r="G38" s="29" t="s">
        <v>24</v>
      </c>
      <c r="H38" s="29"/>
      <c r="I38" s="128" t="s">
        <v>104</v>
      </c>
      <c r="J38" s="80"/>
    </row>
    <row r="39" spans="2:10" ht="17" thickBot="1">
      <c r="B39" s="33"/>
      <c r="C39" s="29" t="s">
        <v>33</v>
      </c>
      <c r="D39" s="15" t="s">
        <v>4</v>
      </c>
      <c r="E39" s="40">
        <v>0</v>
      </c>
      <c r="F39" s="29"/>
      <c r="G39" s="29"/>
      <c r="H39" s="29"/>
      <c r="I39" s="88"/>
      <c r="J39" s="80"/>
    </row>
    <row r="40" spans="2:10" ht="20" customHeight="1" thickBot="1">
      <c r="B40" s="34"/>
      <c r="C40" s="35"/>
      <c r="D40" s="35"/>
      <c r="E40" s="35"/>
      <c r="F40" s="35"/>
      <c r="G40" s="35"/>
      <c r="H40" s="35"/>
      <c r="I40" s="35"/>
      <c r="J40" s="36"/>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P20"/>
  <sheetViews>
    <sheetView workbookViewId="0">
      <selection activeCell="S12" sqref="S12"/>
    </sheetView>
  </sheetViews>
  <sheetFormatPr baseColWidth="10" defaultColWidth="10.7109375" defaultRowHeight="16"/>
  <cols>
    <col min="1" max="2" width="3.42578125" style="56" customWidth="1"/>
    <col min="3" max="3" width="35.85546875" style="56" customWidth="1"/>
    <col min="4" max="4" width="16.42578125" style="56" hidden="1" customWidth="1"/>
    <col min="5" max="5" width="13.85546875" style="56" hidden="1" customWidth="1"/>
    <col min="6" max="7" width="12.42578125" style="56" customWidth="1"/>
    <col min="8" max="8" width="2.85546875" style="56" customWidth="1"/>
    <col min="9" max="9" width="16" style="56" customWidth="1"/>
    <col min="10" max="10" width="3" style="57" customWidth="1"/>
    <col min="11" max="11" width="16" style="56" customWidth="1"/>
    <col min="12" max="12" width="3" style="57" customWidth="1"/>
    <col min="13" max="13" width="12.140625" style="56" bestFit="1" customWidth="1"/>
    <col min="14" max="14" width="3" style="57" customWidth="1"/>
    <col min="15" max="15" width="24.42578125" style="56" customWidth="1"/>
    <col min="16" max="16" width="4.140625" style="56" customWidth="1"/>
    <col min="17" max="16384" width="10.7109375" style="56"/>
  </cols>
  <sheetData>
    <row r="1" spans="2:16" ht="17" thickBot="1"/>
    <row r="2" spans="2:16">
      <c r="B2" s="58"/>
      <c r="C2" s="59"/>
      <c r="D2" s="59"/>
      <c r="E2" s="59"/>
      <c r="F2" s="59"/>
      <c r="G2" s="59"/>
      <c r="H2" s="59"/>
      <c r="I2" s="59"/>
      <c r="J2" s="60"/>
      <c r="K2" s="59"/>
      <c r="L2" s="60"/>
      <c r="M2" s="59"/>
      <c r="N2" s="60"/>
      <c r="O2" s="59"/>
      <c r="P2" s="155"/>
    </row>
    <row r="3" spans="2:16" s="17" customFormat="1">
      <c r="B3" s="16"/>
      <c r="C3" s="83" t="s">
        <v>77</v>
      </c>
      <c r="D3" s="7"/>
      <c r="E3" s="7"/>
      <c r="F3" s="83" t="s">
        <v>13</v>
      </c>
      <c r="G3" s="83" t="s">
        <v>71</v>
      </c>
      <c r="H3" s="83"/>
      <c r="I3" s="83" t="s">
        <v>109</v>
      </c>
      <c r="J3" s="54"/>
      <c r="K3" s="83" t="s">
        <v>102</v>
      </c>
      <c r="L3" s="54"/>
      <c r="M3" s="83" t="s">
        <v>113</v>
      </c>
      <c r="N3" s="54"/>
      <c r="O3" s="83" t="s">
        <v>79</v>
      </c>
      <c r="P3" s="156"/>
    </row>
    <row r="4" spans="2:16">
      <c r="B4" s="61"/>
      <c r="C4" s="62"/>
      <c r="D4" s="62"/>
      <c r="E4" s="62"/>
      <c r="F4" s="62"/>
      <c r="G4" s="63"/>
      <c r="H4" s="63"/>
      <c r="I4" s="63"/>
      <c r="J4" s="82"/>
      <c r="K4" s="63"/>
      <c r="L4" s="82"/>
      <c r="M4" s="63"/>
      <c r="N4" s="82"/>
      <c r="O4" s="7"/>
      <c r="P4" s="157"/>
    </row>
    <row r="5" spans="2:16" ht="17" thickBot="1">
      <c r="B5" s="61"/>
      <c r="C5" s="25" t="s">
        <v>76</v>
      </c>
      <c r="D5" s="25"/>
      <c r="E5" s="25"/>
      <c r="F5" s="25"/>
      <c r="G5" s="8"/>
      <c r="H5" s="8"/>
      <c r="I5" s="8"/>
      <c r="J5" s="8"/>
      <c r="K5" s="8"/>
      <c r="L5" s="8"/>
      <c r="M5" s="171"/>
      <c r="N5" s="171"/>
      <c r="O5" s="55"/>
      <c r="P5" s="157"/>
    </row>
    <row r="6" spans="2:16" ht="17" thickBot="1">
      <c r="B6" s="61"/>
      <c r="C6" s="148" t="s">
        <v>52</v>
      </c>
      <c r="D6" s="62"/>
      <c r="E6" s="62"/>
      <c r="F6" s="64" t="s">
        <v>58</v>
      </c>
      <c r="G6" s="108">
        <f>K6</f>
        <v>7.7999999999999996E-3</v>
      </c>
      <c r="H6" s="90"/>
      <c r="I6" s="68"/>
      <c r="J6" s="63"/>
      <c r="K6" s="108">
        <f>Notes!E52</f>
        <v>7.7999999999999996E-3</v>
      </c>
      <c r="L6" s="63"/>
      <c r="M6" s="142"/>
      <c r="N6" s="171"/>
      <c r="O6" s="55"/>
      <c r="P6" s="157"/>
    </row>
    <row r="7" spans="2:16" ht="17" thickBot="1">
      <c r="B7" s="61"/>
      <c r="C7" s="146" t="s">
        <v>82</v>
      </c>
      <c r="D7" s="143" t="s">
        <v>4</v>
      </c>
      <c r="E7" s="62"/>
      <c r="F7" s="142" t="s">
        <v>4</v>
      </c>
      <c r="G7" s="108">
        <f>I7</f>
        <v>0.2040816326530612</v>
      </c>
      <c r="H7" s="90"/>
      <c r="I7" s="108">
        <f>Notes!E11</f>
        <v>0.2040816326530612</v>
      </c>
      <c r="J7" s="63"/>
      <c r="K7" s="64"/>
      <c r="L7" s="63"/>
      <c r="M7" s="142"/>
      <c r="N7" s="171"/>
      <c r="O7" s="55"/>
      <c r="P7" s="157"/>
    </row>
    <row r="8" spans="2:16" ht="17" thickBot="1">
      <c r="B8" s="61"/>
      <c r="C8" s="147" t="s">
        <v>110</v>
      </c>
      <c r="D8" s="143" t="s">
        <v>4</v>
      </c>
      <c r="E8" s="62"/>
      <c r="F8" s="142" t="s">
        <v>4</v>
      </c>
      <c r="G8" s="108">
        <f>I8</f>
        <v>0.79591836734693877</v>
      </c>
      <c r="H8" s="90"/>
      <c r="I8" s="108">
        <f>Notes!E10</f>
        <v>0.79591836734693877</v>
      </c>
      <c r="J8" s="63"/>
      <c r="K8" s="64"/>
      <c r="L8" s="63"/>
      <c r="M8" s="142"/>
      <c r="N8" s="171"/>
      <c r="O8" s="55"/>
      <c r="P8" s="157"/>
    </row>
    <row r="9" spans="2:16">
      <c r="B9" s="61"/>
      <c r="C9" s="67"/>
      <c r="D9" s="67"/>
      <c r="E9" s="67"/>
      <c r="F9" s="68"/>
      <c r="G9" s="65"/>
      <c r="H9" s="65"/>
      <c r="I9" s="65"/>
      <c r="J9" s="65"/>
      <c r="K9" s="65"/>
      <c r="L9" s="65"/>
      <c r="M9" s="172"/>
      <c r="N9" s="172"/>
      <c r="O9" s="55"/>
      <c r="P9" s="157"/>
    </row>
    <row r="10" spans="2:16" ht="17" thickBot="1">
      <c r="B10" s="61"/>
      <c r="C10" s="25" t="s">
        <v>7</v>
      </c>
      <c r="D10" s="25"/>
      <c r="E10" s="25"/>
      <c r="F10" s="25"/>
      <c r="G10" s="9"/>
      <c r="H10" s="9"/>
      <c r="I10" s="9"/>
      <c r="J10" s="10"/>
      <c r="K10" s="9"/>
      <c r="L10" s="10"/>
      <c r="M10" s="173"/>
      <c r="N10" s="172"/>
      <c r="O10" s="26"/>
      <c r="P10" s="157"/>
    </row>
    <row r="11" spans="2:16" ht="17" thickBot="1">
      <c r="B11" s="61"/>
      <c r="C11" s="154" t="s">
        <v>86</v>
      </c>
      <c r="D11" s="25"/>
      <c r="E11" s="25"/>
      <c r="F11" s="145" t="s">
        <v>3</v>
      </c>
      <c r="G11" s="86">
        <f>M11</f>
        <v>3.3000000000000002E-7</v>
      </c>
      <c r="H11" s="66"/>
      <c r="I11" s="9"/>
      <c r="J11" s="10"/>
      <c r="K11" s="9"/>
      <c r="L11" s="10"/>
      <c r="M11" s="174">
        <f>Notes!E43</f>
        <v>3.3000000000000002E-7</v>
      </c>
      <c r="N11" s="172"/>
      <c r="O11" s="26"/>
      <c r="P11" s="157"/>
    </row>
    <row r="12" spans="2:16" ht="17" thickBot="1">
      <c r="B12" s="61"/>
      <c r="C12" s="154" t="s">
        <v>85</v>
      </c>
      <c r="D12" s="25"/>
      <c r="E12" s="25"/>
      <c r="F12" s="64" t="s">
        <v>1</v>
      </c>
      <c r="G12" s="86">
        <f t="shared" ref="G12:G13" si="0">M12</f>
        <v>0</v>
      </c>
      <c r="H12" s="66"/>
      <c r="I12" s="9"/>
      <c r="J12" s="10"/>
      <c r="K12" s="9"/>
      <c r="L12" s="10"/>
      <c r="M12" s="174">
        <f>Notes!E40</f>
        <v>0</v>
      </c>
      <c r="N12" s="172"/>
      <c r="O12" s="26"/>
      <c r="P12" s="157"/>
    </row>
    <row r="13" spans="2:16" ht="17" thickBot="1">
      <c r="B13" s="61"/>
      <c r="C13" s="154" t="s">
        <v>5</v>
      </c>
      <c r="D13" s="144"/>
      <c r="E13" s="144"/>
      <c r="F13" s="64" t="s">
        <v>1</v>
      </c>
      <c r="G13" s="86">
        <f t="shared" si="0"/>
        <v>18</v>
      </c>
      <c r="H13" s="66"/>
      <c r="I13" s="65"/>
      <c r="J13" s="66"/>
      <c r="K13" s="65"/>
      <c r="L13" s="66"/>
      <c r="M13" s="174">
        <f>Notes!E41</f>
        <v>18</v>
      </c>
      <c r="N13" s="173"/>
      <c r="O13" s="84"/>
      <c r="P13" s="157"/>
    </row>
    <row r="14" spans="2:16">
      <c r="B14" s="61"/>
      <c r="C14" s="25"/>
      <c r="D14" s="25"/>
      <c r="E14" s="25"/>
      <c r="F14" s="25"/>
      <c r="G14" s="10"/>
      <c r="H14" s="10"/>
      <c r="I14" s="10"/>
      <c r="J14" s="66"/>
      <c r="K14" s="10"/>
      <c r="L14" s="66"/>
      <c r="M14" s="172"/>
      <c r="N14" s="173"/>
      <c r="O14" s="55"/>
      <c r="P14" s="157"/>
    </row>
    <row r="15" spans="2:16" ht="17" thickBot="1">
      <c r="B15" s="61"/>
      <c r="C15" s="25" t="s">
        <v>78</v>
      </c>
      <c r="D15" s="25"/>
      <c r="E15" s="25"/>
      <c r="F15" s="25"/>
      <c r="G15" s="10"/>
      <c r="H15" s="10"/>
      <c r="I15" s="10"/>
      <c r="J15" s="10"/>
      <c r="K15" s="10"/>
      <c r="L15" s="10"/>
      <c r="M15" s="172"/>
      <c r="N15" s="172"/>
      <c r="O15" s="55"/>
      <c r="P15" s="157"/>
    </row>
    <row r="16" spans="2:16" ht="17" thickBot="1">
      <c r="B16" s="61"/>
      <c r="C16" s="148" t="s">
        <v>114</v>
      </c>
      <c r="D16" s="25"/>
      <c r="E16" s="25"/>
      <c r="F16" s="81" t="s">
        <v>31</v>
      </c>
      <c r="G16" s="69">
        <f>K16</f>
        <v>11656</v>
      </c>
      <c r="H16" s="91"/>
      <c r="I16" s="102"/>
      <c r="J16" s="102"/>
      <c r="K16" s="128">
        <f>Notes!E47</f>
        <v>11656</v>
      </c>
      <c r="L16" s="65"/>
      <c r="M16" s="141"/>
      <c r="N16" s="172"/>
      <c r="O16" s="85"/>
      <c r="P16" s="157"/>
    </row>
    <row r="17" spans="2:16" ht="17" thickBot="1">
      <c r="B17" s="61"/>
      <c r="C17" s="158" t="str">
        <f>Dashboard!C27</f>
        <v>cost_of_installing</v>
      </c>
      <c r="D17" s="68"/>
      <c r="E17" s="68"/>
      <c r="F17" s="68"/>
      <c r="G17" s="117">
        <f>M17</f>
        <v>763</v>
      </c>
      <c r="H17" s="68"/>
      <c r="I17" s="102"/>
      <c r="J17" s="102"/>
      <c r="K17" s="102"/>
      <c r="L17" s="159"/>
      <c r="M17" s="175">
        <f>Notes!E39</f>
        <v>763</v>
      </c>
      <c r="N17" s="176"/>
      <c r="O17" s="68"/>
      <c r="P17" s="157"/>
    </row>
    <row r="18" spans="2:16">
      <c r="B18" s="61"/>
      <c r="C18" s="68"/>
      <c r="D18" s="68"/>
      <c r="E18" s="68"/>
      <c r="F18" s="68"/>
      <c r="G18" s="68"/>
      <c r="H18" s="68"/>
      <c r="I18" s="68"/>
      <c r="J18" s="159"/>
      <c r="K18" s="68"/>
      <c r="L18" s="159"/>
      <c r="M18" s="68"/>
      <c r="N18" s="159"/>
      <c r="O18" s="68"/>
      <c r="P18" s="157"/>
    </row>
    <row r="19" spans="2:16">
      <c r="B19" s="61"/>
      <c r="C19" s="68"/>
      <c r="D19" s="68"/>
      <c r="E19" s="68"/>
      <c r="F19" s="68"/>
      <c r="G19" s="68"/>
      <c r="H19" s="68"/>
      <c r="I19" s="68"/>
      <c r="J19" s="159"/>
      <c r="K19" s="68"/>
      <c r="L19" s="159"/>
      <c r="M19" s="68"/>
      <c r="N19" s="159"/>
      <c r="O19" s="68"/>
      <c r="P19" s="157"/>
    </row>
    <row r="20" spans="2:16" ht="17" thickBot="1">
      <c r="B20" s="160"/>
      <c r="C20" s="161"/>
      <c r="D20" s="161"/>
      <c r="E20" s="161"/>
      <c r="F20" s="161"/>
      <c r="G20" s="161"/>
      <c r="H20" s="161"/>
      <c r="I20" s="161"/>
      <c r="J20" s="162"/>
      <c r="K20" s="161"/>
      <c r="L20" s="162"/>
      <c r="M20" s="161"/>
      <c r="N20" s="162"/>
      <c r="O20" s="161"/>
      <c r="P20" s="16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8"/>
  <sheetViews>
    <sheetView workbookViewId="0">
      <selection activeCell="G27" sqref="G27"/>
    </sheetView>
  </sheetViews>
  <sheetFormatPr baseColWidth="10" defaultColWidth="33.140625" defaultRowHeight="16"/>
  <cols>
    <col min="1" max="1" width="3.28515625" style="41" customWidth="1"/>
    <col min="2" max="2" width="3.42578125" style="41" customWidth="1"/>
    <col min="3" max="3" width="27.42578125" style="41" customWidth="1"/>
    <col min="4" max="4" width="3.140625" style="41" customWidth="1"/>
    <col min="5" max="5" width="16.140625" style="41" customWidth="1"/>
    <col min="6" max="6" width="10.28515625" style="41" customWidth="1"/>
    <col min="7" max="9" width="12.140625" style="41" customWidth="1"/>
    <col min="10" max="10" width="11.42578125" style="42" customWidth="1"/>
    <col min="11" max="11" width="66" style="41" customWidth="1"/>
    <col min="12" max="16384" width="33.140625" style="41"/>
  </cols>
  <sheetData>
    <row r="1" spans="2:11" ht="17" thickBot="1"/>
    <row r="2" spans="2:11">
      <c r="B2" s="43"/>
      <c r="C2" s="44"/>
      <c r="D2" s="44"/>
      <c r="E2" s="44"/>
      <c r="F2" s="44"/>
      <c r="G2" s="44"/>
      <c r="H2" s="44"/>
      <c r="I2" s="44"/>
      <c r="J2" s="45"/>
      <c r="K2" s="109"/>
    </row>
    <row r="3" spans="2:11">
      <c r="B3" s="46"/>
      <c r="C3" s="47" t="s">
        <v>21</v>
      </c>
      <c r="D3" s="47"/>
      <c r="E3" s="47"/>
      <c r="F3" s="47"/>
      <c r="G3" s="47"/>
      <c r="H3" s="47"/>
      <c r="I3" s="47"/>
      <c r="J3" s="48"/>
      <c r="K3" s="110"/>
    </row>
    <row r="4" spans="2:11">
      <c r="B4" s="46"/>
      <c r="C4" s="49"/>
      <c r="D4" s="49"/>
      <c r="E4" s="49"/>
      <c r="F4" s="49"/>
      <c r="G4" s="49"/>
      <c r="H4" s="49"/>
      <c r="I4" s="49"/>
      <c r="J4" s="50"/>
      <c r="K4" s="110"/>
    </row>
    <row r="5" spans="2:11">
      <c r="B5" s="51"/>
      <c r="C5" s="52" t="s">
        <v>28</v>
      </c>
      <c r="D5" s="52"/>
      <c r="E5" s="52" t="s">
        <v>0</v>
      </c>
      <c r="F5" s="52" t="s">
        <v>18</v>
      </c>
      <c r="G5" s="52" t="s">
        <v>29</v>
      </c>
      <c r="H5" s="52" t="s">
        <v>87</v>
      </c>
      <c r="I5" s="52" t="s">
        <v>57</v>
      </c>
      <c r="J5" s="53" t="s">
        <v>88</v>
      </c>
      <c r="K5" s="111" t="s">
        <v>15</v>
      </c>
    </row>
    <row r="6" spans="2:11">
      <c r="B6" s="46"/>
      <c r="C6" s="49"/>
      <c r="D6" s="49"/>
      <c r="E6" s="49"/>
      <c r="F6" s="49"/>
      <c r="G6" s="49"/>
      <c r="H6" s="49"/>
      <c r="I6" s="49"/>
      <c r="J6" s="50"/>
      <c r="K6" s="110"/>
    </row>
    <row r="7" spans="2:11">
      <c r="B7" s="46"/>
      <c r="C7" s="49" t="s">
        <v>82</v>
      </c>
      <c r="D7" s="49"/>
      <c r="E7" s="49" t="s">
        <v>101</v>
      </c>
      <c r="F7" s="49" t="s">
        <v>89</v>
      </c>
      <c r="G7" s="112">
        <v>44440</v>
      </c>
      <c r="H7" s="49">
        <v>2020</v>
      </c>
      <c r="I7" s="112">
        <v>44562</v>
      </c>
      <c r="J7" s="50"/>
      <c r="K7" s="110"/>
    </row>
    <row r="8" spans="2:11">
      <c r="B8" s="46"/>
      <c r="C8" s="49" t="s">
        <v>110</v>
      </c>
      <c r="D8" s="49"/>
      <c r="E8" s="49"/>
      <c r="F8" s="49"/>
      <c r="G8" s="112"/>
      <c r="H8" s="49"/>
      <c r="I8" s="112"/>
      <c r="J8" s="50"/>
      <c r="K8" s="110"/>
    </row>
    <row r="9" spans="2:11">
      <c r="B9" s="46"/>
      <c r="C9" s="49"/>
      <c r="D9" s="49"/>
      <c r="E9" s="49"/>
      <c r="F9" s="49"/>
      <c r="G9" s="49"/>
      <c r="H9" s="49"/>
      <c r="I9" s="49"/>
      <c r="J9" s="50"/>
      <c r="K9" s="110"/>
    </row>
    <row r="10" spans="2:11">
      <c r="B10" s="46"/>
      <c r="C10" s="49" t="s">
        <v>103</v>
      </c>
      <c r="D10" s="49"/>
      <c r="E10" s="49" t="s">
        <v>102</v>
      </c>
      <c r="F10" s="49"/>
      <c r="G10" s="49"/>
      <c r="H10" s="49"/>
      <c r="I10" s="112">
        <v>44562</v>
      </c>
      <c r="J10" s="50"/>
      <c r="K10" s="101" t="s">
        <v>100</v>
      </c>
    </row>
    <row r="11" spans="2:11">
      <c r="B11" s="46"/>
      <c r="C11" s="49" t="s">
        <v>40</v>
      </c>
      <c r="D11" s="49"/>
      <c r="E11" s="49"/>
      <c r="F11" s="49"/>
      <c r="G11" s="49"/>
      <c r="H11" s="49"/>
      <c r="I11" s="112"/>
      <c r="J11" s="50"/>
      <c r="K11" s="101"/>
    </row>
    <row r="12" spans="2:11">
      <c r="B12" s="46"/>
      <c r="C12" s="49"/>
      <c r="D12" s="49"/>
      <c r="E12" s="49"/>
      <c r="F12" s="49"/>
      <c r="G12" s="49"/>
      <c r="H12" s="49"/>
      <c r="I12" s="112"/>
      <c r="J12" s="50"/>
      <c r="K12" s="101"/>
    </row>
    <row r="13" spans="2:11">
      <c r="B13" s="46"/>
      <c r="C13" s="49" t="s">
        <v>11</v>
      </c>
      <c r="D13" s="49"/>
      <c r="E13" s="49" t="s">
        <v>104</v>
      </c>
      <c r="F13" s="49"/>
      <c r="G13" s="49"/>
      <c r="H13" s="49"/>
      <c r="I13" s="112">
        <v>44562</v>
      </c>
      <c r="J13" s="50"/>
      <c r="K13" s="101"/>
    </row>
    <row r="14" spans="2:11">
      <c r="B14" s="46"/>
      <c r="C14" s="49" t="s">
        <v>47</v>
      </c>
      <c r="D14" s="49"/>
      <c r="E14" s="49"/>
      <c r="F14" s="49"/>
      <c r="G14" s="49"/>
      <c r="H14" s="49"/>
      <c r="I14" s="112"/>
      <c r="J14" s="50"/>
      <c r="K14" s="101"/>
    </row>
    <row r="15" spans="2:11">
      <c r="B15" s="46"/>
      <c r="C15" s="49" t="s">
        <v>48</v>
      </c>
      <c r="D15" s="49"/>
      <c r="E15" s="49"/>
      <c r="F15" s="49"/>
      <c r="G15" s="49"/>
      <c r="H15" s="49"/>
      <c r="I15" s="112"/>
      <c r="J15" s="50"/>
      <c r="K15" s="101"/>
    </row>
    <row r="16" spans="2:11">
      <c r="B16" s="46"/>
      <c r="C16" s="49" t="s">
        <v>35</v>
      </c>
      <c r="D16" s="49"/>
      <c r="E16" s="49"/>
      <c r="F16" s="49"/>
      <c r="G16" s="49"/>
      <c r="H16" s="49"/>
      <c r="I16" s="112"/>
      <c r="J16" s="50"/>
      <c r="K16" s="101"/>
    </row>
    <row r="17" spans="2:11">
      <c r="B17" s="46"/>
      <c r="C17" s="49"/>
      <c r="D17" s="49"/>
      <c r="E17" s="49"/>
      <c r="F17" s="49"/>
      <c r="G17" s="49"/>
      <c r="H17" s="49"/>
      <c r="I17" s="112"/>
      <c r="J17" s="50"/>
      <c r="K17" s="101"/>
    </row>
    <row r="18" spans="2:11" ht="17" thickBot="1">
      <c r="B18" s="113"/>
      <c r="C18" s="114"/>
      <c r="D18" s="114"/>
      <c r="E18" s="114"/>
      <c r="F18" s="114"/>
      <c r="G18" s="114"/>
      <c r="H18" s="114"/>
      <c r="I18" s="114"/>
      <c r="J18" s="115"/>
      <c r="K18" s="116"/>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85"/>
  <sheetViews>
    <sheetView zoomScaleNormal="100" workbookViewId="0">
      <selection activeCell="F17" sqref="F17"/>
    </sheetView>
  </sheetViews>
  <sheetFormatPr baseColWidth="10" defaultColWidth="10.7109375" defaultRowHeight="16"/>
  <cols>
    <col min="1" max="1" width="3.42578125" style="95" customWidth="1"/>
    <col min="2" max="2" width="4.140625" style="95" customWidth="1"/>
    <col min="3" max="3" width="21.7109375" style="95" bestFit="1" customWidth="1"/>
    <col min="4" max="4" width="30.7109375" style="95" customWidth="1"/>
    <col min="5" max="5" width="11.140625" style="95" bestFit="1" customWidth="1"/>
    <col min="6" max="6" width="25.7109375" style="95" customWidth="1"/>
    <col min="7" max="7" width="14.42578125" style="95" customWidth="1"/>
    <col min="8" max="9" width="10.7109375" style="95"/>
    <col min="10" max="10" width="136.28515625" style="95" customWidth="1"/>
    <col min="11" max="16384" width="10.7109375" style="95"/>
  </cols>
  <sheetData>
    <row r="2" spans="2:10" ht="17" thickBot="1"/>
    <row r="3" spans="2:10">
      <c r="B3" s="96"/>
      <c r="C3" s="13"/>
      <c r="D3" s="13"/>
      <c r="E3" s="13"/>
      <c r="F3" s="13"/>
      <c r="G3" s="13"/>
      <c r="H3" s="13"/>
      <c r="I3" s="13"/>
      <c r="J3" s="97"/>
    </row>
    <row r="4" spans="2:10">
      <c r="B4" s="72"/>
      <c r="C4" s="12" t="s">
        <v>0</v>
      </c>
      <c r="D4" s="12" t="s">
        <v>94</v>
      </c>
      <c r="E4" s="12"/>
      <c r="F4" s="12"/>
      <c r="G4" s="12"/>
      <c r="H4" s="12"/>
      <c r="I4" s="12"/>
      <c r="J4" s="98"/>
    </row>
    <row r="5" spans="2:10">
      <c r="B5" s="99"/>
      <c r="C5" s="100"/>
      <c r="D5" s="100"/>
      <c r="E5" s="100"/>
      <c r="F5" s="100"/>
      <c r="G5" s="100"/>
      <c r="H5" s="100"/>
      <c r="I5" s="100"/>
      <c r="J5" s="101"/>
    </row>
    <row r="6" spans="2:10">
      <c r="B6" s="99"/>
      <c r="D6" s="100"/>
      <c r="E6" s="100"/>
      <c r="F6" s="100"/>
      <c r="G6" s="100"/>
      <c r="H6" s="100"/>
      <c r="I6" s="100"/>
      <c r="J6" s="101"/>
    </row>
    <row r="7" spans="2:10">
      <c r="B7" s="99"/>
      <c r="C7" s="47" t="s">
        <v>101</v>
      </c>
      <c r="D7" s="100"/>
      <c r="E7" s="100"/>
      <c r="F7" s="100"/>
      <c r="G7" s="100"/>
      <c r="H7" s="100"/>
      <c r="I7" s="100"/>
      <c r="J7" s="101"/>
    </row>
    <row r="8" spans="2:10">
      <c r="B8" s="99"/>
      <c r="C8" s="100"/>
      <c r="D8" s="100"/>
      <c r="E8" s="100"/>
      <c r="F8" s="100"/>
      <c r="G8" s="100"/>
      <c r="H8" s="100"/>
      <c r="I8" s="100"/>
      <c r="J8" s="101"/>
    </row>
    <row r="9" spans="2:10">
      <c r="B9" s="99"/>
      <c r="C9" s="100"/>
      <c r="D9" s="140" t="s">
        <v>105</v>
      </c>
      <c r="E9" s="100">
        <v>4.9000000000000004</v>
      </c>
      <c r="F9" s="100"/>
      <c r="G9" s="100"/>
      <c r="H9" s="100"/>
      <c r="I9" s="100"/>
      <c r="J9" s="101"/>
    </row>
    <row r="10" spans="2:10">
      <c r="B10" s="99"/>
      <c r="C10" s="100"/>
      <c r="D10" s="119" t="s">
        <v>81</v>
      </c>
      <c r="E10" s="95">
        <f>1-E11</f>
        <v>0.79591836734693877</v>
      </c>
      <c r="G10" s="100"/>
      <c r="H10" s="100"/>
      <c r="I10" s="100"/>
      <c r="J10" s="101"/>
    </row>
    <row r="11" spans="2:10">
      <c r="B11" s="99"/>
      <c r="C11" s="100"/>
      <c r="D11" s="100" t="s">
        <v>82</v>
      </c>
      <c r="E11" s="100">
        <f>1/E9</f>
        <v>0.2040816326530612</v>
      </c>
      <c r="F11" s="100"/>
      <c r="G11" s="100"/>
      <c r="H11" s="100"/>
      <c r="I11" s="100"/>
      <c r="J11" s="101"/>
    </row>
    <row r="12" spans="2:10">
      <c r="B12" s="99"/>
      <c r="G12" s="100"/>
      <c r="H12" s="100"/>
      <c r="I12" s="100"/>
      <c r="J12" s="101"/>
    </row>
    <row r="13" spans="2:10">
      <c r="B13" s="99"/>
      <c r="G13" s="100"/>
      <c r="H13" s="100"/>
      <c r="I13" s="100"/>
      <c r="J13" s="101"/>
    </row>
    <row r="14" spans="2:10">
      <c r="B14" s="99"/>
      <c r="C14" s="140"/>
      <c r="D14" s="100"/>
      <c r="E14" s="100"/>
      <c r="F14" s="100"/>
      <c r="G14" s="100"/>
      <c r="H14" s="100"/>
      <c r="I14" s="100"/>
      <c r="J14" s="101"/>
    </row>
    <row r="15" spans="2:10">
      <c r="B15" s="99"/>
      <c r="C15" s="100"/>
      <c r="D15" s="100"/>
      <c r="E15" s="100"/>
      <c r="F15" s="100"/>
      <c r="G15" s="100"/>
      <c r="H15" s="100"/>
      <c r="I15" s="100"/>
      <c r="J15" s="101"/>
    </row>
    <row r="16" spans="2:10">
      <c r="B16" s="99"/>
      <c r="D16" s="140"/>
      <c r="E16" s="100"/>
      <c r="F16" s="100"/>
      <c r="G16" s="100"/>
      <c r="H16" s="100"/>
      <c r="I16" s="100"/>
      <c r="J16" s="101"/>
    </row>
    <row r="17" spans="2:10">
      <c r="B17" s="99"/>
      <c r="C17" s="100"/>
      <c r="D17" s="100"/>
      <c r="E17" s="100"/>
      <c r="F17" s="100"/>
      <c r="G17" s="100"/>
      <c r="H17" s="100"/>
      <c r="I17" s="100"/>
      <c r="J17" s="101"/>
    </row>
    <row r="18" spans="2:10">
      <c r="B18" s="99"/>
      <c r="C18" s="100"/>
      <c r="D18" s="100"/>
      <c r="E18" s="100"/>
      <c r="F18" s="100"/>
      <c r="G18" s="100"/>
      <c r="H18" s="100"/>
      <c r="I18" s="100"/>
      <c r="J18" s="101"/>
    </row>
    <row r="19" spans="2:10">
      <c r="B19" s="99"/>
      <c r="C19" s="11" t="s">
        <v>104</v>
      </c>
      <c r="D19" s="100"/>
      <c r="E19" s="100"/>
      <c r="F19" s="100"/>
      <c r="G19" s="100"/>
      <c r="H19" s="100"/>
      <c r="I19" s="100"/>
      <c r="J19" s="101"/>
    </row>
    <row r="20" spans="2:10">
      <c r="B20" s="99"/>
      <c r="C20" s="100"/>
      <c r="D20" s="100"/>
      <c r="E20" s="100"/>
      <c r="F20" s="100"/>
      <c r="G20" s="100"/>
      <c r="H20" s="100"/>
      <c r="I20" s="100"/>
      <c r="J20" s="101"/>
    </row>
    <row r="21" spans="2:10">
      <c r="B21" s="99"/>
      <c r="C21" s="100"/>
      <c r="D21" s="164" t="s">
        <v>115</v>
      </c>
      <c r="E21" s="165"/>
      <c r="F21" s="164" t="s">
        <v>116</v>
      </c>
      <c r="G21" s="100"/>
      <c r="H21" s="100"/>
      <c r="I21" s="100"/>
      <c r="J21" s="101"/>
    </row>
    <row r="22" spans="2:10">
      <c r="B22" s="99"/>
      <c r="C22" s="100"/>
      <c r="D22" s="165" t="s">
        <v>117</v>
      </c>
      <c r="E22" s="165" t="s">
        <v>31</v>
      </c>
      <c r="F22" s="166">
        <v>1283</v>
      </c>
      <c r="G22" s="100"/>
      <c r="H22" s="100"/>
      <c r="I22" s="100"/>
      <c r="J22" s="101"/>
    </row>
    <row r="23" spans="2:10">
      <c r="B23" s="99"/>
      <c r="D23" s="165" t="s">
        <v>118</v>
      </c>
      <c r="E23" s="165" t="s">
        <v>31</v>
      </c>
      <c r="F23" s="167">
        <v>763</v>
      </c>
      <c r="G23" s="100"/>
      <c r="H23" s="100"/>
      <c r="I23" s="100"/>
      <c r="J23" s="101"/>
    </row>
    <row r="24" spans="2:10">
      <c r="B24" s="99"/>
      <c r="D24" s="165" t="s">
        <v>119</v>
      </c>
      <c r="E24" s="165" t="s">
        <v>120</v>
      </c>
      <c r="F24" s="168" t="s">
        <v>121</v>
      </c>
      <c r="G24" s="100"/>
      <c r="H24" s="100"/>
      <c r="I24" s="100"/>
      <c r="J24" s="101"/>
    </row>
    <row r="25" spans="2:10">
      <c r="B25" s="99"/>
      <c r="D25" s="165" t="s">
        <v>122</v>
      </c>
      <c r="E25" s="165" t="s">
        <v>50</v>
      </c>
      <c r="F25" s="168" t="s">
        <v>121</v>
      </c>
      <c r="G25" s="100"/>
      <c r="H25" s="100"/>
      <c r="I25" s="100"/>
      <c r="J25" s="101"/>
    </row>
    <row r="26" spans="2:10">
      <c r="B26" s="99"/>
      <c r="D26"/>
      <c r="E26"/>
      <c r="F26" s="169"/>
      <c r="G26" s="100"/>
      <c r="H26" s="100"/>
      <c r="I26" s="100"/>
      <c r="J26" s="101"/>
    </row>
    <row r="27" spans="2:10">
      <c r="B27" s="99"/>
      <c r="D27" s="164" t="s">
        <v>123</v>
      </c>
      <c r="E27" s="165"/>
      <c r="F27" s="168"/>
      <c r="G27" s="100"/>
      <c r="H27" s="100"/>
      <c r="I27" s="100"/>
      <c r="J27" s="101"/>
    </row>
    <row r="28" spans="2:10">
      <c r="B28" s="99"/>
      <c r="D28" s="165" t="s">
        <v>124</v>
      </c>
      <c r="E28" s="165" t="s">
        <v>125</v>
      </c>
      <c r="F28" s="168" t="s">
        <v>121</v>
      </c>
      <c r="G28" s="100"/>
      <c r="H28" s="100"/>
      <c r="I28" s="100"/>
      <c r="J28" s="101"/>
    </row>
    <row r="29" spans="2:10">
      <c r="B29" s="99"/>
      <c r="D29" s="165" t="s">
        <v>126</v>
      </c>
      <c r="E29" s="165" t="s">
        <v>127</v>
      </c>
      <c r="F29" s="167">
        <v>18</v>
      </c>
      <c r="G29" s="100"/>
      <c r="H29" s="100"/>
      <c r="I29" s="100"/>
      <c r="J29" s="101"/>
    </row>
    <row r="30" spans="2:10">
      <c r="B30" s="99"/>
      <c r="D30" s="165" t="s">
        <v>128</v>
      </c>
      <c r="E30" s="165" t="s">
        <v>95</v>
      </c>
      <c r="F30" s="167">
        <v>233</v>
      </c>
      <c r="G30" s="100"/>
      <c r="H30" s="100"/>
      <c r="I30" s="100"/>
      <c r="J30" s="101"/>
    </row>
    <row r="31" spans="2:10">
      <c r="B31" s="99"/>
      <c r="D31" s="165" t="s">
        <v>86</v>
      </c>
      <c r="E31" s="165" t="s">
        <v>129</v>
      </c>
      <c r="F31" s="167">
        <v>3300</v>
      </c>
      <c r="G31" s="100"/>
      <c r="H31" s="100"/>
      <c r="I31" s="100"/>
      <c r="J31" s="101"/>
    </row>
    <row r="32" spans="2:10">
      <c r="B32" s="99"/>
      <c r="D32"/>
      <c r="E32"/>
      <c r="F32"/>
      <c r="G32" s="100"/>
      <c r="H32" s="100"/>
      <c r="I32" s="100"/>
      <c r="J32" s="101"/>
    </row>
    <row r="33" spans="2:10">
      <c r="B33" s="99"/>
      <c r="D33"/>
      <c r="E33"/>
      <c r="F33"/>
      <c r="G33" s="100"/>
      <c r="H33" s="100"/>
      <c r="I33" s="100"/>
      <c r="J33" s="101"/>
    </row>
    <row r="34" spans="2:10">
      <c r="B34" s="99"/>
      <c r="D34" s="164" t="s">
        <v>130</v>
      </c>
      <c r="E34" s="165"/>
      <c r="F34" s="164" t="s">
        <v>131</v>
      </c>
      <c r="G34" s="100"/>
      <c r="H34" s="100"/>
      <c r="I34" s="100"/>
      <c r="J34" s="101"/>
    </row>
    <row r="35" spans="2:10">
      <c r="B35" s="99"/>
      <c r="D35" s="165" t="s">
        <v>132</v>
      </c>
      <c r="E35" s="165"/>
      <c r="F35" s="170" t="s">
        <v>133</v>
      </c>
      <c r="G35" s="100"/>
      <c r="H35" s="100"/>
      <c r="I35" s="100"/>
      <c r="J35" s="101"/>
    </row>
    <row r="36" spans="2:10">
      <c r="B36" s="99"/>
      <c r="F36" s="100"/>
      <c r="G36" s="100"/>
      <c r="H36" s="100"/>
      <c r="I36" s="100"/>
      <c r="J36" s="101"/>
    </row>
    <row r="37" spans="2:10">
      <c r="B37" s="99"/>
      <c r="C37" s="100"/>
      <c r="D37" s="100"/>
      <c r="E37" s="100"/>
      <c r="F37" s="100"/>
      <c r="G37" s="100"/>
      <c r="H37" s="100"/>
      <c r="I37" s="100"/>
      <c r="J37" s="101"/>
    </row>
    <row r="38" spans="2:10">
      <c r="B38" s="99"/>
      <c r="C38" s="100"/>
      <c r="D38" s="100"/>
      <c r="E38" s="100"/>
      <c r="F38" s="100"/>
      <c r="G38" s="100"/>
      <c r="H38" s="100"/>
      <c r="I38" s="100"/>
      <c r="J38" s="101"/>
    </row>
    <row r="39" spans="2:10">
      <c r="B39" s="99"/>
      <c r="C39" s="100"/>
      <c r="D39" s="140" t="s">
        <v>134</v>
      </c>
      <c r="E39" s="100">
        <f>F23</f>
        <v>763</v>
      </c>
      <c r="F39" s="140" t="s">
        <v>31</v>
      </c>
      <c r="G39" s="100"/>
      <c r="H39" s="100"/>
      <c r="I39" s="100"/>
      <c r="J39" s="101"/>
    </row>
    <row r="40" spans="2:10">
      <c r="B40" s="99"/>
      <c r="C40" s="100"/>
      <c r="D40" s="140" t="s">
        <v>135</v>
      </c>
      <c r="E40" s="100">
        <v>0</v>
      </c>
      <c r="F40" s="140" t="s">
        <v>1</v>
      </c>
      <c r="G40" s="100"/>
      <c r="H40" s="100"/>
      <c r="I40" s="100"/>
      <c r="J40" s="101"/>
    </row>
    <row r="41" spans="2:10">
      <c r="B41" s="99"/>
      <c r="C41" s="100"/>
      <c r="D41" s="140" t="s">
        <v>136</v>
      </c>
      <c r="E41" s="100">
        <v>18</v>
      </c>
      <c r="F41" s="140" t="s">
        <v>1</v>
      </c>
      <c r="G41" s="100"/>
      <c r="H41" s="100"/>
      <c r="I41" s="100"/>
      <c r="J41" s="101"/>
    </row>
    <row r="42" spans="2:10">
      <c r="B42" s="99"/>
      <c r="C42" s="100"/>
      <c r="D42" s="140" t="s">
        <v>86</v>
      </c>
      <c r="E42" s="100">
        <v>3300</v>
      </c>
      <c r="F42" s="140" t="s">
        <v>129</v>
      </c>
      <c r="G42" s="100"/>
      <c r="H42" s="100"/>
      <c r="I42" s="100"/>
      <c r="J42" s="101"/>
    </row>
    <row r="43" spans="2:10">
      <c r="B43" s="99"/>
      <c r="C43" s="100"/>
      <c r="D43" s="140" t="s">
        <v>35</v>
      </c>
      <c r="E43" s="100">
        <f>E42/10000000000</f>
        <v>3.3000000000000002E-7</v>
      </c>
      <c r="F43" s="140" t="s">
        <v>3</v>
      </c>
      <c r="G43" s="100"/>
      <c r="H43" s="100"/>
      <c r="I43" s="100"/>
      <c r="J43" s="101"/>
    </row>
    <row r="44" spans="2:10">
      <c r="B44" s="99"/>
      <c r="C44" s="100"/>
      <c r="D44" s="100"/>
      <c r="E44" s="100"/>
      <c r="F44" s="100"/>
      <c r="G44" s="100"/>
      <c r="H44" s="100"/>
      <c r="I44" s="100"/>
      <c r="J44" s="101"/>
    </row>
    <row r="45" spans="2:10">
      <c r="B45" s="99"/>
      <c r="C45" s="47" t="s">
        <v>102</v>
      </c>
      <c r="D45" s="100"/>
      <c r="E45" s="100"/>
      <c r="F45" s="100"/>
      <c r="G45" s="100"/>
      <c r="H45" s="100"/>
      <c r="I45" s="100"/>
      <c r="J45" s="101"/>
    </row>
    <row r="46" spans="2:10">
      <c r="B46" s="99"/>
      <c r="C46" s="100"/>
      <c r="D46" s="100"/>
      <c r="E46" s="100"/>
      <c r="F46" s="100"/>
      <c r="G46" s="100"/>
      <c r="H46" s="100"/>
      <c r="I46" s="100"/>
      <c r="J46" s="101"/>
    </row>
    <row r="47" spans="2:10">
      <c r="B47" s="99"/>
      <c r="C47" s="100"/>
      <c r="D47" s="140" t="s">
        <v>106</v>
      </c>
      <c r="E47" s="100">
        <v>11656</v>
      </c>
      <c r="F47" s="140" t="s">
        <v>31</v>
      </c>
      <c r="G47" s="100"/>
      <c r="H47" s="100"/>
      <c r="I47" s="100"/>
      <c r="J47" s="101"/>
    </row>
    <row r="48" spans="2:10">
      <c r="B48" s="99"/>
      <c r="C48" s="100"/>
      <c r="D48" s="100"/>
      <c r="E48" s="100"/>
      <c r="F48" s="100"/>
      <c r="G48" s="100"/>
      <c r="H48" s="100"/>
      <c r="I48" s="100"/>
      <c r="J48" s="101"/>
    </row>
    <row r="49" spans="2:10">
      <c r="B49" s="99"/>
      <c r="C49" s="100"/>
      <c r="D49" s="100"/>
      <c r="E49" s="100"/>
      <c r="F49" s="100"/>
      <c r="G49" s="100"/>
      <c r="H49" s="100"/>
      <c r="I49" s="100"/>
      <c r="J49" s="101"/>
    </row>
    <row r="50" spans="2:10">
      <c r="B50" s="99"/>
      <c r="C50" s="100"/>
      <c r="D50" s="100"/>
      <c r="E50" s="100"/>
      <c r="F50" s="100"/>
      <c r="G50" s="100"/>
      <c r="H50" s="100"/>
      <c r="I50" s="100"/>
      <c r="J50" s="101"/>
    </row>
    <row r="51" spans="2:10">
      <c r="B51" s="99"/>
      <c r="C51" s="100"/>
      <c r="D51" s="140" t="s">
        <v>108</v>
      </c>
      <c r="E51" s="100">
        <v>7.8</v>
      </c>
      <c r="F51" s="140" t="s">
        <v>107</v>
      </c>
      <c r="G51" s="100"/>
      <c r="H51" s="100"/>
      <c r="I51" s="100"/>
      <c r="J51" s="101"/>
    </row>
    <row r="52" spans="2:10">
      <c r="B52" s="99"/>
      <c r="C52" s="100"/>
      <c r="D52" s="100" t="s">
        <v>40</v>
      </c>
      <c r="E52" s="95">
        <f>E51/1000</f>
        <v>7.7999999999999996E-3</v>
      </c>
      <c r="F52" s="100" t="s">
        <v>58</v>
      </c>
      <c r="G52" s="100"/>
      <c r="H52" s="100"/>
      <c r="I52" s="100"/>
      <c r="J52" s="101"/>
    </row>
    <row r="53" spans="2:10">
      <c r="B53" s="99"/>
      <c r="C53" s="100"/>
      <c r="D53" s="100"/>
      <c r="E53" s="100"/>
      <c r="F53" s="100"/>
      <c r="G53" s="100"/>
      <c r="H53" s="100"/>
      <c r="I53" s="100"/>
      <c r="J53" s="101"/>
    </row>
    <row r="54" spans="2:10">
      <c r="B54" s="99"/>
      <c r="C54" s="100"/>
      <c r="D54" s="100"/>
      <c r="E54" s="100"/>
      <c r="F54" s="100"/>
      <c r="G54" s="100"/>
      <c r="H54" s="100"/>
      <c r="I54" s="100"/>
      <c r="J54" s="101"/>
    </row>
    <row r="55" spans="2:10">
      <c r="B55" s="99"/>
      <c r="H55" s="100"/>
      <c r="I55" s="100"/>
      <c r="J55" s="101"/>
    </row>
    <row r="56" spans="2:10">
      <c r="B56" s="99"/>
      <c r="H56" s="100"/>
      <c r="I56" s="100"/>
      <c r="J56" s="101"/>
    </row>
    <row r="57" spans="2:10">
      <c r="B57" s="99"/>
      <c r="H57" s="100"/>
      <c r="I57" s="100"/>
      <c r="J57" s="101"/>
    </row>
    <row r="58" spans="2:10">
      <c r="B58" s="99"/>
      <c r="H58" s="100"/>
      <c r="I58" s="100"/>
      <c r="J58" s="101"/>
    </row>
    <row r="59" spans="2:10">
      <c r="B59" s="99"/>
      <c r="H59" s="100"/>
      <c r="I59" s="100"/>
      <c r="J59" s="101"/>
    </row>
    <row r="60" spans="2:10">
      <c r="B60" s="99"/>
      <c r="H60" s="100"/>
      <c r="I60" s="100"/>
      <c r="J60" s="101"/>
    </row>
    <row r="61" spans="2:10">
      <c r="B61" s="99"/>
      <c r="H61" s="100"/>
      <c r="I61" s="100"/>
      <c r="J61" s="101"/>
    </row>
    <row r="62" spans="2:10">
      <c r="B62" s="99"/>
      <c r="H62" s="100"/>
      <c r="I62" s="100"/>
      <c r="J62" s="101"/>
    </row>
    <row r="63" spans="2:10">
      <c r="B63" s="99"/>
      <c r="H63" s="100"/>
      <c r="I63" s="100"/>
      <c r="J63" s="101"/>
    </row>
    <row r="64" spans="2:10">
      <c r="B64" s="99"/>
      <c r="H64" s="100"/>
      <c r="I64" s="100"/>
      <c r="J64" s="101"/>
    </row>
    <row r="65" spans="2:10">
      <c r="B65" s="99"/>
      <c r="H65" s="100"/>
      <c r="I65" s="100"/>
      <c r="J65" s="101"/>
    </row>
    <row r="66" spans="2:10">
      <c r="B66" s="99"/>
      <c r="H66" s="100"/>
      <c r="I66" s="100"/>
      <c r="J66" s="101"/>
    </row>
    <row r="67" spans="2:10">
      <c r="B67" s="99"/>
      <c r="H67" s="100"/>
      <c r="I67" s="100"/>
      <c r="J67" s="101"/>
    </row>
    <row r="68" spans="2:10">
      <c r="B68" s="99"/>
      <c r="H68" s="100"/>
      <c r="I68" s="100"/>
      <c r="J68" s="101"/>
    </row>
    <row r="69" spans="2:10">
      <c r="B69" s="99"/>
      <c r="H69" s="100"/>
      <c r="I69" s="100"/>
      <c r="J69" s="101"/>
    </row>
    <row r="70" spans="2:10">
      <c r="B70" s="99"/>
      <c r="H70" s="100"/>
      <c r="I70" s="100"/>
      <c r="J70" s="101"/>
    </row>
    <row r="71" spans="2:10">
      <c r="B71" s="99"/>
      <c r="H71" s="100"/>
      <c r="I71" s="100"/>
      <c r="J71" s="101"/>
    </row>
    <row r="72" spans="2:10">
      <c r="B72" s="99"/>
      <c r="F72" s="100"/>
      <c r="G72" s="100"/>
      <c r="H72" s="100"/>
      <c r="I72" s="100"/>
      <c r="J72" s="101"/>
    </row>
    <row r="73" spans="2:10">
      <c r="B73" s="99"/>
      <c r="C73" s="100"/>
      <c r="D73" s="100"/>
      <c r="E73" s="100"/>
      <c r="F73" s="100"/>
      <c r="G73" s="100"/>
      <c r="H73" s="100"/>
      <c r="I73" s="100"/>
      <c r="J73" s="101"/>
    </row>
    <row r="74" spans="2:10">
      <c r="B74" s="99"/>
      <c r="C74" s="100"/>
      <c r="D74" s="100"/>
      <c r="E74" s="100"/>
      <c r="F74" s="100"/>
      <c r="G74" s="100"/>
      <c r="H74" s="100"/>
      <c r="I74" s="100"/>
      <c r="J74" s="101"/>
    </row>
    <row r="75" spans="2:10">
      <c r="B75" s="99"/>
      <c r="C75" s="100"/>
      <c r="D75" s="100"/>
      <c r="E75" s="100"/>
      <c r="F75" s="100"/>
      <c r="G75" s="100"/>
      <c r="H75" s="100"/>
      <c r="I75" s="100"/>
      <c r="J75" s="101"/>
    </row>
    <row r="76" spans="2:10">
      <c r="B76" s="99"/>
      <c r="C76" s="100"/>
      <c r="D76" s="100"/>
      <c r="E76" s="100"/>
      <c r="F76" s="100"/>
      <c r="G76" s="100"/>
      <c r="H76" s="100"/>
      <c r="I76" s="100"/>
      <c r="J76" s="101"/>
    </row>
    <row r="77" spans="2:10">
      <c r="B77" s="99"/>
      <c r="C77" s="100"/>
      <c r="D77" s="100"/>
      <c r="E77" s="100"/>
      <c r="F77" s="100"/>
      <c r="G77" s="100"/>
      <c r="H77" s="100"/>
      <c r="I77" s="100"/>
      <c r="J77" s="101"/>
    </row>
    <row r="78" spans="2:10">
      <c r="B78" s="99"/>
      <c r="C78" s="100"/>
      <c r="D78" s="100"/>
      <c r="E78" s="100"/>
      <c r="F78" s="100"/>
      <c r="G78" s="100"/>
      <c r="H78" s="100"/>
      <c r="I78" s="100"/>
      <c r="J78" s="101"/>
    </row>
    <row r="79" spans="2:10">
      <c r="B79" s="99"/>
      <c r="C79" s="100"/>
      <c r="D79" s="100"/>
      <c r="E79" s="100"/>
      <c r="F79" s="100"/>
      <c r="G79" s="100"/>
      <c r="H79" s="100"/>
      <c r="I79" s="100"/>
      <c r="J79" s="101"/>
    </row>
    <row r="80" spans="2:10">
      <c r="B80" s="99"/>
      <c r="C80" s="100"/>
      <c r="D80" s="100"/>
      <c r="E80" s="100"/>
      <c r="F80" s="100"/>
      <c r="G80" s="100"/>
      <c r="H80" s="100"/>
      <c r="I80" s="100"/>
      <c r="J80" s="101"/>
    </row>
    <row r="81" spans="2:10">
      <c r="B81" s="99"/>
      <c r="C81" s="100"/>
      <c r="D81" s="100"/>
      <c r="E81" s="100"/>
      <c r="F81" s="100"/>
      <c r="G81" s="100"/>
      <c r="H81" s="100"/>
      <c r="I81" s="100"/>
      <c r="J81" s="101"/>
    </row>
    <row r="82" spans="2:10">
      <c r="B82" s="99"/>
      <c r="C82" s="100"/>
      <c r="D82" s="100"/>
      <c r="E82" s="100"/>
      <c r="F82" s="100"/>
      <c r="G82" s="100"/>
      <c r="H82" s="100"/>
      <c r="I82" s="100"/>
      <c r="J82" s="101"/>
    </row>
    <row r="83" spans="2:10">
      <c r="B83" s="99"/>
      <c r="C83" s="100"/>
      <c r="D83" s="103"/>
      <c r="E83" s="104"/>
      <c r="F83" s="100"/>
      <c r="G83" s="100"/>
      <c r="H83" s="100"/>
      <c r="I83" s="100"/>
      <c r="J83" s="101"/>
    </row>
    <row r="84" spans="2:10">
      <c r="B84" s="99"/>
      <c r="C84" s="11"/>
      <c r="F84" s="104"/>
      <c r="G84" s="100"/>
      <c r="H84" s="100"/>
      <c r="I84" s="100"/>
      <c r="J84" s="101"/>
    </row>
    <row r="85" spans="2:10" ht="17" thickBot="1">
      <c r="B85" s="105"/>
      <c r="C85" s="106"/>
      <c r="D85" s="106"/>
      <c r="E85" s="106"/>
      <c r="F85" s="106"/>
      <c r="G85" s="106"/>
      <c r="H85" s="106"/>
      <c r="I85" s="106"/>
      <c r="J85" s="10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Quintel</cp:lastModifiedBy>
  <dcterms:created xsi:type="dcterms:W3CDTF">2011-10-26T09:05:09Z</dcterms:created>
  <dcterms:modified xsi:type="dcterms:W3CDTF">2022-01-11T08:22:28Z</dcterms:modified>
</cp:coreProperties>
</file>