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0DBA9DC8-CDEC-F54C-92BC-C496BD011EC2}"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c r="H15" i="13" s="1"/>
  <c r="E18" i="12" s="1"/>
  <c r="H27" i="13"/>
  <c r="E27" i="12" s="1"/>
  <c r="E30" i="20"/>
  <c r="E53" i="20" s="1"/>
  <c r="J25" i="13" s="1"/>
  <c r="H25" i="13" s="1"/>
  <c r="E25" i="12" s="1"/>
  <c r="E55" i="20"/>
  <c r="E56" i="20" s="1"/>
  <c r="J26" i="13" s="1"/>
  <c r="H26" i="13" s="1"/>
  <c r="E26" i="12" s="1"/>
  <c r="H36" i="13"/>
  <c r="E38" i="12" s="1"/>
  <c r="H37" i="13"/>
  <c r="L11" i="13"/>
  <c r="H11" i="13" s="1"/>
  <c r="E15" i="12" s="1"/>
  <c r="J34" i="13"/>
  <c r="J8" i="13"/>
  <c r="H8" i="13" s="1"/>
  <c r="E13" i="12" s="1"/>
  <c r="H28" i="13"/>
  <c r="E28" i="12" s="1"/>
  <c r="H29" i="13"/>
  <c r="E29" i="12" s="1"/>
  <c r="H30" i="13"/>
  <c r="E30" i="12"/>
  <c r="H10" i="13"/>
  <c r="E16" i="12" s="1"/>
  <c r="H35" i="13"/>
  <c r="E37" i="12" s="1"/>
  <c r="H34" i="13"/>
  <c r="E36" i="12" s="1"/>
  <c r="J7" i="13" l="1"/>
  <c r="H7" i="13" s="1"/>
  <c r="E12" i="12" s="1"/>
  <c r="E49" i="20"/>
  <c r="J24" i="13" s="1"/>
  <c r="H24" i="13" s="1"/>
  <c r="E24" i="12" s="1"/>
  <c r="J9" i="13"/>
  <c r="H9" i="13" s="1"/>
  <c r="E14"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<sst xmlns="http://schemas.openxmlformats.org/spreadsheetml/2006/main" count="232" uniqueCount="147">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</sst>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1" fillId="0" borderId="6" xfId="0" applyFont="1" applyFill="1" applyBorder="1"/>
    <xf numFmtId="0" fontId="1" fillId="0" borderId="18" xfId="0" applyFont="1" applyFill="1" applyBorder="1"/>
    <xf numFmtId="0" fontId="40" fillId="0" borderId="0" xfId="0" applyFont="1" applyBorder="1"/>
    <xf numFmtId="0" fontId="11" fillId="2" borderId="10" xfId="0" applyFont="1" applyFill="1" applyBorder="1"/>
    <xf numFmtId="0" fontId="11" fillId="2" borderId="11" xfId="0" applyFont="1" applyFill="1" applyBorder="1"/>
    <xf numFmtId="0" fontId="11" fillId="2" borderId="12"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130</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topLeftCell="A25" workbookViewId="0">
      <selection activeCell="C42" sqref="C42"/>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8" t="s">
        <v>143</v>
      </c>
      <c r="C2" s="199"/>
      <c r="D2" s="199"/>
      <c r="E2" s="200"/>
      <c r="F2" s="33"/>
      <c r="G2" s="33"/>
    </row>
    <row r="3" spans="1:11">
      <c r="B3" s="201"/>
      <c r="C3" s="202"/>
      <c r="D3" s="202"/>
      <c r="E3" s="203"/>
      <c r="F3" s="33"/>
      <c r="G3" s="33"/>
    </row>
    <row r="4" spans="1:11">
      <c r="B4" s="201"/>
      <c r="C4" s="202"/>
      <c r="D4" s="202"/>
      <c r="E4" s="203"/>
      <c r="F4" s="33"/>
      <c r="G4" s="33"/>
    </row>
    <row r="5" spans="1:11">
      <c r="B5" s="204"/>
      <c r="C5" s="205"/>
      <c r="D5" s="205"/>
      <c r="E5" s="206"/>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96</v>
      </c>
      <c r="D12" s="19"/>
      <c r="E12" s="164">
        <f>'Research data'!H7</f>
        <v>50</v>
      </c>
      <c r="F12" s="34"/>
      <c r="G12" s="138" t="s">
        <v>105</v>
      </c>
      <c r="H12" s="30"/>
      <c r="I12" s="165" t="s">
        <v>95</v>
      </c>
      <c r="J12" s="163"/>
      <c r="K12" s="24"/>
    </row>
    <row r="13" spans="1:11" ht="17" thickBot="1">
      <c r="A13" s="24"/>
      <c r="B13" s="162"/>
      <c r="C13" s="148" t="s">
        <v>129</v>
      </c>
      <c r="D13" s="19" t="s">
        <v>2</v>
      </c>
      <c r="E13" s="180">
        <f>'Research data'!H8</f>
        <v>0.995</v>
      </c>
      <c r="F13" s="34"/>
      <c r="G13" s="94" t="s">
        <v>49</v>
      </c>
      <c r="H13" s="30"/>
      <c r="I13" s="165" t="s">
        <v>95</v>
      </c>
      <c r="J13" s="163"/>
      <c r="K13" s="24"/>
    </row>
    <row r="14" spans="1:11" ht="17" thickBot="1">
      <c r="A14" s="96"/>
      <c r="B14" s="151"/>
      <c r="C14" s="149" t="s">
        <v>93</v>
      </c>
      <c r="D14" s="21" t="s">
        <v>54</v>
      </c>
      <c r="E14" s="179">
        <f>'Research data'!H9</f>
        <v>50.251256281407038</v>
      </c>
      <c r="F14" s="94"/>
      <c r="G14" s="130" t="s">
        <v>94</v>
      </c>
      <c r="H14" s="94"/>
      <c r="I14" s="165" t="s">
        <v>95</v>
      </c>
      <c r="J14" s="166"/>
      <c r="K14" s="33"/>
    </row>
    <row r="15" spans="1:11" ht="17" thickBot="1">
      <c r="A15" s="96"/>
      <c r="B15" s="151"/>
      <c r="C15" s="150" t="s">
        <v>78</v>
      </c>
      <c r="D15" s="21"/>
      <c r="E15" s="164">
        <f>'Research data'!H11</f>
        <v>2190</v>
      </c>
      <c r="F15" s="94"/>
      <c r="G15" s="94"/>
      <c r="H15" s="94"/>
      <c r="I15" s="167" t="s">
        <v>122</v>
      </c>
      <c r="J15" s="166"/>
      <c r="K15" s="33"/>
    </row>
    <row r="16" spans="1:11" ht="17" thickBot="1">
      <c r="B16" s="151"/>
      <c r="C16" s="151" t="s">
        <v>56</v>
      </c>
      <c r="D16" s="21" t="s">
        <v>2</v>
      </c>
      <c r="E16" s="164">
        <f>'Research data'!H10</f>
        <v>0.99</v>
      </c>
      <c r="F16" s="94"/>
      <c r="G16" s="94"/>
      <c r="H16" s="94"/>
      <c r="I16" s="167" t="s">
        <v>115</v>
      </c>
      <c r="J16" s="166"/>
    </row>
    <row r="17" spans="1:10" ht="17" thickBot="1">
      <c r="B17" s="151"/>
      <c r="C17" s="151" t="s">
        <v>57</v>
      </c>
      <c r="D17" s="21" t="s">
        <v>2</v>
      </c>
      <c r="E17" s="168">
        <v>0</v>
      </c>
      <c r="F17" s="94"/>
      <c r="G17" s="94"/>
      <c r="H17" s="94"/>
      <c r="I17" s="167" t="s">
        <v>118</v>
      </c>
      <c r="J17" s="166"/>
    </row>
    <row r="18" spans="1:10" s="192" customFormat="1" ht="17" thickBot="1">
      <c r="B18" s="193"/>
      <c r="C18" s="156" t="s">
        <v>135</v>
      </c>
      <c r="D18" s="21"/>
      <c r="E18" s="194">
        <f>'Research data'!H15</f>
        <v>50</v>
      </c>
      <c r="F18" s="195"/>
      <c r="G18" s="195"/>
      <c r="H18" s="195"/>
      <c r="I18" s="196" t="str">
        <f>'Research data'!N15</f>
        <v>This simulates instantaneous use</v>
      </c>
      <c r="J18" s="197"/>
    </row>
    <row r="19" spans="1:10" s="192" customFormat="1" ht="17" thickBot="1">
      <c r="B19" s="193"/>
      <c r="C19" s="156" t="s">
        <v>58</v>
      </c>
      <c r="D19" s="21"/>
      <c r="E19" s="194">
        <f>'Research data'!H16</f>
        <v>0</v>
      </c>
      <c r="F19" s="195"/>
      <c r="G19" s="195"/>
      <c r="H19" s="195"/>
      <c r="I19" s="196" t="str">
        <f>'Research data'!N16</f>
        <v>Quintel assumption</v>
      </c>
      <c r="J19" s="197"/>
    </row>
    <row r="20" spans="1:10" s="192" customFormat="1" ht="17" thickBot="1">
      <c r="B20" s="193"/>
      <c r="C20" s="156" t="s">
        <v>59</v>
      </c>
      <c r="D20" s="21"/>
      <c r="E20" s="194">
        <f>'Research data'!H17</f>
        <v>0</v>
      </c>
      <c r="F20" s="195"/>
      <c r="G20" s="195"/>
      <c r="H20" s="195"/>
      <c r="I20" s="196" t="str">
        <f>'Research data'!N17</f>
        <v>Quintel assumption</v>
      </c>
      <c r="J20" s="197"/>
    </row>
    <row r="21" spans="1:10" s="192" customFormat="1" ht="17" thickBot="1">
      <c r="B21" s="193"/>
      <c r="C21" s="156" t="s">
        <v>139</v>
      </c>
      <c r="D21" s="21"/>
      <c r="E21" s="194">
        <f>'Research data'!H18</f>
        <v>0</v>
      </c>
      <c r="F21" s="195"/>
      <c r="G21" s="195"/>
      <c r="H21" s="195"/>
      <c r="I21" s="196" t="str">
        <f>'Research data'!N18</f>
        <v>Quintel assumption</v>
      </c>
      <c r="J21" s="197"/>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95</v>
      </c>
      <c r="J24" s="170"/>
    </row>
    <row r="25" spans="1:10" ht="15" customHeight="1" thickBot="1">
      <c r="B25" s="152"/>
      <c r="C25" s="152" t="s">
        <v>23</v>
      </c>
      <c r="D25" s="21" t="s">
        <v>51</v>
      </c>
      <c r="E25" s="164">
        <f>'Research data'!H25</f>
        <v>50000</v>
      </c>
      <c r="F25" s="34"/>
      <c r="G25" s="120" t="s">
        <v>88</v>
      </c>
      <c r="H25" s="34"/>
      <c r="I25" s="171" t="s">
        <v>95</v>
      </c>
      <c r="J25" s="170"/>
    </row>
    <row r="26" spans="1:10" ht="17" thickBot="1">
      <c r="B26" s="172"/>
      <c r="C26" s="153" t="s">
        <v>82</v>
      </c>
      <c r="D26" s="115" t="s">
        <v>76</v>
      </c>
      <c r="E26" s="164">
        <f>'Research data'!H26</f>
        <v>25</v>
      </c>
      <c r="F26" s="116"/>
      <c r="G26" s="114" t="s">
        <v>77</v>
      </c>
      <c r="H26" s="116"/>
      <c r="I26" s="171" t="s">
        <v>95</v>
      </c>
      <c r="J26" s="173"/>
    </row>
    <row r="27" spans="1:10" ht="17" thickBot="1">
      <c r="B27" s="172"/>
      <c r="C27" s="153" t="s">
        <v>80</v>
      </c>
      <c r="D27" s="115"/>
      <c r="E27" s="164">
        <f>'Research data'!H27</f>
        <v>0</v>
      </c>
      <c r="F27" s="116"/>
      <c r="G27" s="119" t="s">
        <v>84</v>
      </c>
      <c r="H27" s="116"/>
      <c r="I27" s="174" t="s">
        <v>91</v>
      </c>
      <c r="J27" s="173"/>
    </row>
    <row r="28" spans="1:10" ht="17" thickBot="1">
      <c r="B28" s="172"/>
      <c r="C28" s="153" t="s">
        <v>81</v>
      </c>
      <c r="D28" s="115"/>
      <c r="E28" s="164">
        <f>'Research data'!H28</f>
        <v>0</v>
      </c>
      <c r="F28" s="116"/>
      <c r="G28" s="119" t="s">
        <v>85</v>
      </c>
      <c r="H28" s="116"/>
      <c r="I28" s="175" t="s">
        <v>114</v>
      </c>
      <c r="J28" s="173"/>
    </row>
    <row r="29" spans="1:10" ht="17" thickBot="1">
      <c r="B29" s="172"/>
      <c r="C29" s="154" t="s">
        <v>92</v>
      </c>
      <c r="D29" s="115"/>
      <c r="E29" s="164">
        <f>'Research data'!H29</f>
        <v>0</v>
      </c>
      <c r="F29" s="116"/>
      <c r="G29" s="119" t="s">
        <v>86</v>
      </c>
      <c r="H29" s="116"/>
      <c r="I29" s="175" t="s">
        <v>117</v>
      </c>
      <c r="J29" s="173"/>
    </row>
    <row r="30" spans="1:10" ht="17" thickBot="1">
      <c r="B30" s="172"/>
      <c r="C30" s="153" t="s">
        <v>83</v>
      </c>
      <c r="D30" s="115"/>
      <c r="E30" s="164">
        <f>'Research data'!H30</f>
        <v>0</v>
      </c>
      <c r="F30" s="116"/>
      <c r="G30" s="120" t="s">
        <v>87</v>
      </c>
      <c r="H30" s="116"/>
      <c r="I30" s="174" t="s">
        <v>91</v>
      </c>
      <c r="J30" s="173"/>
    </row>
    <row r="31" spans="1:10" ht="17" thickBot="1">
      <c r="A31" s="96"/>
      <c r="B31" s="151"/>
      <c r="C31" s="151" t="s">
        <v>61</v>
      </c>
      <c r="D31" s="21" t="s">
        <v>62</v>
      </c>
      <c r="E31" s="168">
        <v>0.04</v>
      </c>
      <c r="F31" s="94"/>
      <c r="G31" s="94" t="s">
        <v>63</v>
      </c>
      <c r="H31" s="94"/>
      <c r="I31" s="209" t="s">
        <v>144</v>
      </c>
      <c r="J31" s="166"/>
    </row>
    <row r="32" spans="1:10" ht="17" thickBot="1">
      <c r="A32" s="96"/>
      <c r="B32" s="151"/>
      <c r="C32" s="151" t="s">
        <v>64</v>
      </c>
      <c r="D32" s="21" t="s">
        <v>65</v>
      </c>
      <c r="E32" s="168">
        <v>0</v>
      </c>
      <c r="F32" s="94"/>
      <c r="G32" s="94"/>
      <c r="H32" s="94"/>
      <c r="I32" s="167" t="s">
        <v>116</v>
      </c>
      <c r="J32" s="166"/>
    </row>
    <row r="33" spans="1:10" ht="17" thickBot="1">
      <c r="A33" s="96"/>
      <c r="B33" s="151"/>
      <c r="C33" s="207" t="s">
        <v>145</v>
      </c>
      <c r="D33" s="21" t="s">
        <v>146</v>
      </c>
      <c r="E33" s="168">
        <v>22</v>
      </c>
      <c r="F33" s="94"/>
      <c r="G33" s="94"/>
      <c r="H33" s="94"/>
      <c r="I33" s="208" t="s">
        <v>115</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95</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71</v>
      </c>
      <c r="H38" s="94"/>
      <c r="I38" s="178"/>
      <c r="J38" s="166"/>
    </row>
    <row r="39" spans="1:10" s="33" customFormat="1" ht="17" thickBot="1">
      <c r="A39" s="99"/>
      <c r="B39" s="151"/>
      <c r="C39" s="151" t="s">
        <v>21</v>
      </c>
      <c r="D39" s="21" t="s">
        <v>2</v>
      </c>
      <c r="E39" s="168">
        <v>0</v>
      </c>
      <c r="F39" s="94"/>
      <c r="G39" s="94"/>
      <c r="H39" s="94"/>
      <c r="I39" s="167" t="s">
        <v>118</v>
      </c>
      <c r="J39" s="166"/>
    </row>
    <row r="40" spans="1:10" s="33" customFormat="1" ht="17" thickBot="1">
      <c r="A40" s="99"/>
      <c r="B40" s="151"/>
      <c r="C40" s="156" t="s">
        <v>57</v>
      </c>
      <c r="D40" s="21"/>
      <c r="E40" s="168">
        <v>0</v>
      </c>
      <c r="F40" s="94"/>
      <c r="G40" s="94"/>
      <c r="H40" s="94"/>
      <c r="I40" s="167" t="s">
        <v>118</v>
      </c>
      <c r="J40" s="166"/>
    </row>
    <row r="41" spans="1:10" ht="17" thickBot="1">
      <c r="A41" s="96"/>
      <c r="B41" s="210"/>
      <c r="C41" s="211"/>
      <c r="D41" s="211"/>
      <c r="E41" s="211"/>
      <c r="F41" s="211"/>
      <c r="G41" s="211"/>
      <c r="H41" s="211"/>
      <c r="I41" s="211"/>
      <c r="J41" s="212"/>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3" workbookViewId="0">
      <selection activeCell="A38" sqref="A38:XFD42"/>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95</v>
      </c>
      <c r="K4" s="81"/>
      <c r="L4" s="81" t="s">
        <v>123</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1" t="s">
        <v>96</v>
      </c>
      <c r="D7" s="43"/>
      <c r="E7" s="43"/>
      <c r="F7" s="91"/>
      <c r="G7" s="82"/>
      <c r="H7" s="135">
        <f>J7</f>
        <v>50</v>
      </c>
      <c r="I7" s="40"/>
      <c r="J7" s="135">
        <f>Notes!E30</f>
        <v>50</v>
      </c>
      <c r="K7" s="40"/>
      <c r="L7" s="45"/>
      <c r="M7" s="40"/>
      <c r="N7" s="93"/>
    </row>
    <row r="8" spans="1:17" ht="17" thickBot="1">
      <c r="B8" s="38"/>
      <c r="C8" s="191" t="s">
        <v>53</v>
      </c>
      <c r="D8" s="43"/>
      <c r="E8" s="43"/>
      <c r="F8" s="91" t="s">
        <v>2</v>
      </c>
      <c r="G8" s="82"/>
      <c r="H8" s="135">
        <f>J8</f>
        <v>0.995</v>
      </c>
      <c r="I8" s="40"/>
      <c r="J8" s="135">
        <f>Notes!E39</f>
        <v>0.995</v>
      </c>
      <c r="K8" s="40"/>
      <c r="L8" s="45"/>
      <c r="M8" s="40"/>
      <c r="N8" s="44"/>
    </row>
    <row r="9" spans="1:17" ht="17" thickBot="1">
      <c r="B9" s="38"/>
      <c r="C9" s="130" t="s">
        <v>93</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78</v>
      </c>
      <c r="D11" s="95"/>
      <c r="E11" s="95"/>
      <c r="F11" s="21" t="s">
        <v>79</v>
      </c>
      <c r="H11" s="98">
        <f>L11</f>
        <v>2190</v>
      </c>
      <c r="J11" s="41"/>
      <c r="K11" s="96"/>
      <c r="L11" s="106">
        <f>Notes!E17</f>
        <v>2190</v>
      </c>
      <c r="M11" s="96"/>
      <c r="N11" s="118" t="s">
        <v>121</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0" t="s">
        <v>135</v>
      </c>
      <c r="D15" s="12"/>
      <c r="E15" s="12"/>
      <c r="F15" s="21" t="s">
        <v>132</v>
      </c>
      <c r="G15" s="11"/>
      <c r="H15" s="98">
        <f>Notes!E187</f>
        <v>50</v>
      </c>
      <c r="J15" s="41"/>
      <c r="L15" s="155">
        <f>Notes!E187</f>
        <v>50</v>
      </c>
      <c r="N15" s="118" t="s">
        <v>133</v>
      </c>
      <c r="O15" s="96"/>
    </row>
    <row r="16" spans="1:17" ht="17" thickBot="1">
      <c r="A16" s="96"/>
      <c r="B16" s="97"/>
      <c r="C16" s="190" t="s">
        <v>58</v>
      </c>
      <c r="D16" s="12"/>
      <c r="E16" s="12"/>
      <c r="F16" s="21"/>
      <c r="G16" s="11"/>
      <c r="H16" s="98">
        <f>L16</f>
        <v>0</v>
      </c>
      <c r="J16" s="41"/>
      <c r="L16" s="155">
        <v>0</v>
      </c>
      <c r="N16" s="118" t="s">
        <v>115</v>
      </c>
      <c r="O16" s="96"/>
    </row>
    <row r="17" spans="1:15" ht="17" thickBot="1">
      <c r="A17" s="96"/>
      <c r="B17" s="97"/>
      <c r="C17" s="190" t="s">
        <v>59</v>
      </c>
      <c r="D17" s="12"/>
      <c r="E17" s="12"/>
      <c r="F17" s="21"/>
      <c r="G17" s="11"/>
      <c r="H17" s="98">
        <f>L17</f>
        <v>0</v>
      </c>
      <c r="J17" s="41"/>
      <c r="L17" s="155">
        <v>0</v>
      </c>
      <c r="N17" s="118" t="s">
        <v>115</v>
      </c>
      <c r="O17" s="96"/>
    </row>
    <row r="18" spans="1:15" ht="17" thickBot="1">
      <c r="A18" s="96"/>
      <c r="B18" s="97"/>
      <c r="C18" s="190" t="s">
        <v>139</v>
      </c>
      <c r="D18" s="12"/>
      <c r="E18" s="12"/>
      <c r="F18" s="21"/>
      <c r="G18" s="11"/>
      <c r="H18" s="98">
        <f>L18</f>
        <v>0</v>
      </c>
      <c r="J18" s="41"/>
      <c r="L18" s="155">
        <v>0</v>
      </c>
      <c r="N18" s="118" t="s">
        <v>115</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8" t="s">
        <v>140</v>
      </c>
      <c r="D24" s="101"/>
      <c r="E24" s="101"/>
      <c r="F24" s="105" t="s">
        <v>20</v>
      </c>
      <c r="H24" s="106">
        <f t="shared" ref="H24:H30" si="0">J24</f>
        <v>3000000</v>
      </c>
      <c r="I24" s="103"/>
      <c r="J24" s="135">
        <f>Notes!E49</f>
        <v>3000000</v>
      </c>
      <c r="K24" s="103"/>
      <c r="N24" s="93"/>
    </row>
    <row r="25" spans="1:15" ht="17" thickBot="1">
      <c r="A25" s="96"/>
      <c r="B25" s="97"/>
      <c r="C25" s="189" t="s">
        <v>141</v>
      </c>
      <c r="F25" s="107" t="s">
        <v>51</v>
      </c>
      <c r="H25" s="106">
        <f t="shared" si="0"/>
        <v>50000</v>
      </c>
      <c r="J25" s="135">
        <f>Notes!E53</f>
        <v>50000</v>
      </c>
      <c r="L25" s="103"/>
      <c r="M25" s="103"/>
      <c r="N25" s="110" t="s">
        <v>74</v>
      </c>
    </row>
    <row r="26" spans="1:15" ht="17" thickBot="1">
      <c r="A26" s="96"/>
      <c r="B26" s="97"/>
      <c r="C26" s="189" t="s">
        <v>142</v>
      </c>
      <c r="F26" s="102" t="s">
        <v>60</v>
      </c>
      <c r="H26" s="136">
        <f t="shared" si="0"/>
        <v>25</v>
      </c>
      <c r="J26" s="135">
        <f>Notes!E56</f>
        <v>25</v>
      </c>
      <c r="L26" s="103"/>
      <c r="M26" s="103"/>
      <c r="N26" s="110" t="s">
        <v>74</v>
      </c>
    </row>
    <row r="27" spans="1:15" ht="17" thickBot="1">
      <c r="A27" s="122"/>
      <c r="B27" s="123"/>
      <c r="C27" s="181" t="s">
        <v>80</v>
      </c>
      <c r="D27" s="122"/>
      <c r="E27" s="122"/>
      <c r="F27" s="121" t="s">
        <v>20</v>
      </c>
      <c r="G27" s="122"/>
      <c r="H27" s="124">
        <f t="shared" si="0"/>
        <v>0</v>
      </c>
      <c r="I27" s="125"/>
      <c r="J27" s="124">
        <v>0</v>
      </c>
      <c r="K27" s="125"/>
      <c r="M27" s="122"/>
      <c r="N27" s="126" t="s">
        <v>90</v>
      </c>
    </row>
    <row r="28" spans="1:15" ht="17" thickBot="1">
      <c r="A28" s="122"/>
      <c r="B28" s="123"/>
      <c r="C28" s="181" t="s">
        <v>81</v>
      </c>
      <c r="D28" s="122"/>
      <c r="E28" s="122"/>
      <c r="F28" s="121" t="s">
        <v>20</v>
      </c>
      <c r="G28" s="122"/>
      <c r="H28" s="124">
        <f t="shared" si="0"/>
        <v>0</v>
      </c>
      <c r="I28" s="125"/>
      <c r="J28" s="124">
        <v>0</v>
      </c>
      <c r="K28" s="125"/>
      <c r="M28" s="122"/>
      <c r="N28" s="126" t="s">
        <v>90</v>
      </c>
    </row>
    <row r="29" spans="1:15" ht="17" thickBot="1">
      <c r="A29" s="96"/>
      <c r="B29" s="97"/>
      <c r="C29" s="181" t="s">
        <v>89</v>
      </c>
      <c r="F29" s="121" t="s">
        <v>20</v>
      </c>
      <c r="H29" s="106">
        <f t="shared" si="0"/>
        <v>0</v>
      </c>
      <c r="I29" s="100"/>
      <c r="J29" s="106">
        <v>0</v>
      </c>
      <c r="K29" s="100"/>
      <c r="L29" s="100"/>
      <c r="M29" s="100"/>
      <c r="N29" s="110"/>
    </row>
    <row r="30" spans="1:15" ht="17" thickBot="1">
      <c r="A30" s="122"/>
      <c r="B30" s="123"/>
      <c r="C30" s="182" t="s">
        <v>83</v>
      </c>
      <c r="D30" s="122"/>
      <c r="E30" s="122"/>
      <c r="F30" s="121" t="s">
        <v>76</v>
      </c>
      <c r="G30" s="122"/>
      <c r="H30" s="124">
        <f t="shared" si="0"/>
        <v>0</v>
      </c>
      <c r="I30" s="125"/>
      <c r="J30" s="124">
        <v>0</v>
      </c>
      <c r="K30" s="125"/>
      <c r="M30" s="122"/>
      <c r="N30" s="118" t="s">
        <v>90</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4" t="s">
        <v>3</v>
      </c>
      <c r="F34" s="102" t="s">
        <v>1</v>
      </c>
      <c r="H34" s="106">
        <f>J34</f>
        <v>15</v>
      </c>
      <c r="I34" s="103"/>
      <c r="J34" s="135">
        <f>Notes!E57</f>
        <v>15</v>
      </c>
      <c r="K34" s="103"/>
      <c r="L34" s="103"/>
      <c r="M34" s="104"/>
      <c r="N34" s="118"/>
    </row>
    <row r="35" spans="1:14" ht="17" thickBot="1">
      <c r="A35" s="96"/>
      <c r="B35" s="97"/>
      <c r="C35" s="185" t="s">
        <v>72</v>
      </c>
      <c r="F35" s="102" t="s">
        <v>1</v>
      </c>
      <c r="H35" s="106">
        <f>L35</f>
        <v>0</v>
      </c>
      <c r="I35" s="104"/>
      <c r="K35" s="104"/>
      <c r="L35" s="135">
        <v>0</v>
      </c>
      <c r="M35" s="104"/>
      <c r="N35" s="118" t="s">
        <v>115</v>
      </c>
    </row>
    <row r="36" spans="1:14" ht="17" thickBot="1">
      <c r="A36" s="96"/>
      <c r="B36" s="97"/>
      <c r="C36" s="186" t="s">
        <v>71</v>
      </c>
      <c r="F36" s="102" t="s">
        <v>67</v>
      </c>
      <c r="H36" s="106">
        <f t="shared" ref="H36:H37" si="1">L36</f>
        <v>0</v>
      </c>
      <c r="I36" s="104"/>
      <c r="K36" s="104"/>
      <c r="L36" s="135">
        <v>0</v>
      </c>
      <c r="M36" s="11"/>
      <c r="N36" s="118" t="s">
        <v>115</v>
      </c>
    </row>
    <row r="37" spans="1:14" ht="17" thickBot="1">
      <c r="A37" s="96"/>
      <c r="B37" s="97"/>
      <c r="C37" s="187" t="s">
        <v>21</v>
      </c>
      <c r="F37" s="12"/>
      <c r="H37" s="106">
        <f t="shared" si="1"/>
        <v>0</v>
      </c>
      <c r="J37" s="41"/>
      <c r="L37" s="135">
        <v>0</v>
      </c>
      <c r="N37" s="118"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101</v>
      </c>
      <c r="D7" s="133" t="s">
        <v>103</v>
      </c>
      <c r="E7" s="133" t="s">
        <v>102</v>
      </c>
      <c r="F7" s="47">
        <v>2015</v>
      </c>
      <c r="G7" s="47">
        <v>2015</v>
      </c>
      <c r="H7" s="90">
        <v>42558</v>
      </c>
      <c r="I7" s="87" t="s">
        <v>119</v>
      </c>
      <c r="J7" s="134" t="s">
        <v>104</v>
      </c>
    </row>
    <row r="8" spans="2:10">
      <c r="B8" s="51"/>
      <c r="C8" s="131" t="s">
        <v>97</v>
      </c>
      <c r="D8" s="47"/>
      <c r="E8" s="47"/>
      <c r="F8" s="47"/>
      <c r="G8" s="47"/>
      <c r="H8" s="47"/>
      <c r="I8" s="47"/>
      <c r="J8" s="47"/>
    </row>
    <row r="9" spans="2:10">
      <c r="B9" s="51"/>
      <c r="C9" s="96" t="s">
        <v>24</v>
      </c>
      <c r="D9" s="92"/>
      <c r="E9" s="92"/>
      <c r="F9" s="47"/>
      <c r="G9" s="47"/>
      <c r="H9" s="90"/>
      <c r="I9" s="47"/>
    </row>
    <row r="10" spans="2:10">
      <c r="B10" s="51"/>
      <c r="C10" s="108" t="s">
        <v>73</v>
      </c>
      <c r="D10" s="47"/>
      <c r="E10" s="47"/>
      <c r="F10" s="47"/>
      <c r="G10" s="47"/>
      <c r="H10" s="52"/>
      <c r="I10" s="87"/>
      <c r="J10" s="86"/>
    </row>
    <row r="11" spans="2:10">
      <c r="B11" s="51"/>
      <c r="C11" s="109" t="s">
        <v>55</v>
      </c>
      <c r="D11" s="99"/>
      <c r="E11" s="99"/>
      <c r="F11" s="47"/>
      <c r="G11" s="47"/>
      <c r="H11" s="90"/>
      <c r="I11" s="47"/>
      <c r="J11" s="99"/>
    </row>
    <row r="12" spans="2:10">
      <c r="B12" s="51"/>
      <c r="C12" s="108" t="s">
        <v>75</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110</v>
      </c>
      <c r="E19" s="142" t="s">
        <v>111</v>
      </c>
      <c r="F19" s="48">
        <v>2015</v>
      </c>
      <c r="G19" s="48">
        <v>2015</v>
      </c>
      <c r="H19" s="90">
        <v>42612</v>
      </c>
      <c r="J19" s="143" t="s">
        <v>109</v>
      </c>
    </row>
    <row r="20" spans="2:10">
      <c r="B20" s="51"/>
      <c r="C20" s="109"/>
      <c r="D20" s="47"/>
      <c r="E20" s="47"/>
      <c r="F20" s="47"/>
      <c r="G20" s="47"/>
      <c r="H20" s="47"/>
      <c r="I20" s="47"/>
      <c r="J20" s="47"/>
    </row>
    <row r="21" spans="2:10">
      <c r="B21" s="51"/>
      <c r="C21" s="139" t="s">
        <v>106</v>
      </c>
      <c r="D21" s="140" t="s">
        <v>107</v>
      </c>
      <c r="E21" s="140" t="s">
        <v>102</v>
      </c>
      <c r="F21" s="47">
        <v>2013</v>
      </c>
      <c r="G21" s="47">
        <v>2013</v>
      </c>
      <c r="H21" s="90">
        <v>42612</v>
      </c>
      <c r="I21" s="87" t="s">
        <v>120</v>
      </c>
      <c r="J21" s="141" t="s">
        <v>108</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123</v>
      </c>
      <c r="D16" s="64"/>
      <c r="E16" s="64"/>
      <c r="F16" s="64"/>
      <c r="G16" s="64"/>
      <c r="H16" s="64"/>
      <c r="I16" s="64"/>
      <c r="J16" s="64"/>
      <c r="K16" s="64"/>
      <c r="L16" s="64"/>
      <c r="M16" s="64"/>
      <c r="N16" s="64"/>
      <c r="O16" s="64"/>
    </row>
    <row r="17" spans="2:15">
      <c r="B17" s="63"/>
      <c r="C17" s="64"/>
      <c r="D17" s="64"/>
      <c r="E17" s="57">
        <v>2190</v>
      </c>
      <c r="F17" s="57" t="s">
        <v>124</v>
      </c>
      <c r="G17" s="57" t="s">
        <v>125</v>
      </c>
      <c r="I17" s="64"/>
      <c r="J17" s="64"/>
      <c r="K17" s="64"/>
      <c r="L17" s="64"/>
      <c r="M17" s="64"/>
      <c r="N17" s="64"/>
      <c r="O17" s="64"/>
    </row>
    <row r="18" spans="2:15">
      <c r="B18" s="63"/>
      <c r="C18" s="64"/>
      <c r="D18" s="64"/>
      <c r="G18" s="57" t="s">
        <v>126</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95</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96</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97</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128</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128</v>
      </c>
      <c r="K52" s="64"/>
      <c r="L52" s="64"/>
      <c r="M52" s="64"/>
      <c r="N52" s="64"/>
      <c r="O52" s="64"/>
    </row>
    <row r="53" spans="2:15">
      <c r="B53" s="63"/>
      <c r="C53" s="64"/>
      <c r="D53" s="64"/>
      <c r="E53" s="57">
        <f>E52*E30*1000</f>
        <v>50000</v>
      </c>
      <c r="F53" s="57" t="s">
        <v>20</v>
      </c>
      <c r="G53" s="57" t="s">
        <v>98</v>
      </c>
      <c r="K53" s="64"/>
      <c r="L53" s="64"/>
      <c r="M53" s="64"/>
      <c r="N53" s="64"/>
      <c r="O53" s="64"/>
    </row>
    <row r="54" spans="2:15">
      <c r="B54" s="63"/>
      <c r="C54" s="64"/>
      <c r="D54" s="64"/>
      <c r="E54" s="57">
        <v>0.5</v>
      </c>
      <c r="F54" s="57" t="s">
        <v>127</v>
      </c>
      <c r="K54" s="64"/>
      <c r="L54" s="64"/>
      <c r="M54" s="64"/>
      <c r="N54" s="64"/>
      <c r="O54" s="64"/>
    </row>
    <row r="55" spans="2:15">
      <c r="B55" s="63"/>
      <c r="C55" s="64"/>
      <c r="D55" s="64"/>
      <c r="E55" s="57">
        <f>E54*E30*E17</f>
        <v>54750</v>
      </c>
      <c r="F55" s="57" t="s">
        <v>20</v>
      </c>
      <c r="G55" s="57" t="s">
        <v>99</v>
      </c>
      <c r="K55" s="64"/>
      <c r="L55" s="64"/>
      <c r="M55" s="64"/>
      <c r="N55" s="64"/>
      <c r="O55" s="64"/>
    </row>
    <row r="56" spans="2:15">
      <c r="B56" s="63"/>
      <c r="C56" s="64"/>
      <c r="E56" s="57">
        <f>E55/E17</f>
        <v>25</v>
      </c>
      <c r="F56" s="57" t="s">
        <v>76</v>
      </c>
      <c r="G56" s="57" t="s">
        <v>99</v>
      </c>
      <c r="K56" s="64"/>
      <c r="L56" s="64"/>
      <c r="M56" s="64"/>
      <c r="N56" s="64"/>
      <c r="O56" s="64"/>
    </row>
    <row r="57" spans="2:15">
      <c r="B57" s="63"/>
      <c r="C57" s="64"/>
      <c r="E57" s="57">
        <v>15</v>
      </c>
      <c r="F57" s="57" t="s">
        <v>100</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110</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96</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107</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112</v>
      </c>
    </row>
    <row r="164" spans="1:5">
      <c r="A164" s="127"/>
      <c r="B164" s="129"/>
      <c r="E164" s="57" t="s">
        <v>131</v>
      </c>
    </row>
    <row r="165" spans="1:5">
      <c r="A165" s="127"/>
      <c r="B165" s="129"/>
      <c r="E165" s="57" t="s">
        <v>113</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123</v>
      </c>
    </row>
    <row r="184" spans="1:9">
      <c r="A184" s="127"/>
      <c r="B184" s="129"/>
    </row>
    <row r="185" spans="1:9">
      <c r="A185" s="127"/>
      <c r="B185" s="129"/>
      <c r="E185" s="57">
        <f>E78</f>
        <v>50</v>
      </c>
      <c r="F185" s="57" t="s">
        <v>54</v>
      </c>
      <c r="G185" s="57" t="s">
        <v>134</v>
      </c>
    </row>
    <row r="186" spans="1:9">
      <c r="A186" s="127"/>
      <c r="B186" s="129"/>
      <c r="E186" s="57">
        <v>1</v>
      </c>
      <c r="F186" s="57" t="s">
        <v>136</v>
      </c>
      <c r="G186" s="57" t="s">
        <v>138</v>
      </c>
      <c r="I186" s="57" t="s">
        <v>137</v>
      </c>
    </row>
    <row r="187" spans="1:9">
      <c r="A187" s="127"/>
      <c r="B187" s="129"/>
      <c r="E187" s="57">
        <f>E185*E186</f>
        <v>50</v>
      </c>
      <c r="F187" s="57" t="s">
        <v>132</v>
      </c>
      <c r="G187" s="57" t="s">
        <v>135</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2021-12-03T14:11:10Z</dcterms:modified>
</cp:coreProperties>
</file>